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730" windowHeight="11760"/>
  </bookViews>
  <sheets>
    <sheet name="analyse" sheetId="1" r:id="rId1"/>
  </sheets>
  <externalReferences>
    <externalReference r:id="rId2"/>
    <externalReference r:id="rId3"/>
  </externalReferences>
  <definedNames>
    <definedName name="agents">IF('[1]Zoom CAP  Entrées nettes '!$Z$42='[1]Zoom CAP  Entrées nettes '!$AE$12,OFFSET('[1]Zoom CAP  Entrées nettes '!$AF$12,0,0,1,COUNTA('[1]Zoom CAP  Entrées nettes '!#REF!)+1),IF('[1]Zoom CAP  Entrées nettes '!$Z$42='[1]Zoom CAP  Entrées nettes '!$AE$13,OFFSET('[1]Zoom CAP  Entrées nettes '!$AF$13,0,0,1,COUNTA('[1]Zoom CAP  Entrées nettes '!#REF!)+1),OFFSET('[1]Zoom CAP  Entrées nettes '!$AF$14,0,0,1,COUNTA('[1]Zoom CAP  Entrées nettes '!#REF!)+1)))</definedName>
    <definedName name="colA">OFFSET([2]SynthèseEparRetr!$BD$2,,,MATCH(30000,[2]SynthèseEparRetr!$BD$1:$BD$65536,1))</definedName>
    <definedName name="colAa">OFFSET(analyse!#REF!,,,MATCH(300000,analyse!#REF!,1))</definedName>
    <definedName name="colAp">OFFSET([2]SynthèsePrev!$BD$2,,,MATCH(30000,[2]SynthèsePrev!$BD$1:$BD$65536,1))</definedName>
    <definedName name="colApm">[2]SynthèsePrev!$BR$2:$BR$7</definedName>
    <definedName name="colB">OFFSET(colA,,-5,,2)</definedName>
    <definedName name="colBa">OFFSET(colAa,,-5,,2)</definedName>
    <definedName name="colBp">OFFSET(colAp,,-5,,2)</definedName>
    <definedName name="colBpm">OFFSET(colApm,,-5,,2)</definedName>
    <definedName name="colC">OFFSET(colA,,-3)</definedName>
    <definedName name="colCa">OFFSET(colAa,,-3)</definedName>
    <definedName name="colCp">OFFSET(colAp,,-3)</definedName>
    <definedName name="colCpm">OFFSET(colApm,,-3)</definedName>
    <definedName name="colD">OFFSET(colA,,-2)</definedName>
    <definedName name="colDa">OFFSET(colAa,,-2)</definedName>
    <definedName name="colDp">OFFSET(colAp,,-2)</definedName>
    <definedName name="colDpm">OFFSET(colApm,,-2)</definedName>
    <definedName name="colE">OFFSET(colA,,-1)</definedName>
    <definedName name="colEa">OFFSET(colAa,,-1)</definedName>
    <definedName name="colEp">OFFSET(colAp,,-1)</definedName>
    <definedName name="colEpm">OFFSET(colApm,,-1)</definedName>
    <definedName name="colF">OFFSET(colA,,1)</definedName>
    <definedName name="colFa">OFFSET(colAa,,1)</definedName>
    <definedName name="colFp">OFFSET(colAp,,1)</definedName>
    <definedName name="colFpm">OFFSET(colApm,,1)</definedName>
    <definedName name="colG">OFFSET(colA,,2)</definedName>
    <definedName name="colGa">OFFSET(colAa,,2)</definedName>
    <definedName name="colGp">OFFSET(colAp,,2)</definedName>
    <definedName name="colGpm">OFFSET(colApm,,2)</definedName>
    <definedName name="colH">OFFSET(colA,,3)</definedName>
    <definedName name="colHa">OFFSET(colAa,,3)</definedName>
    <definedName name="colHp">OFFSET(colAp,,3)</definedName>
    <definedName name="colHpm">OFFSET(colApm,,3)</definedName>
    <definedName name="colI">OFFSET(colA,,4)</definedName>
    <definedName name="colIa">OFFSET(colAa,,4)</definedName>
    <definedName name="colIp">OFFSET(colAp,,4)</definedName>
    <definedName name="colIpm">OFFSET(colApm,,4)</definedName>
    <definedName name="colJ">OFFSET(colA,,5)</definedName>
    <definedName name="colJa">OFFSET(colAa,,5)</definedName>
    <definedName name="colJp">OFFSET(colAp,,5)</definedName>
    <definedName name="colJpm">OFFSET(colApm,,5)</definedName>
  </definedNames>
  <calcPr calcId="114210" fullCalcOnLoad="1"/>
</workbook>
</file>

<file path=xl/calcChain.xml><?xml version="1.0" encoding="utf-8"?>
<calcChain xmlns="http://schemas.openxmlformats.org/spreadsheetml/2006/main">
  <c r="AC7" i="1" l="1"/>
  <c r="AA7" i="1"/>
  <c r="Y7" i="1"/>
  <c r="W7" i="1"/>
  <c r="S7" i="1"/>
  <c r="AD5" i="1"/>
  <c r="AB5" i="1"/>
  <c r="Z5" i="1"/>
  <c r="X5" i="1"/>
  <c r="T5" i="1"/>
  <c r="AC3" i="1"/>
  <c r="AC4" i="1"/>
  <c r="AA3" i="1"/>
  <c r="AA4" i="1"/>
  <c r="Y3" i="1"/>
  <c r="Y4" i="1"/>
  <c r="W3" i="1"/>
  <c r="W4" i="1"/>
  <c r="S3" i="1"/>
  <c r="S4" i="1"/>
  <c r="S1" i="1"/>
  <c r="P28" i="1"/>
  <c r="P26" i="1"/>
  <c r="P24" i="1"/>
  <c r="P22" i="1"/>
  <c r="N29" i="1"/>
  <c r="L28" i="1"/>
  <c r="M28" i="1"/>
  <c r="N27" i="1"/>
  <c r="L26" i="1"/>
  <c r="M26" i="1"/>
  <c r="N25" i="1"/>
  <c r="L24" i="1"/>
  <c r="M24" i="1"/>
  <c r="N23" i="1"/>
  <c r="L22" i="1"/>
  <c r="M22" i="1"/>
  <c r="P20" i="1"/>
  <c r="N21" i="1"/>
  <c r="L20" i="1"/>
  <c r="M20" i="1"/>
  <c r="K17" i="1"/>
  <c r="J20" i="1"/>
  <c r="J17" i="1"/>
</calcChain>
</file>

<file path=xl/sharedStrings.xml><?xml version="1.0" encoding="utf-8"?>
<sst xmlns="http://schemas.openxmlformats.org/spreadsheetml/2006/main" count="24" uniqueCount="15">
  <si>
    <t>période</t>
  </si>
  <si>
    <t>Blogs</t>
  </si>
  <si>
    <t xml:space="preserve">Nb utilisateurs Site </t>
  </si>
  <si>
    <t>Nb utilisateurs Blog A</t>
  </si>
  <si>
    <t>Nb utilisateurs Blog B</t>
  </si>
  <si>
    <t>Nb utilisateurs Blog C</t>
  </si>
  <si>
    <t>Blog A</t>
  </si>
  <si>
    <t>Blog B</t>
  </si>
  <si>
    <t>Blog C</t>
  </si>
  <si>
    <t>REEL 2015</t>
  </si>
  <si>
    <t>SOLDE 2015</t>
  </si>
  <si>
    <t>REEL 2016</t>
  </si>
  <si>
    <t>SOLDE 2016</t>
  </si>
  <si>
    <t>TOTAL 2015</t>
  </si>
  <si>
    <t>blog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</si>
</sst>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8"/>
      <color indexed="8"/>
      <name val="Calibri"/>
      <family val="2"/>
    </font>
    <font>
      <sz val="8"/>
      <name val="Calibri"/>
      <family val="2"/>
    </font>
    <font>
      <i/>
      <sz val="8"/>
      <color indexed="9"/>
      <name val="Calibri"/>
      <family val="2"/>
    </font>
    <font>
      <sz val="11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2" xfId="0" applyNumberFormat="1" applyBorder="1"/>
    <xf numFmtId="3" fontId="0" fillId="0" borderId="1" xfId="0" applyNumberFormat="1" applyBorder="1"/>
    <xf numFmtId="0" fontId="3" fillId="5" borderId="5" xfId="0" applyFont="1" applyFill="1" applyBorder="1" applyAlignment="1">
      <alignment vertical="center"/>
    </xf>
    <xf numFmtId="0" fontId="3" fillId="5" borderId="6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11" xfId="0" applyNumberFormat="1" applyBorder="1"/>
    <xf numFmtId="0" fontId="0" fillId="0" borderId="0" xfId="0" quotePrefix="1"/>
    <xf numFmtId="0" fontId="1" fillId="4" borderId="2" xfId="0" applyFont="1" applyFill="1" applyBorder="1"/>
    <xf numFmtId="0" fontId="3" fillId="5" borderId="2" xfId="0" applyFont="1" applyFill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2" xfId="0" applyNumberFormat="1" applyFont="1" applyBorder="1"/>
    <xf numFmtId="0" fontId="6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analyse!$K$17</c:f>
          <c:strCache>
            <c:ptCount val="1"/>
            <c:pt idx="0">
              <c:v>Suivi de la fréquentaion</c:v>
            </c:pt>
          </c:strCache>
        </c:strRef>
      </c:tx>
      <c:layout>
        <c:manualLayout>
          <c:xMode val="edge"/>
          <c:yMode val="edge"/>
          <c:x val="0.31639282874656954"/>
          <c:y val="4.83466745080101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5333418402888546E-2"/>
          <c:y val="0.10036496350364964"/>
          <c:w val="0.8546677795153379"/>
          <c:h val="0.704379562043795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analyse!$N$19</c:f>
              <c:strCache>
                <c:ptCount val="1"/>
                <c:pt idx="0">
                  <c:v>REEL 2016</c:v>
                </c:pt>
              </c:strCache>
            </c:strRef>
          </c:tx>
          <c:spPr>
            <a:solidFill>
              <a:srgbClr val="70578F">
                <a:alpha val="87000"/>
              </a:srgb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analyse!$J$20:$K$23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Site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analyse!$N$20:$N$23</c:f>
              <c:numCache>
                <c:formatCode>#,##0</c:formatCode>
                <c:ptCount val="4"/>
                <c:pt idx="1">
                  <c:v>52000</c:v>
                </c:pt>
                <c:pt idx="3">
                  <c:v>3500</c:v>
                </c:pt>
              </c:numCache>
            </c:numRef>
          </c:val>
        </c:ser>
        <c:ser>
          <c:idx val="2"/>
          <c:order val="1"/>
          <c:tx>
            <c:strRef>
              <c:f>[2]SynthèseEparRetr!$BC$12</c:f>
              <c:strCache>
                <c:ptCount val="1"/>
                <c:pt idx="0">
                  <c:v>situation à fin avril</c:v>
                </c:pt>
              </c:strCache>
            </c:strRef>
          </c:tx>
          <c:spPr>
            <a:solidFill>
              <a:srgbClr val="70578F">
                <a:alpha val="87000"/>
              </a:srgbClr>
            </a:solidFill>
          </c:spPr>
          <c:invertIfNegative val="0"/>
          <c:dLbls>
            <c:dLbl>
              <c:idx val="2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analyse!$J$20:$K$23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Site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analyse!$L$20:$L$23</c:f>
              <c:numCache>
                <c:formatCode>#,##0</c:formatCode>
                <c:ptCount val="4"/>
                <c:pt idx="0">
                  <c:v>65000</c:v>
                </c:pt>
                <c:pt idx="2">
                  <c:v>900</c:v>
                </c:pt>
              </c:numCache>
            </c:numRef>
          </c:val>
        </c:ser>
        <c:ser>
          <c:idx val="3"/>
          <c:order val="2"/>
          <c:tx>
            <c:strRef>
              <c:f>[2]SynthèseEparRetr!$BD$12</c:f>
              <c:strCache>
                <c:ptCount val="1"/>
                <c:pt idx="0">
                  <c:v>Solde année</c:v>
                </c:pt>
              </c:strCache>
            </c:strRef>
          </c:tx>
          <c:spPr>
            <a:solidFill>
              <a:schemeClr val="accent1">
                <a:lumMod val="75000"/>
                <a:alpha val="92000"/>
              </a:schemeClr>
            </a:solidFill>
          </c:spPr>
          <c:invertIfNegative val="0"/>
          <c:dLbls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analyse!$J$20:$K$23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Site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analyse!$M$20:$M$23</c:f>
              <c:numCache>
                <c:formatCode>#,##0</c:formatCode>
                <c:ptCount val="4"/>
                <c:pt idx="0">
                  <c:v>90000</c:v>
                </c:pt>
                <c:pt idx="2">
                  <c:v>6700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373696"/>
        <c:axId val="47391872"/>
      </c:barChart>
      <c:lineChart>
        <c:grouping val="standard"/>
        <c:varyColors val="0"/>
        <c:ser>
          <c:idx val="9"/>
          <c:order val="3"/>
          <c:tx>
            <c:strRef>
              <c:f>[2]SynthèseEparRetr!$BH$1</c:f>
              <c:strCache>
                <c:ptCount val="1"/>
                <c:pt idx="0">
                  <c:v>total 2015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</c:spPr>
          </c:marker>
          <c:dLbls>
            <c:dLbl>
              <c:idx val="0"/>
              <c:layout>
                <c:manualLayout>
                  <c:x val="-7.8458562084366912E-2"/>
                  <c:y val="-6.2524395237180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09499439267233E-2"/>
                  <c:y val="-3.8306653950795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5360639012955565E-2"/>
                  <c:y val="-5.6187501466974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378514542049267E-2"/>
                  <c:y val="-3.8306653950795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3378514542049211E-2"/>
                  <c:y val="-5.9201192469410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972298356249443E-2"/>
                  <c:y val="-4.17890770372312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109499439267233E-2"/>
                  <c:y val="-4.8753923210103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analyse!$J$20:$K$23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Site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analyse!$P$20:$P$23</c:f>
              <c:numCache>
                <c:formatCode>#,##0</c:formatCode>
                <c:ptCount val="4"/>
                <c:pt idx="0">
                  <c:v>155000</c:v>
                </c:pt>
                <c:pt idx="2">
                  <c:v>7600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73696"/>
        <c:axId val="47391872"/>
      </c:lineChart>
      <c:catAx>
        <c:axId val="4737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7391872"/>
        <c:crosses val="autoZero"/>
        <c:auto val="1"/>
        <c:lblAlgn val="ctr"/>
        <c:lblOffset val="75"/>
        <c:tickMarkSkip val="4"/>
        <c:noMultiLvlLbl val="0"/>
      </c:catAx>
      <c:valAx>
        <c:axId val="473918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noFill/>
          <a:ln>
            <a:noFill/>
          </a:ln>
        </c:spPr>
        <c:crossAx val="47373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4266776389031761"/>
          <c:y val="2.5547445255474453E-2"/>
          <c:w val="0.12800016666688369"/>
          <c:h val="0.17518248175182483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 w="41275">
      <a:solidFill>
        <a:srgbClr val="0070C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42359872495545E-2"/>
          <c:y val="7.2022258080659846E-2"/>
          <c:w val="0.86049077776679994"/>
          <c:h val="0.72853284135436691"/>
        </c:manualLayout>
      </c:layout>
      <c:barChart>
        <c:barDir val="col"/>
        <c:grouping val="stack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analyse!$S$1:$X$2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Site</c:v>
                  </c:pt>
                  <c:pt idx="2">
                    <c:v>blog</c:v>
                  </c:pt>
                  <c:pt idx="4">
                    <c:v>Blogs</c:v>
                  </c:pt>
                </c:lvl>
              </c:multiLvlStrCache>
            </c:multiLvlStrRef>
          </c:cat>
          <c:val>
            <c:numRef>
              <c:f>analyse!$S$3:$V$3</c:f>
              <c:numCache>
                <c:formatCode>#,##0</c:formatCode>
                <c:ptCount val="4"/>
                <c:pt idx="0">
                  <c:v>65000</c:v>
                </c:pt>
              </c:numCache>
            </c:numRef>
          </c:val>
        </c:ser>
        <c:ser>
          <c:idx val="3"/>
          <c:order val="1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analyse!$S$1:$X$2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Site</c:v>
                  </c:pt>
                  <c:pt idx="2">
                    <c:v>blog</c:v>
                  </c:pt>
                  <c:pt idx="4">
                    <c:v>Blogs</c:v>
                  </c:pt>
                </c:lvl>
              </c:multiLvlStrCache>
            </c:multiLvlStrRef>
          </c:cat>
          <c:val>
            <c:numRef>
              <c:f>analyse!$S$4:$V$4</c:f>
              <c:numCache>
                <c:formatCode>#,##0</c:formatCode>
                <c:ptCount val="4"/>
                <c:pt idx="0">
                  <c:v>90000</c:v>
                </c:pt>
              </c:numCache>
            </c:numRef>
          </c:val>
        </c:ser>
        <c:ser>
          <c:idx val="4"/>
          <c:order val="2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analyse!$S$1:$X$2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Site</c:v>
                  </c:pt>
                  <c:pt idx="2">
                    <c:v>blog</c:v>
                  </c:pt>
                  <c:pt idx="4">
                    <c:v>Blogs</c:v>
                  </c:pt>
                </c:lvl>
              </c:multiLvlStrCache>
            </c:multiLvlStrRef>
          </c:cat>
          <c:val>
            <c:numRef>
              <c:f>analyse!$S$5:$V$5</c:f>
              <c:numCache>
                <c:formatCode>#,##0</c:formatCode>
                <c:ptCount val="4"/>
                <c:pt idx="1">
                  <c:v>52000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69312"/>
        <c:axId val="47470848"/>
      </c:barChart>
      <c:barChart>
        <c:barDir val="col"/>
        <c:grouping val="stacked"/>
        <c:varyColors val="0"/>
        <c:ser>
          <c:idx val="0"/>
          <c:order val="4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analyse!$U$1:$X$2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blog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analyse!$U$3:$X$3</c:f>
              <c:numCache>
                <c:formatCode>#,##0</c:formatCode>
                <c:ptCount val="4"/>
                <c:pt idx="2">
                  <c:v>900</c:v>
                </c:pt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analyse!$U$1:$X$2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blog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analyse!$U$4:$X$4</c:f>
              <c:numCache>
                <c:formatCode>#,##0</c:formatCode>
                <c:ptCount val="4"/>
                <c:pt idx="2">
                  <c:v>6700</c:v>
                </c:pt>
              </c:numCache>
            </c:numRef>
          </c:val>
        </c:ser>
        <c:ser>
          <c:idx val="7"/>
          <c:order val="6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analyse!$U$1:$X$2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blog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analyse!$U$5:$X$5</c:f>
              <c:numCache>
                <c:formatCode>#,##0</c:formatCode>
                <c:ptCount val="4"/>
                <c:pt idx="3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97216"/>
        <c:axId val="47498752"/>
      </c:barChart>
      <c:lineChart>
        <c:grouping val="standard"/>
        <c:varyColors val="0"/>
        <c:ser>
          <c:idx val="6"/>
          <c:order val="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analyse!$S$1:$X$2</c:f>
              <c:multiLvlStrCache>
                <c:ptCount val="6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2015</c:v>
                  </c:pt>
                  <c:pt idx="5">
                    <c:v>2016</c:v>
                  </c:pt>
                </c:lvl>
                <c:lvl>
                  <c:pt idx="0">
                    <c:v>Site</c:v>
                  </c:pt>
                  <c:pt idx="2">
                    <c:v>blog</c:v>
                  </c:pt>
                  <c:pt idx="4">
                    <c:v>Blogs</c:v>
                  </c:pt>
                </c:lvl>
              </c:multiLvlStrCache>
            </c:multiLvlStrRef>
          </c:cat>
          <c:val>
            <c:numRef>
              <c:f>analyse!$S$7:$V$7</c:f>
              <c:numCache>
                <c:formatCode>#,##0</c:formatCode>
                <c:ptCount val="4"/>
                <c:pt idx="0">
                  <c:v>155000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69312"/>
        <c:axId val="47470848"/>
      </c:lineChart>
      <c:lineChart>
        <c:grouping val="standard"/>
        <c:varyColors val="0"/>
        <c:ser>
          <c:idx val="8"/>
          <c:order val="7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analyse!$U$1:$X$2</c:f>
              <c:multiLvlStrCache>
                <c:ptCount val="4"/>
                <c:lvl>
                  <c:pt idx="0">
                    <c:v>2015</c:v>
                  </c:pt>
                  <c:pt idx="1">
                    <c:v>2016</c:v>
                  </c:pt>
                  <c:pt idx="2">
                    <c:v>2015</c:v>
                  </c:pt>
                  <c:pt idx="3">
                    <c:v>2016</c:v>
                  </c:pt>
                </c:lvl>
                <c:lvl>
                  <c:pt idx="0">
                    <c:v>blog</c:v>
                  </c:pt>
                  <c:pt idx="2">
                    <c:v>Blogs</c:v>
                  </c:pt>
                </c:lvl>
              </c:multiLvlStrCache>
            </c:multiLvlStrRef>
          </c:cat>
          <c:val>
            <c:numRef>
              <c:f>analyse!$U$7:$X$7</c:f>
              <c:numCache>
                <c:formatCode>#,##0</c:formatCode>
                <c:ptCount val="4"/>
                <c:pt idx="2">
                  <c:v>7600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97216"/>
        <c:axId val="47498752"/>
      </c:lineChart>
      <c:catAx>
        <c:axId val="4746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47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7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469312"/>
        <c:crosses val="autoZero"/>
        <c:crossBetween val="between"/>
      </c:valAx>
      <c:catAx>
        <c:axId val="47497216"/>
        <c:scaling>
          <c:orientation val="minMax"/>
        </c:scaling>
        <c:delete val="1"/>
        <c:axPos val="b"/>
        <c:majorTickMark val="out"/>
        <c:minorTickMark val="none"/>
        <c:tickLblPos val="nextTo"/>
        <c:crossAx val="47498752"/>
        <c:crosses val="autoZero"/>
        <c:auto val="1"/>
        <c:lblAlgn val="ctr"/>
        <c:lblOffset val="100"/>
        <c:noMultiLvlLbl val="0"/>
      </c:catAx>
      <c:valAx>
        <c:axId val="474987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749721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142875</xdr:rowOff>
    </xdr:from>
    <xdr:to>
      <xdr:col>8</xdr:col>
      <xdr:colOff>266700</xdr:colOff>
      <xdr:row>29</xdr:row>
      <xdr:rowOff>28575</xdr:rowOff>
    </xdr:to>
    <xdr:graphicFrame macro="">
      <xdr:nvGraphicFramePr>
        <xdr:cNvPr id="1025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714375</xdr:colOff>
      <xdr:row>9</xdr:row>
      <xdr:rowOff>28575</xdr:rowOff>
    </xdr:from>
    <xdr:to>
      <xdr:col>31</xdr:col>
      <xdr:colOff>142875</xdr:colOff>
      <xdr:row>27</xdr:row>
      <xdr:rowOff>38100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/Downloads/Mehdi/Reporting%20mensuel/03-2016/TdB%20Assurance%20V03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/Downloads/Mehdi/Reporting%20mensuel/Tdb%20synthe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15"/>
      <sheetName val="0515"/>
      <sheetName val="0615"/>
      <sheetName val="0715"/>
      <sheetName val="0815"/>
      <sheetName val="1015"/>
      <sheetName val="0915"/>
      <sheetName val="1115"/>
      <sheetName val="Activites assurances"/>
      <sheetName val="1214"/>
      <sheetName val="1114"/>
      <sheetName val="Bdd Prévoyance"/>
      <sheetName val="Bdd Epargne"/>
      <sheetName val="Prévoyance - Nbre"/>
      <sheetName val="0315"/>
      <sheetName val="0215"/>
      <sheetName val="0115"/>
      <sheetName val="1014"/>
      <sheetName val="0914"/>
      <sheetName val="0814"/>
      <sheetName val="0714"/>
      <sheetName val="0614"/>
      <sheetName val="0514"/>
      <sheetName val="Prévoyance - CA"/>
      <sheetName val="Prévoyance - Production"/>
      <sheetName val="Prévoyance - Encaissements"/>
      <sheetName val="Zoom CAP  Entrées nettes "/>
      <sheetName val="Paramètres"/>
      <sheetName val="Epargne - Nbre "/>
      <sheetName val="Epargne - Cash - Flow"/>
      <sheetName val="Epargne - Production"/>
      <sheetName val="Feuil2"/>
      <sheetName val="Synthèse produ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2">
          <cell r="AE12" t="str">
            <v>A2P</v>
          </cell>
          <cell r="AF12">
            <v>312</v>
          </cell>
        </row>
        <row r="13">
          <cell r="AE13" t="str">
            <v>AGA</v>
          </cell>
          <cell r="AF13">
            <v>118</v>
          </cell>
        </row>
        <row r="14">
          <cell r="AF14">
            <v>430</v>
          </cell>
        </row>
        <row r="42">
          <cell r="Z42" t="str">
            <v>Total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d Epargne"/>
      <sheetName val="Bdd Prévoyance"/>
      <sheetName val="Bdd audience sites"/>
      <sheetName val="SynthèseAudience"/>
      <sheetName val="SynthèseEparRetr"/>
      <sheetName val="SynthèsePrev"/>
      <sheetName val="CAP"/>
      <sheetName val="ARC"/>
      <sheetName val="EGARD"/>
      <sheetName val="AVE"/>
      <sheetName val="Autres"/>
      <sheetName val="SANTE"/>
      <sheetName val="CLER"/>
      <sheetName val="CLEF"/>
      <sheetName val="FAR"/>
      <sheetName val="PAIR"/>
      <sheetName val="AutresEpargne"/>
      <sheetName val="paramètres"/>
      <sheetName val="graphEpargnRetr"/>
      <sheetName val="GraphPrevoy"/>
      <sheetName val="Feuil2"/>
      <sheetName val="analyse"/>
    </sheetNames>
    <sheetDataSet>
      <sheetData sheetId="0"/>
      <sheetData sheetId="1"/>
      <sheetData sheetId="2"/>
      <sheetData sheetId="3"/>
      <sheetData sheetId="4">
        <row r="1">
          <cell r="BD1" t="str">
            <v>Solde 2015</v>
          </cell>
          <cell r="BH1" t="str">
            <v>total 2015</v>
          </cell>
        </row>
        <row r="3">
          <cell r="BD3">
            <v>18400</v>
          </cell>
        </row>
        <row r="4">
          <cell r="BD4" t="str">
            <v/>
          </cell>
        </row>
        <row r="6">
          <cell r="BD6">
            <v>2733</v>
          </cell>
        </row>
        <row r="9">
          <cell r="BD9">
            <v>15667</v>
          </cell>
        </row>
        <row r="12">
          <cell r="BC12" t="str">
            <v>situation à fin avril</v>
          </cell>
          <cell r="BD12" t="str">
            <v>Solde année</v>
          </cell>
        </row>
      </sheetData>
      <sheetData sheetId="5">
        <row r="1">
          <cell r="BD1" t="str">
            <v>Solde 2015</v>
          </cell>
        </row>
        <row r="3">
          <cell r="BD3">
            <v>26911</v>
          </cell>
          <cell r="BR3">
            <v>18.919386000000003</v>
          </cell>
        </row>
        <row r="4">
          <cell r="BD4" t="str">
            <v/>
          </cell>
          <cell r="BR4" t="str">
            <v/>
          </cell>
        </row>
        <row r="6">
          <cell r="BD6">
            <v>13421</v>
          </cell>
          <cell r="BR6">
            <v>12.147</v>
          </cell>
        </row>
        <row r="9">
          <cell r="BD9">
            <v>13490</v>
          </cell>
        </row>
        <row r="12">
          <cell r="BD12" t="str">
            <v>Solde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G1" zoomScale="75" zoomScaleNormal="130" workbookViewId="0">
      <selection activeCell="Z31" sqref="Z31"/>
    </sheetView>
  </sheetViews>
  <sheetFormatPr baseColWidth="10" defaultRowHeight="15" x14ac:dyDescent="0.25"/>
  <cols>
    <col min="1" max="1" width="10.42578125" customWidth="1"/>
    <col min="2" max="5" width="15.7109375" customWidth="1"/>
    <col min="18" max="18" width="11.7109375" bestFit="1" customWidth="1"/>
    <col min="19" max="19" width="8.5703125" bestFit="1" customWidth="1"/>
    <col min="20" max="20" width="7.42578125" bestFit="1" customWidth="1"/>
    <col min="21" max="22" width="0.7109375" style="23" customWidth="1"/>
    <col min="23" max="23" width="7" bestFit="1" customWidth="1"/>
    <col min="24" max="24" width="6.5703125" bestFit="1" customWidth="1"/>
    <col min="25" max="25" width="7.7109375" bestFit="1" customWidth="1"/>
    <col min="26" max="26" width="6.5703125" bestFit="1" customWidth="1"/>
    <col min="27" max="27" width="7.7109375" bestFit="1" customWidth="1"/>
    <col min="28" max="28" width="6.5703125" bestFit="1" customWidth="1"/>
    <col min="29" max="29" width="7.7109375" bestFit="1" customWidth="1"/>
    <col min="30" max="30" width="6.5703125" bestFit="1" customWidth="1"/>
  </cols>
  <sheetData>
    <row r="1" spans="1:30" x14ac:dyDescent="0.25">
      <c r="S1" s="26" t="str">
        <f>+"Site"</f>
        <v>Site</v>
      </c>
      <c r="T1" s="27"/>
      <c r="U1" s="24" t="s">
        <v>14</v>
      </c>
      <c r="V1" s="24"/>
      <c r="W1" s="26" t="s">
        <v>1</v>
      </c>
      <c r="X1" s="27"/>
      <c r="Y1" s="26" t="s">
        <v>6</v>
      </c>
      <c r="Z1" s="27"/>
      <c r="AA1" s="26" t="s">
        <v>7</v>
      </c>
      <c r="AB1" s="27"/>
      <c r="AC1" s="26" t="s">
        <v>8</v>
      </c>
      <c r="AD1" s="27"/>
    </row>
    <row r="2" spans="1:30" x14ac:dyDescent="0.25">
      <c r="S2" s="20">
        <v>2015</v>
      </c>
      <c r="T2" s="20">
        <v>2016</v>
      </c>
      <c r="U2" s="25">
        <v>2015</v>
      </c>
      <c r="V2" s="25">
        <v>2016</v>
      </c>
      <c r="W2" s="20">
        <v>2015</v>
      </c>
      <c r="X2" s="20">
        <v>2016</v>
      </c>
      <c r="Y2" s="20">
        <v>2015</v>
      </c>
      <c r="Z2" s="20">
        <v>2016</v>
      </c>
      <c r="AA2" s="20">
        <v>2015</v>
      </c>
      <c r="AB2" s="20">
        <v>2016</v>
      </c>
      <c r="AC2" s="20">
        <v>2015</v>
      </c>
      <c r="AD2" s="20">
        <v>2016</v>
      </c>
    </row>
    <row r="3" spans="1:30" x14ac:dyDescent="0.25">
      <c r="A3" t="s">
        <v>0</v>
      </c>
      <c r="B3" t="s">
        <v>2</v>
      </c>
      <c r="C3" t="s">
        <v>3</v>
      </c>
      <c r="D3" t="s">
        <v>4</v>
      </c>
      <c r="E3" t="s">
        <v>5</v>
      </c>
      <c r="R3" s="3" t="s">
        <v>9</v>
      </c>
      <c r="S3" s="8">
        <f>$B$8</f>
        <v>65000</v>
      </c>
      <c r="T3" s="8"/>
      <c r="U3" s="21"/>
      <c r="V3" s="21"/>
      <c r="W3" s="8">
        <f>+SUM($Y$3:$AD$3)</f>
        <v>900</v>
      </c>
      <c r="X3" s="8"/>
      <c r="Y3" s="8">
        <f>+$C$8</f>
        <v>0</v>
      </c>
      <c r="Z3" s="8"/>
      <c r="AA3" s="8">
        <f>+$D$8</f>
        <v>100</v>
      </c>
      <c r="AB3" s="8"/>
      <c r="AC3" s="8">
        <f>+$E$8</f>
        <v>800</v>
      </c>
      <c r="AD3" s="8"/>
    </row>
    <row r="4" spans="1:30" x14ac:dyDescent="0.25">
      <c r="A4">
        <v>2015</v>
      </c>
      <c r="R4" s="2" t="s">
        <v>10</v>
      </c>
      <c r="S4" s="8">
        <f>+$S$7-$S$3</f>
        <v>90000</v>
      </c>
      <c r="T4" s="8"/>
      <c r="U4" s="21"/>
      <c r="V4" s="21"/>
      <c r="W4" s="8">
        <f>+$W$7-$W$3</f>
        <v>6700</v>
      </c>
      <c r="X4" s="8"/>
      <c r="Y4" s="8">
        <f>+$Y$7-$Y$3</f>
        <v>1000</v>
      </c>
      <c r="Z4" s="8"/>
      <c r="AA4" s="8">
        <f>+$AA$7-$AA$3</f>
        <v>900</v>
      </c>
      <c r="AB4" s="8"/>
      <c r="AC4" s="8">
        <f>+$AC$7-$AC$3</f>
        <v>4800</v>
      </c>
      <c r="AD4" s="8"/>
    </row>
    <row r="5" spans="1:30" x14ac:dyDescent="0.25">
      <c r="A5">
        <v>1</v>
      </c>
      <c r="B5">
        <v>20000</v>
      </c>
      <c r="C5">
        <v>0</v>
      </c>
      <c r="D5">
        <v>0</v>
      </c>
      <c r="E5">
        <v>0</v>
      </c>
      <c r="R5" s="3" t="s">
        <v>11</v>
      </c>
      <c r="S5" s="9"/>
      <c r="T5" s="8">
        <f>+$B$21</f>
        <v>52000</v>
      </c>
      <c r="U5" s="21"/>
      <c r="V5" s="21"/>
      <c r="W5" s="8"/>
      <c r="X5" s="8">
        <f>+SUM($Z$5:$AD$5)</f>
        <v>3500</v>
      </c>
      <c r="Y5" s="8"/>
      <c r="Z5" s="8">
        <f>+$C$21</f>
        <v>800</v>
      </c>
      <c r="AA5" s="8"/>
      <c r="AB5" s="8">
        <f>+$D$21</f>
        <v>700</v>
      </c>
      <c r="AC5" s="8"/>
      <c r="AD5" s="8">
        <f>+$E$21</f>
        <v>2000</v>
      </c>
    </row>
    <row r="6" spans="1:30" x14ac:dyDescent="0.25">
      <c r="A6">
        <v>2</v>
      </c>
      <c r="B6">
        <v>40000</v>
      </c>
      <c r="C6">
        <v>0</v>
      </c>
      <c r="D6">
        <v>0</v>
      </c>
      <c r="E6">
        <v>0</v>
      </c>
      <c r="R6" s="2" t="s">
        <v>12</v>
      </c>
      <c r="S6" s="8"/>
      <c r="T6" s="8"/>
      <c r="U6" s="21"/>
      <c r="V6" s="21"/>
      <c r="W6" s="8"/>
      <c r="X6" s="8"/>
      <c r="Y6" s="8"/>
      <c r="Z6" s="8"/>
      <c r="AA6" s="8"/>
      <c r="AB6" s="8"/>
      <c r="AC6" s="8"/>
      <c r="AD6" s="8"/>
    </row>
    <row r="7" spans="1:30" x14ac:dyDescent="0.25">
      <c r="A7">
        <v>3</v>
      </c>
      <c r="B7">
        <v>50000</v>
      </c>
      <c r="C7">
        <v>0</v>
      </c>
      <c r="D7">
        <v>40</v>
      </c>
      <c r="E7">
        <v>400</v>
      </c>
      <c r="R7" s="19" t="s">
        <v>13</v>
      </c>
      <c r="S7" s="9">
        <f>$B$16</f>
        <v>155000</v>
      </c>
      <c r="T7" s="9"/>
      <c r="U7" s="22"/>
      <c r="V7" s="22"/>
      <c r="W7" s="9">
        <f>+SUM($Y7:$AD7)</f>
        <v>7600</v>
      </c>
      <c r="X7" s="9"/>
      <c r="Y7" s="9">
        <f>+$C$16</f>
        <v>1000</v>
      </c>
      <c r="Z7" s="9"/>
      <c r="AA7" s="9">
        <f>+$D$16</f>
        <v>1000</v>
      </c>
      <c r="AB7" s="9"/>
      <c r="AC7" s="9">
        <f>+$E$16</f>
        <v>5600</v>
      </c>
      <c r="AD7" s="9"/>
    </row>
    <row r="8" spans="1:30" x14ac:dyDescent="0.25">
      <c r="A8">
        <v>4</v>
      </c>
      <c r="B8">
        <v>65000</v>
      </c>
      <c r="C8">
        <v>0</v>
      </c>
      <c r="D8">
        <v>100</v>
      </c>
      <c r="E8">
        <v>800</v>
      </c>
    </row>
    <row r="9" spans="1:30" x14ac:dyDescent="0.25">
      <c r="A9">
        <v>5</v>
      </c>
      <c r="B9">
        <v>75000</v>
      </c>
      <c r="C9">
        <v>40</v>
      </c>
      <c r="D9">
        <v>200</v>
      </c>
      <c r="E9">
        <v>2000</v>
      </c>
    </row>
    <row r="10" spans="1:30" x14ac:dyDescent="0.25">
      <c r="A10">
        <v>6</v>
      </c>
      <c r="B10">
        <v>90000</v>
      </c>
      <c r="C10">
        <v>200</v>
      </c>
      <c r="D10">
        <v>300</v>
      </c>
      <c r="E10">
        <v>2500</v>
      </c>
    </row>
    <row r="11" spans="1:30" x14ac:dyDescent="0.25">
      <c r="A11">
        <v>7</v>
      </c>
      <c r="B11">
        <v>100000</v>
      </c>
      <c r="C11">
        <v>260</v>
      </c>
      <c r="D11">
        <v>400</v>
      </c>
      <c r="E11">
        <v>3500</v>
      </c>
    </row>
    <row r="12" spans="1:30" x14ac:dyDescent="0.25">
      <c r="A12">
        <v>8</v>
      </c>
      <c r="B12">
        <v>110000</v>
      </c>
      <c r="C12">
        <v>400</v>
      </c>
      <c r="D12">
        <v>500</v>
      </c>
      <c r="E12">
        <v>4000</v>
      </c>
    </row>
    <row r="13" spans="1:30" x14ac:dyDescent="0.25">
      <c r="A13">
        <v>9</v>
      </c>
      <c r="B13">
        <v>120000</v>
      </c>
      <c r="C13">
        <v>530</v>
      </c>
      <c r="D13">
        <v>600</v>
      </c>
      <c r="E13">
        <v>4200</v>
      </c>
      <c r="L13" s="18"/>
    </row>
    <row r="14" spans="1:30" x14ac:dyDescent="0.25">
      <c r="A14">
        <v>10</v>
      </c>
      <c r="B14">
        <v>130000</v>
      </c>
      <c r="C14">
        <v>700</v>
      </c>
      <c r="D14">
        <v>700</v>
      </c>
      <c r="E14">
        <v>4500</v>
      </c>
    </row>
    <row r="15" spans="1:30" x14ac:dyDescent="0.25">
      <c r="A15">
        <v>11</v>
      </c>
      <c r="B15">
        <v>145000</v>
      </c>
      <c r="C15">
        <v>800</v>
      </c>
      <c r="D15">
        <v>800</v>
      </c>
      <c r="E15">
        <v>5000</v>
      </c>
    </row>
    <row r="16" spans="1:30" x14ac:dyDescent="0.25">
      <c r="A16">
        <v>12</v>
      </c>
      <c r="B16">
        <v>155000</v>
      </c>
      <c r="C16">
        <v>1000</v>
      </c>
      <c r="D16">
        <v>1000</v>
      </c>
      <c r="E16">
        <v>5600</v>
      </c>
    </row>
    <row r="17" spans="1:16" x14ac:dyDescent="0.25">
      <c r="A17">
        <v>2016</v>
      </c>
      <c r="J17" t="str">
        <f>"Suivi de la fréquentaion des blogs "</f>
        <v xml:space="preserve">Suivi de la fréquentaion des blogs </v>
      </c>
      <c r="K17" t="str">
        <f>"Suivi de la fréquentaion"</f>
        <v>Suivi de la fréquentaion</v>
      </c>
    </row>
    <row r="18" spans="1:16" x14ac:dyDescent="0.25">
      <c r="A18">
        <v>1</v>
      </c>
      <c r="B18">
        <v>15000</v>
      </c>
      <c r="C18">
        <v>230</v>
      </c>
      <c r="D18">
        <v>150</v>
      </c>
      <c r="E18">
        <v>600</v>
      </c>
    </row>
    <row r="19" spans="1:16" x14ac:dyDescent="0.25">
      <c r="A19">
        <v>2</v>
      </c>
      <c r="B19">
        <v>30000</v>
      </c>
      <c r="C19">
        <v>450</v>
      </c>
      <c r="D19">
        <v>300</v>
      </c>
      <c r="E19">
        <v>1000</v>
      </c>
      <c r="L19" s="1" t="s">
        <v>9</v>
      </c>
      <c r="M19" s="2" t="s">
        <v>10</v>
      </c>
      <c r="N19" s="3" t="s">
        <v>11</v>
      </c>
      <c r="O19" s="2" t="s">
        <v>12</v>
      </c>
      <c r="P19" s="4" t="s">
        <v>13</v>
      </c>
    </row>
    <row r="20" spans="1:16" x14ac:dyDescent="0.25">
      <c r="A20">
        <v>3</v>
      </c>
      <c r="B20">
        <v>40000</v>
      </c>
      <c r="C20">
        <v>650</v>
      </c>
      <c r="D20">
        <v>500</v>
      </c>
      <c r="E20">
        <v>1500</v>
      </c>
      <c r="J20" s="5" t="str">
        <f>+"Site"</f>
        <v>Site</v>
      </c>
      <c r="K20" s="6">
        <v>2015</v>
      </c>
      <c r="L20" s="7">
        <f>$B$8</f>
        <v>65000</v>
      </c>
      <c r="M20" s="8">
        <f>+$P$20-$L$20</f>
        <v>90000</v>
      </c>
      <c r="N20" s="9"/>
      <c r="O20" s="8"/>
      <c r="P20" s="10">
        <f>$B$16</f>
        <v>155000</v>
      </c>
    </row>
    <row r="21" spans="1:16" x14ac:dyDescent="0.25">
      <c r="A21">
        <v>4</v>
      </c>
      <c r="B21">
        <v>52000</v>
      </c>
      <c r="C21">
        <v>800</v>
      </c>
      <c r="D21">
        <v>700</v>
      </c>
      <c r="E21">
        <v>2000</v>
      </c>
      <c r="J21" s="11"/>
      <c r="K21" s="12">
        <v>2016</v>
      </c>
      <c r="L21" s="7"/>
      <c r="M21" s="8"/>
      <c r="N21" s="8">
        <f>+$B$21</f>
        <v>52000</v>
      </c>
      <c r="O21" s="8"/>
      <c r="P21" s="10"/>
    </row>
    <row r="22" spans="1:16" ht="15" customHeight="1" x14ac:dyDescent="0.25">
      <c r="J22" s="5" t="s">
        <v>1</v>
      </c>
      <c r="K22" s="6">
        <v>2015</v>
      </c>
      <c r="L22" s="7">
        <f>+SUM($L$24:$L$29)</f>
        <v>900</v>
      </c>
      <c r="M22" s="15">
        <f>+$P$22-$L$22</f>
        <v>6700</v>
      </c>
      <c r="N22" s="8"/>
      <c r="O22" s="16"/>
      <c r="P22" s="17">
        <f>+SUM(P$24:P$29)</f>
        <v>7600</v>
      </c>
    </row>
    <row r="23" spans="1:16" x14ac:dyDescent="0.25">
      <c r="J23" s="13"/>
      <c r="K23" s="14">
        <v>2016</v>
      </c>
      <c r="L23" s="7"/>
      <c r="M23" s="15"/>
      <c r="N23" s="8">
        <f>+SUM($N$25:$N$29)</f>
        <v>3500</v>
      </c>
      <c r="O23" s="16"/>
      <c r="P23" s="17"/>
    </row>
    <row r="24" spans="1:16" x14ac:dyDescent="0.25">
      <c r="J24" s="5" t="s">
        <v>6</v>
      </c>
      <c r="K24" s="6">
        <v>2015</v>
      </c>
      <c r="L24" s="7">
        <f>+$C$8</f>
        <v>0</v>
      </c>
      <c r="M24" s="15">
        <f>+$P$24-$L$24</f>
        <v>1000</v>
      </c>
      <c r="N24" s="8"/>
      <c r="O24" s="16"/>
      <c r="P24" s="17">
        <f>+$C$16</f>
        <v>1000</v>
      </c>
    </row>
    <row r="25" spans="1:16" x14ac:dyDescent="0.25">
      <c r="J25" s="11"/>
      <c r="K25" s="12">
        <v>2016</v>
      </c>
      <c r="L25" s="7"/>
      <c r="M25" s="15"/>
      <c r="N25" s="8">
        <f>+$C$21</f>
        <v>800</v>
      </c>
      <c r="O25" s="16"/>
      <c r="P25" s="17"/>
    </row>
    <row r="26" spans="1:16" x14ac:dyDescent="0.25">
      <c r="J26" s="5" t="s">
        <v>7</v>
      </c>
      <c r="K26" s="6">
        <v>2015</v>
      </c>
      <c r="L26" s="7">
        <f>+$D$8</f>
        <v>100</v>
      </c>
      <c r="M26" s="15">
        <f>+$P$26-$L$26</f>
        <v>900</v>
      </c>
      <c r="N26" s="8"/>
      <c r="O26" s="16"/>
      <c r="P26" s="17">
        <f>+$D$16</f>
        <v>1000</v>
      </c>
    </row>
    <row r="27" spans="1:16" x14ac:dyDescent="0.25">
      <c r="J27" s="11"/>
      <c r="K27" s="12">
        <v>2016</v>
      </c>
      <c r="L27" s="7"/>
      <c r="M27" s="15"/>
      <c r="N27" s="8">
        <f>+$D$21</f>
        <v>700</v>
      </c>
      <c r="O27" s="16"/>
      <c r="P27" s="17"/>
    </row>
    <row r="28" spans="1:16" x14ac:dyDescent="0.25">
      <c r="J28" s="5" t="s">
        <v>8</v>
      </c>
      <c r="K28" s="6">
        <v>2015</v>
      </c>
      <c r="L28" s="7">
        <f>+$E$8</f>
        <v>800</v>
      </c>
      <c r="M28" s="15">
        <f>+$P$28-$L$28</f>
        <v>4800</v>
      </c>
      <c r="N28" s="8"/>
      <c r="O28" s="16"/>
      <c r="P28" s="17">
        <f>+$E$16</f>
        <v>5600</v>
      </c>
    </row>
    <row r="29" spans="1:16" x14ac:dyDescent="0.25">
      <c r="J29" s="13"/>
      <c r="K29" s="14">
        <v>2016</v>
      </c>
      <c r="L29" s="7"/>
      <c r="M29" s="15"/>
      <c r="N29" s="8">
        <f>+$E$21</f>
        <v>2000</v>
      </c>
      <c r="O29" s="16"/>
      <c r="P29" s="17"/>
    </row>
  </sheetData>
  <mergeCells count="5">
    <mergeCell ref="AC1:AD1"/>
    <mergeCell ref="S1:T1"/>
    <mergeCell ref="W1:X1"/>
    <mergeCell ref="Y1:Z1"/>
    <mergeCell ref="AA1:AB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analyse</vt:lpstr>
    </vt:vector>
  </TitlesOfParts>
  <Company>ADIS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Medhi BELLARBI</dc:creator>
  <cp:lastModifiedBy>cb</cp:lastModifiedBy>
  <dcterms:created xsi:type="dcterms:W3CDTF">2016-05-25T14:41:31Z</dcterms:created>
  <dcterms:modified xsi:type="dcterms:W3CDTF">2016-05-26T05:56:39Z</dcterms:modified>
</cp:coreProperties>
</file>