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 activeTab="1"/>
  </bookViews>
  <sheets>
    <sheet name="LLDPE" sheetId="5" r:id="rId1"/>
    <sheet name="HDPE" sheetId="4" r:id="rId2"/>
    <sheet name="Sheet1" sheetId="1" r:id="rId3"/>
    <sheet name="Sheet2" sheetId="2" r:id="rId4"/>
    <sheet name="Sheet3" sheetId="3" r:id="rId5"/>
  </sheets>
  <externalReferences>
    <externalReference r:id="rId6"/>
  </externalReferences>
  <definedNames>
    <definedName name="_xlnm._FilterDatabase" localSheetId="1" hidden="1">HDPE!#REF!</definedName>
    <definedName name="_xlnm._FilterDatabase" localSheetId="0" hidden="1">LLDPE!$B$4:$K$4</definedName>
    <definedName name="_xlnm.Print_Area" localSheetId="1">HDPE!$A$1:$K$49</definedName>
    <definedName name="_xlnm.Print_Area" localSheetId="0">LLDPE!$A$1:$K$44</definedName>
  </definedNames>
  <calcPr calcId="145621"/>
</workbook>
</file>

<file path=xl/calcChain.xml><?xml version="1.0" encoding="utf-8"?>
<calcChain xmlns="http://schemas.openxmlformats.org/spreadsheetml/2006/main">
  <c r="K44" i="5" l="1"/>
  <c r="P44" i="5" s="1"/>
  <c r="H44" i="5"/>
  <c r="Q43" i="5"/>
  <c r="N43" i="5"/>
  <c r="K43" i="5"/>
  <c r="H43" i="5"/>
  <c r="N42" i="5"/>
  <c r="K42" i="5"/>
  <c r="P42" i="5" s="1"/>
  <c r="H42" i="5"/>
  <c r="K41" i="5"/>
  <c r="H41" i="5"/>
  <c r="Q40" i="5"/>
  <c r="P40" i="5"/>
  <c r="K40" i="5"/>
  <c r="H40" i="5"/>
  <c r="M39" i="5"/>
  <c r="K39" i="5"/>
  <c r="P39" i="5" s="1"/>
  <c r="H39" i="5"/>
  <c r="K38" i="5"/>
  <c r="S38" i="5" s="1"/>
  <c r="J38" i="5"/>
  <c r="H38" i="5"/>
  <c r="M37" i="5"/>
  <c r="K37" i="5"/>
  <c r="P37" i="5" s="1"/>
  <c r="H37" i="5"/>
  <c r="K36" i="5"/>
  <c r="S36" i="5" s="1"/>
  <c r="J36" i="5"/>
  <c r="H36" i="5"/>
  <c r="M35" i="5"/>
  <c r="K35" i="5"/>
  <c r="P35" i="5" s="1"/>
  <c r="H35" i="5"/>
  <c r="K34" i="5"/>
  <c r="H34" i="5"/>
  <c r="M33" i="5"/>
  <c r="K33" i="5"/>
  <c r="P33" i="5" s="1"/>
  <c r="H33" i="5"/>
  <c r="K32" i="5"/>
  <c r="H32" i="5"/>
  <c r="M31" i="5"/>
  <c r="K31" i="5"/>
  <c r="P31" i="5" s="1"/>
  <c r="H31" i="5"/>
  <c r="O30" i="5"/>
  <c r="K30" i="5"/>
  <c r="H30" i="5"/>
  <c r="N29" i="5"/>
  <c r="M29" i="5"/>
  <c r="K29" i="5"/>
  <c r="P29" i="5" s="1"/>
  <c r="H29" i="5"/>
  <c r="K28" i="5"/>
  <c r="H28" i="5"/>
  <c r="K27" i="5"/>
  <c r="H27" i="5"/>
  <c r="P26" i="5"/>
  <c r="K26" i="5"/>
  <c r="J26" i="5"/>
  <c r="H26" i="5"/>
  <c r="P25" i="5"/>
  <c r="K25" i="5"/>
  <c r="H25" i="5"/>
  <c r="K24" i="5"/>
  <c r="J24" i="5"/>
  <c r="H24" i="5"/>
  <c r="N23" i="5"/>
  <c r="K23" i="5"/>
  <c r="H23" i="5"/>
  <c r="N22" i="5"/>
  <c r="K22" i="5"/>
  <c r="P22" i="5" s="1"/>
  <c r="H22" i="5"/>
  <c r="N21" i="5"/>
  <c r="M21" i="5"/>
  <c r="K21" i="5"/>
  <c r="P21" i="5" s="1"/>
  <c r="H21" i="5"/>
  <c r="K20" i="5"/>
  <c r="H20" i="5"/>
  <c r="K19" i="5"/>
  <c r="H19" i="5"/>
  <c r="P18" i="5"/>
  <c r="K18" i="5"/>
  <c r="S18" i="5" s="1"/>
  <c r="J18" i="5"/>
  <c r="H18" i="5"/>
  <c r="P17" i="5"/>
  <c r="K17" i="5"/>
  <c r="H17" i="5"/>
  <c r="O16" i="5"/>
  <c r="K16" i="5"/>
  <c r="J16" i="5"/>
  <c r="H16" i="5"/>
  <c r="N15" i="5"/>
  <c r="K15" i="5"/>
  <c r="H15" i="5"/>
  <c r="N14" i="5"/>
  <c r="K14" i="5"/>
  <c r="P14" i="5" s="1"/>
  <c r="H14" i="5"/>
  <c r="R13" i="5"/>
  <c r="N13" i="5"/>
  <c r="K13" i="5"/>
  <c r="P13" i="5" s="1"/>
  <c r="H13" i="5"/>
  <c r="R12" i="5"/>
  <c r="K12" i="5"/>
  <c r="H12" i="5"/>
  <c r="K11" i="5"/>
  <c r="H11" i="5"/>
  <c r="P10" i="5"/>
  <c r="K10" i="5"/>
  <c r="S10" i="5" s="1"/>
  <c r="J10" i="5"/>
  <c r="H10" i="5"/>
  <c r="P9" i="5"/>
  <c r="K9" i="5"/>
  <c r="H9" i="5"/>
  <c r="S8" i="5"/>
  <c r="R8" i="5"/>
  <c r="Q8" i="5"/>
  <c r="O8" i="5"/>
  <c r="N8" i="5"/>
  <c r="M8" i="5"/>
  <c r="K8" i="5"/>
  <c r="P8" i="5" s="1"/>
  <c r="J8" i="5"/>
  <c r="H8" i="5"/>
  <c r="P7" i="5"/>
  <c r="K7" i="5"/>
  <c r="H7" i="5"/>
  <c r="R6" i="5"/>
  <c r="N6" i="5"/>
  <c r="K6" i="5"/>
  <c r="P6" i="5" s="1"/>
  <c r="J6" i="5"/>
  <c r="H6" i="5"/>
  <c r="P5" i="5"/>
  <c r="K5" i="5"/>
  <c r="H5" i="5"/>
  <c r="R4" i="5"/>
  <c r="N4" i="5"/>
  <c r="K4" i="5"/>
  <c r="Q4" i="5" s="1"/>
  <c r="J4" i="5"/>
  <c r="H4" i="5"/>
  <c r="S2" i="5"/>
  <c r="R2" i="5"/>
  <c r="R42" i="5" s="1"/>
  <c r="Q2" i="5"/>
  <c r="Q42" i="5" s="1"/>
  <c r="P2" i="5"/>
  <c r="P34" i="5" s="1"/>
  <c r="O2" i="5"/>
  <c r="N2" i="5"/>
  <c r="N24" i="5" s="1"/>
  <c r="M2" i="5"/>
  <c r="M42" i="5" s="1"/>
  <c r="H49" i="4"/>
  <c r="H48" i="4"/>
  <c r="H47" i="4"/>
  <c r="H46" i="4"/>
  <c r="H45" i="4"/>
  <c r="H44" i="4"/>
  <c r="H43" i="4"/>
  <c r="H42" i="4"/>
  <c r="K41" i="4"/>
  <c r="H41" i="4"/>
  <c r="K40" i="4"/>
  <c r="H40" i="4"/>
  <c r="K39" i="4"/>
  <c r="H39" i="4"/>
  <c r="K38" i="4"/>
  <c r="H38" i="4"/>
  <c r="K37" i="4"/>
  <c r="H37" i="4"/>
  <c r="K36" i="4"/>
  <c r="J36" i="4" s="1"/>
  <c r="H36" i="4"/>
  <c r="K35" i="4"/>
  <c r="H35" i="4"/>
  <c r="K34" i="4"/>
  <c r="J34" i="4" s="1"/>
  <c r="H34" i="4"/>
  <c r="K33" i="4"/>
  <c r="H33" i="4"/>
  <c r="K32" i="4"/>
  <c r="J32" i="4" s="1"/>
  <c r="H32" i="4"/>
  <c r="K31" i="4"/>
  <c r="H31" i="4"/>
  <c r="K30" i="4"/>
  <c r="J30" i="4"/>
  <c r="H30" i="4"/>
  <c r="K29" i="4"/>
  <c r="H29" i="4"/>
  <c r="K28" i="4"/>
  <c r="J28" i="4" s="1"/>
  <c r="H28" i="4"/>
  <c r="K27" i="4"/>
  <c r="H27" i="4"/>
  <c r="K26" i="4"/>
  <c r="J26" i="4" s="1"/>
  <c r="H26" i="4"/>
  <c r="K25" i="4"/>
  <c r="H25" i="4"/>
  <c r="K24" i="4"/>
  <c r="J24" i="4" s="1"/>
  <c r="H24" i="4"/>
  <c r="K23" i="4"/>
  <c r="H23" i="4"/>
  <c r="K22" i="4"/>
  <c r="J22" i="4"/>
  <c r="H22" i="4"/>
  <c r="K21" i="4"/>
  <c r="H21" i="4"/>
  <c r="K20" i="4"/>
  <c r="J20" i="4" s="1"/>
  <c r="H20" i="4"/>
  <c r="K19" i="4"/>
  <c r="H19" i="4"/>
  <c r="K18" i="4"/>
  <c r="J18" i="4" s="1"/>
  <c r="H18" i="4"/>
  <c r="K17" i="4"/>
  <c r="H17" i="4"/>
  <c r="K16" i="4"/>
  <c r="J16" i="4" s="1"/>
  <c r="H16" i="4"/>
  <c r="K15" i="4"/>
  <c r="H15" i="4"/>
  <c r="K14" i="4"/>
  <c r="J14" i="4"/>
  <c r="H14" i="4"/>
  <c r="K13" i="4"/>
  <c r="H13" i="4"/>
  <c r="K12" i="4"/>
  <c r="J12" i="4" s="1"/>
  <c r="H12" i="4"/>
  <c r="K11" i="4"/>
  <c r="H11" i="4"/>
  <c r="K10" i="4"/>
  <c r="H10" i="4"/>
  <c r="J9" i="4"/>
  <c r="H9" i="4"/>
  <c r="K8" i="4"/>
  <c r="J8" i="4" s="1"/>
  <c r="H8" i="4"/>
  <c r="K7" i="4"/>
  <c r="H7" i="4"/>
  <c r="J6" i="4"/>
  <c r="H6" i="4"/>
  <c r="K5" i="4"/>
  <c r="J5" i="4"/>
  <c r="H5" i="4"/>
  <c r="K4" i="4"/>
  <c r="H4" i="4"/>
  <c r="O27" i="5" l="1"/>
  <c r="J27" i="5"/>
  <c r="S27" i="5" s="1"/>
  <c r="P27" i="5"/>
  <c r="N27" i="5"/>
  <c r="M27" i="5"/>
  <c r="Q12" i="5"/>
  <c r="M12" i="5"/>
  <c r="P12" i="5"/>
  <c r="J12" i="5"/>
  <c r="S12" i="5"/>
  <c r="N12" i="5"/>
  <c r="O12" i="5"/>
  <c r="Q27" i="5"/>
  <c r="S32" i="5"/>
  <c r="S11" i="5"/>
  <c r="O11" i="5"/>
  <c r="J11" i="5"/>
  <c r="P11" i="5"/>
  <c r="R11" i="5"/>
  <c r="M11" i="5"/>
  <c r="N11" i="5"/>
  <c r="Q20" i="5"/>
  <c r="M20" i="5"/>
  <c r="P20" i="5"/>
  <c r="J20" i="5"/>
  <c r="N20" i="5"/>
  <c r="O20" i="5"/>
  <c r="S20" i="5"/>
  <c r="O22" i="5"/>
  <c r="O6" i="5"/>
  <c r="O4" i="5"/>
  <c r="O38" i="5"/>
  <c r="O36" i="5"/>
  <c r="O32" i="5"/>
  <c r="O42" i="5"/>
  <c r="O14" i="5"/>
  <c r="O41" i="5"/>
  <c r="O34" i="5"/>
  <c r="S24" i="5"/>
  <c r="S16" i="5"/>
  <c r="S4" i="5"/>
  <c r="S6" i="5"/>
  <c r="S42" i="5"/>
  <c r="S5" i="5"/>
  <c r="O5" i="5"/>
  <c r="J5" i="5"/>
  <c r="Q5" i="5"/>
  <c r="M5" i="5"/>
  <c r="R5" i="5"/>
  <c r="N5" i="5"/>
  <c r="N3" i="5" s="1"/>
  <c r="S7" i="5"/>
  <c r="O7" i="5"/>
  <c r="J7" i="5"/>
  <c r="M7" i="5"/>
  <c r="R7" i="5"/>
  <c r="N7" i="5"/>
  <c r="Q7" i="5"/>
  <c r="S9" i="5"/>
  <c r="O9" i="5"/>
  <c r="J9" i="5"/>
  <c r="Q9" i="5"/>
  <c r="M9" i="5"/>
  <c r="R9" i="5"/>
  <c r="N9" i="5"/>
  <c r="Q11" i="5"/>
  <c r="S14" i="5"/>
  <c r="O19" i="5"/>
  <c r="J19" i="5"/>
  <c r="Q19" i="5" s="1"/>
  <c r="P19" i="5"/>
  <c r="M19" i="5"/>
  <c r="N19" i="5"/>
  <c r="R19" i="5"/>
  <c r="R20" i="5"/>
  <c r="O24" i="5"/>
  <c r="Q28" i="5"/>
  <c r="M28" i="5"/>
  <c r="P28" i="5"/>
  <c r="J28" i="5"/>
  <c r="R28" i="5" s="1"/>
  <c r="S28" i="5"/>
  <c r="N28" i="5"/>
  <c r="O28" i="5"/>
  <c r="S41" i="5"/>
  <c r="O17" i="5"/>
  <c r="J17" i="5"/>
  <c r="S17" i="5" s="1"/>
  <c r="Q17" i="5"/>
  <c r="R18" i="5"/>
  <c r="P23" i="5"/>
  <c r="P24" i="5"/>
  <c r="Q26" i="5"/>
  <c r="M26" i="5"/>
  <c r="P30" i="5"/>
  <c r="P36" i="5"/>
  <c r="P38" i="5"/>
  <c r="P41" i="5"/>
  <c r="M44" i="5"/>
  <c r="P4" i="5"/>
  <c r="N10" i="5"/>
  <c r="J14" i="5"/>
  <c r="O15" i="5"/>
  <c r="J15" i="5"/>
  <c r="Q15" i="5" s="1"/>
  <c r="Q16" i="5"/>
  <c r="M16" i="5"/>
  <c r="R16" i="5"/>
  <c r="M17" i="5"/>
  <c r="R17" i="5"/>
  <c r="N18" i="5"/>
  <c r="J22" i="5"/>
  <c r="S22" i="5" s="1"/>
  <c r="O23" i="5"/>
  <c r="J23" i="5"/>
  <c r="S23" i="5" s="1"/>
  <c r="Q23" i="5"/>
  <c r="Q24" i="5"/>
  <c r="M24" i="5"/>
  <c r="R24" i="5"/>
  <c r="M25" i="5"/>
  <c r="N26" i="5"/>
  <c r="S26" i="5"/>
  <c r="J30" i="5"/>
  <c r="S30" i="5" s="1"/>
  <c r="N31" i="5"/>
  <c r="J32" i="5"/>
  <c r="N33" i="5"/>
  <c r="J34" i="5"/>
  <c r="S34" i="5" s="1"/>
  <c r="N35" i="5"/>
  <c r="N37" i="5"/>
  <c r="N39" i="5"/>
  <c r="S40" i="5"/>
  <c r="O40" i="5"/>
  <c r="R40" i="5"/>
  <c r="N40" i="5"/>
  <c r="P43" i="5"/>
  <c r="R43" i="5"/>
  <c r="S44" i="5"/>
  <c r="O44" i="5"/>
  <c r="R44" i="5"/>
  <c r="N44" i="5"/>
  <c r="Q10" i="5"/>
  <c r="M10" i="5"/>
  <c r="R10" i="5"/>
  <c r="P15" i="5"/>
  <c r="P16" i="5"/>
  <c r="Q18" i="5"/>
  <c r="M18" i="5"/>
  <c r="S25" i="5"/>
  <c r="O25" i="5"/>
  <c r="J25" i="5"/>
  <c r="Q25" i="5" s="1"/>
  <c r="R26" i="5"/>
  <c r="P32" i="5"/>
  <c r="M4" i="5"/>
  <c r="M6" i="5"/>
  <c r="Q6" i="5"/>
  <c r="O10" i="5"/>
  <c r="S13" i="5"/>
  <c r="O13" i="5"/>
  <c r="J13" i="5"/>
  <c r="M13" i="5" s="1"/>
  <c r="Q13" i="5"/>
  <c r="Q14" i="5"/>
  <c r="M14" i="5"/>
  <c r="R14" i="5"/>
  <c r="M15" i="5"/>
  <c r="R15" i="5"/>
  <c r="N16" i="5"/>
  <c r="N17" i="5"/>
  <c r="O18" i="5"/>
  <c r="O21" i="5"/>
  <c r="J21" i="5"/>
  <c r="R21" i="5" s="1"/>
  <c r="Q22" i="5"/>
  <c r="M22" i="5"/>
  <c r="R22" i="5"/>
  <c r="M23" i="5"/>
  <c r="R23" i="5"/>
  <c r="N25" i="5"/>
  <c r="O26" i="5"/>
  <c r="O29" i="5"/>
  <c r="J29" i="5"/>
  <c r="R29" i="5" s="1"/>
  <c r="Q29" i="5"/>
  <c r="R30" i="5"/>
  <c r="N30" i="5"/>
  <c r="Q30" i="5"/>
  <c r="M30" i="5"/>
  <c r="R32" i="5"/>
  <c r="N32" i="5"/>
  <c r="Q32" i="5"/>
  <c r="M32" i="5"/>
  <c r="R34" i="5"/>
  <c r="N34" i="5"/>
  <c r="Q34" i="5"/>
  <c r="M34" i="5"/>
  <c r="R36" i="5"/>
  <c r="N36" i="5"/>
  <c r="Q36" i="5"/>
  <c r="M36" i="5"/>
  <c r="Q37" i="5"/>
  <c r="R38" i="5"/>
  <c r="N38" i="5"/>
  <c r="Q38" i="5"/>
  <c r="M38" i="5"/>
  <c r="M40" i="5"/>
  <c r="R41" i="5"/>
  <c r="N41" i="5"/>
  <c r="Q41" i="5"/>
  <c r="M41" i="5"/>
  <c r="M43" i="5"/>
  <c r="Q44" i="5"/>
  <c r="J31" i="5"/>
  <c r="R31" i="5" s="1"/>
  <c r="O31" i="5"/>
  <c r="S31" i="5"/>
  <c r="J33" i="5"/>
  <c r="R33" i="5" s="1"/>
  <c r="O33" i="5"/>
  <c r="J35" i="5"/>
  <c r="R35" i="5" s="1"/>
  <c r="O35" i="5"/>
  <c r="J37" i="5"/>
  <c r="R37" i="5" s="1"/>
  <c r="O37" i="5"/>
  <c r="S37" i="5"/>
  <c r="J39" i="5"/>
  <c r="R39" i="5" s="1"/>
  <c r="O39" i="5"/>
  <c r="S39" i="5"/>
  <c r="O43" i="5"/>
  <c r="S43" i="5"/>
  <c r="J4" i="4"/>
  <c r="J11" i="4"/>
  <c r="J13" i="4"/>
  <c r="J21" i="4"/>
  <c r="J10" i="4"/>
  <c r="J7" i="4"/>
  <c r="J17" i="4"/>
  <c r="J29" i="4"/>
  <c r="J37" i="4"/>
  <c r="J15" i="4"/>
  <c r="J23" i="4"/>
  <c r="J31" i="4"/>
  <c r="J25" i="4"/>
  <c r="J33" i="4"/>
  <c r="J19" i="4"/>
  <c r="J27" i="4"/>
  <c r="J35" i="4"/>
  <c r="S33" i="5" l="1"/>
  <c r="Q33" i="5"/>
  <c r="S21" i="5"/>
  <c r="M3" i="5"/>
  <c r="S15" i="5"/>
  <c r="O3" i="5"/>
  <c r="R25" i="5"/>
  <c r="R3" i="5" s="1"/>
  <c r="S35" i="5"/>
  <c r="Q39" i="5"/>
  <c r="Q31" i="5"/>
  <c r="S29" i="5"/>
  <c r="Q21" i="5"/>
  <c r="Q3" i="5" s="1"/>
  <c r="S3" i="5"/>
  <c r="Q35" i="5"/>
  <c r="P3" i="5"/>
  <c r="S19" i="5"/>
  <c r="R27" i="5"/>
</calcChain>
</file>

<file path=xl/sharedStrings.xml><?xml version="1.0" encoding="utf-8"?>
<sst xmlns="http://schemas.openxmlformats.org/spreadsheetml/2006/main" count="76" uniqueCount="27">
  <si>
    <t>A</t>
  </si>
  <si>
    <t>B</t>
  </si>
  <si>
    <t>C</t>
  </si>
  <si>
    <t>D</t>
  </si>
  <si>
    <t>E</t>
  </si>
  <si>
    <t>F</t>
  </si>
  <si>
    <t>G</t>
  </si>
  <si>
    <t>MONTH</t>
  </si>
  <si>
    <t>PO DATE</t>
  </si>
  <si>
    <t>PRODUCT</t>
  </si>
  <si>
    <t>PO NUMBER</t>
  </si>
  <si>
    <t>PO QTY</t>
  </si>
  <si>
    <t>ESD</t>
  </si>
  <si>
    <t>SHIPPED DATE</t>
  </si>
  <si>
    <t>ETA</t>
  </si>
  <si>
    <t>AT VARENNES</t>
  </si>
  <si>
    <t>QTY to REC</t>
  </si>
  <si>
    <t>DONE</t>
  </si>
  <si>
    <t>MAR</t>
  </si>
  <si>
    <t>RES-HD-HL3812</t>
  </si>
  <si>
    <t>RES-HD-K306-USA</t>
  </si>
  <si>
    <t>Y</t>
  </si>
  <si>
    <t>APR</t>
  </si>
  <si>
    <t>RES-LL-L91507H</t>
  </si>
  <si>
    <t>RES-LL-7104</t>
  </si>
  <si>
    <t>RES-LL-OFFGRADE</t>
  </si>
  <si>
    <t>RES-LL-7109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</si>
</sst>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\ /\ mmm\ /\ yy"/>
    <numFmt numFmtId="165" formatCode="#,##0.0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79998168889431442"/>
        <bgColor theme="6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2" borderId="1" applyNumberFormat="0" applyAlignment="0" applyProtection="0"/>
    <xf numFmtId="166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/>
  </cellStyleXfs>
  <cellXfs count="31">
    <xf numFmtId="0" fontId="0" fillId="0" borderId="0" xfId="0"/>
    <xf numFmtId="164" fontId="3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6" fillId="0" borderId="3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6">
    <cellStyle name="Comma 2" xfId="2"/>
    <cellStyle name="Currency 2" xfId="3"/>
    <cellStyle name="Input" xfId="1" builtinId="20"/>
    <cellStyle name="Normal" xfId="0" builtinId="0"/>
    <cellStyle name="Normal 2" xfId="4"/>
    <cellStyle name="RowLevel_4_B-D(Silo)" xfId="5"/>
  </cellStyles>
  <dxfs count="3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d\ /\ mmm\ /\ 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d\ /\ mmm\ /\ 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rgb="FF000000"/>
        </left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d\ /\ mmm\ /\ 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d\ /\ mmm\ /\ 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pprovisionnement\4)%20Inventaire\2016%20(SI%20-%20ORDERS%20OF%20RAW%20MATERIAL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 REC"/>
      <sheetName val="ADDITIVE"/>
      <sheetName val="HDPE"/>
      <sheetName val="LLDPE"/>
      <sheetName val="WS Resine"/>
      <sheetName val="Noir"/>
      <sheetName val="STD min&amp;max"/>
      <sheetName val="MP"/>
      <sheetName val="INV. 30"/>
      <sheetName val="WORKSHEET"/>
      <sheetName val="B-D(Silo)"/>
      <sheetName val="30"/>
      <sheetName val="Sheet1"/>
    </sheetNames>
    <sheetDataSet>
      <sheetData sheetId="0">
        <row r="21">
          <cell r="B21" t="str">
            <v>RES-LL-7104</v>
          </cell>
        </row>
        <row r="22">
          <cell r="B22" t="str">
            <v>RES-LL-L91507H</v>
          </cell>
        </row>
        <row r="23">
          <cell r="B23" t="str">
            <v>RES-LL-7109</v>
          </cell>
        </row>
        <row r="24">
          <cell r="B24" t="str">
            <v>RES-LL-FB2230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2" name="Table1345" displayName="Table1345" ref="A3:K44" totalsRowShown="0" headerRowDxfId="20" dataDxfId="19" headerRowBorderDxfId="17" tableBorderDxfId="18">
  <autoFilter ref="A3:K44"/>
  <sortState ref="A4:M17">
    <sortCondition descending="1" ref="K3:K41"/>
  </sortState>
  <tableColumns count="11">
    <tableColumn id="1" name="MONTH" dataDxfId="16"/>
    <tableColumn id="2" name="PO DATE" dataDxfId="15"/>
    <tableColumn id="3" name="PRODUCT" dataDxfId="14"/>
    <tableColumn id="4" name="PO NUMBER" dataDxfId="13"/>
    <tableColumn id="5" name="PO QTY" dataDxfId="12"/>
    <tableColumn id="6" name="ESD" dataDxfId="11"/>
    <tableColumn id="11" name="SHIPPED DATE" dataDxfId="10"/>
    <tableColumn id="8" name="ETA" dataDxfId="9">
      <calculatedColumnFormula>IF(AND($F4="",$G4=""),"",(IF(AND($F4&lt;&gt;$G4,$G4=""),$F4+12,$G4+12)))</calculatedColumnFormula>
    </tableColumn>
    <tableColumn id="7" name="AT VARENNES" dataDxfId="8"/>
    <tableColumn id="9" name="QTY to REC" dataDxfId="7"/>
    <tableColumn id="10" name="DONE" dataDxfId="6">
      <calculatedColumnFormula>IF($I4="","","Y")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le134510" displayName="Table134510" ref="A3:K49" totalsRowShown="0" headerRowDxfId="34" dataDxfId="33" tableBorderDxfId="32">
  <autoFilter ref="A3:K49"/>
  <sortState ref="A4:J57">
    <sortCondition ref="C3:C57"/>
  </sortState>
  <tableColumns count="11">
    <tableColumn id="1" name="MONTH" dataDxfId="31"/>
    <tableColumn id="2" name="PO DATE" dataDxfId="30"/>
    <tableColumn id="3" name="PRODUCT" dataDxfId="29"/>
    <tableColumn id="4" name="PO NUMBER" dataDxfId="28"/>
    <tableColumn id="5" name="PO QTY" dataDxfId="27"/>
    <tableColumn id="6" name="ESD" dataDxfId="26"/>
    <tableColumn id="11" name="SHIPPED DATE" dataDxfId="25"/>
    <tableColumn id="8" name="ETA" dataDxfId="24">
      <calculatedColumnFormula>IF(AND($F4="",$G4=""),"",(IF(AND($F4&lt;&gt;$G4,$G4=""),$F4+12,$G4+12)))</calculatedColumnFormula>
    </tableColumn>
    <tableColumn id="7" name="AT VARENNES" dataDxfId="23"/>
    <tableColumn id="9" name="QTY to REC" dataDxfId="22"/>
    <tableColumn id="10" name="DONE" dataDxfId="2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44"/>
  <sheetViews>
    <sheetView showGridLines="0" view="pageBreakPreview" zoomScale="90" zoomScaleNormal="110" zoomScaleSheetLayoutView="90" workbookViewId="0">
      <pane xSplit="3" ySplit="3" topLeftCell="D4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14.88671875" style="17" customWidth="1"/>
    <col min="2" max="2" width="14.33203125" style="17" customWidth="1"/>
    <col min="3" max="3" width="20.44140625" customWidth="1"/>
    <col min="4" max="4" width="14.88671875" style="18" customWidth="1"/>
    <col min="5" max="5" width="16.33203125" customWidth="1"/>
    <col min="6" max="6" width="20.6640625" bestFit="1" customWidth="1"/>
    <col min="7" max="7" width="20.6640625" customWidth="1"/>
    <col min="8" max="9" width="28.88671875" customWidth="1"/>
    <col min="10" max="10" width="16.109375" customWidth="1"/>
    <col min="11" max="11" width="12.88671875" style="18" customWidth="1"/>
    <col min="12" max="12" width="20.88671875" customWidth="1"/>
    <col min="13" max="19" width="18.109375" customWidth="1"/>
  </cols>
  <sheetData>
    <row r="1" spans="1:19" ht="21" customHeight="1" thickBot="1" x14ac:dyDescent="0.35">
      <c r="A1" s="1"/>
      <c r="B1" s="1"/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</row>
    <row r="2" spans="1:19" ht="15" customHeight="1" x14ac:dyDescent="0.3">
      <c r="A2" s="4"/>
      <c r="B2" s="4"/>
      <c r="M2" s="19" t="str">
        <f>'[1]STATUS REC'!B21</f>
        <v>RES-LL-7104</v>
      </c>
      <c r="N2" s="20" t="str">
        <f>'[1]STATUS REC'!B22</f>
        <v>RES-LL-L91507H</v>
      </c>
      <c r="O2" s="20" t="str">
        <f>'[1]STATUS REC'!B23</f>
        <v>RES-LL-7109</v>
      </c>
      <c r="P2" s="21" t="str">
        <f>'[1]STATUS REC'!B24</f>
        <v>RES-LL-FB2230</v>
      </c>
      <c r="Q2" s="20">
        <f>'[1]STATUS REC'!B25</f>
        <v>0</v>
      </c>
      <c r="R2" s="21">
        <f>'[1]STATUS REC'!B26</f>
        <v>0</v>
      </c>
      <c r="S2" s="22">
        <f>'[1]STATUS REC'!B27</f>
        <v>0</v>
      </c>
    </row>
    <row r="3" spans="1:19" ht="24" customHeight="1" thickBot="1" x14ac:dyDescent="0.35">
      <c r="A3" s="5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8" t="s">
        <v>17</v>
      </c>
      <c r="L3" s="16"/>
      <c r="M3" s="23">
        <f t="shared" ref="M3:S3" si="0">SUM(M4:M44)</f>
        <v>950000</v>
      </c>
      <c r="N3" s="24">
        <f t="shared" si="0"/>
        <v>380000</v>
      </c>
      <c r="O3" s="24">
        <f t="shared" si="0"/>
        <v>0</v>
      </c>
      <c r="P3" s="24">
        <f t="shared" si="0"/>
        <v>0</v>
      </c>
      <c r="Q3" s="24">
        <f t="shared" si="0"/>
        <v>0</v>
      </c>
      <c r="R3" s="24">
        <f t="shared" si="0"/>
        <v>0</v>
      </c>
      <c r="S3" s="25">
        <f t="shared" si="0"/>
        <v>0</v>
      </c>
    </row>
    <row r="4" spans="1:19" s="16" customFormat="1" ht="21.75" customHeight="1" x14ac:dyDescent="0.3">
      <c r="A4" s="9" t="s">
        <v>18</v>
      </c>
      <c r="B4" s="10">
        <v>42430</v>
      </c>
      <c r="C4" s="11" t="s">
        <v>23</v>
      </c>
      <c r="D4" s="12">
        <v>114243</v>
      </c>
      <c r="E4" s="13">
        <v>190000</v>
      </c>
      <c r="F4" s="10">
        <v>42459</v>
      </c>
      <c r="G4" s="10">
        <v>42459</v>
      </c>
      <c r="H4" s="10">
        <f t="shared" ref="H4:H44" si="1">IF(AND($F4="",$G4=""),"",(IF(AND($F4&lt;&gt;$G4,$G4=""),$F4+12,$G4+12)))</f>
        <v>42471</v>
      </c>
      <c r="I4" s="10"/>
      <c r="J4" s="14">
        <f t="shared" ref="J4:J39" si="2">IF(AND($K4="Y",$E4&gt;0),"",(IF(E4="","",E4)))</f>
        <v>190000</v>
      </c>
      <c r="K4" s="15" t="str">
        <f t="shared" ref="K4:K44" si="3">IF($I4="","","Y")</f>
        <v/>
      </c>
      <c r="M4" s="26">
        <f t="shared" ref="M4:S39" si="4">IF($K4="Y",0,IF(M$2=$C4,$J4,0))</f>
        <v>0</v>
      </c>
      <c r="N4" s="27">
        <f t="shared" si="4"/>
        <v>190000</v>
      </c>
      <c r="O4" s="27">
        <f t="shared" si="4"/>
        <v>0</v>
      </c>
      <c r="P4" s="27">
        <f t="shared" si="4"/>
        <v>0</v>
      </c>
      <c r="Q4" s="27">
        <f t="shared" si="4"/>
        <v>0</v>
      </c>
      <c r="R4" s="27">
        <f t="shared" si="4"/>
        <v>0</v>
      </c>
      <c r="S4" s="28">
        <f t="shared" si="4"/>
        <v>0</v>
      </c>
    </row>
    <row r="5" spans="1:19" s="16" customFormat="1" ht="21.75" customHeight="1" x14ac:dyDescent="0.3">
      <c r="A5" s="9" t="s">
        <v>22</v>
      </c>
      <c r="B5" s="10">
        <v>42464</v>
      </c>
      <c r="C5" s="11" t="s">
        <v>23</v>
      </c>
      <c r="D5" s="12">
        <v>114395</v>
      </c>
      <c r="E5" s="13">
        <v>190000</v>
      </c>
      <c r="F5" s="10">
        <v>42466</v>
      </c>
      <c r="G5" s="10"/>
      <c r="H5" s="10">
        <f t="shared" si="1"/>
        <v>42478</v>
      </c>
      <c r="I5" s="10"/>
      <c r="J5" s="14">
        <f t="shared" si="2"/>
        <v>190000</v>
      </c>
      <c r="K5" s="15" t="str">
        <f t="shared" si="3"/>
        <v/>
      </c>
      <c r="M5" s="26">
        <f t="shared" si="4"/>
        <v>0</v>
      </c>
      <c r="N5" s="27">
        <f t="shared" si="4"/>
        <v>190000</v>
      </c>
      <c r="O5" s="27">
        <f t="shared" si="4"/>
        <v>0</v>
      </c>
      <c r="P5" s="27">
        <f t="shared" si="4"/>
        <v>0</v>
      </c>
      <c r="Q5" s="27">
        <f t="shared" si="4"/>
        <v>0</v>
      </c>
      <c r="R5" s="27">
        <f t="shared" si="4"/>
        <v>0</v>
      </c>
      <c r="S5" s="28">
        <f t="shared" si="4"/>
        <v>0</v>
      </c>
    </row>
    <row r="6" spans="1:19" s="16" customFormat="1" ht="21.75" customHeight="1" x14ac:dyDescent="0.3">
      <c r="A6" s="9" t="s">
        <v>22</v>
      </c>
      <c r="B6" s="10">
        <v>42464</v>
      </c>
      <c r="C6" s="11" t="s">
        <v>24</v>
      </c>
      <c r="D6" s="12">
        <v>114393</v>
      </c>
      <c r="E6" s="13">
        <v>380000</v>
      </c>
      <c r="F6" s="10">
        <v>42466</v>
      </c>
      <c r="G6" s="10"/>
      <c r="H6" s="10">
        <f t="shared" si="1"/>
        <v>42478</v>
      </c>
      <c r="I6" s="10"/>
      <c r="J6" s="14">
        <f t="shared" si="2"/>
        <v>380000</v>
      </c>
      <c r="K6" s="15" t="str">
        <f t="shared" si="3"/>
        <v/>
      </c>
      <c r="M6" s="26">
        <f t="shared" si="4"/>
        <v>380000</v>
      </c>
      <c r="N6" s="27">
        <f t="shared" si="4"/>
        <v>0</v>
      </c>
      <c r="O6" s="27">
        <f t="shared" si="4"/>
        <v>0</v>
      </c>
      <c r="P6" s="27">
        <f t="shared" si="4"/>
        <v>0</v>
      </c>
      <c r="Q6" s="27">
        <f t="shared" si="4"/>
        <v>0</v>
      </c>
      <c r="R6" s="27">
        <f t="shared" si="4"/>
        <v>0</v>
      </c>
      <c r="S6" s="28">
        <f t="shared" si="4"/>
        <v>0</v>
      </c>
    </row>
    <row r="7" spans="1:19" s="16" customFormat="1" ht="21.75" customHeight="1" x14ac:dyDescent="0.3">
      <c r="A7" s="9" t="s">
        <v>22</v>
      </c>
      <c r="B7" s="10">
        <v>75335</v>
      </c>
      <c r="C7" s="11" t="s">
        <v>24</v>
      </c>
      <c r="D7" s="12">
        <v>114393</v>
      </c>
      <c r="E7" s="13">
        <v>190000</v>
      </c>
      <c r="F7" s="10">
        <v>42472</v>
      </c>
      <c r="G7" s="10"/>
      <c r="H7" s="10">
        <f t="shared" si="1"/>
        <v>42484</v>
      </c>
      <c r="I7" s="10"/>
      <c r="J7" s="14">
        <f t="shared" si="2"/>
        <v>190000</v>
      </c>
      <c r="K7" s="15" t="str">
        <f t="shared" si="3"/>
        <v/>
      </c>
      <c r="M7" s="26">
        <f t="shared" si="4"/>
        <v>190000</v>
      </c>
      <c r="N7" s="27">
        <f t="shared" si="4"/>
        <v>0</v>
      </c>
      <c r="O7" s="27">
        <f t="shared" si="4"/>
        <v>0</v>
      </c>
      <c r="P7" s="27">
        <f t="shared" si="4"/>
        <v>0</v>
      </c>
      <c r="Q7" s="27">
        <f t="shared" si="4"/>
        <v>0</v>
      </c>
      <c r="R7" s="27">
        <f t="shared" si="4"/>
        <v>0</v>
      </c>
      <c r="S7" s="28">
        <f t="shared" si="4"/>
        <v>0</v>
      </c>
    </row>
    <row r="8" spans="1:19" s="16" customFormat="1" ht="21.75" customHeight="1" x14ac:dyDescent="0.3">
      <c r="A8" s="9" t="s">
        <v>18</v>
      </c>
      <c r="B8" s="10">
        <v>42444</v>
      </c>
      <c r="C8" s="11" t="s">
        <v>25</v>
      </c>
      <c r="D8" s="12">
        <v>114319</v>
      </c>
      <c r="E8" s="13">
        <v>147000</v>
      </c>
      <c r="F8" s="10">
        <v>42452</v>
      </c>
      <c r="G8" s="10">
        <v>42453</v>
      </c>
      <c r="H8" s="10">
        <f t="shared" si="1"/>
        <v>42465</v>
      </c>
      <c r="I8" s="10">
        <v>42465</v>
      </c>
      <c r="J8" s="14" t="str">
        <f t="shared" si="2"/>
        <v/>
      </c>
      <c r="K8" s="15" t="str">
        <f t="shared" si="3"/>
        <v>Y</v>
      </c>
      <c r="M8" s="26">
        <f t="shared" si="4"/>
        <v>0</v>
      </c>
      <c r="N8" s="27">
        <f t="shared" si="4"/>
        <v>0</v>
      </c>
      <c r="O8" s="27">
        <f t="shared" si="4"/>
        <v>0</v>
      </c>
      <c r="P8" s="27">
        <f t="shared" si="4"/>
        <v>0</v>
      </c>
      <c r="Q8" s="27">
        <f t="shared" si="4"/>
        <v>0</v>
      </c>
      <c r="R8" s="27">
        <f t="shared" si="4"/>
        <v>0</v>
      </c>
      <c r="S8" s="28">
        <f t="shared" si="4"/>
        <v>0</v>
      </c>
    </row>
    <row r="9" spans="1:19" s="16" customFormat="1" ht="21.75" customHeight="1" x14ac:dyDescent="0.3">
      <c r="A9" s="9" t="s">
        <v>18</v>
      </c>
      <c r="B9" s="10">
        <v>42432</v>
      </c>
      <c r="C9" s="11" t="s">
        <v>26</v>
      </c>
      <c r="D9" s="12">
        <v>114262</v>
      </c>
      <c r="E9" s="13">
        <v>190000</v>
      </c>
      <c r="F9" s="10">
        <v>42447</v>
      </c>
      <c r="G9" s="10">
        <v>42450</v>
      </c>
      <c r="H9" s="10">
        <f t="shared" si="1"/>
        <v>42462</v>
      </c>
      <c r="I9" s="10">
        <v>42465</v>
      </c>
      <c r="J9" s="14" t="str">
        <f t="shared" si="2"/>
        <v/>
      </c>
      <c r="K9" s="15" t="str">
        <f t="shared" si="3"/>
        <v>Y</v>
      </c>
      <c r="M9" s="26">
        <f t="shared" si="4"/>
        <v>0</v>
      </c>
      <c r="N9" s="27">
        <f t="shared" si="4"/>
        <v>0</v>
      </c>
      <c r="O9" s="27">
        <f t="shared" si="4"/>
        <v>0</v>
      </c>
      <c r="P9" s="27">
        <f t="shared" si="4"/>
        <v>0</v>
      </c>
      <c r="Q9" s="27">
        <f t="shared" si="4"/>
        <v>0</v>
      </c>
      <c r="R9" s="27">
        <f t="shared" si="4"/>
        <v>0</v>
      </c>
      <c r="S9" s="28">
        <f t="shared" si="4"/>
        <v>0</v>
      </c>
    </row>
    <row r="10" spans="1:19" s="16" customFormat="1" ht="21.75" customHeight="1" x14ac:dyDescent="0.3">
      <c r="A10" s="9" t="s">
        <v>18</v>
      </c>
      <c r="B10" s="10">
        <v>42444</v>
      </c>
      <c r="C10" s="11" t="s">
        <v>25</v>
      </c>
      <c r="D10" s="12">
        <v>114318</v>
      </c>
      <c r="E10" s="13">
        <v>190000</v>
      </c>
      <c r="F10" s="10">
        <v>42450</v>
      </c>
      <c r="G10" s="10">
        <v>42451</v>
      </c>
      <c r="H10" s="10">
        <f t="shared" si="1"/>
        <v>42463</v>
      </c>
      <c r="I10" s="10">
        <v>42465</v>
      </c>
      <c r="J10" s="14" t="str">
        <f t="shared" si="2"/>
        <v/>
      </c>
      <c r="K10" s="15" t="str">
        <f t="shared" si="3"/>
        <v>Y</v>
      </c>
      <c r="M10" s="26">
        <f t="shared" si="4"/>
        <v>0</v>
      </c>
      <c r="N10" s="27">
        <f t="shared" si="4"/>
        <v>0</v>
      </c>
      <c r="O10" s="27">
        <f t="shared" si="4"/>
        <v>0</v>
      </c>
      <c r="P10" s="27">
        <f t="shared" si="4"/>
        <v>0</v>
      </c>
      <c r="Q10" s="27">
        <f t="shared" si="4"/>
        <v>0</v>
      </c>
      <c r="R10" s="27">
        <f t="shared" si="4"/>
        <v>0</v>
      </c>
      <c r="S10" s="28">
        <f t="shared" si="4"/>
        <v>0</v>
      </c>
    </row>
    <row r="11" spans="1:19" s="16" customFormat="1" ht="21.75" customHeight="1" x14ac:dyDescent="0.3">
      <c r="A11" s="9" t="s">
        <v>18</v>
      </c>
      <c r="B11" s="10">
        <v>42452</v>
      </c>
      <c r="C11" s="11" t="s">
        <v>23</v>
      </c>
      <c r="D11" s="12">
        <v>114359</v>
      </c>
      <c r="E11" s="13">
        <v>190000</v>
      </c>
      <c r="F11" s="10">
        <v>42454</v>
      </c>
      <c r="G11" s="10">
        <v>42457</v>
      </c>
      <c r="H11" s="10">
        <f t="shared" si="1"/>
        <v>42469</v>
      </c>
      <c r="I11" s="10">
        <v>75336</v>
      </c>
      <c r="J11" s="14" t="str">
        <f t="shared" si="2"/>
        <v/>
      </c>
      <c r="K11" s="15" t="str">
        <f t="shared" si="3"/>
        <v>Y</v>
      </c>
      <c r="M11" s="26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0</v>
      </c>
      <c r="S11" s="28">
        <f t="shared" si="4"/>
        <v>0</v>
      </c>
    </row>
    <row r="12" spans="1:19" s="16" customFormat="1" ht="21.75" customHeight="1" x14ac:dyDescent="0.3">
      <c r="A12" s="9" t="s">
        <v>18</v>
      </c>
      <c r="B12" s="10">
        <v>42447</v>
      </c>
      <c r="C12" s="11" t="s">
        <v>25</v>
      </c>
      <c r="D12" s="12">
        <v>114332</v>
      </c>
      <c r="E12" s="13">
        <v>150900</v>
      </c>
      <c r="F12" s="10">
        <v>42460</v>
      </c>
      <c r="G12" s="10">
        <v>42459</v>
      </c>
      <c r="H12" s="10">
        <f t="shared" si="1"/>
        <v>42471</v>
      </c>
      <c r="I12" s="10"/>
      <c r="J12" s="14">
        <f t="shared" si="2"/>
        <v>150900</v>
      </c>
      <c r="K12" s="15" t="str">
        <f t="shared" si="3"/>
        <v/>
      </c>
      <c r="M12" s="26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8">
        <f t="shared" si="4"/>
        <v>0</v>
      </c>
    </row>
    <row r="13" spans="1:19" s="16" customFormat="1" ht="21.75" customHeight="1" x14ac:dyDescent="0.3">
      <c r="A13" s="9" t="s">
        <v>22</v>
      </c>
      <c r="B13" s="10">
        <v>42467</v>
      </c>
      <c r="C13" s="11" t="s">
        <v>24</v>
      </c>
      <c r="D13" s="12">
        <v>114414</v>
      </c>
      <c r="E13" s="13">
        <v>380000</v>
      </c>
      <c r="F13" s="10">
        <v>42467</v>
      </c>
      <c r="G13" s="10"/>
      <c r="H13" s="10">
        <f t="shared" si="1"/>
        <v>42479</v>
      </c>
      <c r="I13" s="10"/>
      <c r="J13" s="14">
        <f t="shared" si="2"/>
        <v>380000</v>
      </c>
      <c r="K13" s="15" t="str">
        <f t="shared" si="3"/>
        <v/>
      </c>
      <c r="M13" s="26">
        <f t="shared" si="4"/>
        <v>380000</v>
      </c>
      <c r="N13" s="27">
        <f t="shared" si="4"/>
        <v>0</v>
      </c>
      <c r="O13" s="27">
        <f t="shared" si="4"/>
        <v>0</v>
      </c>
      <c r="P13" s="27">
        <f t="shared" si="4"/>
        <v>0</v>
      </c>
      <c r="Q13" s="27">
        <f t="shared" si="4"/>
        <v>0</v>
      </c>
      <c r="R13" s="27">
        <f t="shared" si="4"/>
        <v>0</v>
      </c>
      <c r="S13" s="28">
        <f t="shared" si="4"/>
        <v>0</v>
      </c>
    </row>
    <row r="14" spans="1:19" s="16" customFormat="1" ht="21.75" customHeight="1" x14ac:dyDescent="0.3">
      <c r="A14" s="9"/>
      <c r="B14" s="10"/>
      <c r="C14" s="11"/>
      <c r="D14" s="12"/>
      <c r="E14" s="13"/>
      <c r="F14" s="10"/>
      <c r="G14" s="10"/>
      <c r="H14" s="10" t="str">
        <f t="shared" si="1"/>
        <v/>
      </c>
      <c r="I14" s="10"/>
      <c r="J14" s="14" t="str">
        <f t="shared" si="2"/>
        <v/>
      </c>
      <c r="K14" s="15" t="str">
        <f t="shared" si="3"/>
        <v/>
      </c>
      <c r="M14" s="26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 t="str">
        <f t="shared" si="4"/>
        <v/>
      </c>
      <c r="R14" s="27" t="str">
        <f t="shared" si="4"/>
        <v/>
      </c>
      <c r="S14" s="28" t="str">
        <f t="shared" si="4"/>
        <v/>
      </c>
    </row>
    <row r="15" spans="1:19" s="16" customFormat="1" ht="21.75" customHeight="1" x14ac:dyDescent="0.3">
      <c r="A15" s="9"/>
      <c r="B15" s="10"/>
      <c r="C15" s="11"/>
      <c r="D15" s="12"/>
      <c r="E15" s="13"/>
      <c r="F15" s="10"/>
      <c r="G15" s="10"/>
      <c r="H15" s="10" t="str">
        <f t="shared" si="1"/>
        <v/>
      </c>
      <c r="I15" s="10"/>
      <c r="J15" s="14" t="str">
        <f t="shared" si="2"/>
        <v/>
      </c>
      <c r="K15" s="15" t="str">
        <f t="shared" si="3"/>
        <v/>
      </c>
      <c r="M15" s="26">
        <f t="shared" si="4"/>
        <v>0</v>
      </c>
      <c r="N15" s="27">
        <f t="shared" si="4"/>
        <v>0</v>
      </c>
      <c r="O15" s="27">
        <f t="shared" si="4"/>
        <v>0</v>
      </c>
      <c r="P15" s="27">
        <f t="shared" si="4"/>
        <v>0</v>
      </c>
      <c r="Q15" s="27" t="str">
        <f t="shared" si="4"/>
        <v/>
      </c>
      <c r="R15" s="27" t="str">
        <f t="shared" si="4"/>
        <v/>
      </c>
      <c r="S15" s="28" t="str">
        <f t="shared" si="4"/>
        <v/>
      </c>
    </row>
    <row r="16" spans="1:19" s="16" customFormat="1" ht="21.75" customHeight="1" x14ac:dyDescent="0.3">
      <c r="A16" s="9"/>
      <c r="B16" s="10"/>
      <c r="C16" s="11"/>
      <c r="D16" s="12"/>
      <c r="E16" s="13"/>
      <c r="F16" s="10"/>
      <c r="G16" s="10"/>
      <c r="H16" s="10" t="str">
        <f t="shared" si="1"/>
        <v/>
      </c>
      <c r="I16" s="10"/>
      <c r="J16" s="14" t="str">
        <f t="shared" si="2"/>
        <v/>
      </c>
      <c r="K16" s="15" t="str">
        <f t="shared" si="3"/>
        <v/>
      </c>
      <c r="M16" s="26">
        <f t="shared" si="4"/>
        <v>0</v>
      </c>
      <c r="N16" s="27">
        <f t="shared" si="4"/>
        <v>0</v>
      </c>
      <c r="O16" s="27">
        <f t="shared" si="4"/>
        <v>0</v>
      </c>
      <c r="P16" s="27">
        <f t="shared" si="4"/>
        <v>0</v>
      </c>
      <c r="Q16" s="27" t="str">
        <f t="shared" si="4"/>
        <v/>
      </c>
      <c r="R16" s="27" t="str">
        <f t="shared" si="4"/>
        <v/>
      </c>
      <c r="S16" s="28" t="str">
        <f t="shared" si="4"/>
        <v/>
      </c>
    </row>
    <row r="17" spans="1:19" s="16" customFormat="1" ht="21.75" customHeight="1" x14ac:dyDescent="0.3">
      <c r="A17" s="9"/>
      <c r="B17" s="10"/>
      <c r="C17" s="11"/>
      <c r="D17" s="12"/>
      <c r="E17" s="13"/>
      <c r="F17" s="10"/>
      <c r="G17" s="10"/>
      <c r="H17" s="10" t="str">
        <f t="shared" si="1"/>
        <v/>
      </c>
      <c r="I17" s="10"/>
      <c r="J17" s="14" t="str">
        <f t="shared" si="2"/>
        <v/>
      </c>
      <c r="K17" s="15" t="str">
        <f t="shared" si="3"/>
        <v/>
      </c>
      <c r="M17" s="26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0</v>
      </c>
      <c r="Q17" s="27" t="str">
        <f t="shared" si="4"/>
        <v/>
      </c>
      <c r="R17" s="27" t="str">
        <f t="shared" si="4"/>
        <v/>
      </c>
      <c r="S17" s="28" t="str">
        <f t="shared" si="4"/>
        <v/>
      </c>
    </row>
    <row r="18" spans="1:19" s="16" customFormat="1" ht="21.75" customHeight="1" x14ac:dyDescent="0.3">
      <c r="A18" s="9"/>
      <c r="B18" s="10"/>
      <c r="C18" s="11"/>
      <c r="D18" s="12"/>
      <c r="E18" s="13"/>
      <c r="F18" s="10"/>
      <c r="G18" s="10"/>
      <c r="H18" s="10" t="str">
        <f t="shared" si="1"/>
        <v/>
      </c>
      <c r="I18" s="10"/>
      <c r="J18" s="14" t="str">
        <f t="shared" si="2"/>
        <v/>
      </c>
      <c r="K18" s="15" t="str">
        <f t="shared" si="3"/>
        <v/>
      </c>
      <c r="M18" s="26">
        <f t="shared" si="4"/>
        <v>0</v>
      </c>
      <c r="N18" s="27">
        <f t="shared" si="4"/>
        <v>0</v>
      </c>
      <c r="O18" s="27">
        <f t="shared" si="4"/>
        <v>0</v>
      </c>
      <c r="P18" s="27">
        <f t="shared" si="4"/>
        <v>0</v>
      </c>
      <c r="Q18" s="27" t="str">
        <f t="shared" si="4"/>
        <v/>
      </c>
      <c r="R18" s="27" t="str">
        <f t="shared" si="4"/>
        <v/>
      </c>
      <c r="S18" s="28" t="str">
        <f t="shared" si="4"/>
        <v/>
      </c>
    </row>
    <row r="19" spans="1:19" s="16" customFormat="1" ht="21.75" customHeight="1" x14ac:dyDescent="0.3">
      <c r="A19" s="9"/>
      <c r="B19" s="10"/>
      <c r="C19" s="11"/>
      <c r="D19" s="12"/>
      <c r="E19" s="13"/>
      <c r="F19" s="10"/>
      <c r="G19" s="10"/>
      <c r="H19" s="10" t="str">
        <f t="shared" si="1"/>
        <v/>
      </c>
      <c r="I19" s="10"/>
      <c r="J19" s="14" t="str">
        <f t="shared" si="2"/>
        <v/>
      </c>
      <c r="K19" s="15" t="str">
        <f t="shared" si="3"/>
        <v/>
      </c>
      <c r="M19" s="26">
        <f t="shared" si="4"/>
        <v>0</v>
      </c>
      <c r="N19" s="27">
        <f t="shared" si="4"/>
        <v>0</v>
      </c>
      <c r="O19" s="27">
        <f t="shared" si="4"/>
        <v>0</v>
      </c>
      <c r="P19" s="27">
        <f t="shared" si="4"/>
        <v>0</v>
      </c>
      <c r="Q19" s="27" t="str">
        <f t="shared" si="4"/>
        <v/>
      </c>
      <c r="R19" s="27" t="str">
        <f t="shared" si="4"/>
        <v/>
      </c>
      <c r="S19" s="28" t="str">
        <f t="shared" si="4"/>
        <v/>
      </c>
    </row>
    <row r="20" spans="1:19" s="16" customFormat="1" ht="21.75" customHeight="1" x14ac:dyDescent="0.3">
      <c r="A20" s="9"/>
      <c r="B20" s="10"/>
      <c r="C20" s="11"/>
      <c r="D20" s="12"/>
      <c r="E20" s="13"/>
      <c r="F20" s="10"/>
      <c r="G20" s="10"/>
      <c r="H20" s="10" t="str">
        <f t="shared" si="1"/>
        <v/>
      </c>
      <c r="I20" s="10"/>
      <c r="J20" s="14" t="str">
        <f t="shared" si="2"/>
        <v/>
      </c>
      <c r="K20" s="15" t="str">
        <f t="shared" si="3"/>
        <v/>
      </c>
      <c r="M20" s="26">
        <f t="shared" si="4"/>
        <v>0</v>
      </c>
      <c r="N20" s="27">
        <f t="shared" si="4"/>
        <v>0</v>
      </c>
      <c r="O20" s="27">
        <f t="shared" si="4"/>
        <v>0</v>
      </c>
      <c r="P20" s="27">
        <f t="shared" si="4"/>
        <v>0</v>
      </c>
      <c r="Q20" s="27" t="str">
        <f t="shared" si="4"/>
        <v/>
      </c>
      <c r="R20" s="27" t="str">
        <f t="shared" si="4"/>
        <v/>
      </c>
      <c r="S20" s="28" t="str">
        <f t="shared" si="4"/>
        <v/>
      </c>
    </row>
    <row r="21" spans="1:19" s="16" customFormat="1" ht="21.75" customHeight="1" x14ac:dyDescent="0.3">
      <c r="A21" s="9"/>
      <c r="B21" s="10"/>
      <c r="C21" s="11"/>
      <c r="D21" s="12"/>
      <c r="E21" s="13"/>
      <c r="F21" s="10"/>
      <c r="G21" s="10"/>
      <c r="H21" s="10" t="str">
        <f t="shared" si="1"/>
        <v/>
      </c>
      <c r="I21" s="10"/>
      <c r="J21" s="14" t="str">
        <f t="shared" si="2"/>
        <v/>
      </c>
      <c r="K21" s="15" t="str">
        <f t="shared" si="3"/>
        <v/>
      </c>
      <c r="M21" s="26">
        <f t="shared" si="4"/>
        <v>0</v>
      </c>
      <c r="N21" s="27">
        <f t="shared" si="4"/>
        <v>0</v>
      </c>
      <c r="O21" s="27">
        <f t="shared" si="4"/>
        <v>0</v>
      </c>
      <c r="P21" s="27">
        <f t="shared" si="4"/>
        <v>0</v>
      </c>
      <c r="Q21" s="27" t="str">
        <f t="shared" si="4"/>
        <v/>
      </c>
      <c r="R21" s="27" t="str">
        <f t="shared" si="4"/>
        <v/>
      </c>
      <c r="S21" s="28" t="str">
        <f t="shared" si="4"/>
        <v/>
      </c>
    </row>
    <row r="22" spans="1:19" s="16" customFormat="1" ht="21.75" customHeight="1" x14ac:dyDescent="0.3">
      <c r="A22" s="9"/>
      <c r="B22" s="10"/>
      <c r="C22" s="11"/>
      <c r="D22" s="12"/>
      <c r="E22" s="13"/>
      <c r="F22" s="10"/>
      <c r="G22" s="10"/>
      <c r="H22" s="10" t="str">
        <f t="shared" si="1"/>
        <v/>
      </c>
      <c r="I22" s="10"/>
      <c r="J22" s="14" t="str">
        <f t="shared" si="2"/>
        <v/>
      </c>
      <c r="K22" s="15" t="str">
        <f t="shared" si="3"/>
        <v/>
      </c>
      <c r="M22" s="26">
        <f t="shared" si="4"/>
        <v>0</v>
      </c>
      <c r="N22" s="27">
        <f t="shared" si="4"/>
        <v>0</v>
      </c>
      <c r="O22" s="27">
        <f t="shared" si="4"/>
        <v>0</v>
      </c>
      <c r="P22" s="27">
        <f t="shared" si="4"/>
        <v>0</v>
      </c>
      <c r="Q22" s="27" t="str">
        <f t="shared" si="4"/>
        <v/>
      </c>
      <c r="R22" s="27" t="str">
        <f t="shared" si="4"/>
        <v/>
      </c>
      <c r="S22" s="28" t="str">
        <f t="shared" si="4"/>
        <v/>
      </c>
    </row>
    <row r="23" spans="1:19" s="16" customFormat="1" ht="21.75" customHeight="1" x14ac:dyDescent="0.3">
      <c r="A23" s="9"/>
      <c r="B23" s="10"/>
      <c r="C23" s="11"/>
      <c r="D23" s="12"/>
      <c r="E23" s="13"/>
      <c r="F23" s="10"/>
      <c r="G23" s="10"/>
      <c r="H23" s="10" t="str">
        <f t="shared" si="1"/>
        <v/>
      </c>
      <c r="I23" s="10"/>
      <c r="J23" s="14" t="str">
        <f t="shared" si="2"/>
        <v/>
      </c>
      <c r="K23" s="15" t="str">
        <f t="shared" si="3"/>
        <v/>
      </c>
      <c r="M23" s="26">
        <f t="shared" si="4"/>
        <v>0</v>
      </c>
      <c r="N23" s="27">
        <f t="shared" si="4"/>
        <v>0</v>
      </c>
      <c r="O23" s="27">
        <f t="shared" si="4"/>
        <v>0</v>
      </c>
      <c r="P23" s="27">
        <f t="shared" si="4"/>
        <v>0</v>
      </c>
      <c r="Q23" s="27" t="str">
        <f t="shared" si="4"/>
        <v/>
      </c>
      <c r="R23" s="27" t="str">
        <f t="shared" si="4"/>
        <v/>
      </c>
      <c r="S23" s="28" t="str">
        <f t="shared" si="4"/>
        <v/>
      </c>
    </row>
    <row r="24" spans="1:19" s="16" customFormat="1" ht="21.75" customHeight="1" x14ac:dyDescent="0.3">
      <c r="A24" s="9"/>
      <c r="B24" s="10"/>
      <c r="C24" s="11"/>
      <c r="D24" s="12"/>
      <c r="E24" s="13"/>
      <c r="F24" s="10"/>
      <c r="G24" s="10"/>
      <c r="H24" s="10" t="str">
        <f t="shared" si="1"/>
        <v/>
      </c>
      <c r="I24" s="10"/>
      <c r="J24" s="14" t="str">
        <f t="shared" si="2"/>
        <v/>
      </c>
      <c r="K24" s="15" t="str">
        <f t="shared" si="3"/>
        <v/>
      </c>
      <c r="M24" s="26">
        <f t="shared" si="4"/>
        <v>0</v>
      </c>
      <c r="N24" s="27">
        <f t="shared" si="4"/>
        <v>0</v>
      </c>
      <c r="O24" s="27">
        <f t="shared" si="4"/>
        <v>0</v>
      </c>
      <c r="P24" s="27">
        <f t="shared" si="4"/>
        <v>0</v>
      </c>
      <c r="Q24" s="27" t="str">
        <f t="shared" si="4"/>
        <v/>
      </c>
      <c r="R24" s="27" t="str">
        <f t="shared" si="4"/>
        <v/>
      </c>
      <c r="S24" s="28" t="str">
        <f t="shared" si="4"/>
        <v/>
      </c>
    </row>
    <row r="25" spans="1:19" s="16" customFormat="1" ht="21.75" customHeight="1" x14ac:dyDescent="0.3">
      <c r="A25" s="9"/>
      <c r="B25" s="10"/>
      <c r="C25" s="11"/>
      <c r="D25" s="12"/>
      <c r="E25" s="13"/>
      <c r="F25" s="10"/>
      <c r="G25" s="10"/>
      <c r="H25" s="10" t="str">
        <f t="shared" si="1"/>
        <v/>
      </c>
      <c r="I25" s="10"/>
      <c r="J25" s="14" t="str">
        <f t="shared" si="2"/>
        <v/>
      </c>
      <c r="K25" s="15" t="str">
        <f t="shared" si="3"/>
        <v/>
      </c>
      <c r="M25" s="26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27" t="str">
        <f t="shared" si="4"/>
        <v/>
      </c>
      <c r="R25" s="27" t="str">
        <f t="shared" si="4"/>
        <v/>
      </c>
      <c r="S25" s="28" t="str">
        <f t="shared" si="4"/>
        <v/>
      </c>
    </row>
    <row r="26" spans="1:19" s="16" customFormat="1" ht="21.75" customHeight="1" x14ac:dyDescent="0.3">
      <c r="A26" s="9"/>
      <c r="B26" s="10"/>
      <c r="C26" s="11"/>
      <c r="D26" s="12"/>
      <c r="E26" s="13"/>
      <c r="F26" s="10"/>
      <c r="G26" s="10"/>
      <c r="H26" s="10" t="str">
        <f t="shared" si="1"/>
        <v/>
      </c>
      <c r="I26" s="10"/>
      <c r="J26" s="14" t="str">
        <f t="shared" si="2"/>
        <v/>
      </c>
      <c r="K26" s="15" t="str">
        <f t="shared" si="3"/>
        <v/>
      </c>
      <c r="M26" s="26">
        <f t="shared" si="4"/>
        <v>0</v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7" t="str">
        <f t="shared" si="4"/>
        <v/>
      </c>
      <c r="R26" s="27" t="str">
        <f t="shared" si="4"/>
        <v/>
      </c>
      <c r="S26" s="28" t="str">
        <f t="shared" si="4"/>
        <v/>
      </c>
    </row>
    <row r="27" spans="1:19" s="16" customFormat="1" ht="21.75" customHeight="1" x14ac:dyDescent="0.3">
      <c r="A27" s="9"/>
      <c r="B27" s="10"/>
      <c r="C27" s="11"/>
      <c r="D27" s="12"/>
      <c r="E27" s="13"/>
      <c r="F27" s="10"/>
      <c r="G27" s="10"/>
      <c r="H27" s="10" t="str">
        <f t="shared" si="1"/>
        <v/>
      </c>
      <c r="I27" s="10"/>
      <c r="J27" s="14" t="str">
        <f t="shared" si="2"/>
        <v/>
      </c>
      <c r="K27" s="15" t="str">
        <f t="shared" si="3"/>
        <v/>
      </c>
      <c r="M27" s="26">
        <f t="shared" si="4"/>
        <v>0</v>
      </c>
      <c r="N27" s="27">
        <f t="shared" si="4"/>
        <v>0</v>
      </c>
      <c r="O27" s="27">
        <f t="shared" si="4"/>
        <v>0</v>
      </c>
      <c r="P27" s="27">
        <f t="shared" si="4"/>
        <v>0</v>
      </c>
      <c r="Q27" s="27" t="str">
        <f t="shared" si="4"/>
        <v/>
      </c>
      <c r="R27" s="27" t="str">
        <f t="shared" si="4"/>
        <v/>
      </c>
      <c r="S27" s="28" t="str">
        <f t="shared" si="4"/>
        <v/>
      </c>
    </row>
    <row r="28" spans="1:19" s="16" customFormat="1" ht="21.75" customHeight="1" x14ac:dyDescent="0.3">
      <c r="A28" s="9"/>
      <c r="B28" s="10"/>
      <c r="C28" s="11"/>
      <c r="D28" s="12"/>
      <c r="E28" s="13"/>
      <c r="F28" s="10"/>
      <c r="G28" s="10"/>
      <c r="H28" s="10" t="str">
        <f t="shared" si="1"/>
        <v/>
      </c>
      <c r="I28" s="10"/>
      <c r="J28" s="14" t="str">
        <f t="shared" si="2"/>
        <v/>
      </c>
      <c r="K28" s="15" t="str">
        <f t="shared" si="3"/>
        <v/>
      </c>
      <c r="L28" s="12"/>
      <c r="M28" s="26">
        <f t="shared" si="4"/>
        <v>0</v>
      </c>
      <c r="N28" s="27">
        <f t="shared" si="4"/>
        <v>0</v>
      </c>
      <c r="O28" s="27">
        <f t="shared" si="4"/>
        <v>0</v>
      </c>
      <c r="P28" s="27">
        <f t="shared" si="4"/>
        <v>0</v>
      </c>
      <c r="Q28" s="27" t="str">
        <f t="shared" si="4"/>
        <v/>
      </c>
      <c r="R28" s="27" t="str">
        <f t="shared" si="4"/>
        <v/>
      </c>
      <c r="S28" s="28" t="str">
        <f t="shared" si="4"/>
        <v/>
      </c>
    </row>
    <row r="29" spans="1:19" s="16" customFormat="1" ht="21.75" customHeight="1" x14ac:dyDescent="0.3">
      <c r="A29" s="9"/>
      <c r="B29" s="10"/>
      <c r="C29" s="11"/>
      <c r="D29" s="12"/>
      <c r="E29" s="13"/>
      <c r="F29" s="10"/>
      <c r="G29" s="10"/>
      <c r="H29" s="10" t="str">
        <f t="shared" si="1"/>
        <v/>
      </c>
      <c r="I29" s="10"/>
      <c r="J29" s="14" t="str">
        <f t="shared" si="2"/>
        <v/>
      </c>
      <c r="K29" s="15" t="str">
        <f t="shared" si="3"/>
        <v/>
      </c>
      <c r="M29" s="26">
        <f t="shared" si="4"/>
        <v>0</v>
      </c>
      <c r="N29" s="27">
        <f t="shared" si="4"/>
        <v>0</v>
      </c>
      <c r="O29" s="27">
        <f t="shared" si="4"/>
        <v>0</v>
      </c>
      <c r="P29" s="27">
        <f t="shared" si="4"/>
        <v>0</v>
      </c>
      <c r="Q29" s="27" t="str">
        <f t="shared" si="4"/>
        <v/>
      </c>
      <c r="R29" s="27" t="str">
        <f t="shared" si="4"/>
        <v/>
      </c>
      <c r="S29" s="28" t="str">
        <f t="shared" si="4"/>
        <v/>
      </c>
    </row>
    <row r="30" spans="1:19" s="16" customFormat="1" ht="21.75" customHeight="1" x14ac:dyDescent="0.3">
      <c r="A30" s="9"/>
      <c r="B30" s="10"/>
      <c r="C30" s="11"/>
      <c r="D30" s="12"/>
      <c r="E30" s="13"/>
      <c r="F30" s="10"/>
      <c r="G30" s="10"/>
      <c r="H30" s="10" t="str">
        <f t="shared" si="1"/>
        <v/>
      </c>
      <c r="I30" s="10"/>
      <c r="J30" s="14" t="str">
        <f t="shared" si="2"/>
        <v/>
      </c>
      <c r="K30" s="15" t="str">
        <f t="shared" si="3"/>
        <v/>
      </c>
      <c r="M30" s="26">
        <f t="shared" si="4"/>
        <v>0</v>
      </c>
      <c r="N30" s="27">
        <f t="shared" si="4"/>
        <v>0</v>
      </c>
      <c r="O30" s="27">
        <f t="shared" si="4"/>
        <v>0</v>
      </c>
      <c r="P30" s="27">
        <f t="shared" si="4"/>
        <v>0</v>
      </c>
      <c r="Q30" s="27" t="str">
        <f t="shared" si="4"/>
        <v/>
      </c>
      <c r="R30" s="27" t="str">
        <f t="shared" si="4"/>
        <v/>
      </c>
      <c r="S30" s="28" t="str">
        <f t="shared" si="4"/>
        <v/>
      </c>
    </row>
    <row r="31" spans="1:19" s="16" customFormat="1" ht="21.75" customHeight="1" x14ac:dyDescent="0.3">
      <c r="A31" s="9"/>
      <c r="B31" s="10"/>
      <c r="C31" s="11"/>
      <c r="D31" s="12"/>
      <c r="E31" s="13"/>
      <c r="F31" s="10"/>
      <c r="G31" s="10"/>
      <c r="H31" s="10" t="str">
        <f t="shared" si="1"/>
        <v/>
      </c>
      <c r="I31" s="10"/>
      <c r="J31" s="14" t="str">
        <f t="shared" si="2"/>
        <v/>
      </c>
      <c r="K31" s="15" t="str">
        <f t="shared" si="3"/>
        <v/>
      </c>
      <c r="M31" s="26">
        <f t="shared" si="4"/>
        <v>0</v>
      </c>
      <c r="N31" s="27">
        <f t="shared" si="4"/>
        <v>0</v>
      </c>
      <c r="O31" s="27">
        <f t="shared" si="4"/>
        <v>0</v>
      </c>
      <c r="P31" s="27">
        <f t="shared" si="4"/>
        <v>0</v>
      </c>
      <c r="Q31" s="27" t="str">
        <f t="shared" si="4"/>
        <v/>
      </c>
      <c r="R31" s="27" t="str">
        <f t="shared" si="4"/>
        <v/>
      </c>
      <c r="S31" s="28" t="str">
        <f t="shared" si="4"/>
        <v/>
      </c>
    </row>
    <row r="32" spans="1:19" s="16" customFormat="1" ht="21.75" customHeight="1" x14ac:dyDescent="0.3">
      <c r="A32" s="9"/>
      <c r="B32" s="10"/>
      <c r="C32" s="11"/>
      <c r="D32" s="12"/>
      <c r="E32" s="13"/>
      <c r="F32" s="10"/>
      <c r="G32" s="10"/>
      <c r="H32" s="10" t="str">
        <f t="shared" si="1"/>
        <v/>
      </c>
      <c r="I32" s="10"/>
      <c r="J32" s="14" t="str">
        <f t="shared" si="2"/>
        <v/>
      </c>
      <c r="K32" s="15" t="str">
        <f t="shared" si="3"/>
        <v/>
      </c>
      <c r="L32" s="13"/>
      <c r="M32" s="26">
        <f t="shared" si="4"/>
        <v>0</v>
      </c>
      <c r="N32" s="27">
        <f t="shared" si="4"/>
        <v>0</v>
      </c>
      <c r="O32" s="27">
        <f t="shared" si="4"/>
        <v>0</v>
      </c>
      <c r="P32" s="27">
        <f t="shared" si="4"/>
        <v>0</v>
      </c>
      <c r="Q32" s="27" t="str">
        <f t="shared" si="4"/>
        <v/>
      </c>
      <c r="R32" s="27" t="str">
        <f t="shared" si="4"/>
        <v/>
      </c>
      <c r="S32" s="28" t="str">
        <f t="shared" si="4"/>
        <v/>
      </c>
    </row>
    <row r="33" spans="1:19" s="16" customFormat="1" ht="21.75" customHeight="1" x14ac:dyDescent="0.3">
      <c r="A33" s="9"/>
      <c r="B33" s="10"/>
      <c r="C33" s="11"/>
      <c r="D33" s="12"/>
      <c r="E33" s="13"/>
      <c r="F33" s="10"/>
      <c r="G33" s="10"/>
      <c r="H33" s="10" t="str">
        <f t="shared" si="1"/>
        <v/>
      </c>
      <c r="I33" s="10"/>
      <c r="J33" s="14" t="str">
        <f t="shared" si="2"/>
        <v/>
      </c>
      <c r="K33" s="15" t="str">
        <f t="shared" si="3"/>
        <v/>
      </c>
      <c r="M33" s="26">
        <f t="shared" si="4"/>
        <v>0</v>
      </c>
      <c r="N33" s="27">
        <f t="shared" si="4"/>
        <v>0</v>
      </c>
      <c r="O33" s="27">
        <f t="shared" si="4"/>
        <v>0</v>
      </c>
      <c r="P33" s="27">
        <f t="shared" si="4"/>
        <v>0</v>
      </c>
      <c r="Q33" s="27" t="str">
        <f t="shared" si="4"/>
        <v/>
      </c>
      <c r="R33" s="27" t="str">
        <f t="shared" si="4"/>
        <v/>
      </c>
      <c r="S33" s="28" t="str">
        <f t="shared" si="4"/>
        <v/>
      </c>
    </row>
    <row r="34" spans="1:19" s="16" customFormat="1" ht="21.75" customHeight="1" x14ac:dyDescent="0.3">
      <c r="A34" s="9"/>
      <c r="B34" s="10"/>
      <c r="C34" s="11"/>
      <c r="D34" s="12"/>
      <c r="E34" s="13"/>
      <c r="F34" s="10"/>
      <c r="G34" s="10"/>
      <c r="H34" s="10" t="str">
        <f t="shared" si="1"/>
        <v/>
      </c>
      <c r="I34" s="10"/>
      <c r="J34" s="14" t="str">
        <f t="shared" si="2"/>
        <v/>
      </c>
      <c r="K34" s="15" t="str">
        <f t="shared" si="3"/>
        <v/>
      </c>
      <c r="M34" s="26">
        <f t="shared" si="4"/>
        <v>0</v>
      </c>
      <c r="N34" s="27">
        <f t="shared" si="4"/>
        <v>0</v>
      </c>
      <c r="O34" s="27">
        <f t="shared" si="4"/>
        <v>0</v>
      </c>
      <c r="P34" s="27">
        <f t="shared" si="4"/>
        <v>0</v>
      </c>
      <c r="Q34" s="27" t="str">
        <f t="shared" si="4"/>
        <v/>
      </c>
      <c r="R34" s="27" t="str">
        <f t="shared" si="4"/>
        <v/>
      </c>
      <c r="S34" s="28" t="str">
        <f t="shared" si="4"/>
        <v/>
      </c>
    </row>
    <row r="35" spans="1:19" s="16" customFormat="1" ht="21.75" customHeight="1" x14ac:dyDescent="0.3">
      <c r="A35" s="9"/>
      <c r="B35" s="10"/>
      <c r="C35" s="11"/>
      <c r="D35" s="12"/>
      <c r="E35" s="13"/>
      <c r="F35" s="10"/>
      <c r="G35" s="10"/>
      <c r="H35" s="10" t="str">
        <f t="shared" si="1"/>
        <v/>
      </c>
      <c r="I35" s="10"/>
      <c r="J35" s="14" t="str">
        <f t="shared" si="2"/>
        <v/>
      </c>
      <c r="K35" s="15" t="str">
        <f t="shared" si="3"/>
        <v/>
      </c>
      <c r="M35" s="26">
        <f t="shared" si="4"/>
        <v>0</v>
      </c>
      <c r="N35" s="27">
        <f t="shared" si="4"/>
        <v>0</v>
      </c>
      <c r="O35" s="27">
        <f t="shared" si="4"/>
        <v>0</v>
      </c>
      <c r="P35" s="27">
        <f t="shared" si="4"/>
        <v>0</v>
      </c>
      <c r="Q35" s="27" t="str">
        <f t="shared" si="4"/>
        <v/>
      </c>
      <c r="R35" s="27" t="str">
        <f t="shared" si="4"/>
        <v/>
      </c>
      <c r="S35" s="28" t="str">
        <f t="shared" si="4"/>
        <v/>
      </c>
    </row>
    <row r="36" spans="1:19" s="16" customFormat="1" ht="21.75" customHeight="1" x14ac:dyDescent="0.3">
      <c r="A36" s="9"/>
      <c r="B36" s="10"/>
      <c r="C36" s="11"/>
      <c r="D36" s="12"/>
      <c r="E36" s="13"/>
      <c r="F36" s="10"/>
      <c r="G36" s="10"/>
      <c r="H36" s="10" t="str">
        <f t="shared" si="1"/>
        <v/>
      </c>
      <c r="I36" s="10"/>
      <c r="J36" s="14" t="str">
        <f t="shared" si="2"/>
        <v/>
      </c>
      <c r="K36" s="15" t="str">
        <f t="shared" si="3"/>
        <v/>
      </c>
      <c r="M36" s="26">
        <f t="shared" si="4"/>
        <v>0</v>
      </c>
      <c r="N36" s="27">
        <f t="shared" si="4"/>
        <v>0</v>
      </c>
      <c r="O36" s="27">
        <f t="shared" si="4"/>
        <v>0</v>
      </c>
      <c r="P36" s="27">
        <f t="shared" si="4"/>
        <v>0</v>
      </c>
      <c r="Q36" s="27" t="str">
        <f t="shared" si="4"/>
        <v/>
      </c>
      <c r="R36" s="27" t="str">
        <f t="shared" si="4"/>
        <v/>
      </c>
      <c r="S36" s="28" t="str">
        <f t="shared" si="4"/>
        <v/>
      </c>
    </row>
    <row r="37" spans="1:19" s="16" customFormat="1" ht="21.75" customHeight="1" x14ac:dyDescent="0.3">
      <c r="A37" s="9"/>
      <c r="B37" s="10"/>
      <c r="C37" s="11"/>
      <c r="D37" s="12"/>
      <c r="E37" s="13"/>
      <c r="F37" s="10"/>
      <c r="G37" s="10"/>
      <c r="H37" s="10" t="str">
        <f t="shared" si="1"/>
        <v/>
      </c>
      <c r="I37" s="10"/>
      <c r="J37" s="14" t="str">
        <f t="shared" si="2"/>
        <v/>
      </c>
      <c r="K37" s="15" t="str">
        <f t="shared" si="3"/>
        <v/>
      </c>
      <c r="M37" s="26">
        <f t="shared" si="4"/>
        <v>0</v>
      </c>
      <c r="N37" s="27">
        <f t="shared" si="4"/>
        <v>0</v>
      </c>
      <c r="O37" s="27">
        <f t="shared" si="4"/>
        <v>0</v>
      </c>
      <c r="P37" s="27">
        <f t="shared" si="4"/>
        <v>0</v>
      </c>
      <c r="Q37" s="27" t="str">
        <f t="shared" si="4"/>
        <v/>
      </c>
      <c r="R37" s="27" t="str">
        <f t="shared" si="4"/>
        <v/>
      </c>
      <c r="S37" s="28" t="str">
        <f t="shared" si="4"/>
        <v/>
      </c>
    </row>
    <row r="38" spans="1:19" s="16" customFormat="1" ht="21.75" customHeight="1" x14ac:dyDescent="0.3">
      <c r="A38" s="9"/>
      <c r="B38" s="10"/>
      <c r="C38" s="11"/>
      <c r="D38" s="12"/>
      <c r="E38" s="13"/>
      <c r="F38" s="10"/>
      <c r="G38" s="10"/>
      <c r="H38" s="10" t="str">
        <f t="shared" si="1"/>
        <v/>
      </c>
      <c r="I38" s="10"/>
      <c r="J38" s="14" t="str">
        <f t="shared" si="2"/>
        <v/>
      </c>
      <c r="K38" s="15" t="str">
        <f t="shared" si="3"/>
        <v/>
      </c>
      <c r="M38" s="26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7" t="str">
        <f t="shared" si="4"/>
        <v/>
      </c>
      <c r="R38" s="27" t="str">
        <f t="shared" si="4"/>
        <v/>
      </c>
      <c r="S38" s="28" t="str">
        <f t="shared" si="4"/>
        <v/>
      </c>
    </row>
    <row r="39" spans="1:19" s="16" customFormat="1" ht="21.75" customHeight="1" x14ac:dyDescent="0.3">
      <c r="A39" s="9"/>
      <c r="B39" s="10"/>
      <c r="C39" s="11"/>
      <c r="D39" s="12"/>
      <c r="E39" s="13"/>
      <c r="F39" s="10"/>
      <c r="G39" s="10"/>
      <c r="H39" s="10" t="str">
        <f t="shared" si="1"/>
        <v/>
      </c>
      <c r="I39" s="10"/>
      <c r="J39" s="14" t="str">
        <f t="shared" si="2"/>
        <v/>
      </c>
      <c r="K39" s="15" t="str">
        <f t="shared" si="3"/>
        <v/>
      </c>
      <c r="M39" s="26">
        <f t="shared" si="4"/>
        <v>0</v>
      </c>
      <c r="N39" s="27">
        <f t="shared" si="4"/>
        <v>0</v>
      </c>
      <c r="O39" s="27">
        <f t="shared" si="4"/>
        <v>0</v>
      </c>
      <c r="P39" s="27">
        <f t="shared" si="4"/>
        <v>0</v>
      </c>
      <c r="Q39" s="27" t="str">
        <f t="shared" si="4"/>
        <v/>
      </c>
      <c r="R39" s="27" t="str">
        <f t="shared" si="4"/>
        <v/>
      </c>
      <c r="S39" s="28" t="str">
        <f t="shared" si="4"/>
        <v/>
      </c>
    </row>
    <row r="40" spans="1:19" s="16" customFormat="1" ht="21.75" customHeight="1" x14ac:dyDescent="0.3">
      <c r="A40" s="9"/>
      <c r="B40" s="10"/>
      <c r="C40" s="11"/>
      <c r="D40" s="12"/>
      <c r="E40" s="13"/>
      <c r="F40" s="10"/>
      <c r="G40" s="10"/>
      <c r="H40" s="10" t="str">
        <f t="shared" si="1"/>
        <v/>
      </c>
      <c r="I40" s="10"/>
      <c r="J40" s="14"/>
      <c r="K40" s="15" t="str">
        <f t="shared" si="3"/>
        <v/>
      </c>
      <c r="M40" s="26">
        <f t="shared" ref="M40:S45" si="5">IF($K40="Y",0,IF(M$2=$C40,$J40,0))</f>
        <v>0</v>
      </c>
      <c r="N40" s="27">
        <f t="shared" si="5"/>
        <v>0</v>
      </c>
      <c r="O40" s="27">
        <f t="shared" si="5"/>
        <v>0</v>
      </c>
      <c r="P40" s="27">
        <f t="shared" si="5"/>
        <v>0</v>
      </c>
      <c r="Q40" s="27">
        <f t="shared" si="5"/>
        <v>0</v>
      </c>
      <c r="R40" s="27">
        <f t="shared" si="5"/>
        <v>0</v>
      </c>
      <c r="S40" s="28">
        <f t="shared" si="5"/>
        <v>0</v>
      </c>
    </row>
    <row r="41" spans="1:19" s="16" customFormat="1" ht="21.75" customHeight="1" x14ac:dyDescent="0.3">
      <c r="A41" s="9"/>
      <c r="B41" s="10"/>
      <c r="C41" s="11"/>
      <c r="D41" s="12"/>
      <c r="E41" s="13"/>
      <c r="F41" s="13"/>
      <c r="G41" s="13"/>
      <c r="H41" s="29" t="str">
        <f t="shared" si="1"/>
        <v/>
      </c>
      <c r="I41" s="29"/>
      <c r="J41" s="12"/>
      <c r="K41" s="30" t="str">
        <f t="shared" si="3"/>
        <v/>
      </c>
      <c r="M41" s="26">
        <f t="shared" si="5"/>
        <v>0</v>
      </c>
      <c r="N41" s="27">
        <f t="shared" si="5"/>
        <v>0</v>
      </c>
      <c r="O41" s="27">
        <f t="shared" si="5"/>
        <v>0</v>
      </c>
      <c r="P41" s="27">
        <f t="shared" si="5"/>
        <v>0</v>
      </c>
      <c r="Q41" s="27">
        <f t="shared" si="5"/>
        <v>0</v>
      </c>
      <c r="R41" s="27">
        <f t="shared" si="5"/>
        <v>0</v>
      </c>
      <c r="S41" s="28">
        <f t="shared" si="5"/>
        <v>0</v>
      </c>
    </row>
    <row r="42" spans="1:19" s="16" customFormat="1" ht="21.75" customHeight="1" x14ac:dyDescent="0.3">
      <c r="A42" s="9"/>
      <c r="B42" s="10"/>
      <c r="C42" s="11"/>
      <c r="D42" s="12"/>
      <c r="E42" s="13"/>
      <c r="F42" s="13"/>
      <c r="G42" s="13"/>
      <c r="H42" s="29" t="str">
        <f t="shared" si="1"/>
        <v/>
      </c>
      <c r="I42" s="29"/>
      <c r="J42" s="12"/>
      <c r="K42" s="30" t="str">
        <f t="shared" si="3"/>
        <v/>
      </c>
      <c r="M42" s="26">
        <f t="shared" si="5"/>
        <v>0</v>
      </c>
      <c r="N42" s="27">
        <f t="shared" si="5"/>
        <v>0</v>
      </c>
      <c r="O42" s="27">
        <f t="shared" si="5"/>
        <v>0</v>
      </c>
      <c r="P42" s="27">
        <f t="shared" si="5"/>
        <v>0</v>
      </c>
      <c r="Q42" s="27">
        <f t="shared" si="5"/>
        <v>0</v>
      </c>
      <c r="R42" s="27">
        <f t="shared" si="5"/>
        <v>0</v>
      </c>
      <c r="S42" s="28">
        <f t="shared" si="5"/>
        <v>0</v>
      </c>
    </row>
    <row r="43" spans="1:19" s="16" customFormat="1" ht="21.75" customHeight="1" x14ac:dyDescent="0.3">
      <c r="A43" s="9"/>
      <c r="B43" s="10"/>
      <c r="C43" s="11"/>
      <c r="D43" s="12"/>
      <c r="E43" s="13"/>
      <c r="F43" s="13"/>
      <c r="G43" s="13"/>
      <c r="H43" s="29" t="str">
        <f t="shared" si="1"/>
        <v/>
      </c>
      <c r="I43" s="29"/>
      <c r="J43" s="12"/>
      <c r="K43" s="30" t="str">
        <f t="shared" si="3"/>
        <v/>
      </c>
      <c r="M43" s="26">
        <f t="shared" si="5"/>
        <v>0</v>
      </c>
      <c r="N43" s="27">
        <f t="shared" si="5"/>
        <v>0</v>
      </c>
      <c r="O43" s="27">
        <f t="shared" si="5"/>
        <v>0</v>
      </c>
      <c r="P43" s="27">
        <f t="shared" si="5"/>
        <v>0</v>
      </c>
      <c r="Q43" s="27">
        <f t="shared" si="5"/>
        <v>0</v>
      </c>
      <c r="R43" s="27">
        <f t="shared" si="5"/>
        <v>0</v>
      </c>
      <c r="S43" s="28">
        <f t="shared" si="5"/>
        <v>0</v>
      </c>
    </row>
    <row r="44" spans="1:19" s="16" customFormat="1" ht="21.75" customHeight="1" x14ac:dyDescent="0.3">
      <c r="A44" s="9"/>
      <c r="B44" s="10"/>
      <c r="C44" s="11"/>
      <c r="D44" s="12"/>
      <c r="E44" s="13"/>
      <c r="F44" s="13"/>
      <c r="G44" s="13"/>
      <c r="H44" s="29" t="str">
        <f t="shared" si="1"/>
        <v/>
      </c>
      <c r="I44" s="29"/>
      <c r="J44" s="12"/>
      <c r="K44" s="30" t="str">
        <f t="shared" si="3"/>
        <v/>
      </c>
      <c r="M44" s="26">
        <f t="shared" si="5"/>
        <v>0</v>
      </c>
      <c r="N44" s="27">
        <f t="shared" si="5"/>
        <v>0</v>
      </c>
      <c r="O44" s="27">
        <f t="shared" si="5"/>
        <v>0</v>
      </c>
      <c r="P44" s="27">
        <f t="shared" si="5"/>
        <v>0</v>
      </c>
      <c r="Q44" s="27">
        <f t="shared" si="5"/>
        <v>0</v>
      </c>
      <c r="R44" s="27">
        <f t="shared" si="5"/>
        <v>0</v>
      </c>
      <c r="S44" s="28">
        <f t="shared" si="5"/>
        <v>0</v>
      </c>
    </row>
  </sheetData>
  <sheetProtection formatCells="0" formatColumns="0" formatRows="0" insertColumns="0" insertHyperlinks="0" deleteColumns="0" deleteRows="0" selectLockedCells="1" selectUnlockedCells="1"/>
  <dataConsolidate/>
  <conditionalFormatting sqref="A4:K40">
    <cfRule type="expression" dxfId="5" priority="3">
      <formula>$K4="Y"</formula>
    </cfRule>
  </conditionalFormatting>
  <conditionalFormatting sqref="A4:K40">
    <cfRule type="expression" dxfId="4" priority="2">
      <formula>AND($I4="",$H4&lt;TODAY())</formula>
    </cfRule>
  </conditionalFormatting>
  <conditionalFormatting sqref="F4:F40">
    <cfRule type="expression" dxfId="3" priority="1">
      <formula>IF(AND($K4="Y",$G4=""),"",IF(AND($F4&lt;TODAY(),$G4=""),$F4,$G4="RETARD"))</formula>
    </cfRule>
  </conditionalFormatting>
  <dataValidations count="3">
    <dataValidation allowBlank="1" showDropDown="1" showErrorMessage="1" sqref="K4:K39"/>
    <dataValidation type="list" allowBlank="1" showInputMessage="1" showErrorMessage="1" sqref="A4:A44">
      <formula1>"JAN, FEV, MAR, APR, MAY, JUN, JUL, AUG, SEP, OCT, NOV, DEC"</formula1>
    </dataValidation>
    <dataValidation type="list" allowBlank="1" showDropDown="1" showInputMessage="1" showErrorMessage="1" sqref="K40:K44">
      <formula1>"Y,y,N,n"</formula1>
    </dataValidation>
  </dataValidations>
  <pageMargins left="0.7" right="0.7" top="0.75" bottom="0.75" header="0.3" footer="0.3"/>
  <pageSetup scale="58" orientation="landscape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[1]MP!#REF!</xm:f>
          </x14:formula1>
          <xm:sqref>C9</xm:sqref>
        </x14:dataValidation>
        <x14:dataValidation type="list" allowBlank="1" showInputMessage="1" showErrorMessage="1">
          <x14:formula1>
            <xm:f>[1]MP!#REF!</xm:f>
          </x14:formula1>
          <xm:sqref>C10:C13 C4:C8</xm:sqref>
        </x14:dataValidation>
        <x14:dataValidation type="list" allowBlank="1" showInputMessage="1" showErrorMessage="1">
          <x14:formula1>
            <xm:f>[1]MP!#REF!</xm:f>
          </x14:formula1>
          <xm:sqref>C37:C44 C14:C35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49"/>
  <sheetViews>
    <sheetView showGridLines="0" tabSelected="1" view="pageBreakPreview" zoomScaleNormal="110" zoomScaleSheetLayoutView="100" workbookViewId="0">
      <pane xSplit="3" ySplit="3" topLeftCell="H4" activePane="bottomRight" state="frozen"/>
      <selection pane="topRight" activeCell="D1" sqref="D1"/>
      <selection pane="bottomLeft" activeCell="A2" sqref="A2"/>
      <selection pane="bottomRight" activeCell="N16" sqref="N16"/>
    </sheetView>
  </sheetViews>
  <sheetFormatPr defaultRowHeight="14.4" x14ac:dyDescent="0.3"/>
  <cols>
    <col min="1" max="1" width="14.88671875" style="17" customWidth="1"/>
    <col min="2" max="2" width="14.33203125" style="17" customWidth="1"/>
    <col min="3" max="3" width="20.44140625" customWidth="1"/>
    <col min="4" max="4" width="14.88671875" style="18" customWidth="1"/>
    <col min="5" max="5" width="16.33203125" customWidth="1"/>
    <col min="6" max="6" width="20.6640625" bestFit="1" customWidth="1"/>
    <col min="7" max="7" width="20.6640625" customWidth="1"/>
    <col min="8" max="8" width="16.109375" customWidth="1"/>
    <col min="9" max="9" width="19.6640625" bestFit="1" customWidth="1"/>
    <col min="10" max="10" width="16.109375" customWidth="1"/>
    <col min="11" max="11" width="12.88671875" style="18" customWidth="1"/>
  </cols>
  <sheetData>
    <row r="1" spans="1:11" ht="18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 x14ac:dyDescent="0.3">
      <c r="A3" s="5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8" t="s">
        <v>17</v>
      </c>
    </row>
    <row r="4" spans="1:11" s="16" customFormat="1" ht="21.75" customHeight="1" x14ac:dyDescent="0.3">
      <c r="A4" s="9" t="s">
        <v>18</v>
      </c>
      <c r="B4" s="10">
        <v>42447</v>
      </c>
      <c r="C4" s="11" t="s">
        <v>19</v>
      </c>
      <c r="D4" s="12">
        <v>114331</v>
      </c>
      <c r="E4" s="13">
        <v>570000</v>
      </c>
      <c r="F4" s="10">
        <v>42460</v>
      </c>
      <c r="G4" s="10">
        <v>42460</v>
      </c>
      <c r="H4" s="10">
        <f>IF(AND($F4="",$G4=""),"",(IF(AND($F4&lt;&gt;$G4,$G4=""),$F4+12,$G4+12)))</f>
        <v>42472</v>
      </c>
      <c r="I4" s="10"/>
      <c r="J4" s="14">
        <f>IF(AND($K4="Y",$E4&gt;0),"",(IF(E4="","",E4)))</f>
        <v>570000</v>
      </c>
      <c r="K4" s="15" t="str">
        <f>IF($I4="","","Y")</f>
        <v/>
      </c>
    </row>
    <row r="5" spans="1:11" s="16" customFormat="1" ht="21.75" customHeight="1" x14ac:dyDescent="0.3">
      <c r="A5" s="9" t="s">
        <v>18</v>
      </c>
      <c r="B5" s="10">
        <v>42447</v>
      </c>
      <c r="C5" s="11" t="s">
        <v>19</v>
      </c>
      <c r="D5" s="12">
        <v>114331</v>
      </c>
      <c r="E5" s="13">
        <v>570000</v>
      </c>
      <c r="F5" s="10">
        <v>42460</v>
      </c>
      <c r="G5" s="10">
        <v>42461</v>
      </c>
      <c r="H5" s="10">
        <f t="shared" ref="H5:H49" si="0">IF(AND($F5="",$G5=""),"",(IF(AND($F5&lt;&gt;$G5,$G5=""),$F5+12,$G5+12)))</f>
        <v>42473</v>
      </c>
      <c r="I5" s="10"/>
      <c r="J5" s="14">
        <f>IF(AND(Table134510[[#This Row],[DONE]]="Y",Table134510[[#This Row],[PO QTY]]&gt;0),"",(IF(E5="","",E5)))</f>
        <v>570000</v>
      </c>
      <c r="K5" s="15" t="str">
        <f>IF(Table134510[[#This Row],[AT VARENNES]]="","","Y")</f>
        <v/>
      </c>
    </row>
    <row r="6" spans="1:11" s="16" customFormat="1" ht="21.75" customHeight="1" x14ac:dyDescent="0.3">
      <c r="A6" s="9" t="s">
        <v>18</v>
      </c>
      <c r="B6" s="10">
        <v>42433</v>
      </c>
      <c r="C6" s="11" t="s">
        <v>20</v>
      </c>
      <c r="D6" s="12">
        <v>114265</v>
      </c>
      <c r="E6" s="13">
        <v>570000</v>
      </c>
      <c r="F6" s="10">
        <v>42436</v>
      </c>
      <c r="G6" s="10"/>
      <c r="H6" s="10">
        <f t="shared" si="0"/>
        <v>42448</v>
      </c>
      <c r="I6" s="10">
        <v>42450</v>
      </c>
      <c r="J6" s="14" t="str">
        <f>IF(AND(Table134510[[#This Row],[DONE]]="Y",Table134510[[#This Row],[PO QTY]]&gt;0),"",(IF(E6="","",E6)))</f>
        <v/>
      </c>
      <c r="K6" s="15" t="s">
        <v>21</v>
      </c>
    </row>
    <row r="7" spans="1:11" s="16" customFormat="1" ht="21.75" customHeight="1" x14ac:dyDescent="0.3">
      <c r="A7" s="9" t="s">
        <v>18</v>
      </c>
      <c r="B7" s="10">
        <v>42433</v>
      </c>
      <c r="C7" s="11" t="s">
        <v>20</v>
      </c>
      <c r="D7" s="12">
        <v>114265</v>
      </c>
      <c r="E7" s="13">
        <v>570000</v>
      </c>
      <c r="F7" s="10">
        <v>42443</v>
      </c>
      <c r="G7" s="10"/>
      <c r="H7" s="10">
        <f t="shared" si="0"/>
        <v>42455</v>
      </c>
      <c r="I7" s="10">
        <v>75329</v>
      </c>
      <c r="J7" s="14" t="str">
        <f>IF(AND(Table134510[[#This Row],[DONE]]="Y",Table134510[[#This Row],[PO QTY]]&gt;0),"",(IF(E7="","",E7)))</f>
        <v/>
      </c>
      <c r="K7" s="15" t="str">
        <f>IF(Table134510[[#This Row],[AT VARENNES]]="","","Y")</f>
        <v>Y</v>
      </c>
    </row>
    <row r="8" spans="1:11" s="16" customFormat="1" ht="21.75" customHeight="1" x14ac:dyDescent="0.3">
      <c r="A8" s="9" t="s">
        <v>18</v>
      </c>
      <c r="B8" s="10">
        <v>42433</v>
      </c>
      <c r="C8" s="11" t="s">
        <v>20</v>
      </c>
      <c r="D8" s="12">
        <v>114265</v>
      </c>
      <c r="E8" s="13">
        <v>380000</v>
      </c>
      <c r="F8" s="10">
        <v>42450</v>
      </c>
      <c r="G8" s="10"/>
      <c r="H8" s="10">
        <f t="shared" si="0"/>
        <v>42462</v>
      </c>
      <c r="I8" s="10">
        <v>42460</v>
      </c>
      <c r="J8" s="14" t="str">
        <f>IF(AND(Table134510[[#This Row],[DONE]]="Y",Table134510[[#This Row],[PO QTY]]&gt;0),"",(IF(E8="","",E8)))</f>
        <v/>
      </c>
      <c r="K8" s="15" t="str">
        <f>IF(Table134510[[#This Row],[AT VARENNES]]="","","Y")</f>
        <v>Y</v>
      </c>
    </row>
    <row r="9" spans="1:11" s="16" customFormat="1" ht="21.75" customHeight="1" x14ac:dyDescent="0.3">
      <c r="A9" s="9" t="s">
        <v>18</v>
      </c>
      <c r="B9" s="10">
        <v>42433</v>
      </c>
      <c r="C9" s="11" t="s">
        <v>20</v>
      </c>
      <c r="D9" s="12">
        <v>114265</v>
      </c>
      <c r="E9" s="13">
        <v>380000</v>
      </c>
      <c r="F9" s="10">
        <v>42457</v>
      </c>
      <c r="G9" s="10">
        <v>42457</v>
      </c>
      <c r="H9" s="10">
        <f t="shared" si="0"/>
        <v>42469</v>
      </c>
      <c r="I9" s="10"/>
      <c r="J9" s="14">
        <f>IF(AND(Table134510[[#This Row],[DONE]]="Y",Table134510[[#This Row],[PO QTY]]&gt;0),"",(IF(E9="","",E9)))</f>
        <v>380000</v>
      </c>
      <c r="K9" s="15"/>
    </row>
    <row r="10" spans="1:11" s="16" customFormat="1" ht="21.75" customHeight="1" x14ac:dyDescent="0.3">
      <c r="A10" s="9" t="s">
        <v>22</v>
      </c>
      <c r="B10" s="10">
        <v>42464</v>
      </c>
      <c r="C10" s="11" t="s">
        <v>20</v>
      </c>
      <c r="D10" s="12">
        <v>114392</v>
      </c>
      <c r="E10" s="13">
        <v>570000</v>
      </c>
      <c r="F10" s="10">
        <v>42466</v>
      </c>
      <c r="G10" s="10"/>
      <c r="H10" s="10">
        <f t="shared" si="0"/>
        <v>42478</v>
      </c>
      <c r="I10" s="10"/>
      <c r="J10" s="14">
        <f>IF(AND(Table134510[[#This Row],[DONE]]="Y",Table134510[[#This Row],[PO QTY]]&gt;0),"",(IF(E10="","",E10)))</f>
        <v>570000</v>
      </c>
      <c r="K10" s="15" t="str">
        <f>IF(Table134510[[#This Row],[AT VARENNES]]="","","Y")</f>
        <v/>
      </c>
    </row>
    <row r="11" spans="1:11" s="16" customFormat="1" ht="18.75" customHeight="1" x14ac:dyDescent="0.3">
      <c r="A11" s="9" t="s">
        <v>22</v>
      </c>
      <c r="B11" s="10">
        <v>42464</v>
      </c>
      <c r="C11" s="11" t="s">
        <v>20</v>
      </c>
      <c r="D11" s="12">
        <v>114392</v>
      </c>
      <c r="E11" s="13">
        <v>570000</v>
      </c>
      <c r="F11" s="10">
        <v>42470</v>
      </c>
      <c r="G11" s="10"/>
      <c r="H11" s="10">
        <f t="shared" si="0"/>
        <v>42482</v>
      </c>
      <c r="I11" s="10"/>
      <c r="J11" s="14">
        <f>IF(AND(Table134510[[#This Row],[DONE]]="Y",Table134510[[#This Row],[PO QTY]]&gt;0),"",(IF(E11="","",E11)))</f>
        <v>570000</v>
      </c>
      <c r="K11" s="15" t="str">
        <f>IF(Table134510[[#This Row],[AT VARENNES]]="","","Y")</f>
        <v/>
      </c>
    </row>
    <row r="12" spans="1:11" s="16" customFormat="1" ht="18.75" customHeight="1" x14ac:dyDescent="0.3">
      <c r="A12" s="9" t="s">
        <v>22</v>
      </c>
      <c r="B12" s="10">
        <v>42464</v>
      </c>
      <c r="C12" s="11" t="s">
        <v>20</v>
      </c>
      <c r="D12" s="12">
        <v>114392</v>
      </c>
      <c r="E12" s="13">
        <v>380000</v>
      </c>
      <c r="F12" s="10">
        <v>42473</v>
      </c>
      <c r="G12" s="10"/>
      <c r="H12" s="10">
        <f t="shared" si="0"/>
        <v>42485</v>
      </c>
      <c r="I12" s="10"/>
      <c r="J12" s="14">
        <f>IF(AND(Table134510[[#This Row],[DONE]]="Y",Table134510[[#This Row],[PO QTY]]&gt;0),"",(IF(E12="","",E12)))</f>
        <v>380000</v>
      </c>
      <c r="K12" s="15" t="str">
        <f>IF(Table134510[[#This Row],[AT VARENNES]]="","","Y")</f>
        <v/>
      </c>
    </row>
    <row r="13" spans="1:11" s="16" customFormat="1" ht="18.75" customHeight="1" x14ac:dyDescent="0.3">
      <c r="A13" s="9" t="s">
        <v>22</v>
      </c>
      <c r="B13" s="10">
        <v>42464</v>
      </c>
      <c r="C13" s="11" t="s">
        <v>20</v>
      </c>
      <c r="D13" s="12">
        <v>114392</v>
      </c>
      <c r="E13" s="13">
        <v>380000</v>
      </c>
      <c r="F13" s="10">
        <v>42476</v>
      </c>
      <c r="G13" s="10"/>
      <c r="H13" s="10">
        <f t="shared" si="0"/>
        <v>42488</v>
      </c>
      <c r="I13" s="10"/>
      <c r="J13" s="14">
        <f>IF(AND(Table134510[[#This Row],[DONE]]="Y",Table134510[[#This Row],[PO QTY]]&gt;0),"",(IF(E13="","",E13)))</f>
        <v>380000</v>
      </c>
      <c r="K13" s="15" t="str">
        <f>IF(Table134510[[#This Row],[AT VARENNES]]="","","Y")</f>
        <v/>
      </c>
    </row>
    <row r="14" spans="1:11" s="16" customFormat="1" ht="18.75" customHeight="1" x14ac:dyDescent="0.3">
      <c r="A14" s="9" t="s">
        <v>22</v>
      </c>
      <c r="B14" s="10">
        <v>42464</v>
      </c>
      <c r="C14" s="11" t="s">
        <v>19</v>
      </c>
      <c r="D14" s="12">
        <v>114394</v>
      </c>
      <c r="E14" s="13">
        <v>570000</v>
      </c>
      <c r="F14" s="10">
        <v>42467</v>
      </c>
      <c r="G14" s="10"/>
      <c r="H14" s="10">
        <f t="shared" si="0"/>
        <v>42479</v>
      </c>
      <c r="I14" s="10"/>
      <c r="J14" s="14">
        <f>IF(AND(Table134510[[#This Row],[DONE]]="Y",Table134510[[#This Row],[PO QTY]]&gt;0),"",(IF(E14="","",E14)))</f>
        <v>570000</v>
      </c>
      <c r="K14" s="15" t="str">
        <f>IF(Table134510[[#This Row],[AT VARENNES]]="","","Y")</f>
        <v/>
      </c>
    </row>
    <row r="15" spans="1:11" s="16" customFormat="1" ht="18.75" customHeight="1" x14ac:dyDescent="0.3">
      <c r="A15" s="9" t="s">
        <v>22</v>
      </c>
      <c r="B15" s="10">
        <v>42464</v>
      </c>
      <c r="C15" s="11" t="s">
        <v>19</v>
      </c>
      <c r="D15" s="12">
        <v>114394</v>
      </c>
      <c r="E15" s="13">
        <v>380000</v>
      </c>
      <c r="F15" s="10">
        <v>42477</v>
      </c>
      <c r="G15" s="10"/>
      <c r="H15" s="10">
        <f t="shared" si="0"/>
        <v>42489</v>
      </c>
      <c r="I15" s="10"/>
      <c r="J15" s="14">
        <f>IF(AND(Table134510[[#This Row],[DONE]]="Y",Table134510[[#This Row],[PO QTY]]&gt;0),"",(IF(E15="","",E15)))</f>
        <v>380000</v>
      </c>
      <c r="K15" s="15" t="str">
        <f>IF(Table134510[[#This Row],[AT VARENNES]]="","","Y")</f>
        <v/>
      </c>
    </row>
    <row r="16" spans="1:11" s="16" customFormat="1" ht="18.75" customHeight="1" x14ac:dyDescent="0.3">
      <c r="A16" s="9" t="s">
        <v>22</v>
      </c>
      <c r="B16" s="10">
        <v>42467</v>
      </c>
      <c r="C16" s="11" t="s">
        <v>20</v>
      </c>
      <c r="D16" s="12">
        <v>114413</v>
      </c>
      <c r="E16" s="13">
        <v>570000</v>
      </c>
      <c r="F16" s="10">
        <v>42467</v>
      </c>
      <c r="G16" s="10"/>
      <c r="H16" s="10">
        <f t="shared" si="0"/>
        <v>42479</v>
      </c>
      <c r="I16" s="10"/>
      <c r="J16" s="14">
        <f>IF(AND(Table134510[[#This Row],[DONE]]="Y",Table134510[[#This Row],[PO QTY]]&gt;0),"",(IF(E16="","",E16)))</f>
        <v>570000</v>
      </c>
      <c r="K16" s="15" t="str">
        <f>IF(Table134510[[#This Row],[AT VARENNES]]="","","Y")</f>
        <v/>
      </c>
    </row>
    <row r="17" spans="1:11" s="16" customFormat="1" ht="18.75" customHeight="1" x14ac:dyDescent="0.3">
      <c r="A17" s="9"/>
      <c r="B17" s="10"/>
      <c r="C17" s="11"/>
      <c r="D17" s="12"/>
      <c r="E17" s="13"/>
      <c r="F17" s="10"/>
      <c r="G17" s="10"/>
      <c r="H17" s="10" t="str">
        <f t="shared" si="0"/>
        <v/>
      </c>
      <c r="I17" s="10"/>
      <c r="J17" s="14" t="str">
        <f>IF(AND(Table134510[[#This Row],[DONE]]="Y",Table134510[[#This Row],[PO QTY]]&gt;0),"",(IF(E17="","",E17)))</f>
        <v/>
      </c>
      <c r="K17" s="15" t="str">
        <f>IF(Table134510[[#This Row],[AT VARENNES]]="","","Y")</f>
        <v/>
      </c>
    </row>
    <row r="18" spans="1:11" s="16" customFormat="1" ht="18.75" customHeight="1" x14ac:dyDescent="0.3">
      <c r="A18" s="9"/>
      <c r="B18" s="10"/>
      <c r="C18" s="11"/>
      <c r="D18" s="12"/>
      <c r="E18" s="13"/>
      <c r="F18" s="10"/>
      <c r="G18" s="10"/>
      <c r="H18" s="10" t="str">
        <f t="shared" si="0"/>
        <v/>
      </c>
      <c r="I18" s="10"/>
      <c r="J18" s="14" t="str">
        <f>IF(AND(Table134510[[#This Row],[DONE]]="Y",Table134510[[#This Row],[PO QTY]]&gt;0),"",(IF(E18="","",E18)))</f>
        <v/>
      </c>
      <c r="K18" s="15" t="str">
        <f>IF(Table134510[[#This Row],[AT VARENNES]]="","","Y")</f>
        <v/>
      </c>
    </row>
    <row r="19" spans="1:11" s="16" customFormat="1" ht="18.75" customHeight="1" x14ac:dyDescent="0.3">
      <c r="A19" s="9"/>
      <c r="B19" s="10"/>
      <c r="C19" s="11"/>
      <c r="D19" s="12"/>
      <c r="E19" s="13"/>
      <c r="F19" s="10"/>
      <c r="G19" s="10"/>
      <c r="H19" s="10" t="str">
        <f t="shared" si="0"/>
        <v/>
      </c>
      <c r="I19" s="10"/>
      <c r="J19" s="14" t="str">
        <f>IF(AND(Table134510[[#This Row],[DONE]]="Y",Table134510[[#This Row],[PO QTY]]&gt;0),"",(IF(E19="","",E19)))</f>
        <v/>
      </c>
      <c r="K19" s="15" t="str">
        <f>IF(Table134510[[#This Row],[AT VARENNES]]="","","Y")</f>
        <v/>
      </c>
    </row>
    <row r="20" spans="1:11" s="16" customFormat="1" ht="18.75" customHeight="1" x14ac:dyDescent="0.3">
      <c r="A20" s="9"/>
      <c r="B20" s="10"/>
      <c r="C20" s="11"/>
      <c r="D20" s="12"/>
      <c r="E20" s="13"/>
      <c r="F20" s="10"/>
      <c r="G20" s="10"/>
      <c r="H20" s="10" t="str">
        <f t="shared" si="0"/>
        <v/>
      </c>
      <c r="I20" s="10"/>
      <c r="J20" s="14" t="str">
        <f>IF(AND(Table134510[[#This Row],[DONE]]="Y",Table134510[[#This Row],[PO QTY]]&gt;0),"",(IF(E20="","",E20)))</f>
        <v/>
      </c>
      <c r="K20" s="15" t="str">
        <f>IF(Table134510[[#This Row],[AT VARENNES]]="","","Y")</f>
        <v/>
      </c>
    </row>
    <row r="21" spans="1:11" ht="18.75" customHeight="1" x14ac:dyDescent="0.3">
      <c r="A21" s="9"/>
      <c r="B21" s="10"/>
      <c r="C21" s="11"/>
      <c r="D21" s="12"/>
      <c r="E21" s="13"/>
      <c r="F21" s="10"/>
      <c r="G21" s="10"/>
      <c r="H21" s="10" t="str">
        <f t="shared" si="0"/>
        <v/>
      </c>
      <c r="I21" s="10"/>
      <c r="J21" s="14" t="str">
        <f>IF(AND(Table134510[[#This Row],[DONE]]="Y",Table134510[[#This Row],[PO QTY]]&gt;0),"",(IF(E21="","",E21)))</f>
        <v/>
      </c>
      <c r="K21" s="15" t="str">
        <f>IF(Table134510[[#This Row],[AT VARENNES]]="","","Y")</f>
        <v/>
      </c>
    </row>
    <row r="22" spans="1:11" ht="18.75" customHeight="1" x14ac:dyDescent="0.3">
      <c r="A22" s="9"/>
      <c r="B22" s="10"/>
      <c r="C22" s="11"/>
      <c r="D22" s="12"/>
      <c r="E22" s="13"/>
      <c r="F22" s="10"/>
      <c r="G22" s="10"/>
      <c r="H22" s="10" t="str">
        <f t="shared" si="0"/>
        <v/>
      </c>
      <c r="I22" s="10"/>
      <c r="J22" s="14" t="str">
        <f>IF(AND(Table134510[[#This Row],[DONE]]="Y",Table134510[[#This Row],[PO QTY]]&gt;0),"",(IF(E22="","",E22)))</f>
        <v/>
      </c>
      <c r="K22" s="15" t="str">
        <f>IF(Table134510[[#This Row],[AT VARENNES]]="","","Y")</f>
        <v/>
      </c>
    </row>
    <row r="23" spans="1:11" ht="18.75" customHeight="1" x14ac:dyDescent="0.3">
      <c r="A23" s="9"/>
      <c r="B23" s="10"/>
      <c r="C23" s="11"/>
      <c r="D23" s="12"/>
      <c r="E23" s="13"/>
      <c r="F23" s="10"/>
      <c r="G23" s="10"/>
      <c r="H23" s="10" t="str">
        <f t="shared" si="0"/>
        <v/>
      </c>
      <c r="I23" s="10"/>
      <c r="J23" s="14" t="str">
        <f>IF(AND(Table134510[[#This Row],[DONE]]="Y",Table134510[[#This Row],[PO QTY]]&gt;0),"",(IF(E23="","",E23)))</f>
        <v/>
      </c>
      <c r="K23" s="15" t="str">
        <f>IF(Table134510[[#This Row],[AT VARENNES]]="","","Y")</f>
        <v/>
      </c>
    </row>
    <row r="24" spans="1:11" ht="18.75" customHeight="1" x14ac:dyDescent="0.3">
      <c r="A24" s="9"/>
      <c r="B24" s="10"/>
      <c r="C24" s="11"/>
      <c r="D24" s="12"/>
      <c r="E24" s="13"/>
      <c r="F24" s="10"/>
      <c r="G24" s="10"/>
      <c r="H24" s="10" t="str">
        <f t="shared" si="0"/>
        <v/>
      </c>
      <c r="I24" s="10"/>
      <c r="J24" s="14" t="str">
        <f>IF(AND(Table134510[[#This Row],[DONE]]="Y",Table134510[[#This Row],[PO QTY]]&gt;0),"",(IF(E24="","",E24)))</f>
        <v/>
      </c>
      <c r="K24" s="15" t="str">
        <f>IF(Table134510[[#This Row],[AT VARENNES]]="","","Y")</f>
        <v/>
      </c>
    </row>
    <row r="25" spans="1:11" ht="18.75" customHeight="1" x14ac:dyDescent="0.3">
      <c r="A25" s="9"/>
      <c r="B25" s="10"/>
      <c r="C25" s="11"/>
      <c r="D25" s="12"/>
      <c r="E25" s="13"/>
      <c r="F25" s="10"/>
      <c r="G25" s="10"/>
      <c r="H25" s="10" t="str">
        <f t="shared" si="0"/>
        <v/>
      </c>
      <c r="I25" s="10"/>
      <c r="J25" s="14" t="str">
        <f>IF(AND(Table134510[[#This Row],[DONE]]="Y",Table134510[[#This Row],[PO QTY]]&gt;0),"",(IF(E25="","",E25)))</f>
        <v/>
      </c>
      <c r="K25" s="15" t="str">
        <f>IF(Table134510[[#This Row],[AT VARENNES]]="","","Y")</f>
        <v/>
      </c>
    </row>
    <row r="26" spans="1:11" ht="18.75" customHeight="1" x14ac:dyDescent="0.3">
      <c r="A26" s="9"/>
      <c r="B26" s="10"/>
      <c r="C26" s="11"/>
      <c r="D26" s="12"/>
      <c r="E26" s="13"/>
      <c r="F26" s="10"/>
      <c r="G26" s="10"/>
      <c r="H26" s="10" t="str">
        <f t="shared" si="0"/>
        <v/>
      </c>
      <c r="I26" s="10"/>
      <c r="J26" s="14" t="str">
        <f>IF(AND(Table134510[[#This Row],[DONE]]="Y",Table134510[[#This Row],[PO QTY]]&gt;0),"",(IF(E26="","",E26)))</f>
        <v/>
      </c>
      <c r="K26" s="15" t="str">
        <f>IF(Table134510[[#This Row],[AT VARENNES]]="","","Y")</f>
        <v/>
      </c>
    </row>
    <row r="27" spans="1:11" ht="18.75" customHeight="1" x14ac:dyDescent="0.3">
      <c r="A27" s="9"/>
      <c r="B27" s="10"/>
      <c r="C27" s="11"/>
      <c r="D27" s="12"/>
      <c r="E27" s="13"/>
      <c r="F27" s="10"/>
      <c r="G27" s="10"/>
      <c r="H27" s="10" t="str">
        <f t="shared" si="0"/>
        <v/>
      </c>
      <c r="I27" s="10"/>
      <c r="J27" s="14" t="str">
        <f>IF(AND(Table134510[[#This Row],[DONE]]="Y",Table134510[[#This Row],[PO QTY]]&gt;0),"",(IF(E27="","",E27)))</f>
        <v/>
      </c>
      <c r="K27" s="15" t="str">
        <f>IF(Table134510[[#This Row],[AT VARENNES]]="","","Y")</f>
        <v/>
      </c>
    </row>
    <row r="28" spans="1:11" ht="18.75" customHeight="1" x14ac:dyDescent="0.3">
      <c r="A28" s="9"/>
      <c r="B28" s="10"/>
      <c r="C28" s="11"/>
      <c r="D28" s="12"/>
      <c r="E28" s="13"/>
      <c r="F28" s="10"/>
      <c r="G28" s="10"/>
      <c r="H28" s="10" t="str">
        <f t="shared" si="0"/>
        <v/>
      </c>
      <c r="I28" s="10"/>
      <c r="J28" s="14" t="str">
        <f>IF(AND(Table134510[[#This Row],[DONE]]="Y",Table134510[[#This Row],[PO QTY]]&gt;0),"",(IF(E28="","",E28)))</f>
        <v/>
      </c>
      <c r="K28" s="15" t="str">
        <f>IF(Table134510[[#This Row],[AT VARENNES]]="","","Y")</f>
        <v/>
      </c>
    </row>
    <row r="29" spans="1:11" ht="18.75" customHeight="1" x14ac:dyDescent="0.3">
      <c r="A29" s="9"/>
      <c r="B29" s="10"/>
      <c r="C29" s="11"/>
      <c r="D29" s="12"/>
      <c r="E29" s="13"/>
      <c r="F29" s="10"/>
      <c r="G29" s="10"/>
      <c r="H29" s="10" t="str">
        <f t="shared" si="0"/>
        <v/>
      </c>
      <c r="I29" s="10"/>
      <c r="J29" s="14" t="str">
        <f>IF(AND(Table134510[[#This Row],[DONE]]="Y",Table134510[[#This Row],[PO QTY]]&gt;0),"",(IF(E29="","",E29)))</f>
        <v/>
      </c>
      <c r="K29" s="15" t="str">
        <f>IF(Table134510[[#This Row],[AT VARENNES]]="","","Y")</f>
        <v/>
      </c>
    </row>
    <row r="30" spans="1:11" ht="18.75" customHeight="1" x14ac:dyDescent="0.3">
      <c r="A30" s="9"/>
      <c r="B30" s="10"/>
      <c r="C30" s="11"/>
      <c r="D30" s="12"/>
      <c r="E30" s="13"/>
      <c r="F30" s="10"/>
      <c r="G30" s="10"/>
      <c r="H30" s="10" t="str">
        <f t="shared" si="0"/>
        <v/>
      </c>
      <c r="I30" s="10"/>
      <c r="J30" s="14" t="str">
        <f>IF(AND(Table134510[[#This Row],[DONE]]="Y",Table134510[[#This Row],[PO QTY]]&gt;0),"",(IF(E30="","",E30)))</f>
        <v/>
      </c>
      <c r="K30" s="15" t="str">
        <f>IF(Table134510[[#This Row],[AT VARENNES]]="","","Y")</f>
        <v/>
      </c>
    </row>
    <row r="31" spans="1:11" ht="18.75" customHeight="1" x14ac:dyDescent="0.3">
      <c r="A31" s="9"/>
      <c r="B31" s="10"/>
      <c r="C31" s="11"/>
      <c r="D31" s="12"/>
      <c r="E31" s="13"/>
      <c r="F31" s="10"/>
      <c r="G31" s="10"/>
      <c r="H31" s="10" t="str">
        <f t="shared" si="0"/>
        <v/>
      </c>
      <c r="I31" s="10"/>
      <c r="J31" s="14" t="str">
        <f>IF(AND(Table134510[[#This Row],[DONE]]="Y",Table134510[[#This Row],[PO QTY]]&gt;0),"",(IF(E31="","",E31)))</f>
        <v/>
      </c>
      <c r="K31" s="15" t="str">
        <f>IF(Table134510[[#This Row],[AT VARENNES]]="","","Y")</f>
        <v/>
      </c>
    </row>
    <row r="32" spans="1:11" ht="18.75" customHeight="1" x14ac:dyDescent="0.3">
      <c r="A32" s="9"/>
      <c r="B32" s="10"/>
      <c r="C32" s="11"/>
      <c r="D32" s="12"/>
      <c r="E32" s="13"/>
      <c r="F32" s="10"/>
      <c r="G32" s="10"/>
      <c r="H32" s="10" t="str">
        <f t="shared" si="0"/>
        <v/>
      </c>
      <c r="I32" s="10"/>
      <c r="J32" s="14" t="str">
        <f>IF(AND(Table134510[[#This Row],[DONE]]="Y",Table134510[[#This Row],[PO QTY]]&gt;0),"",(IF(E32="","",E32)))</f>
        <v/>
      </c>
      <c r="K32" s="15" t="str">
        <f>IF(Table134510[[#This Row],[AT VARENNES]]="","","Y")</f>
        <v/>
      </c>
    </row>
    <row r="33" spans="1:11" ht="18.75" customHeight="1" x14ac:dyDescent="0.3">
      <c r="A33" s="9"/>
      <c r="B33" s="10"/>
      <c r="C33" s="11"/>
      <c r="D33" s="12"/>
      <c r="E33" s="13"/>
      <c r="F33" s="10"/>
      <c r="G33" s="10"/>
      <c r="H33" s="10" t="str">
        <f t="shared" si="0"/>
        <v/>
      </c>
      <c r="I33" s="10"/>
      <c r="J33" s="14" t="str">
        <f>IF(AND(Table134510[[#This Row],[DONE]]="Y",Table134510[[#This Row],[PO QTY]]&gt;0),"",(IF(E33="","",E33)))</f>
        <v/>
      </c>
      <c r="K33" s="15" t="str">
        <f>IF(Table134510[[#This Row],[AT VARENNES]]="","","Y")</f>
        <v/>
      </c>
    </row>
    <row r="34" spans="1:11" ht="18.75" customHeight="1" x14ac:dyDescent="0.3">
      <c r="A34" s="9"/>
      <c r="B34" s="10"/>
      <c r="C34" s="11"/>
      <c r="D34" s="12"/>
      <c r="E34" s="13"/>
      <c r="F34" s="10"/>
      <c r="G34" s="10"/>
      <c r="H34" s="10" t="str">
        <f t="shared" si="0"/>
        <v/>
      </c>
      <c r="I34" s="10"/>
      <c r="J34" s="14" t="str">
        <f>IF(AND(Table134510[[#This Row],[DONE]]="Y",Table134510[[#This Row],[PO QTY]]&gt;0),"",(IF(E34="","",E34)))</f>
        <v/>
      </c>
      <c r="K34" s="15" t="str">
        <f>IF(Table134510[[#This Row],[AT VARENNES]]="","","Y")</f>
        <v/>
      </c>
    </row>
    <row r="35" spans="1:11" ht="18.75" customHeight="1" x14ac:dyDescent="0.3">
      <c r="A35" s="9"/>
      <c r="B35" s="10"/>
      <c r="C35" s="11"/>
      <c r="D35" s="12"/>
      <c r="E35" s="13"/>
      <c r="F35" s="10"/>
      <c r="G35" s="10"/>
      <c r="H35" s="10" t="str">
        <f t="shared" si="0"/>
        <v/>
      </c>
      <c r="I35" s="10"/>
      <c r="J35" s="14" t="str">
        <f>IF(AND(Table134510[[#This Row],[DONE]]="Y",Table134510[[#This Row],[PO QTY]]&gt;0),"",(IF(E35="","",E35)))</f>
        <v/>
      </c>
      <c r="K35" s="15" t="str">
        <f>IF(Table134510[[#This Row],[AT VARENNES]]="","","Y")</f>
        <v/>
      </c>
    </row>
    <row r="36" spans="1:11" ht="18.75" customHeight="1" x14ac:dyDescent="0.3">
      <c r="A36" s="9"/>
      <c r="B36" s="10"/>
      <c r="C36" s="11"/>
      <c r="D36" s="12"/>
      <c r="E36" s="13"/>
      <c r="F36" s="10"/>
      <c r="G36" s="10"/>
      <c r="H36" s="10" t="str">
        <f t="shared" si="0"/>
        <v/>
      </c>
      <c r="I36" s="10"/>
      <c r="J36" s="14" t="str">
        <f>IF(AND(Table134510[[#This Row],[DONE]]="Y",Table134510[[#This Row],[PO QTY]]&gt;0),"",(IF(E36="","",E36)))</f>
        <v/>
      </c>
      <c r="K36" s="15" t="str">
        <f>IF(Table134510[[#This Row],[AT VARENNES]]="","","Y")</f>
        <v/>
      </c>
    </row>
    <row r="37" spans="1:11" ht="18.75" customHeight="1" x14ac:dyDescent="0.3">
      <c r="A37" s="9"/>
      <c r="B37" s="10"/>
      <c r="C37" s="11"/>
      <c r="D37" s="12"/>
      <c r="E37" s="13"/>
      <c r="F37" s="10"/>
      <c r="G37" s="10"/>
      <c r="H37" s="10" t="str">
        <f t="shared" si="0"/>
        <v/>
      </c>
      <c r="I37" s="10"/>
      <c r="J37" s="14" t="str">
        <f>IF(AND(Table134510[[#This Row],[DONE]]="Y",Table134510[[#This Row],[PO QTY]]&gt;0),"",(IF(E37="","",E37)))</f>
        <v/>
      </c>
      <c r="K37" s="15" t="str">
        <f>IF(Table134510[[#This Row],[AT VARENNES]]="","","Y")</f>
        <v/>
      </c>
    </row>
    <row r="38" spans="1:11" ht="18.75" customHeight="1" x14ac:dyDescent="0.3">
      <c r="A38" s="9"/>
      <c r="B38" s="10"/>
      <c r="C38" s="11"/>
      <c r="D38" s="12"/>
      <c r="E38" s="13"/>
      <c r="F38" s="10"/>
      <c r="G38" s="10"/>
      <c r="H38" s="10" t="str">
        <f t="shared" si="0"/>
        <v/>
      </c>
      <c r="I38" s="10"/>
      <c r="J38" s="14"/>
      <c r="K38" s="15" t="str">
        <f>IF(Table134510[[#This Row],[AT VARENNES]]="","","Y")</f>
        <v/>
      </c>
    </row>
    <row r="39" spans="1:11" ht="18.75" customHeight="1" x14ac:dyDescent="0.3">
      <c r="A39" s="9"/>
      <c r="B39" s="10"/>
      <c r="C39" s="11"/>
      <c r="D39" s="12"/>
      <c r="E39" s="13"/>
      <c r="F39" s="10"/>
      <c r="G39" s="10"/>
      <c r="H39" s="10" t="str">
        <f t="shared" si="0"/>
        <v/>
      </c>
      <c r="I39" s="10"/>
      <c r="J39" s="14"/>
      <c r="K39" s="15" t="str">
        <f>IF(Table134510[[#This Row],[AT VARENNES]]="","","Y")</f>
        <v/>
      </c>
    </row>
    <row r="40" spans="1:11" ht="18.75" customHeight="1" x14ac:dyDescent="0.3">
      <c r="A40" s="9"/>
      <c r="B40" s="10"/>
      <c r="C40" s="11"/>
      <c r="D40" s="12"/>
      <c r="E40" s="13"/>
      <c r="F40" s="10"/>
      <c r="G40" s="10"/>
      <c r="H40" s="10" t="str">
        <f t="shared" si="0"/>
        <v/>
      </c>
      <c r="I40" s="10"/>
      <c r="J40" s="14"/>
      <c r="K40" s="15" t="str">
        <f>IF(Table134510[[#This Row],[AT VARENNES]]="","","Y")</f>
        <v/>
      </c>
    </row>
    <row r="41" spans="1:11" ht="18.75" customHeight="1" x14ac:dyDescent="0.3">
      <c r="A41" s="9"/>
      <c r="B41" s="10"/>
      <c r="C41" s="11"/>
      <c r="D41" s="12"/>
      <c r="E41" s="13"/>
      <c r="F41" s="10"/>
      <c r="G41" s="10"/>
      <c r="H41" s="10" t="str">
        <f t="shared" si="0"/>
        <v/>
      </c>
      <c r="I41" s="10"/>
      <c r="J41" s="14"/>
      <c r="K41" s="15" t="str">
        <f>IF(Table134510[[#This Row],[AT VARENNES]]="","","Y")</f>
        <v/>
      </c>
    </row>
    <row r="42" spans="1:11" ht="18.75" customHeight="1" x14ac:dyDescent="0.3">
      <c r="A42" s="9"/>
      <c r="B42" s="10"/>
      <c r="C42" s="11"/>
      <c r="D42" s="12"/>
      <c r="E42" s="13"/>
      <c r="F42" s="13"/>
      <c r="G42" s="13"/>
      <c r="H42" s="10" t="str">
        <f t="shared" si="0"/>
        <v/>
      </c>
      <c r="I42" s="12"/>
      <c r="J42" s="12"/>
      <c r="K42" s="15"/>
    </row>
    <row r="43" spans="1:11" ht="18.75" customHeight="1" x14ac:dyDescent="0.3">
      <c r="A43" s="9"/>
      <c r="B43" s="10"/>
      <c r="C43" s="11"/>
      <c r="D43" s="12"/>
      <c r="E43" s="13"/>
      <c r="F43" s="13"/>
      <c r="G43" s="13"/>
      <c r="H43" s="10" t="str">
        <f t="shared" si="0"/>
        <v/>
      </c>
      <c r="I43" s="12"/>
      <c r="J43" s="12"/>
      <c r="K43" s="15"/>
    </row>
    <row r="44" spans="1:11" ht="18.75" customHeight="1" x14ac:dyDescent="0.3">
      <c r="A44" s="9"/>
      <c r="B44" s="10"/>
      <c r="C44" s="11"/>
      <c r="D44" s="12"/>
      <c r="E44" s="13"/>
      <c r="F44" s="13"/>
      <c r="G44" s="13"/>
      <c r="H44" s="10" t="str">
        <f t="shared" si="0"/>
        <v/>
      </c>
      <c r="I44" s="12"/>
      <c r="J44" s="12"/>
      <c r="K44" s="15"/>
    </row>
    <row r="45" spans="1:11" ht="18.75" customHeight="1" x14ac:dyDescent="0.3">
      <c r="A45" s="9"/>
      <c r="B45" s="10"/>
      <c r="C45" s="11"/>
      <c r="D45" s="12"/>
      <c r="E45" s="13"/>
      <c r="F45" s="13"/>
      <c r="G45" s="13"/>
      <c r="H45" s="10" t="str">
        <f t="shared" si="0"/>
        <v/>
      </c>
      <c r="I45" s="12"/>
      <c r="J45" s="12"/>
      <c r="K45" s="15"/>
    </row>
    <row r="46" spans="1:11" ht="18.75" customHeight="1" x14ac:dyDescent="0.3">
      <c r="A46" s="9"/>
      <c r="B46" s="10"/>
      <c r="C46" s="11"/>
      <c r="D46" s="12"/>
      <c r="E46" s="13"/>
      <c r="F46" s="13"/>
      <c r="G46" s="13"/>
      <c r="H46" s="10" t="str">
        <f t="shared" si="0"/>
        <v/>
      </c>
      <c r="I46" s="12"/>
      <c r="J46" s="12"/>
      <c r="K46" s="15"/>
    </row>
    <row r="47" spans="1:11" ht="18.75" customHeight="1" x14ac:dyDescent="0.3">
      <c r="A47" s="9"/>
      <c r="B47" s="10"/>
      <c r="C47" s="11"/>
      <c r="D47" s="12"/>
      <c r="E47" s="13"/>
      <c r="F47" s="13"/>
      <c r="G47" s="13"/>
      <c r="H47" s="10" t="str">
        <f t="shared" si="0"/>
        <v/>
      </c>
      <c r="I47" s="12"/>
      <c r="J47" s="12"/>
      <c r="K47" s="15"/>
    </row>
    <row r="48" spans="1:11" ht="18.75" customHeight="1" x14ac:dyDescent="0.3">
      <c r="A48" s="9"/>
      <c r="B48" s="10"/>
      <c r="C48" s="11"/>
      <c r="D48" s="12"/>
      <c r="E48" s="13"/>
      <c r="F48" s="13"/>
      <c r="G48" s="13"/>
      <c r="H48" s="10" t="str">
        <f t="shared" si="0"/>
        <v/>
      </c>
      <c r="I48" s="12"/>
      <c r="J48" s="12"/>
      <c r="K48" s="15"/>
    </row>
    <row r="49" spans="1:11" ht="18.75" customHeight="1" x14ac:dyDescent="0.3">
      <c r="A49" s="9"/>
      <c r="B49" s="10"/>
      <c r="C49" s="11"/>
      <c r="D49" s="12"/>
      <c r="E49" s="13"/>
      <c r="F49" s="13"/>
      <c r="G49" s="13"/>
      <c r="H49" s="10" t="str">
        <f t="shared" si="0"/>
        <v/>
      </c>
      <c r="I49" s="12"/>
      <c r="J49" s="12"/>
      <c r="K49" s="15"/>
    </row>
  </sheetData>
  <sheetProtection formatCells="0" formatColumns="0" formatRows="0" insertColumns="0" insertHyperlinks="0" deleteColumns="0" deleteRows="0" selectLockedCells="1" selectUnlockedCells="1"/>
  <dataConsolidate/>
  <conditionalFormatting sqref="A4:K41">
    <cfRule type="expression" dxfId="2" priority="3">
      <formula>$K4="Y"</formula>
    </cfRule>
  </conditionalFormatting>
  <conditionalFormatting sqref="A4:K41">
    <cfRule type="expression" dxfId="1" priority="2">
      <formula>AND($I4="",$H4&lt;TODAY())</formula>
    </cfRule>
  </conditionalFormatting>
  <conditionalFormatting sqref="F4:F41">
    <cfRule type="expression" dxfId="0" priority="1">
      <formula>IF(AND($K4="Y",$G4=""),"",IF(AND($F4&lt;TODAY(),$G4=""),$F4,$G4="RETARD"))</formula>
    </cfRule>
  </conditionalFormatting>
  <dataValidations count="3">
    <dataValidation allowBlank="1" showDropDown="1" showErrorMessage="1" sqref="K4:K41"/>
    <dataValidation type="list" allowBlank="1" showDropDown="1" showInputMessage="1" showErrorMessage="1" sqref="K42:K49">
      <formula1>"Y,y,N,n"</formula1>
    </dataValidation>
    <dataValidation type="list" allowBlank="1" showInputMessage="1" showErrorMessage="1" sqref="A4:A49">
      <formula1>"JAN, FEV, MAR, APR, MAY, JUN, JUL, AUG, SEP, OCT, NOV, DEC"</formula1>
    </dataValidation>
  </dataValidations>
  <pageMargins left="0.7" right="0.7" top="0.75" bottom="0.75" header="0.3" footer="0.3"/>
  <pageSetup scale="65" orientation="landscape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[1]MP!#REF!</xm:f>
          </x14:formula1>
          <xm:sqref>C4:C49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LLDPE</vt:lpstr>
      <vt:lpstr>HDPE</vt:lpstr>
      <vt:lpstr>Sheet1</vt:lpstr>
      <vt:lpstr>Sheet2</vt:lpstr>
      <vt:lpstr>Sheet3</vt:lpstr>
      <vt:lpstr>HDPE!Print_Area</vt:lpstr>
      <vt:lpstr>LLDPE!Print_Area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Casavant</dc:creator>
  <cp:lastModifiedBy>Christine Casavant</cp:lastModifiedBy>
  <dcterms:created xsi:type="dcterms:W3CDTF">2016-04-07T18:31:19Z</dcterms:created>
  <dcterms:modified xsi:type="dcterms:W3CDTF">2016-04-07T18:33:42Z</dcterms:modified>
</cp:coreProperties>
</file>