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3860" tabRatio="500"/>
  </bookViews>
  <sheets>
    <sheet name="Dépenses" sheetId="1" r:id="rId1"/>
    <sheet name="Calculs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2" i="2" l="1"/>
  <c r="L22" i="2"/>
  <c r="B3" i="2"/>
  <c r="K23" i="2"/>
  <c r="L23" i="2"/>
  <c r="B4" i="2"/>
  <c r="K24" i="2"/>
  <c r="L24" i="2"/>
  <c r="B5" i="2"/>
  <c r="K25" i="2"/>
  <c r="L25" i="2"/>
  <c r="B6" i="2"/>
  <c r="B7" i="2"/>
  <c r="C12" i="1"/>
  <c r="C3" i="2"/>
  <c r="C4" i="2"/>
  <c r="C5" i="2"/>
  <c r="C6" i="2"/>
  <c r="C7" i="2"/>
  <c r="D12" i="1"/>
  <c r="D3" i="2"/>
  <c r="D4" i="2"/>
  <c r="D5" i="2"/>
  <c r="D6" i="2"/>
  <c r="D7" i="2"/>
  <c r="E12" i="1"/>
  <c r="E3" i="2"/>
  <c r="E4" i="2"/>
  <c r="E5" i="2"/>
  <c r="E6" i="2"/>
  <c r="E7" i="2"/>
  <c r="F12" i="1"/>
  <c r="G12" i="1"/>
  <c r="E32" i="2"/>
  <c r="I24" i="2"/>
  <c r="J24" i="2"/>
  <c r="E33" i="2"/>
  <c r="I25" i="2"/>
  <c r="J25" i="2"/>
  <c r="E34" i="2"/>
  <c r="D32" i="2"/>
  <c r="D33" i="2"/>
  <c r="D34" i="2"/>
  <c r="C32" i="2"/>
  <c r="C33" i="2"/>
  <c r="C34" i="2"/>
  <c r="B32" i="2"/>
  <c r="B33" i="2"/>
  <c r="B34" i="2"/>
  <c r="I22" i="2"/>
  <c r="J22" i="2"/>
  <c r="E31" i="2"/>
  <c r="D31" i="2"/>
  <c r="C31" i="2"/>
  <c r="B31" i="2"/>
  <c r="I23" i="2"/>
  <c r="J23" i="2"/>
  <c r="E25" i="2"/>
  <c r="E26" i="2"/>
  <c r="E27" i="2"/>
  <c r="D25" i="2"/>
  <c r="D26" i="2"/>
  <c r="D27" i="2"/>
  <c r="C25" i="2"/>
  <c r="C26" i="2"/>
  <c r="C27" i="2"/>
  <c r="B25" i="2"/>
  <c r="B26" i="2"/>
  <c r="B27" i="2"/>
  <c r="E24" i="2"/>
  <c r="D24" i="2"/>
  <c r="C24" i="2"/>
  <c r="B24" i="2"/>
  <c r="E18" i="2"/>
  <c r="E19" i="2"/>
  <c r="E20" i="2"/>
  <c r="D18" i="2"/>
  <c r="D19" i="2"/>
  <c r="D20" i="2"/>
  <c r="C18" i="2"/>
  <c r="C19" i="2"/>
  <c r="C20" i="2"/>
  <c r="B18" i="2"/>
  <c r="B19" i="2"/>
  <c r="B20" i="2"/>
  <c r="E17" i="2"/>
  <c r="D17" i="2"/>
  <c r="C17" i="2"/>
  <c r="B17" i="2"/>
  <c r="E11" i="2"/>
  <c r="E12" i="2"/>
  <c r="E13" i="2"/>
  <c r="D11" i="2"/>
  <c r="D12" i="2"/>
  <c r="D13" i="2"/>
  <c r="C11" i="2"/>
  <c r="C12" i="2"/>
  <c r="C13" i="2"/>
  <c r="B11" i="2"/>
  <c r="B12" i="2"/>
  <c r="B13" i="2"/>
  <c r="E10" i="2"/>
  <c r="D10" i="2"/>
  <c r="C10" i="2"/>
  <c r="B10" i="2"/>
  <c r="N13" i="2"/>
  <c r="N14" i="2"/>
  <c r="N15" i="2"/>
  <c r="N16" i="2"/>
  <c r="N17" i="2"/>
  <c r="M13" i="2"/>
  <c r="M14" i="2"/>
  <c r="M15" i="2"/>
  <c r="M16" i="2"/>
  <c r="M17" i="2"/>
  <c r="L13" i="2"/>
  <c r="L14" i="2"/>
  <c r="L15" i="2"/>
  <c r="L16" i="2"/>
  <c r="L17" i="2"/>
  <c r="K13" i="2"/>
  <c r="K14" i="2"/>
  <c r="K15" i="2"/>
  <c r="K16" i="2"/>
  <c r="K17" i="2"/>
  <c r="J13" i="2"/>
  <c r="J14" i="2"/>
  <c r="J15" i="2"/>
  <c r="J16" i="2"/>
  <c r="J17" i="2"/>
  <c r="B14" i="2"/>
  <c r="B13" i="1"/>
  <c r="C14" i="2"/>
  <c r="D13" i="1"/>
  <c r="D14" i="2"/>
  <c r="E13" i="1"/>
  <c r="E14" i="2"/>
  <c r="F13" i="1"/>
  <c r="G13" i="1"/>
  <c r="B21" i="2"/>
  <c r="B14" i="1"/>
  <c r="C21" i="2"/>
  <c r="C14" i="1"/>
  <c r="D21" i="2"/>
  <c r="E14" i="1"/>
  <c r="E21" i="2"/>
  <c r="F14" i="1"/>
  <c r="G14" i="1"/>
  <c r="B28" i="2"/>
  <c r="B15" i="1"/>
  <c r="C28" i="2"/>
  <c r="C15" i="1"/>
  <c r="D28" i="2"/>
  <c r="D15" i="1"/>
  <c r="E28" i="2"/>
  <c r="F15" i="1"/>
  <c r="G15" i="1"/>
  <c r="B35" i="2"/>
  <c r="B16" i="1"/>
  <c r="C35" i="2"/>
  <c r="C16" i="1"/>
  <c r="D35" i="2"/>
  <c r="D16" i="1"/>
  <c r="E35" i="2"/>
  <c r="E16" i="1"/>
  <c r="G16" i="1"/>
  <c r="B17" i="1"/>
  <c r="C17" i="1"/>
  <c r="D17" i="1"/>
  <c r="E17" i="1"/>
  <c r="F17" i="1"/>
  <c r="M4" i="1"/>
</calcChain>
</file>

<file path=xl/sharedStrings.xml><?xml version="1.0" encoding="utf-8"?>
<sst xmlns="http://schemas.openxmlformats.org/spreadsheetml/2006/main" count="141" uniqueCount="54">
  <si>
    <t>Lyon-Meyzieu</t>
  </si>
  <si>
    <t>Meyzieu-PDC</t>
  </si>
  <si>
    <t>Lyon-PDC</t>
  </si>
  <si>
    <t>Caroline</t>
  </si>
  <si>
    <t>Clémence</t>
  </si>
  <si>
    <t>Cora</t>
  </si>
  <si>
    <t>Marie</t>
  </si>
  <si>
    <t>Pauline</t>
  </si>
  <si>
    <t>A</t>
  </si>
  <si>
    <t>Clém</t>
  </si>
  <si>
    <t>mardi</t>
  </si>
  <si>
    <t>mercredi</t>
  </si>
  <si>
    <t>jeudi</t>
  </si>
  <si>
    <t>vendredi</t>
  </si>
  <si>
    <t>Cout par passager</t>
  </si>
  <si>
    <t>PTC</t>
  </si>
  <si>
    <t>CTC</t>
  </si>
  <si>
    <t>PT2</t>
  </si>
  <si>
    <t>CT1</t>
  </si>
  <si>
    <t>TC</t>
  </si>
  <si>
    <t>T1</t>
  </si>
  <si>
    <t>T2</t>
  </si>
  <si>
    <t>CT2</t>
  </si>
  <si>
    <t>Nbre Passagers</t>
  </si>
  <si>
    <t>Total dépense</t>
  </si>
  <si>
    <t>Mardi</t>
  </si>
  <si>
    <t>Mercredi</t>
  </si>
  <si>
    <t>Jeudi</t>
  </si>
  <si>
    <t>Vendredi</t>
  </si>
  <si>
    <t>Total</t>
  </si>
  <si>
    <t xml:space="preserve">Caroline Doit à </t>
  </si>
  <si>
    <t>Clem</t>
  </si>
  <si>
    <t>TOTAL</t>
  </si>
  <si>
    <t>Clem Doit à</t>
  </si>
  <si>
    <t>Cora Doit à</t>
  </si>
  <si>
    <t>Celm</t>
  </si>
  <si>
    <t>Marie Doit à</t>
  </si>
  <si>
    <t>Pauline Doit à</t>
  </si>
  <si>
    <t>Caroline DOIT à</t>
  </si>
  <si>
    <t>Clémence DOIT à</t>
  </si>
  <si>
    <t>Cora DOIT à</t>
  </si>
  <si>
    <t>Marie DOIT à</t>
  </si>
  <si>
    <t>Pauline DOIT à</t>
  </si>
  <si>
    <t>PT1</t>
  </si>
  <si>
    <t>Passager trajet complet</t>
  </si>
  <si>
    <t>Passager trajet 1</t>
  </si>
  <si>
    <t>Passager trajet 2</t>
  </si>
  <si>
    <t>Conducteur trajet complet</t>
  </si>
  <si>
    <t>Absent</t>
  </si>
  <si>
    <t>LEGENDE</t>
  </si>
  <si>
    <t>Somme de ce que X Doit</t>
  </si>
  <si>
    <t>Somme de ce qu'on Doit à X</t>
  </si>
  <si>
    <t>COVOITURAGE Lyon-PDC via Meyzieu</t>
  </si>
  <si>
    <t>COUT D'UN TRAJET A/R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</si>
</sst>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* #,##0.00_)\ &quot;€&quot;_ ;_ * \(#,##0.00\)\ &quot;€&quot;_ ;_ * &quot;-&quot;??_)\ &quot;€&quot;_ ;_ @_ "/>
    <numFmt numFmtId="164" formatCode="[$-F800]dddd\,\ mmmm\ dd\,\ yyyy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FF0000"/>
      <name val="Calibri"/>
      <scheme val="minor"/>
    </font>
    <font>
      <b/>
      <sz val="16"/>
      <color theme="1"/>
      <name val="Calibri"/>
      <scheme val="minor"/>
    </font>
    <font>
      <sz val="14"/>
      <color theme="1"/>
      <name val="Calibri"/>
      <scheme val="minor"/>
    </font>
    <font>
      <b/>
      <sz val="14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164" fontId="0" fillId="0" borderId="0" xfId="0" applyNumberForma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164" fontId="6" fillId="0" borderId="0" xfId="0" applyNumberFormat="1" applyFont="1"/>
    <xf numFmtId="14" fontId="6" fillId="0" borderId="0" xfId="0" applyNumberFormat="1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6" fillId="0" borderId="1" xfId="0" applyFont="1" applyBorder="1"/>
    <xf numFmtId="44" fontId="6" fillId="0" borderId="1" xfId="1" applyFont="1" applyBorder="1"/>
    <xf numFmtId="164" fontId="6" fillId="0" borderId="1" xfId="0" applyNumberFormat="1" applyFont="1" applyBorder="1"/>
    <xf numFmtId="14" fontId="6" fillId="0" borderId="1" xfId="0" applyNumberFormat="1" applyFont="1" applyBorder="1"/>
    <xf numFmtId="164" fontId="7" fillId="0" borderId="1" xfId="0" applyNumberFormat="1" applyFont="1" applyBorder="1"/>
    <xf numFmtId="44" fontId="6" fillId="2" borderId="1" xfId="1" applyFont="1" applyFill="1" applyBorder="1"/>
    <xf numFmtId="44" fontId="6" fillId="3" borderId="1" xfId="1" applyFont="1" applyFill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4" fontId="0" fillId="0" borderId="1" xfId="0" applyNumberFormat="1" applyBorder="1"/>
    <xf numFmtId="44" fontId="0" fillId="0" borderId="0" xfId="0" applyNumberFormat="1"/>
    <xf numFmtId="44" fontId="6" fillId="0" borderId="0" xfId="0" applyNumberFormat="1" applyFont="1"/>
  </cellXfs>
  <cellStyles count="98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Monétaire" xfId="1" builtinId="4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D25" sqref="D25"/>
    </sheetView>
  </sheetViews>
  <sheetFormatPr baseColWidth="10" defaultRowHeight="15" x14ac:dyDescent="0"/>
  <cols>
    <col min="1" max="1" width="35.6640625" customWidth="1"/>
    <col min="2" max="2" width="16.83203125" bestFit="1" customWidth="1"/>
    <col min="5" max="5" width="14.83203125" customWidth="1"/>
    <col min="7" max="7" width="24.6640625" customWidth="1"/>
    <col min="8" max="8" width="7.5" customWidth="1"/>
    <col min="9" max="9" width="6.83203125" customWidth="1"/>
    <col min="10" max="10" width="17.6640625" customWidth="1"/>
    <col min="11" max="11" width="15.33203125" customWidth="1"/>
  </cols>
  <sheetData>
    <row r="1" spans="1:13">
      <c r="A1" s="3" t="s">
        <v>52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3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4" spans="1:13" ht="18">
      <c r="A4" s="9"/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4"/>
      <c r="I4" s="7" t="s">
        <v>53</v>
      </c>
      <c r="J4" s="7"/>
      <c r="K4" s="7"/>
      <c r="M4" s="2" t="b">
        <f>IF(SUM(G12:G16)=SUM(B17:F17),TRUE,FALSE)</f>
        <v>1</v>
      </c>
    </row>
    <row r="5" spans="1:13" ht="18">
      <c r="A5" s="13" t="s">
        <v>10</v>
      </c>
      <c r="B5" s="11" t="s">
        <v>15</v>
      </c>
      <c r="C5" s="9" t="s">
        <v>16</v>
      </c>
      <c r="D5" s="9" t="s">
        <v>17</v>
      </c>
      <c r="E5" s="9" t="s">
        <v>15</v>
      </c>
      <c r="F5" s="9" t="s">
        <v>15</v>
      </c>
      <c r="G5" s="4"/>
      <c r="I5" s="7"/>
      <c r="J5" s="7"/>
      <c r="K5" s="7"/>
    </row>
    <row r="6" spans="1:13" ht="18">
      <c r="A6" s="13" t="s">
        <v>11</v>
      </c>
      <c r="B6" s="12" t="s">
        <v>15</v>
      </c>
      <c r="C6" s="9" t="s">
        <v>15</v>
      </c>
      <c r="D6" s="9" t="s">
        <v>17</v>
      </c>
      <c r="E6" s="9" t="s">
        <v>16</v>
      </c>
      <c r="F6" s="9" t="s">
        <v>8</v>
      </c>
      <c r="G6" s="4"/>
      <c r="I6" s="8" t="s">
        <v>19</v>
      </c>
      <c r="J6" s="9" t="s">
        <v>2</v>
      </c>
      <c r="K6" s="10">
        <v>15</v>
      </c>
    </row>
    <row r="7" spans="1:13" ht="18">
      <c r="A7" s="13" t="s">
        <v>12</v>
      </c>
      <c r="B7" s="12" t="s">
        <v>15</v>
      </c>
      <c r="C7" s="9" t="s">
        <v>18</v>
      </c>
      <c r="D7" s="9" t="s">
        <v>22</v>
      </c>
      <c r="E7" s="9" t="s">
        <v>15</v>
      </c>
      <c r="F7" s="9" t="s">
        <v>15</v>
      </c>
      <c r="G7" s="4"/>
      <c r="I7" s="8" t="s">
        <v>20</v>
      </c>
      <c r="J7" s="9" t="s">
        <v>0</v>
      </c>
      <c r="K7" s="10">
        <v>7.5</v>
      </c>
    </row>
    <row r="8" spans="1:13" ht="18">
      <c r="A8" s="13" t="s">
        <v>13</v>
      </c>
      <c r="B8" s="12" t="s">
        <v>15</v>
      </c>
      <c r="C8" s="9" t="s">
        <v>8</v>
      </c>
      <c r="D8" s="9" t="s">
        <v>8</v>
      </c>
      <c r="E8" s="9" t="s">
        <v>16</v>
      </c>
      <c r="F8" s="9" t="s">
        <v>15</v>
      </c>
      <c r="G8" s="4"/>
      <c r="I8" s="8" t="s">
        <v>21</v>
      </c>
      <c r="J8" s="9" t="s">
        <v>1</v>
      </c>
      <c r="K8" s="10">
        <v>7.5</v>
      </c>
    </row>
    <row r="9" spans="1:13" ht="18">
      <c r="A9" s="5"/>
      <c r="B9" s="6"/>
      <c r="C9" s="4"/>
      <c r="D9" s="4"/>
      <c r="E9" s="4"/>
      <c r="F9" s="4"/>
      <c r="G9" s="4"/>
      <c r="H9" s="4"/>
    </row>
    <row r="10" spans="1:13" ht="18">
      <c r="A10" s="4"/>
      <c r="B10" s="4"/>
      <c r="C10" s="4"/>
      <c r="D10" s="4"/>
      <c r="E10" s="4"/>
      <c r="F10" s="4"/>
      <c r="G10" s="4"/>
      <c r="H10" s="4"/>
    </row>
    <row r="11" spans="1:13" ht="18">
      <c r="A11" s="9"/>
      <c r="B11" s="8" t="s">
        <v>3</v>
      </c>
      <c r="C11" s="8" t="s">
        <v>9</v>
      </c>
      <c r="D11" s="8" t="s">
        <v>5</v>
      </c>
      <c r="E11" s="8" t="s">
        <v>6</v>
      </c>
      <c r="F11" s="8" t="s">
        <v>7</v>
      </c>
      <c r="G11" s="8" t="s">
        <v>50</v>
      </c>
      <c r="I11" s="16" t="s">
        <v>49</v>
      </c>
      <c r="J11" s="16"/>
      <c r="K11" s="16"/>
    </row>
    <row r="12" spans="1:13" ht="18">
      <c r="A12" s="8" t="s">
        <v>38</v>
      </c>
      <c r="B12" s="14"/>
      <c r="C12" s="10">
        <f>Calculs!B7</f>
        <v>5.25</v>
      </c>
      <c r="D12" s="10">
        <f>Calculs!C7</f>
        <v>1.875</v>
      </c>
      <c r="E12" s="10">
        <f>Calculs!D7</f>
        <v>9.375</v>
      </c>
      <c r="F12" s="10">
        <f>Calculs!E7</f>
        <v>0</v>
      </c>
      <c r="G12" s="10">
        <f>SUM(B12:F12)</f>
        <v>16.5</v>
      </c>
      <c r="I12" s="8" t="s">
        <v>15</v>
      </c>
      <c r="J12" s="17" t="s">
        <v>44</v>
      </c>
      <c r="K12" s="17"/>
    </row>
    <row r="13" spans="1:13" ht="18">
      <c r="A13" s="8" t="s">
        <v>39</v>
      </c>
      <c r="B13" s="10">
        <f>Calculs!B14</f>
        <v>0</v>
      </c>
      <c r="C13" s="15"/>
      <c r="D13" s="10">
        <f>Calculs!C14</f>
        <v>1.875</v>
      </c>
      <c r="E13" s="10">
        <f>Calculs!D14</f>
        <v>4.375</v>
      </c>
      <c r="F13" s="10">
        <f>Calculs!E14</f>
        <v>0</v>
      </c>
      <c r="G13" s="10">
        <f t="shared" ref="G13:G15" si="0">SUM(B13:F13)</f>
        <v>6.25</v>
      </c>
      <c r="I13" s="8" t="s">
        <v>16</v>
      </c>
      <c r="J13" s="17" t="s">
        <v>47</v>
      </c>
      <c r="K13" s="17"/>
    </row>
    <row r="14" spans="1:13" ht="18">
      <c r="A14" s="8" t="s">
        <v>40</v>
      </c>
      <c r="B14" s="10">
        <f>Calculs!B21</f>
        <v>0</v>
      </c>
      <c r="C14" s="10">
        <f>Calculs!C21</f>
        <v>5.25</v>
      </c>
      <c r="D14" s="15"/>
      <c r="E14" s="10">
        <f>Calculs!D21</f>
        <v>4.375</v>
      </c>
      <c r="F14" s="10">
        <f>Calculs!E21</f>
        <v>0</v>
      </c>
      <c r="G14" s="10">
        <f t="shared" si="0"/>
        <v>9.625</v>
      </c>
      <c r="I14" s="8" t="s">
        <v>43</v>
      </c>
      <c r="J14" s="17" t="s">
        <v>45</v>
      </c>
      <c r="K14" s="17"/>
    </row>
    <row r="15" spans="1:13" ht="18">
      <c r="A15" s="8" t="s">
        <v>41</v>
      </c>
      <c r="B15" s="10">
        <f>Calculs!B28</f>
        <v>0</v>
      </c>
      <c r="C15" s="10">
        <f>Calculs!C28</f>
        <v>5.25</v>
      </c>
      <c r="D15" s="10">
        <f>Calculs!D28</f>
        <v>1.875</v>
      </c>
      <c r="E15" s="15"/>
      <c r="F15" s="10">
        <f>Calculs!E28</f>
        <v>0</v>
      </c>
      <c r="G15" s="10">
        <f t="shared" si="0"/>
        <v>7.125</v>
      </c>
      <c r="I15" s="8" t="s">
        <v>17</v>
      </c>
      <c r="J15" s="17" t="s">
        <v>46</v>
      </c>
      <c r="K15" s="17"/>
    </row>
    <row r="16" spans="1:13" ht="18">
      <c r="A16" s="8" t="s">
        <v>42</v>
      </c>
      <c r="B16" s="10">
        <f>Calculs!B35</f>
        <v>0</v>
      </c>
      <c r="C16" s="10">
        <f>Calculs!C35</f>
        <v>5.25</v>
      </c>
      <c r="D16" s="10">
        <f>Calculs!D35</f>
        <v>1.875</v>
      </c>
      <c r="E16" s="10">
        <f>Calculs!E35</f>
        <v>5</v>
      </c>
      <c r="F16" s="15"/>
      <c r="G16" s="10">
        <f>SUM(B16:F16)</f>
        <v>12.125</v>
      </c>
      <c r="I16" s="8" t="s">
        <v>8</v>
      </c>
      <c r="J16" s="17" t="s">
        <v>48</v>
      </c>
      <c r="K16" s="17"/>
    </row>
    <row r="17" spans="1:8" ht="18">
      <c r="A17" s="8" t="s">
        <v>51</v>
      </c>
      <c r="B17" s="10">
        <f>SUM(B12:B16)</f>
        <v>0</v>
      </c>
      <c r="C17" s="10">
        <f t="shared" ref="C17:F17" si="1">SUM(C12:C16)</f>
        <v>21</v>
      </c>
      <c r="D17" s="10">
        <f t="shared" si="1"/>
        <v>7.5</v>
      </c>
      <c r="E17" s="10">
        <f t="shared" si="1"/>
        <v>23.125</v>
      </c>
      <c r="F17" s="10">
        <f t="shared" si="1"/>
        <v>0</v>
      </c>
      <c r="G17" s="10"/>
    </row>
    <row r="18" spans="1:8" ht="18">
      <c r="A18" s="4"/>
      <c r="B18" s="4"/>
      <c r="C18" s="4"/>
      <c r="D18" s="4"/>
      <c r="E18" s="4"/>
      <c r="F18" s="4"/>
      <c r="G18" s="4"/>
      <c r="H18" s="4"/>
    </row>
    <row r="19" spans="1:8" ht="18">
      <c r="A19" s="4"/>
      <c r="B19" t="s">
        <v>3</v>
      </c>
      <c r="C19" t="s">
        <v>4</v>
      </c>
      <c r="D19" t="s">
        <v>5</v>
      </c>
      <c r="E19" s="4" t="s">
        <v>6</v>
      </c>
      <c r="F19" s="4" t="s">
        <v>7</v>
      </c>
      <c r="G19" s="4"/>
      <c r="H19" s="4"/>
    </row>
    <row r="20" spans="1:8" ht="18">
      <c r="A20" s="4" t="s">
        <v>3</v>
      </c>
      <c r="C20" s="21"/>
      <c r="E20" s="22"/>
      <c r="F20" s="4"/>
      <c r="G20" s="4"/>
      <c r="H20" s="4"/>
    </row>
    <row r="21" spans="1:8" ht="18">
      <c r="A21" s="4" t="s">
        <v>4</v>
      </c>
      <c r="E21" s="4"/>
      <c r="F21" s="4"/>
      <c r="G21" s="4"/>
      <c r="H21" s="4"/>
    </row>
    <row r="22" spans="1:8" ht="18">
      <c r="A22" s="4" t="s">
        <v>5</v>
      </c>
      <c r="E22" s="4"/>
      <c r="F22" s="4"/>
      <c r="G22" s="4"/>
      <c r="H22" s="4"/>
    </row>
    <row r="23" spans="1:8" ht="18">
      <c r="A23" s="4" t="s">
        <v>6</v>
      </c>
      <c r="E23" s="4"/>
      <c r="F23" s="4"/>
      <c r="G23" s="4"/>
      <c r="H23" s="4"/>
    </row>
    <row r="24" spans="1:8" ht="18">
      <c r="A24" s="4" t="s">
        <v>7</v>
      </c>
    </row>
    <row r="30" spans="1:8">
      <c r="A30" s="1"/>
    </row>
    <row r="31" spans="1:8">
      <c r="A31" s="1"/>
    </row>
    <row r="38" spans="1:1">
      <c r="A38" s="1"/>
    </row>
    <row r="39" spans="1:1">
      <c r="A39" s="1"/>
    </row>
  </sheetData>
  <mergeCells count="8">
    <mergeCell ref="J16:K16"/>
    <mergeCell ref="A1:K2"/>
    <mergeCell ref="I4:K5"/>
    <mergeCell ref="I11:K11"/>
    <mergeCell ref="J12:K12"/>
    <mergeCell ref="J13:K13"/>
    <mergeCell ref="J14:K14"/>
    <mergeCell ref="J15:K15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5"/>
  <sheetViews>
    <sheetView topLeftCell="A8" workbookViewId="0">
      <selection activeCell="F35" sqref="F35"/>
    </sheetView>
  </sheetViews>
  <sheetFormatPr baseColWidth="10" defaultRowHeight="15" x14ac:dyDescent="0"/>
  <cols>
    <col min="1" max="1" width="13" customWidth="1"/>
  </cols>
  <sheetData>
    <row r="2" spans="1:14">
      <c r="A2" t="s">
        <v>30</v>
      </c>
      <c r="B2" t="s">
        <v>31</v>
      </c>
      <c r="C2" t="s">
        <v>5</v>
      </c>
      <c r="D2" t="s">
        <v>6</v>
      </c>
      <c r="E2" t="s">
        <v>7</v>
      </c>
    </row>
    <row r="3" spans="1:14">
      <c r="A3" t="s">
        <v>10</v>
      </c>
      <c r="B3">
        <f>IF(Dépenses!B5="A",0,COUNTIF(Dépenses!C5,"CTC")*(Calculs!K22+Calculs!L22)+COUNTIF(Dépenses!C5,"CT1")*Calculs!K22+COUNTIF(Dépenses!C5,"CT2")*Calculs!L22)</f>
        <v>3.375</v>
      </c>
      <c r="C3">
        <f>IF(Dépenses!B5="A",0,COUNTIF(Dépenses!D5,"CTC")*(Calculs!K22+Calculs!L22)+COUNTIF(Dépenses!D5,"CT1")*Calculs!K22+COUNTIF(Dépenses!D5,"CT2")*Calculs!L22)</f>
        <v>0</v>
      </c>
      <c r="D3">
        <f>IF(Dépenses!B5="A",0,COUNTIF(Dépenses!E5,"CTC")*(Calculs!K22+Calculs!L22)+COUNTIF(Dépenses!E5,"CT1")*Calculs!K22+COUNTIF(Dépenses!E5,"CT2")*Calculs!L22)</f>
        <v>0</v>
      </c>
      <c r="E3">
        <f>IF(Dépenses!B5="A",0,COUNTIF(Dépenses!F5,"CTC")*(Calculs!K22+Calculs!L22)+COUNTIF(Dépenses!F5,"CT1")*Calculs!K22+COUNTIF(Dépenses!F5,"CT2")*Calculs!L22)</f>
        <v>0</v>
      </c>
    </row>
    <row r="4" spans="1:14">
      <c r="A4" t="s">
        <v>11</v>
      </c>
      <c r="B4">
        <f>IF(Dépenses!B6="A",0,COUNTIF(Dépenses!C6,"CTC")*(Calculs!K23+Calculs!L23)+COUNTIF(Dépenses!C6,"CT1")*Calculs!K23+COUNTIF(Dépenses!C6,"CT2")*Calculs!L23)</f>
        <v>0</v>
      </c>
      <c r="C4">
        <f>IF(Dépenses!B6="A",0,COUNTIF(Dépenses!D6,"CTC")*(Calculs!K23+Calculs!L23)+COUNTIF(Dépenses!D6,"CT1")*Calculs!K23+COUNTIF(Dépenses!D6,"CT2")*Calculs!L23)</f>
        <v>0</v>
      </c>
      <c r="D4">
        <f>IF(Dépenses!B6="A",0,COUNTIF(Dépenses!E6,"CTC")*(Calculs!K23+Calculs!L23)+COUNTIF(Dépenses!E6,"CT1")*Calculs!K23+COUNTIF(Dépenses!E6,"CT2")*Calculs!L23)</f>
        <v>4.375</v>
      </c>
      <c r="E4">
        <f>IF(Dépenses!B6="A",0,COUNTIF(Dépenses!F6,"CTC")*(Calculs!K23+Calculs!L23)+COUNTIF(Dépenses!F6,"CT1")*Calculs!K23+COUNTIF(Dépenses!F6,"CT2")*Calculs!L23)</f>
        <v>0</v>
      </c>
    </row>
    <row r="5" spans="1:14">
      <c r="A5" t="s">
        <v>12</v>
      </c>
      <c r="B5">
        <f>IF(Dépenses!B7="A",0,COUNTIF(Dépenses!C7,"CTC")*(Calculs!K24+Calculs!L24)+COUNTIF(Dépenses!C7,"CT1")*Calculs!K24+COUNTIF(Dépenses!C7,"CT2")*Calculs!L24)</f>
        <v>1.875</v>
      </c>
      <c r="C5">
        <f>IF(Dépenses!B7="A",0,COUNTIF(Dépenses!D7,"CTC")*(Calculs!K24+Calculs!L24)+COUNTIF(Dépenses!D7,"CT1")*Calculs!K24+COUNTIF(Dépenses!D7,"CT2")*Calculs!L24)</f>
        <v>1.875</v>
      </c>
      <c r="D5">
        <f>IF(Dépenses!B7="A",0,COUNTIF(Dépenses!E7,"CTC")*(Calculs!K24+Calculs!L24)+COUNTIF(Dépenses!E7,"CT1")*Calculs!K24+COUNTIF(Dépenses!E7,"CT2")*Calculs!L24)</f>
        <v>0</v>
      </c>
      <c r="E5">
        <f>IF(Dépenses!B7="A",0,COUNTIF(Dépenses!F7,"CTC")*(Calculs!K24+Calculs!L24)+COUNTIF(Dépenses!F7,"CT1")*Calculs!K24+COUNTIF(Dépenses!F7,"CT2")*Calculs!L24)</f>
        <v>0</v>
      </c>
    </row>
    <row r="6" spans="1:14">
      <c r="A6" t="s">
        <v>13</v>
      </c>
      <c r="B6">
        <f>IF(Dépenses!B8="A",0,COUNTIF(Dépenses!C8,"CTC")*(Calculs!K25+Calculs!L25)+COUNTIF(Dépenses!C8,"CT1")*Calculs!K25+COUNTIF(Dépenses!C8,"CT2")*Calculs!L25)</f>
        <v>0</v>
      </c>
      <c r="C6">
        <f>IF(Dépenses!B8="A",0,COUNTIF(Dépenses!D8,"CTC")*(Calculs!K25+Calculs!L25)+COUNTIF(Dépenses!D8,"CT1")*Calculs!K25+COUNTIF(Dépenses!D8,"CT2")*Calculs!L25)</f>
        <v>0</v>
      </c>
      <c r="D6">
        <f>IF(Dépenses!B8="A",0,COUNTIF(Dépenses!E8,"CTC")*(Calculs!K25+Calculs!L25)+COUNTIF(Dépenses!E8,"CT1")*Calculs!K25+COUNTIF(Dépenses!E8,"CT2")*Calculs!L25)</f>
        <v>5</v>
      </c>
      <c r="E6">
        <f>IF(Dépenses!B8="A",0,COUNTIF(Dépenses!F8,"CTC")*(Calculs!K25+Calculs!L25)+COUNTIF(Dépenses!F8,"CT1")*Calculs!K25+COUNTIF(Dépenses!F8,"CT2")*Calculs!L25)</f>
        <v>0</v>
      </c>
    </row>
    <row r="7" spans="1:14">
      <c r="A7" t="s">
        <v>32</v>
      </c>
      <c r="B7">
        <f>SUM(B3:B6)</f>
        <v>5.25</v>
      </c>
      <c r="C7">
        <f t="shared" ref="C7:E7" si="0">SUM(C3:C6)</f>
        <v>1.875</v>
      </c>
      <c r="D7">
        <f t="shared" si="0"/>
        <v>9.375</v>
      </c>
      <c r="E7">
        <f t="shared" si="0"/>
        <v>0</v>
      </c>
    </row>
    <row r="9" spans="1:14">
      <c r="A9" t="s">
        <v>33</v>
      </c>
      <c r="B9" t="s">
        <v>3</v>
      </c>
      <c r="C9" t="s">
        <v>5</v>
      </c>
      <c r="D9" t="s">
        <v>6</v>
      </c>
      <c r="E9" t="s">
        <v>7</v>
      </c>
    </row>
    <row r="10" spans="1:14">
      <c r="A10" t="s">
        <v>10</v>
      </c>
      <c r="B10">
        <f>IF(Dépenses!C5="A",0,COUNTIF(Dépenses!B5,"CTC")*(Calculs!K22+Calculs!L22)+COUNTIF(Dépenses!B5,"CT1")*Calculs!K22+COUNTIF(Dépenses!B5,"CT2")*Calculs!L22)</f>
        <v>0</v>
      </c>
      <c r="C10">
        <f>IF(Dépenses!C5="A",0,COUNTIF(Dépenses!D5,"CTC")*(Calculs!K22+Calculs!L22)+COUNTIF(Dépenses!D5,"CT1")*Calculs!K22+COUNTIF(Dépenses!D5,"CT2")*Calculs!L22)</f>
        <v>0</v>
      </c>
      <c r="D10">
        <f>IF(Dépenses!C5="A",0,COUNTIF(Dépenses!E5,"CTC")*(Calculs!K22+Calculs!L22)+COUNTIF(Dépenses!E5,"CT1")*Calculs!K22+COUNTIF(Dépenses!E5,"CT2")*Calculs!L22)</f>
        <v>0</v>
      </c>
      <c r="E10">
        <f>IF(Dépenses!C5="A",0,COUNTIF(Dépenses!F5,"CTC")*(Calculs!K22+Calculs!L22)+COUNTIF(Dépenses!F5,"CT1")*Calculs!K22+COUNTIF(Dépenses!F5,"CT2")*Calculs!L22)</f>
        <v>0</v>
      </c>
    </row>
    <row r="11" spans="1:14">
      <c r="A11" t="s">
        <v>11</v>
      </c>
      <c r="B11">
        <f>IF(Dépenses!C6="A",0,COUNTIF(Dépenses!B6,"CTC")*(Calculs!K23+Calculs!L23)+COUNTIF(Dépenses!B6,"CT1")*Calculs!K23+COUNTIF(Dépenses!B6,"CT2")*Calculs!L23)</f>
        <v>0</v>
      </c>
      <c r="C11">
        <f>IF(Dépenses!C6="A",0,COUNTIF(Dépenses!D6,"CTC")*(Calculs!K23+Calculs!L23)+COUNTIF(Dépenses!D6,"CT1")*Calculs!K23+COUNTIF(Dépenses!D6,"CT2")*Calculs!L23)</f>
        <v>0</v>
      </c>
      <c r="D11">
        <f>IF(Dépenses!C6="A",0,COUNTIF(Dépenses!E6,"CTC")*(Calculs!K23+Calculs!L23)+COUNTIF(Dépenses!E6,"CT1")*Calculs!K23+COUNTIF(Dépenses!E6,"CT2")*Calculs!L23)</f>
        <v>4.375</v>
      </c>
      <c r="E11">
        <f>IF(Dépenses!C6="A",0,COUNTIF(Dépenses!F6,"CTC")*(Calculs!K23+Calculs!L23)+COUNTIF(Dépenses!F6,"CT1")*Calculs!K23+COUNTIF(Dépenses!F6,"CT2")*Calculs!L23)</f>
        <v>0</v>
      </c>
    </row>
    <row r="12" spans="1:14">
      <c r="A12" t="s">
        <v>12</v>
      </c>
      <c r="B12">
        <f>IF(Dépenses!C7="A",0,COUNTIF(Dépenses!B7,"CTC")*(Calculs!K24+Calculs!L24)+COUNTIF(Dépenses!B7,"CT1")*Calculs!K24+COUNTIF(Dépenses!B7,"CT2")*Calculs!L24)</f>
        <v>0</v>
      </c>
      <c r="C12">
        <f>IF(Dépenses!C7="A",0,COUNTIF(Dépenses!D7,"CTC")*(Calculs!K24+Calculs!L24)+COUNTIF(Dépenses!D7,"CT1")*Calculs!K24+COUNTIF(Dépenses!D7,"CT2")*Calculs!L24)</f>
        <v>1.875</v>
      </c>
      <c r="D12">
        <f>IF(Dépenses!C7="A",0,COUNTIF(Dépenses!E7,"CTC")*(Calculs!K24+Calculs!L24)+COUNTIF(Dépenses!E7,"CT1")*Calculs!K24+COUNTIF(Dépenses!E7,"CT2")*Calculs!L24)</f>
        <v>0</v>
      </c>
      <c r="E12">
        <f>IF(Dépenses!C7="A",0,COUNTIF(Dépenses!F7,"CTC")*(Calculs!K24+Calculs!L24)+COUNTIF(Dépenses!F7,"CT1")*Calculs!K24+COUNTIF(Dépenses!F7,"CT2")*Calculs!L24)</f>
        <v>0</v>
      </c>
      <c r="I12" s="19" t="s">
        <v>24</v>
      </c>
      <c r="J12" s="20" t="s">
        <v>3</v>
      </c>
      <c r="K12" s="18" t="s">
        <v>31</v>
      </c>
      <c r="L12" s="18" t="s">
        <v>5</v>
      </c>
      <c r="M12" s="18" t="s">
        <v>6</v>
      </c>
      <c r="N12" s="18" t="s">
        <v>7</v>
      </c>
    </row>
    <row r="13" spans="1:14">
      <c r="A13" t="s">
        <v>13</v>
      </c>
      <c r="B13">
        <f>IF(Dépenses!C8="A",0,COUNTIF(Dépenses!B8,"CTC")*(Calculs!K25+Calculs!L25)+COUNTIF(Dépenses!B8,"CT1")*Calculs!K25+COUNTIF(Dépenses!B8,"CT2")*Calculs!L25)</f>
        <v>0</v>
      </c>
      <c r="C13">
        <f>IF(Dépenses!C8="A",0,COUNTIF(Dépenses!D8,"CTC")*(Calculs!K25+Calculs!L25)+COUNTIF(Dépenses!D8,"CT1")*Calculs!K25+COUNTIF(Dépenses!D8,"CT2")*Calculs!L25)</f>
        <v>0</v>
      </c>
      <c r="D13">
        <f>IF(Dépenses!C8="A",0,COUNTIF(Dépenses!E8,"CTC")*(Calculs!K25+Calculs!L25)+COUNTIF(Dépenses!E8,"CT1")*Calculs!K25+COUNTIF(Dépenses!E8,"CT2")*Calculs!L25)</f>
        <v>0</v>
      </c>
      <c r="E13">
        <f>IF(Dépenses!C8="A",0,COUNTIF(Dépenses!F8,"CTC")*(Calculs!K25+Calculs!L25)+COUNTIF(Dépenses!F8,"CT1")*Calculs!K25+COUNTIF(Dépenses!F8,"CT2")*Calculs!L25)</f>
        <v>0</v>
      </c>
      <c r="I13" s="19" t="s">
        <v>25</v>
      </c>
      <c r="J13" s="18">
        <f>IF(Dépenses!B5="CTC",Dépenses!K6,0)+IF(Dépenses!B5="CT1",Dépenses!K7,0)+IF(Dépenses!B5="CT2",Dépenses!K8,0)</f>
        <v>0</v>
      </c>
      <c r="K13" s="18">
        <f>IF(Dépenses!C5="CTC",Dépenses!K6,0)+IF(Dépenses!C5="CT1",Dépenses!K7,0)+IF(Dépenses!C5="CT2",Dépenses!K8,0)</f>
        <v>15</v>
      </c>
      <c r="L13" s="18">
        <f>IF(Dépenses!D5="CTC",Dépenses!K6,0)+IF(Dépenses!D5="CT1",Dépenses!K7,0)+IF(Dépenses!D5="CT2",Dépenses!K8,0)</f>
        <v>0</v>
      </c>
      <c r="M13" s="18">
        <f>IF(Dépenses!E5="CTC",Dépenses!K6,0)+IF(Dépenses!E5="CT1",Dépenses!K7,0)+IF(Dépenses!E5="CT2",Dépenses!K8,0)</f>
        <v>0</v>
      </c>
      <c r="N13" s="18">
        <f>IF(Dépenses!F5="CTC",Dépenses!K6,0)+IF(Dépenses!F5="CT1",Dépenses!K7,0)+IF(Dépenses!F5="CT2",Dépenses!K8,0)</f>
        <v>0</v>
      </c>
    </row>
    <row r="14" spans="1:14">
      <c r="A14" t="s">
        <v>32</v>
      </c>
      <c r="B14">
        <f>SUM(B10:B13)</f>
        <v>0</v>
      </c>
      <c r="C14">
        <f t="shared" ref="C14:E14" si="1">SUM(C10:C13)</f>
        <v>1.875</v>
      </c>
      <c r="D14">
        <f t="shared" si="1"/>
        <v>4.375</v>
      </c>
      <c r="E14">
        <f t="shared" si="1"/>
        <v>0</v>
      </c>
      <c r="I14" s="18" t="s">
        <v>26</v>
      </c>
      <c r="J14" s="18">
        <f>IF(Dépenses!B6="CTC",Dépenses!K6,0)+IF(Dépenses!B6="CT1",Dépenses!K7,0)+IF(Dépenses!B6="CT2",Dépenses!K8,0)</f>
        <v>0</v>
      </c>
      <c r="K14" s="18">
        <f>IF(Dépenses!C6="CTC",Dépenses!K6,0)+IF(Dépenses!C6="CT1",Dépenses!K7,0)+IF(Dépenses!C6="CT2",Dépenses!K8,0)</f>
        <v>0</v>
      </c>
      <c r="L14" s="18">
        <f>IF(Dépenses!D6="CTC",Dépenses!K6,0)+IF(Dépenses!D6="CT1",Dépenses!K7,0)+IF(Dépenses!D6="CT2",Dépenses!K8,0)</f>
        <v>0</v>
      </c>
      <c r="M14" s="18">
        <f>IF(Dépenses!E6="CTC",Dépenses!K6,0)+IF(Dépenses!E6="CT1",Dépenses!K7,0)+IF(Dépenses!E6="CT2",Dépenses!K8,0)</f>
        <v>15</v>
      </c>
      <c r="N14" s="18">
        <f>IF(Dépenses!F6="CTC",Dépenses!K6,0)+IF(Dépenses!F6="CT1",Dépenses!K7,0)+IF(Dépenses!F6="CT2",Dépenses!K8,0)</f>
        <v>0</v>
      </c>
    </row>
    <row r="15" spans="1:14">
      <c r="I15" s="18" t="s">
        <v>27</v>
      </c>
      <c r="J15" s="18">
        <f>IF(Dépenses!B7="CTC",Dépenses!K6,0)+IF(Dépenses!B7="CT1",Dépenses!K7,0)+IF(Dépenses!B7="CT2",Dépenses!K8,0)</f>
        <v>0</v>
      </c>
      <c r="K15" s="18">
        <f>IF(Dépenses!C7="CTC",Dépenses!K6,0)+IF(Dépenses!C7="CT1",Dépenses!K7,0)+IF(Dépenses!C7="CT2",Dépenses!K8,0)</f>
        <v>7.5</v>
      </c>
      <c r="L15" s="18">
        <f>IF(Dépenses!D7="CTC",Dépenses!K6,0)+IF(Dépenses!D7="CT1",Dépenses!K7,0)+IF(Dépenses!D7="CT2",Dépenses!K8,0)</f>
        <v>7.5</v>
      </c>
      <c r="M15" s="18">
        <f>IF(Dépenses!E7="CTC",Dépenses!K6,0)+IF(Dépenses!E7="CT1",Dépenses!K7,0)+IF(Dépenses!E7="CT2",Dépenses!K8,0)</f>
        <v>0</v>
      </c>
      <c r="N15" s="18">
        <f>IF(Dépenses!F7="CTC",Dépenses!K6,0)+IF(Dépenses!F7="CT1",Dépenses!K7,0)+IF(Dépenses!F7="CT2",Dépenses!K8,0)</f>
        <v>0</v>
      </c>
    </row>
    <row r="16" spans="1:14">
      <c r="A16" t="s">
        <v>34</v>
      </c>
      <c r="B16" t="s">
        <v>3</v>
      </c>
      <c r="C16" t="s">
        <v>35</v>
      </c>
      <c r="D16" t="s">
        <v>6</v>
      </c>
      <c r="E16" t="s">
        <v>7</v>
      </c>
      <c r="I16" s="18" t="s">
        <v>28</v>
      </c>
      <c r="J16" s="18">
        <f>IF(Dépenses!B8="CTC",Dépenses!K6,0)+IF(Dépenses!B8="CT1",Dépenses!K7,0)+IF(Dépenses!B8="CT2",Dépenses!K8,0)</f>
        <v>0</v>
      </c>
      <c r="K16" s="18">
        <f>IF(Dépenses!C8="CTC",Dépenses!K6,0)+IF(Dépenses!C8="CT1",Dépenses!K7,0)+IF(Dépenses!C8="CT2",Dépenses!K8,0)</f>
        <v>0</v>
      </c>
      <c r="L16" s="18">
        <f>IF(Dépenses!D8="CTC",Dépenses!K6,0)+IF(Dépenses!D8="CT1",Dépenses!K7,0)+IF(Dépenses!D8="CT2",Dépenses!K8,0)</f>
        <v>0</v>
      </c>
      <c r="M16" s="18">
        <f>IF(Dépenses!E8="CTC",Dépenses!K6,0)+IF(Dépenses!E8="CT1",Dépenses!K7,0)+IF(Dépenses!E8="CT2",Dépenses!K8,0)</f>
        <v>15</v>
      </c>
      <c r="N16" s="18">
        <f>IF(Dépenses!F8="CTC",Dépenses!K6,0)+IF(Dépenses!F8="CT1",Dépenses!K7,0)+IF(Dépenses!F8="CT2",Dépenses!K8,0)</f>
        <v>0</v>
      </c>
    </row>
    <row r="17" spans="1:14">
      <c r="A17" t="s">
        <v>10</v>
      </c>
      <c r="B17">
        <f>IF(Dépenses!D5="A",0,COUNTIF(Dépenses!B5,"CTC")*(Calculs!K22+Calculs!L22)+COUNTIF(Dépenses!B5,"CT1")*Calculs!K22+COUNTIF(Dépenses!B5,"CT2")*Calculs!L22)</f>
        <v>0</v>
      </c>
      <c r="C17">
        <f>IF(Dépenses!D5="A",0,COUNTIF(Dépenses!C5,"CTC")*(Calculs!K22+Calculs!L22)+COUNTIF(Dépenses!C5,"CT1")*Calculs!K22+COUNTIF(Dépenses!C5,"CT2")*Calculs!L22)</f>
        <v>3.375</v>
      </c>
      <c r="D17">
        <f>IF(Dépenses!D5="A",0,COUNTIF(Dépenses!E5,"CTC")*(Calculs!K22+Calculs!L22)+COUNTIF(Dépenses!E5,"CT1")*Calculs!K22+COUNTIF(Dépenses!E5,"CT2")*Calculs!L22)</f>
        <v>0</v>
      </c>
      <c r="E17">
        <f>IF(Dépenses!D5="A",0,COUNTIF(Dépenses!F5,"CTC")*(Calculs!K22+Calculs!L22)+COUNTIF(Dépenses!F5,"CT1")*Calculs!K22+COUNTIF(Dépenses!F5,"CT2")*Calculs!L22)</f>
        <v>0</v>
      </c>
      <c r="I17" s="18" t="s">
        <v>29</v>
      </c>
      <c r="J17" s="18">
        <f>SUM(J13:J16)</f>
        <v>0</v>
      </c>
      <c r="K17" s="18">
        <f>SUM(K13:K16)</f>
        <v>22.5</v>
      </c>
      <c r="L17" s="18">
        <f>SUM(L13:L16)</f>
        <v>7.5</v>
      </c>
      <c r="M17" s="18">
        <f>SUM(M13:M16)</f>
        <v>30</v>
      </c>
      <c r="N17" s="18">
        <f>SUM(N13:N16)</f>
        <v>0</v>
      </c>
    </row>
    <row r="18" spans="1:14">
      <c r="A18" t="s">
        <v>11</v>
      </c>
      <c r="B18">
        <f>IF(Dépenses!D6="A",0,COUNTIF(Dépenses!B6,"CTC")*(Calculs!K23+Calculs!L23)+COUNTIF(Dépenses!B6,"CT1")*Calculs!K23+COUNTIF(Dépenses!B6,"CT2")*Calculs!L23)</f>
        <v>0</v>
      </c>
      <c r="C18">
        <f>IF(Dépenses!D6="A",0,COUNTIF(Dépenses!C6,"CTC")*(Calculs!K23+Calculs!L23)+COUNTIF(Dépenses!C6,"CT1")*Calculs!K23+COUNTIF(Dépenses!C6,"CT2")*Calculs!L23)</f>
        <v>0</v>
      </c>
      <c r="D18">
        <f>IF(Dépenses!D6="A",0,COUNTIF(Dépenses!E6,"CTC")*(Calculs!K23+Calculs!L23)+COUNTIF(Dépenses!E6,"CT1")*Calculs!K23+COUNTIF(Dépenses!E6,"CT2")*Calculs!L23)</f>
        <v>4.375</v>
      </c>
      <c r="E18">
        <f>IF(Dépenses!D6="A",0,COUNTIF(Dépenses!F6,"CTC")*(Calculs!K23+Calculs!L23)+COUNTIF(Dépenses!F6,"CT1")*Calculs!K23+COUNTIF(Dépenses!F6,"CT2")*Calculs!L23)</f>
        <v>0</v>
      </c>
    </row>
    <row r="19" spans="1:14">
      <c r="A19" t="s">
        <v>12</v>
      </c>
      <c r="B19">
        <f>IF(Dépenses!D7="A",0,COUNTIF(Dépenses!B7,"CTC")*(Calculs!K24+Calculs!L24)+COUNTIF(Dépenses!B7,"CT1")*Calculs!K24+COUNTIF(Dépenses!B7,"CT2")*Calculs!L24)</f>
        <v>0</v>
      </c>
      <c r="C19">
        <f>IF(Dépenses!D7="A",0,COUNTIF(Dépenses!C7,"CTC")*(Calculs!K24+Calculs!L24)+COUNTIF(Dépenses!C7,"CT1")*Calculs!K24+COUNTIF(Dépenses!C7,"CT2")*Calculs!L24)</f>
        <v>1.875</v>
      </c>
      <c r="D19">
        <f>IF(Dépenses!D7="A",0,COUNTIF(Dépenses!E7,"CTC")*(Calculs!K24+Calculs!L24)+COUNTIF(Dépenses!E7,"CT1")*Calculs!K24+COUNTIF(Dépenses!E7,"CT2")*Calculs!L24)</f>
        <v>0</v>
      </c>
      <c r="E19">
        <f>IF(Dépenses!D7="A",0,COUNTIF(Dépenses!F7,"CTC")*(Calculs!K24+Calculs!L24)+COUNTIF(Dépenses!F7,"CT1")*Calculs!K24+COUNTIF(Dépenses!F7,"CT2")*Calculs!L24)</f>
        <v>0</v>
      </c>
    </row>
    <row r="20" spans="1:14">
      <c r="A20" t="s">
        <v>13</v>
      </c>
      <c r="B20">
        <f>IF(Dépenses!D8="A",0,COUNTIF(Dépenses!B8,"CTC")*(Calculs!K25+Calculs!L25)+COUNTIF(Dépenses!B8,"CT1")*Calculs!K25+COUNTIF(Dépenses!B8,"CT2")*Calculs!L25)</f>
        <v>0</v>
      </c>
      <c r="C20">
        <f>IF(Dépenses!D8="A",0,COUNTIF(Dépenses!C8,"CTC")*(Calculs!K25+Calculs!L25)+COUNTIF(Dépenses!C8,"CT1")*Calculs!K25+COUNTIF(Dépenses!C8,"CT2")*Calculs!L25)</f>
        <v>0</v>
      </c>
      <c r="D20">
        <f>IF(Dépenses!D8="A",0,COUNTIF(Dépenses!E8,"CTC")*(Calculs!K25+Calculs!L25)+COUNTIF(Dépenses!E8,"CT1")*Calculs!K25+COUNTIF(Dépenses!E8,"CT2")*Calculs!L25)</f>
        <v>0</v>
      </c>
      <c r="E20">
        <f>IF(Dépenses!D8="A",0,COUNTIF(Dépenses!F8,"CTC")*(Calculs!K25+Calculs!L25)+COUNTIF(Dépenses!F8,"CT1")*Calculs!K25+COUNTIF(Dépenses!F8,"CT2")*Calculs!L25)</f>
        <v>0</v>
      </c>
      <c r="H20" s="18"/>
      <c r="I20" s="18" t="s">
        <v>23</v>
      </c>
      <c r="J20" s="18"/>
      <c r="K20" s="18" t="s">
        <v>14</v>
      </c>
      <c r="L20" s="18"/>
    </row>
    <row r="21" spans="1:14">
      <c r="A21" t="s">
        <v>32</v>
      </c>
      <c r="B21">
        <f>SUM(B17:B20)</f>
        <v>0</v>
      </c>
      <c r="C21">
        <f t="shared" ref="C21:E21" si="2">SUM(C17:C20)</f>
        <v>5.25</v>
      </c>
      <c r="D21">
        <f t="shared" si="2"/>
        <v>4.375</v>
      </c>
      <c r="E21">
        <f>SUM(E17:E20)</f>
        <v>0</v>
      </c>
      <c r="H21" s="18"/>
      <c r="I21" s="18" t="s">
        <v>20</v>
      </c>
      <c r="J21" s="18" t="s">
        <v>21</v>
      </c>
      <c r="K21" s="18" t="s">
        <v>20</v>
      </c>
      <c r="L21" s="18" t="s">
        <v>21</v>
      </c>
    </row>
    <row r="22" spans="1:14">
      <c r="H22" s="18" t="s">
        <v>10</v>
      </c>
      <c r="I22" s="18">
        <f>COUNTIF(Dépenses!B5:F5,"PTC")+COUNTIF(Dépenses!B5:F5,"CTC")+COUNTIF(Dépenses!B5:F5,"PT1")+COUNTIF(Dépenses!B5:F5,"CT1")</f>
        <v>4</v>
      </c>
      <c r="J22" s="18">
        <f>COUNTIF(Dépenses!B5:F5,"PTC")+COUNTIF(Dépenses!B5:F5,"CTC")+COUNTIF(Dépenses!B5:F5,"PT2")+COUNTIF(Dépenses!B5:F5,"CT2")</f>
        <v>5</v>
      </c>
      <c r="K22" s="18">
        <f>Dépenses!K7/I22</f>
        <v>1.875</v>
      </c>
      <c r="L22" s="18">
        <f>Dépenses!K8/J22</f>
        <v>1.5</v>
      </c>
    </row>
    <row r="23" spans="1:14">
      <c r="A23" t="s">
        <v>36</v>
      </c>
      <c r="B23" t="s">
        <v>3</v>
      </c>
      <c r="C23" t="s">
        <v>31</v>
      </c>
      <c r="D23" t="s">
        <v>5</v>
      </c>
      <c r="E23" t="s">
        <v>7</v>
      </c>
      <c r="H23" s="18" t="s">
        <v>11</v>
      </c>
      <c r="I23" s="18">
        <f>COUNTIF(Dépenses!B6:F6,"PTC")+COUNTIF(Dépenses!B6:F6,"CTC")+COUNTIF(Dépenses!B6:F6,"PT1")+COUNTIF(Dépenses!B6:F6,"CT1")</f>
        <v>3</v>
      </c>
      <c r="J23" s="18">
        <f>COUNTIF(Dépenses!B6:F6,"PTC")+COUNTIF(Dépenses!B6:F6,"CTC")+COUNTIF(Dépenses!B6:F6,"PT2")+COUNTIF(Dépenses!B6:F6,"CT2")</f>
        <v>4</v>
      </c>
      <c r="K23" s="18">
        <f>Dépenses!K7/I23</f>
        <v>2.5</v>
      </c>
      <c r="L23" s="18">
        <f>Dépenses!K8/J23</f>
        <v>1.875</v>
      </c>
    </row>
    <row r="24" spans="1:14">
      <c r="A24" t="s">
        <v>10</v>
      </c>
      <c r="B24">
        <f>IF(Dépenses!E5="A",0,COUNTIF(Dépenses!B5,"CTC")*(Calculs!K22+Calculs!L22)+COUNTIF(Dépenses!B5,"CT1")*Calculs!K22+COUNTIF(Dépenses!B5,"CT2")*Calculs!L22)</f>
        <v>0</v>
      </c>
      <c r="C24">
        <f>IF(Dépenses!E5="A",0,COUNTIF(Dépenses!C5,"CTC")*(Calculs!K22+Calculs!L22)+COUNTIF(Dépenses!C5,"CT1")*Calculs!K22+COUNTIF(Dépenses!C5,"CT2")*Calculs!L22)</f>
        <v>3.375</v>
      </c>
      <c r="D24">
        <f>IF(Dépenses!E5="A",0,COUNTIF(Dépenses!D5,"CTC")*(Calculs!K22+Calculs!L22)+COUNTIF(Dépenses!D5,"CT1")*Calculs!K22+COUNTIF(Dépenses!D5,"CT2")*Calculs!L22)</f>
        <v>0</v>
      </c>
      <c r="E24">
        <f>IF(Dépenses!E5="A",0,COUNTIF(Dépenses!F5,"CTC")*(Calculs!K22+Calculs!L22)+COUNTIF(Dépenses!F5,"CT1")*Calculs!K22+COUNTIF(Dépenses!F5,"CT2")*Calculs!L22)</f>
        <v>0</v>
      </c>
      <c r="H24" s="18" t="s">
        <v>12</v>
      </c>
      <c r="I24" s="18">
        <f>COUNTIF(Dépenses!B7:F7,"PTC")+COUNTIF(Dépenses!B7:F7,"CTC")+COUNTIF(Dépenses!B7:F7,"PT1")+COUNTIF(Dépenses!B7:F7,"CT1")</f>
        <v>4</v>
      </c>
      <c r="J24" s="18">
        <f>COUNTIF(Dépenses!B7:F7,"PTC")+COUNTIF(Dépenses!B7:F7,"CTC")+COUNTIF(Dépenses!B7:F7,"PT2")+COUNTIF(Dépenses!B7:F7,"CT2")</f>
        <v>4</v>
      </c>
      <c r="K24" s="18">
        <f>Dépenses!K7/I24</f>
        <v>1.875</v>
      </c>
      <c r="L24" s="18">
        <f>Dépenses!K8/J24</f>
        <v>1.875</v>
      </c>
    </row>
    <row r="25" spans="1:14">
      <c r="A25" t="s">
        <v>11</v>
      </c>
      <c r="B25">
        <f>IF(Dépenses!E6="A",0,COUNTIF(Dépenses!B6,"CTC")*(Calculs!K23+Calculs!L23)+COUNTIF(Dépenses!B6,"CT1")*Calculs!K23+COUNTIF(Dépenses!B6,"CT2")*Calculs!L23)</f>
        <v>0</v>
      </c>
      <c r="C25">
        <f>IF(Dépenses!E6="A",0,COUNTIF(Dépenses!C6,"CTC")*(Calculs!K23+Calculs!L23)+COUNTIF(Dépenses!C6,"CT1")*Calculs!K23+COUNTIF(Dépenses!C6,"CT2")*Calculs!L23)</f>
        <v>0</v>
      </c>
      <c r="D25">
        <f>IF(Dépenses!E6="A",0,COUNTIF(Dépenses!D6,"CTC")*(Calculs!K23+Calculs!L23)+COUNTIF(Dépenses!D6,"CT1")*Calculs!K23+COUNTIF(Dépenses!D6,"CT2")*Calculs!L23)</f>
        <v>0</v>
      </c>
      <c r="E25">
        <f>IF(Dépenses!E6="A",0,COUNTIF(Dépenses!F6,"CTC")*(Calculs!K23+Calculs!L23)+COUNTIF(Dépenses!F6,"CT1")*Calculs!K23+COUNTIF(Dépenses!F6,"CT2")*Calculs!L23)</f>
        <v>0</v>
      </c>
      <c r="H25" s="18" t="s">
        <v>13</v>
      </c>
      <c r="I25" s="18">
        <f>COUNTIF(Dépenses!B8:F8,"PTC")+COUNTIF(Dépenses!B8:F8,"CTC")+COUNTIF(Dépenses!B8:F8,"PT1")+COUNTIF(Dépenses!B8:F8,"CT1")</f>
        <v>3</v>
      </c>
      <c r="J25" s="18">
        <f>COUNTIF(Dépenses!B8:F8,"PTC")+COUNTIF(Dépenses!B8:F8,"CTC")+COUNTIF(Dépenses!B8:F8,"PT2")+COUNTIF(Dépenses!B8:F8,"CT2")</f>
        <v>3</v>
      </c>
      <c r="K25" s="18">
        <f>Dépenses!K7/I25</f>
        <v>2.5</v>
      </c>
      <c r="L25" s="18">
        <f>Dépenses!K8/J25</f>
        <v>2.5</v>
      </c>
    </row>
    <row r="26" spans="1:14">
      <c r="A26" t="s">
        <v>12</v>
      </c>
      <c r="B26">
        <f>IF(Dépenses!E7="A",0,COUNTIF(Dépenses!B7,"CTC")*(Calculs!K24+Calculs!L24)+COUNTIF(Dépenses!B7,"CT1")*Calculs!K24+COUNTIF(Dépenses!B7,"CT2")*Calculs!L24)</f>
        <v>0</v>
      </c>
      <c r="C26">
        <f>IF(Dépenses!E7="A",0,COUNTIF(Dépenses!C7,"CTC")*(Calculs!K24+Calculs!L24)+COUNTIF(Dépenses!C7,"CT1")*Calculs!K24+COUNTIF(Dépenses!C7,"CT2")*Calculs!L24)</f>
        <v>1.875</v>
      </c>
      <c r="D26">
        <f>IF(Dépenses!E7="A",0,COUNTIF(Dépenses!D7,"CTC")*(Calculs!K24+Calculs!L24)+COUNTIF(Dépenses!D7,"CT1")*Calculs!K24+COUNTIF(Dépenses!D7,"CT2")*Calculs!L24)</f>
        <v>1.875</v>
      </c>
      <c r="E26">
        <f>IF(Dépenses!E7="A",0,COUNTIF(Dépenses!F7,"CTC")*(Calculs!K24+Calculs!L24)+COUNTIF(Dépenses!F7,"CT1")*Calculs!K24+COUNTIF(Dépenses!F7,"CT2")*Calculs!L24)</f>
        <v>0</v>
      </c>
    </row>
    <row r="27" spans="1:14">
      <c r="A27" t="s">
        <v>13</v>
      </c>
      <c r="B27">
        <f>IF(Dépenses!E8="A",0,COUNTIF(Dépenses!B8,"CTC")*(Calculs!K25+Calculs!L25)+COUNTIF(Dépenses!B8,"CT1")*Calculs!K25+COUNTIF(Dépenses!B8,"CT2")*Calculs!L25)</f>
        <v>0</v>
      </c>
      <c r="C27">
        <f>IF(Dépenses!E8="A",0,COUNTIF(Dépenses!C8,"CTC")*(Calculs!K25+Calculs!L25)+COUNTIF(Dépenses!C8,"CT1")*Calculs!K25+COUNTIF(Dépenses!C8,"CT2")*Calculs!L25)</f>
        <v>0</v>
      </c>
      <c r="D27">
        <f>IF(Dépenses!E8="A",0,COUNTIF(Dépenses!D8,"CTC")*(Calculs!K25+Calculs!L25)+COUNTIF(Dépenses!D8,"CT1")*Calculs!K25+COUNTIF(Dépenses!D8,"CT2")*Calculs!L25)</f>
        <v>0</v>
      </c>
      <c r="E27">
        <f>IF(Dépenses!E8="A",0,COUNTIF(Dépenses!F8,"CTC")*(Calculs!K25+Calculs!L25)+COUNTIF(Dépenses!F8,"CT1")*Calculs!K25+COUNTIF(Dépenses!F8,"CT2")*Calculs!L25)</f>
        <v>0</v>
      </c>
    </row>
    <row r="28" spans="1:14">
      <c r="A28" t="s">
        <v>32</v>
      </c>
      <c r="B28">
        <f>SUM(B24:B27)</f>
        <v>0</v>
      </c>
      <c r="C28">
        <f t="shared" ref="C28:E28" si="3">SUM(C24:C27)</f>
        <v>5.25</v>
      </c>
      <c r="D28">
        <f t="shared" si="3"/>
        <v>1.875</v>
      </c>
      <c r="E28">
        <f t="shared" si="3"/>
        <v>0</v>
      </c>
    </row>
    <row r="30" spans="1:14">
      <c r="A30" t="s">
        <v>37</v>
      </c>
      <c r="B30" t="s">
        <v>3</v>
      </c>
      <c r="C30" t="s">
        <v>31</v>
      </c>
      <c r="D30" t="s">
        <v>5</v>
      </c>
      <c r="E30" t="s">
        <v>6</v>
      </c>
    </row>
    <row r="31" spans="1:14">
      <c r="A31" t="s">
        <v>10</v>
      </c>
      <c r="B31">
        <f>IF(Dépenses!F5="A",0,COUNTIF(Dépenses!B5,"CTC")*(Calculs!K22+Calculs!L22)+COUNTIF(Dépenses!B5,"CT1")*Calculs!K22+COUNTIF(Dépenses!B5,"CT2")*Calculs!L22)</f>
        <v>0</v>
      </c>
      <c r="C31">
        <f>IF(Dépenses!F5="A",0,COUNTIF(Dépenses!C5,"CTC")*(Calculs!K22+Calculs!L22)+COUNTIF(Dépenses!C5,"CT1")*Calculs!K22+COUNTIF(Dépenses!C5,"CT2")*Calculs!L22)</f>
        <v>3.375</v>
      </c>
      <c r="D31">
        <f>IF(Dépenses!F5="A",0,COUNTIF(Dépenses!D5,"CTC")*(Calculs!K22+Calculs!L22)+COUNTIF(Dépenses!D5,"CT1")*Calculs!K22+COUNTIF(Dépenses!D5,"CT2")*Calculs!L22)</f>
        <v>0</v>
      </c>
      <c r="E31">
        <f>IF(Dépenses!F5="A",0,COUNTIF(Dépenses!E5,"CTC")*(Calculs!K22+Calculs!L22)+COUNTIF(Dépenses!E5,"CT1")*Calculs!K22+COUNTIF(Dépenses!E5,"CT2")*Calculs!L22)</f>
        <v>0</v>
      </c>
    </row>
    <row r="32" spans="1:14">
      <c r="A32" t="s">
        <v>11</v>
      </c>
      <c r="B32">
        <f>IF(Dépenses!F6="A",0,COUNTIF(Dépenses!B6,"CTC")*(Calculs!K23+Calculs!L23)+COUNTIF(Dépenses!B6,"CT1")*Calculs!K23+COUNTIF(Dépenses!B6,"CT2")*Calculs!L23)</f>
        <v>0</v>
      </c>
      <c r="C32">
        <f>IF(Dépenses!F6="A",0,COUNTIF(Dépenses!C6,"CTC")*(Calculs!K23+Calculs!L23)+COUNTIF(Dépenses!C6,"CT1")*Calculs!K23+COUNTIF(Dépenses!C6,"CT2")*Calculs!L23)</f>
        <v>0</v>
      </c>
      <c r="D32">
        <f>IF(Dépenses!F6="A",0,COUNTIF(Dépenses!D6,"CTC")*(Calculs!K23+Calculs!L23)+COUNTIF(Dépenses!D6,"CT1")*Calculs!K23+COUNTIF(Dépenses!D6,"CT2")*Calculs!L23)</f>
        <v>0</v>
      </c>
      <c r="E32">
        <f>IF(Dépenses!F6="A",0,COUNTIF(Dépenses!E6,"CTC")*(Calculs!K23+Calculs!L23)+COUNTIF(Dépenses!E6,"CT1")*Calculs!K23+COUNTIF(Dépenses!E6,"CT2")*Calculs!L23)</f>
        <v>0</v>
      </c>
    </row>
    <row r="33" spans="1:5">
      <c r="A33" t="s">
        <v>12</v>
      </c>
      <c r="B33">
        <f>IF(Dépenses!F7="A",0,COUNTIF(Dépenses!B7,"CTC")*(Calculs!K24+Calculs!L24)+COUNTIF(Dépenses!B7,"CT1")*Calculs!K24+COUNTIF(Dépenses!B7,"CT2")*Calculs!L24)</f>
        <v>0</v>
      </c>
      <c r="C33">
        <f>IF(Dépenses!F7="A",0,COUNTIF(Dépenses!C7,"CTC")*(Calculs!K24+Calculs!L24)+COUNTIF(Dépenses!C7,"CT1")*Calculs!K24+COUNTIF(Dépenses!C7,"CT2")*Calculs!L24)</f>
        <v>1.875</v>
      </c>
      <c r="D33">
        <f>IF(Dépenses!F7="A",0,COUNTIF(Dépenses!D7,"CTC")*(Calculs!K24+Calculs!L24)+COUNTIF(Dépenses!D7,"CT1")*Calculs!K24+COUNTIF(Dépenses!D7,"CT2")*Calculs!L24)</f>
        <v>1.875</v>
      </c>
      <c r="E33">
        <f>IF(Dépenses!F7="A",0,COUNTIF(Dépenses!E7,"CTC")*(Calculs!K24+Calculs!L24)+COUNTIF(Dépenses!E7,"CT1")*Calculs!K24+COUNTIF(Dépenses!E7,"CT2")*Calculs!L24)</f>
        <v>0</v>
      </c>
    </row>
    <row r="34" spans="1:5">
      <c r="A34" t="s">
        <v>13</v>
      </c>
      <c r="B34">
        <f>IF(Dépenses!F8="A",0,COUNTIF(Dépenses!B8,"CTC")*(Calculs!K25+Calculs!L25)+COUNTIF(Dépenses!B8,"CT1")*Calculs!K25+COUNTIF(Dépenses!B8,"CT2")*Calculs!L25)</f>
        <v>0</v>
      </c>
      <c r="C34">
        <f>IF(Dépenses!F8="A",0,COUNTIF(Dépenses!C8,"CTC")*(Calculs!K25+Calculs!L25)+COUNTIF(Dépenses!C8,"CT1")*Calculs!K25+COUNTIF(Dépenses!C8,"CT2")*Calculs!L25)</f>
        <v>0</v>
      </c>
      <c r="D34">
        <f>IF(Dépenses!F8="A",0,COUNTIF(Dépenses!D8,"CTC")*(Calculs!K25+Calculs!L25)+COUNTIF(Dépenses!D8,"CT1")*Calculs!K25+COUNTIF(Dépenses!D8,"CT2")*Calculs!L25)</f>
        <v>0</v>
      </c>
      <c r="E34">
        <f>IF(Dépenses!F8="A",0,COUNTIF(Dépenses!E8,"CTC")*(Calculs!K25+Calculs!L25)+COUNTIF(Dépenses!E8,"CT1")*Calculs!K25+COUNTIF(Dépenses!E8,"CT2")*Calculs!L25)</f>
        <v>5</v>
      </c>
    </row>
    <row r="35" spans="1:5">
      <c r="A35" t="s">
        <v>32</v>
      </c>
      <c r="B35">
        <f>SUM(B31:B34)</f>
        <v>0</v>
      </c>
      <c r="C35">
        <f t="shared" ref="C35:E35" si="4">SUM(C31:C34)</f>
        <v>5.25</v>
      </c>
      <c r="D35">
        <f t="shared" si="4"/>
        <v>1.875</v>
      </c>
      <c r="E35">
        <f t="shared" si="4"/>
        <v>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Dépenses</vt:lpstr>
      <vt:lpstr>Calculs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K</dc:creator>
  <cp:lastModifiedBy>A K</cp:lastModifiedBy>
  <dcterms:created xsi:type="dcterms:W3CDTF">2016-03-14T10:36:51Z</dcterms:created>
  <dcterms:modified xsi:type="dcterms:W3CDTF">2016-03-15T00:02:04Z</dcterms:modified>
</cp:coreProperties>
</file>