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-192" yWindow="-156" windowWidth="15288" windowHeight="7428" activeTab="5"/>
  </bookViews>
  <sheets>
    <sheet name="Stocks" sheetId="10" r:id="rId1"/>
    <sheet name="ROUGE" sheetId="2" r:id="rId2"/>
    <sheet name="JAUNE" sheetId="3" r:id="rId3"/>
    <sheet name="BLEU" sheetId="5" r:id="rId4"/>
    <sheet name="explications" sheetId="12" r:id="rId5"/>
    <sheet name="Suivi stocks" sheetId="13" r:id="rId6"/>
  </sheets>
  <definedNames>
    <definedName name="_xlnm._FilterDatabase" localSheetId="0" hidden="1">Stocks!$A$1:$F$140</definedName>
    <definedName name="_xlnm._FilterDatabase" localSheetId="5" hidden="1">'Suivi stocks'!$C$6:$V$6</definedName>
    <definedName name="client">#REF!</definedName>
    <definedName name="emetteur">#REF!</definedName>
    <definedName name="glossairea">#REF!</definedName>
    <definedName name="Ref_">Stocks!$A$2:$A$200</definedName>
  </definedNames>
  <calcPr calcId="125725"/>
</workbook>
</file>

<file path=xl/calcChain.xml><?xml version="1.0" encoding="utf-8"?>
<calcChain xmlns="http://schemas.openxmlformats.org/spreadsheetml/2006/main">
  <c r="D7" i="13"/>
  <c r="I2"/>
  <c r="J2"/>
  <c r="K2"/>
  <c r="L2"/>
  <c r="M2"/>
  <c r="N2"/>
  <c r="O2"/>
  <c r="P2"/>
  <c r="Q2"/>
  <c r="R2"/>
  <c r="S2"/>
  <c r="T2"/>
  <c r="U2"/>
  <c r="V2"/>
  <c r="I3"/>
  <c r="J3"/>
  <c r="K3"/>
  <c r="K7" s="1"/>
  <c r="L3"/>
  <c r="L7" s="1"/>
  <c r="M3"/>
  <c r="M7" s="1"/>
  <c r="N3"/>
  <c r="N7" s="1"/>
  <c r="O3"/>
  <c r="O7" s="1"/>
  <c r="P3"/>
  <c r="Q3"/>
  <c r="R3"/>
  <c r="S3"/>
  <c r="T3"/>
  <c r="U3"/>
  <c r="V3"/>
  <c r="H3"/>
  <c r="H2"/>
  <c r="I7"/>
  <c r="J7"/>
  <c r="P7"/>
  <c r="Q7"/>
  <c r="R7"/>
  <c r="S7"/>
  <c r="T7"/>
  <c r="U7"/>
  <c r="V7"/>
  <c r="V6" l="1"/>
  <c r="U6"/>
  <c r="T6"/>
  <c r="S6"/>
  <c r="R6"/>
  <c r="Q6"/>
  <c r="P6"/>
  <c r="O6"/>
  <c r="N6"/>
  <c r="M6"/>
  <c r="L6"/>
  <c r="K6"/>
  <c r="J6"/>
  <c r="I6"/>
  <c r="H6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G23" i="5"/>
  <c r="G22"/>
  <c r="G20"/>
  <c r="G19"/>
  <c r="G18"/>
  <c r="G17"/>
  <c r="G16"/>
  <c r="G15"/>
  <c r="G14"/>
  <c r="G13"/>
  <c r="G11"/>
  <c r="G10"/>
  <c r="G9"/>
  <c r="G8"/>
  <c r="G7"/>
  <c r="BB26" i="3"/>
  <c r="BB24"/>
  <c r="BB23"/>
  <c r="J16"/>
  <c r="J13"/>
  <c r="H11" i="13"/>
  <c r="V11"/>
  <c r="U11"/>
  <c r="T11"/>
  <c r="S11"/>
  <c r="R11"/>
  <c r="Q11"/>
  <c r="P11"/>
  <c r="O11"/>
  <c r="N11"/>
  <c r="M11"/>
  <c r="L11"/>
  <c r="K11"/>
  <c r="J11"/>
  <c r="I11"/>
  <c r="H15"/>
  <c r="V15"/>
  <c r="U15"/>
  <c r="T15"/>
  <c r="S15"/>
  <c r="R15"/>
  <c r="Q15"/>
  <c r="P15"/>
  <c r="O15"/>
  <c r="N15"/>
  <c r="M15"/>
  <c r="L15"/>
  <c r="K15"/>
  <c r="J15"/>
  <c r="I15"/>
  <c r="H19"/>
  <c r="V19"/>
  <c r="U19"/>
  <c r="T19"/>
  <c r="S19"/>
  <c r="R19"/>
  <c r="Q19"/>
  <c r="P19"/>
  <c r="O19"/>
  <c r="N19"/>
  <c r="M19"/>
  <c r="L19"/>
  <c r="K19"/>
  <c r="J19"/>
  <c r="I19"/>
  <c r="H23"/>
  <c r="V23"/>
  <c r="U23"/>
  <c r="T23"/>
  <c r="S23"/>
  <c r="R23"/>
  <c r="Q23"/>
  <c r="P23"/>
  <c r="O23"/>
  <c r="N23"/>
  <c r="M23"/>
  <c r="L23"/>
  <c r="K23"/>
  <c r="J23"/>
  <c r="I23"/>
  <c r="H27"/>
  <c r="V27"/>
  <c r="U27"/>
  <c r="T27"/>
  <c r="S27"/>
  <c r="R27"/>
  <c r="Q27"/>
  <c r="P27"/>
  <c r="O27"/>
  <c r="N27"/>
  <c r="M27"/>
  <c r="L27"/>
  <c r="K27"/>
  <c r="J27"/>
  <c r="I27"/>
  <c r="H31"/>
  <c r="V31"/>
  <c r="U31"/>
  <c r="T31"/>
  <c r="S31"/>
  <c r="R31"/>
  <c r="Q31"/>
  <c r="P31"/>
  <c r="O31"/>
  <c r="N31"/>
  <c r="M31"/>
  <c r="L31"/>
  <c r="K31"/>
  <c r="J31"/>
  <c r="I31"/>
  <c r="H35"/>
  <c r="V35"/>
  <c r="U35"/>
  <c r="T35"/>
  <c r="S35"/>
  <c r="R35"/>
  <c r="Q35"/>
  <c r="P35"/>
  <c r="O35"/>
  <c r="N35"/>
  <c r="M35"/>
  <c r="L35"/>
  <c r="K35"/>
  <c r="J35"/>
  <c r="I35"/>
  <c r="H39"/>
  <c r="V39"/>
  <c r="U39"/>
  <c r="T39"/>
  <c r="S39"/>
  <c r="R39"/>
  <c r="Q39"/>
  <c r="P39"/>
  <c r="O39"/>
  <c r="N39"/>
  <c r="M39"/>
  <c r="L39"/>
  <c r="K39"/>
  <c r="J39"/>
  <c r="I39"/>
  <c r="H43"/>
  <c r="V43"/>
  <c r="U43"/>
  <c r="T43"/>
  <c r="S43"/>
  <c r="R43"/>
  <c r="Q43"/>
  <c r="P43"/>
  <c r="O43"/>
  <c r="N43"/>
  <c r="M43"/>
  <c r="L43"/>
  <c r="K43"/>
  <c r="J43"/>
  <c r="I43"/>
  <c r="H47"/>
  <c r="V47"/>
  <c r="U47"/>
  <c r="T47"/>
  <c r="S47"/>
  <c r="R47"/>
  <c r="Q47"/>
  <c r="P47"/>
  <c r="O47"/>
  <c r="N47"/>
  <c r="M47"/>
  <c r="L47"/>
  <c r="K47"/>
  <c r="J47"/>
  <c r="I47"/>
  <c r="H51"/>
  <c r="V51"/>
  <c r="U51"/>
  <c r="T51"/>
  <c r="S51"/>
  <c r="R51"/>
  <c r="Q51"/>
  <c r="P51"/>
  <c r="O51"/>
  <c r="N51"/>
  <c r="M51"/>
  <c r="L51"/>
  <c r="K51"/>
  <c r="J51"/>
  <c r="I51"/>
  <c r="H55"/>
  <c r="V55"/>
  <c r="U55"/>
  <c r="T55"/>
  <c r="S55"/>
  <c r="R55"/>
  <c r="Q55"/>
  <c r="P55"/>
  <c r="O55"/>
  <c r="N55"/>
  <c r="M55"/>
  <c r="L55"/>
  <c r="K55"/>
  <c r="J55"/>
  <c r="I55"/>
  <c r="H59"/>
  <c r="V59"/>
  <c r="U59"/>
  <c r="T59"/>
  <c r="S59"/>
  <c r="R59"/>
  <c r="Q59"/>
  <c r="P59"/>
  <c r="O59"/>
  <c r="N59"/>
  <c r="M59"/>
  <c r="L59"/>
  <c r="K59"/>
  <c r="J59"/>
  <c r="I59"/>
  <c r="H63"/>
  <c r="V63"/>
  <c r="U63"/>
  <c r="T63"/>
  <c r="S63"/>
  <c r="R63"/>
  <c r="Q63"/>
  <c r="P63"/>
  <c r="O63"/>
  <c r="N63"/>
  <c r="M63"/>
  <c r="L63"/>
  <c r="K63"/>
  <c r="J63"/>
  <c r="I63"/>
  <c r="H67"/>
  <c r="V67"/>
  <c r="U67"/>
  <c r="T67"/>
  <c r="S67"/>
  <c r="R67"/>
  <c r="Q67"/>
  <c r="P67"/>
  <c r="O67"/>
  <c r="N67"/>
  <c r="M67"/>
  <c r="L67"/>
  <c r="K67"/>
  <c r="J67"/>
  <c r="I67"/>
  <c r="H71"/>
  <c r="V71"/>
  <c r="U71"/>
  <c r="T71"/>
  <c r="S71"/>
  <c r="R71"/>
  <c r="Q71"/>
  <c r="P71"/>
  <c r="O71"/>
  <c r="N71"/>
  <c r="M71"/>
  <c r="L71"/>
  <c r="K71"/>
  <c r="J71"/>
  <c r="I71"/>
  <c r="H75"/>
  <c r="V75"/>
  <c r="U75"/>
  <c r="T75"/>
  <c r="S75"/>
  <c r="R75"/>
  <c r="Q75"/>
  <c r="P75"/>
  <c r="O75"/>
  <c r="N75"/>
  <c r="M75"/>
  <c r="L75"/>
  <c r="K75"/>
  <c r="J75"/>
  <c r="I75"/>
  <c r="H79"/>
  <c r="V79"/>
  <c r="U79"/>
  <c r="T79"/>
  <c r="S79"/>
  <c r="R79"/>
  <c r="Q79"/>
  <c r="P79"/>
  <c r="O79"/>
  <c r="N79"/>
  <c r="M79"/>
  <c r="L79"/>
  <c r="K79"/>
  <c r="J79"/>
  <c r="I79"/>
  <c r="H83"/>
  <c r="V83"/>
  <c r="U83"/>
  <c r="T83"/>
  <c r="S83"/>
  <c r="R83"/>
  <c r="Q83"/>
  <c r="P83"/>
  <c r="O83"/>
  <c r="N83"/>
  <c r="M83"/>
  <c r="L83"/>
  <c r="K83"/>
  <c r="J83"/>
  <c r="I83"/>
  <c r="H87"/>
  <c r="V87"/>
  <c r="U87"/>
  <c r="T87"/>
  <c r="S87"/>
  <c r="R87"/>
  <c r="Q87"/>
  <c r="P87"/>
  <c r="O87"/>
  <c r="N87"/>
  <c r="M87"/>
  <c r="L87"/>
  <c r="K87"/>
  <c r="J87"/>
  <c r="I87"/>
  <c r="H91"/>
  <c r="V91"/>
  <c r="U91"/>
  <c r="T91"/>
  <c r="S91"/>
  <c r="R91"/>
  <c r="Q91"/>
  <c r="P91"/>
  <c r="O91"/>
  <c r="N91"/>
  <c r="M91"/>
  <c r="L91"/>
  <c r="K91"/>
  <c r="J91"/>
  <c r="I91"/>
  <c r="H95"/>
  <c r="V95"/>
  <c r="U95"/>
  <c r="T95"/>
  <c r="S95"/>
  <c r="R95"/>
  <c r="Q95"/>
  <c r="P95"/>
  <c r="O95"/>
  <c r="N95"/>
  <c r="M95"/>
  <c r="L95"/>
  <c r="K95"/>
  <c r="J95"/>
  <c r="I95"/>
  <c r="H99"/>
  <c r="V99"/>
  <c r="U99"/>
  <c r="T99"/>
  <c r="S99"/>
  <c r="R99"/>
  <c r="Q99"/>
  <c r="P99"/>
  <c r="O99"/>
  <c r="N99"/>
  <c r="M99"/>
  <c r="L99"/>
  <c r="K99"/>
  <c r="J99"/>
  <c r="I99"/>
  <c r="H103"/>
  <c r="V103"/>
  <c r="U103"/>
  <c r="T103"/>
  <c r="S103"/>
  <c r="R103"/>
  <c r="Q103"/>
  <c r="P103"/>
  <c r="O103"/>
  <c r="N103"/>
  <c r="M103"/>
  <c r="L103"/>
  <c r="K103"/>
  <c r="J103"/>
  <c r="I103"/>
  <c r="H107"/>
  <c r="V107"/>
  <c r="U107"/>
  <c r="T107"/>
  <c r="S107"/>
  <c r="R107"/>
  <c r="Q107"/>
  <c r="P107"/>
  <c r="O107"/>
  <c r="N107"/>
  <c r="M107"/>
  <c r="L107"/>
  <c r="K107"/>
  <c r="J107"/>
  <c r="I107"/>
  <c r="H111"/>
  <c r="V111"/>
  <c r="U111"/>
  <c r="T111"/>
  <c r="S111"/>
  <c r="R111"/>
  <c r="Q111"/>
  <c r="P111"/>
  <c r="O111"/>
  <c r="N111"/>
  <c r="M111"/>
  <c r="L111"/>
  <c r="K111"/>
  <c r="J111"/>
  <c r="I111"/>
  <c r="H115"/>
  <c r="V115"/>
  <c r="U115"/>
  <c r="T115"/>
  <c r="S115"/>
  <c r="R115"/>
  <c r="Q115"/>
  <c r="P115"/>
  <c r="O115"/>
  <c r="N115"/>
  <c r="M115"/>
  <c r="L115"/>
  <c r="K115"/>
  <c r="J115"/>
  <c r="I115"/>
  <c r="H119"/>
  <c r="V119"/>
  <c r="U119"/>
  <c r="T119"/>
  <c r="S119"/>
  <c r="R119"/>
  <c r="Q119"/>
  <c r="P119"/>
  <c r="O119"/>
  <c r="N119"/>
  <c r="M119"/>
  <c r="L119"/>
  <c r="K119"/>
  <c r="J119"/>
  <c r="I119"/>
  <c r="H123"/>
  <c r="V123"/>
  <c r="U123"/>
  <c r="T123"/>
  <c r="S123"/>
  <c r="R123"/>
  <c r="Q123"/>
  <c r="P123"/>
  <c r="O123"/>
  <c r="N123"/>
  <c r="M123"/>
  <c r="L123"/>
  <c r="K123"/>
  <c r="J123"/>
  <c r="I123"/>
  <c r="H127"/>
  <c r="V127"/>
  <c r="U127"/>
  <c r="T127"/>
  <c r="S127"/>
  <c r="R127"/>
  <c r="Q127"/>
  <c r="P127"/>
  <c r="O127"/>
  <c r="N127"/>
  <c r="M127"/>
  <c r="L127"/>
  <c r="K127"/>
  <c r="J127"/>
  <c r="I127"/>
  <c r="H131"/>
  <c r="V131"/>
  <c r="U131"/>
  <c r="T131"/>
  <c r="S131"/>
  <c r="R131"/>
  <c r="Q131"/>
  <c r="P131"/>
  <c r="O131"/>
  <c r="N131"/>
  <c r="M131"/>
  <c r="L131"/>
  <c r="K131"/>
  <c r="J131"/>
  <c r="I131"/>
  <c r="H135"/>
  <c r="V135"/>
  <c r="U135"/>
  <c r="T135"/>
  <c r="S135"/>
  <c r="R135"/>
  <c r="Q135"/>
  <c r="P135"/>
  <c r="O135"/>
  <c r="N135"/>
  <c r="M135"/>
  <c r="L135"/>
  <c r="K135"/>
  <c r="J135"/>
  <c r="I135"/>
  <c r="H139"/>
  <c r="V139"/>
  <c r="U139"/>
  <c r="T139"/>
  <c r="S139"/>
  <c r="R139"/>
  <c r="Q139"/>
  <c r="P139"/>
  <c r="O139"/>
  <c r="N139"/>
  <c r="M139"/>
  <c r="L139"/>
  <c r="K139"/>
  <c r="J139"/>
  <c r="I139"/>
  <c r="H143"/>
  <c r="V143"/>
  <c r="U143"/>
  <c r="T143"/>
  <c r="S143"/>
  <c r="R143"/>
  <c r="Q143"/>
  <c r="P143"/>
  <c r="O143"/>
  <c r="N143"/>
  <c r="M143"/>
  <c r="L143"/>
  <c r="K143"/>
  <c r="J143"/>
  <c r="I143"/>
  <c r="H147"/>
  <c r="V147"/>
  <c r="U147"/>
  <c r="T147"/>
  <c r="S147"/>
  <c r="R147"/>
  <c r="Q147"/>
  <c r="P147"/>
  <c r="O147"/>
  <c r="N147"/>
  <c r="M147"/>
  <c r="L147"/>
  <c r="K147"/>
  <c r="J147"/>
  <c r="I147"/>
  <c r="H151"/>
  <c r="V151"/>
  <c r="U151"/>
  <c r="T151"/>
  <c r="S151"/>
  <c r="R151"/>
  <c r="Q151"/>
  <c r="P151"/>
  <c r="O151"/>
  <c r="N151"/>
  <c r="M151"/>
  <c r="L151"/>
  <c r="K151"/>
  <c r="J151"/>
  <c r="I151"/>
  <c r="H155"/>
  <c r="V155"/>
  <c r="U155"/>
  <c r="T155"/>
  <c r="S155"/>
  <c r="R155"/>
  <c r="Q155"/>
  <c r="P155"/>
  <c r="O155"/>
  <c r="N155"/>
  <c r="M155"/>
  <c r="L155"/>
  <c r="K155"/>
  <c r="J155"/>
  <c r="I155"/>
  <c r="H159"/>
  <c r="V159"/>
  <c r="U159"/>
  <c r="T159"/>
  <c r="S159"/>
  <c r="R159"/>
  <c r="Q159"/>
  <c r="P159"/>
  <c r="O159"/>
  <c r="N159"/>
  <c r="M159"/>
  <c r="L159"/>
  <c r="K159"/>
  <c r="J159"/>
  <c r="I159"/>
  <c r="H163"/>
  <c r="V163"/>
  <c r="U163"/>
  <c r="T163"/>
  <c r="S163"/>
  <c r="R163"/>
  <c r="Q163"/>
  <c r="P163"/>
  <c r="O163"/>
  <c r="N163"/>
  <c r="M163"/>
  <c r="L163"/>
  <c r="K163"/>
  <c r="J163"/>
  <c r="I163"/>
  <c r="H167"/>
  <c r="V167"/>
  <c r="U167"/>
  <c r="T167"/>
  <c r="S167"/>
  <c r="R167"/>
  <c r="Q167"/>
  <c r="P167"/>
  <c r="O167"/>
  <c r="N167"/>
  <c r="M167"/>
  <c r="L167"/>
  <c r="K167"/>
  <c r="J167"/>
  <c r="I167"/>
  <c r="H171"/>
  <c r="V171"/>
  <c r="U171"/>
  <c r="T171"/>
  <c r="S171"/>
  <c r="R171"/>
  <c r="Q171"/>
  <c r="P171"/>
  <c r="O171"/>
  <c r="N171"/>
  <c r="M171"/>
  <c r="L171"/>
  <c r="K171"/>
  <c r="J171"/>
  <c r="I171"/>
  <c r="H175"/>
  <c r="V175"/>
  <c r="U175"/>
  <c r="T175"/>
  <c r="S175"/>
  <c r="R175"/>
  <c r="Q175"/>
  <c r="P175"/>
  <c r="O175"/>
  <c r="N175"/>
  <c r="M175"/>
  <c r="L175"/>
  <c r="K175"/>
  <c r="J175"/>
  <c r="I175"/>
  <c r="H179"/>
  <c r="V179"/>
  <c r="U179"/>
  <c r="T179"/>
  <c r="S179"/>
  <c r="R179"/>
  <c r="Q179"/>
  <c r="P179"/>
  <c r="O179"/>
  <c r="N179"/>
  <c r="M179"/>
  <c r="L179"/>
  <c r="K179"/>
  <c r="J179"/>
  <c r="I179"/>
  <c r="H183"/>
  <c r="V183"/>
  <c r="U183"/>
  <c r="T183"/>
  <c r="S183"/>
  <c r="R183"/>
  <c r="Q183"/>
  <c r="P183"/>
  <c r="O183"/>
  <c r="N183"/>
  <c r="M183"/>
  <c r="L183"/>
  <c r="K183"/>
  <c r="J183"/>
  <c r="I183"/>
  <c r="H187"/>
  <c r="V187"/>
  <c r="U187"/>
  <c r="T187"/>
  <c r="S187"/>
  <c r="R187"/>
  <c r="Q187"/>
  <c r="P187"/>
  <c r="O187"/>
  <c r="N187"/>
  <c r="M187"/>
  <c r="L187"/>
  <c r="K187"/>
  <c r="J187"/>
  <c r="I187"/>
  <c r="H191"/>
  <c r="V191"/>
  <c r="U191"/>
  <c r="T191"/>
  <c r="S191"/>
  <c r="R191"/>
  <c r="Q191"/>
  <c r="P191"/>
  <c r="O191"/>
  <c r="N191"/>
  <c r="M191"/>
  <c r="L191"/>
  <c r="K191"/>
  <c r="J191"/>
  <c r="I191"/>
  <c r="H195"/>
  <c r="V195"/>
  <c r="U195"/>
  <c r="T195"/>
  <c r="S195"/>
  <c r="R195"/>
  <c r="Q195"/>
  <c r="P195"/>
  <c r="O195"/>
  <c r="N195"/>
  <c r="M195"/>
  <c r="L195"/>
  <c r="K195"/>
  <c r="J195"/>
  <c r="I195"/>
  <c r="H199"/>
  <c r="V199"/>
  <c r="U199"/>
  <c r="T199"/>
  <c r="S199"/>
  <c r="R199"/>
  <c r="Q199"/>
  <c r="P199"/>
  <c r="O199"/>
  <c r="N199"/>
  <c r="M199"/>
  <c r="L199"/>
  <c r="K199"/>
  <c r="J199"/>
  <c r="I199"/>
  <c r="H10"/>
  <c r="V10"/>
  <c r="U10"/>
  <c r="T10"/>
  <c r="S10"/>
  <c r="R10"/>
  <c r="Q10"/>
  <c r="P10"/>
  <c r="O10"/>
  <c r="N10"/>
  <c r="M10"/>
  <c r="L10"/>
  <c r="K10"/>
  <c r="J10"/>
  <c r="I10"/>
  <c r="H14"/>
  <c r="V14"/>
  <c r="U14"/>
  <c r="T14"/>
  <c r="S14"/>
  <c r="R14"/>
  <c r="Q14"/>
  <c r="P14"/>
  <c r="O14"/>
  <c r="N14"/>
  <c r="M14"/>
  <c r="L14"/>
  <c r="K14"/>
  <c r="J14"/>
  <c r="I14"/>
  <c r="H18"/>
  <c r="V18"/>
  <c r="U18"/>
  <c r="T18"/>
  <c r="S18"/>
  <c r="R18"/>
  <c r="Q18"/>
  <c r="P18"/>
  <c r="O18"/>
  <c r="N18"/>
  <c r="M18"/>
  <c r="L18"/>
  <c r="K18"/>
  <c r="J18"/>
  <c r="I18"/>
  <c r="H22"/>
  <c r="V22"/>
  <c r="U22"/>
  <c r="T22"/>
  <c r="S22"/>
  <c r="R22"/>
  <c r="Q22"/>
  <c r="P22"/>
  <c r="O22"/>
  <c r="N22"/>
  <c r="M22"/>
  <c r="L22"/>
  <c r="K22"/>
  <c r="J22"/>
  <c r="I22"/>
  <c r="H26"/>
  <c r="V26"/>
  <c r="U26"/>
  <c r="T26"/>
  <c r="S26"/>
  <c r="R26"/>
  <c r="Q26"/>
  <c r="P26"/>
  <c r="O26"/>
  <c r="N26"/>
  <c r="M26"/>
  <c r="L26"/>
  <c r="K26"/>
  <c r="J26"/>
  <c r="I26"/>
  <c r="H30"/>
  <c r="V30"/>
  <c r="U30"/>
  <c r="T30"/>
  <c r="S30"/>
  <c r="R30"/>
  <c r="Q30"/>
  <c r="P30"/>
  <c r="O30"/>
  <c r="N30"/>
  <c r="M30"/>
  <c r="L30"/>
  <c r="K30"/>
  <c r="J30"/>
  <c r="I30"/>
  <c r="H34"/>
  <c r="V34"/>
  <c r="U34"/>
  <c r="T34"/>
  <c r="S34"/>
  <c r="R34"/>
  <c r="Q34"/>
  <c r="P34"/>
  <c r="O34"/>
  <c r="N34"/>
  <c r="M34"/>
  <c r="L34"/>
  <c r="K34"/>
  <c r="J34"/>
  <c r="I34"/>
  <c r="H38"/>
  <c r="V38"/>
  <c r="U38"/>
  <c r="T38"/>
  <c r="S38"/>
  <c r="R38"/>
  <c r="Q38"/>
  <c r="P38"/>
  <c r="O38"/>
  <c r="N38"/>
  <c r="M38"/>
  <c r="L38"/>
  <c r="K38"/>
  <c r="J38"/>
  <c r="I38"/>
  <c r="H42"/>
  <c r="V42"/>
  <c r="U42"/>
  <c r="T42"/>
  <c r="S42"/>
  <c r="R42"/>
  <c r="Q42"/>
  <c r="P42"/>
  <c r="O42"/>
  <c r="N42"/>
  <c r="M42"/>
  <c r="L42"/>
  <c r="K42"/>
  <c r="J42"/>
  <c r="I42"/>
  <c r="H46"/>
  <c r="V46"/>
  <c r="U46"/>
  <c r="T46"/>
  <c r="S46"/>
  <c r="R46"/>
  <c r="Q46"/>
  <c r="P46"/>
  <c r="O46"/>
  <c r="N46"/>
  <c r="M46"/>
  <c r="L46"/>
  <c r="K46"/>
  <c r="J46"/>
  <c r="I46"/>
  <c r="H50"/>
  <c r="V50"/>
  <c r="U50"/>
  <c r="T50"/>
  <c r="S50"/>
  <c r="R50"/>
  <c r="Q50"/>
  <c r="P50"/>
  <c r="O50"/>
  <c r="N50"/>
  <c r="M50"/>
  <c r="L50"/>
  <c r="K50"/>
  <c r="J50"/>
  <c r="I50"/>
  <c r="H54"/>
  <c r="V54"/>
  <c r="U54"/>
  <c r="T54"/>
  <c r="S54"/>
  <c r="R54"/>
  <c r="Q54"/>
  <c r="P54"/>
  <c r="O54"/>
  <c r="N54"/>
  <c r="M54"/>
  <c r="L54"/>
  <c r="K54"/>
  <c r="J54"/>
  <c r="I54"/>
  <c r="H58"/>
  <c r="V58"/>
  <c r="U58"/>
  <c r="T58"/>
  <c r="S58"/>
  <c r="R58"/>
  <c r="Q58"/>
  <c r="P58"/>
  <c r="O58"/>
  <c r="N58"/>
  <c r="M58"/>
  <c r="L58"/>
  <c r="K58"/>
  <c r="J58"/>
  <c r="I58"/>
  <c r="H62"/>
  <c r="V62"/>
  <c r="U62"/>
  <c r="T62"/>
  <c r="S62"/>
  <c r="R62"/>
  <c r="Q62"/>
  <c r="P62"/>
  <c r="O62"/>
  <c r="N62"/>
  <c r="M62"/>
  <c r="L62"/>
  <c r="K62"/>
  <c r="J62"/>
  <c r="I62"/>
  <c r="H66"/>
  <c r="V66"/>
  <c r="U66"/>
  <c r="T66"/>
  <c r="S66"/>
  <c r="R66"/>
  <c r="Q66"/>
  <c r="P66"/>
  <c r="O66"/>
  <c r="N66"/>
  <c r="M66"/>
  <c r="L66"/>
  <c r="K66"/>
  <c r="J66"/>
  <c r="I66"/>
  <c r="H70"/>
  <c r="V70"/>
  <c r="U70"/>
  <c r="T70"/>
  <c r="S70"/>
  <c r="R70"/>
  <c r="Q70"/>
  <c r="P70"/>
  <c r="O70"/>
  <c r="N70"/>
  <c r="M70"/>
  <c r="L70"/>
  <c r="K70"/>
  <c r="J70"/>
  <c r="I70"/>
  <c r="H74"/>
  <c r="V74"/>
  <c r="U74"/>
  <c r="T74"/>
  <c r="S74"/>
  <c r="R74"/>
  <c r="Q74"/>
  <c r="P74"/>
  <c r="O74"/>
  <c r="N74"/>
  <c r="M74"/>
  <c r="L74"/>
  <c r="K74"/>
  <c r="J74"/>
  <c r="I74"/>
  <c r="H78"/>
  <c r="V78"/>
  <c r="U78"/>
  <c r="T78"/>
  <c r="S78"/>
  <c r="R78"/>
  <c r="Q78"/>
  <c r="P78"/>
  <c r="O78"/>
  <c r="N78"/>
  <c r="M78"/>
  <c r="L78"/>
  <c r="K78"/>
  <c r="J78"/>
  <c r="I78"/>
  <c r="H82"/>
  <c r="V82"/>
  <c r="U82"/>
  <c r="T82"/>
  <c r="S82"/>
  <c r="R82"/>
  <c r="Q82"/>
  <c r="P82"/>
  <c r="O82"/>
  <c r="N82"/>
  <c r="M82"/>
  <c r="L82"/>
  <c r="K82"/>
  <c r="J82"/>
  <c r="I82"/>
  <c r="H86"/>
  <c r="V86"/>
  <c r="U86"/>
  <c r="T86"/>
  <c r="S86"/>
  <c r="R86"/>
  <c r="Q86"/>
  <c r="P86"/>
  <c r="O86"/>
  <c r="N86"/>
  <c r="M86"/>
  <c r="L86"/>
  <c r="K86"/>
  <c r="J86"/>
  <c r="I86"/>
  <c r="H90"/>
  <c r="V90"/>
  <c r="U90"/>
  <c r="T90"/>
  <c r="S90"/>
  <c r="R90"/>
  <c r="Q90"/>
  <c r="P90"/>
  <c r="O90"/>
  <c r="N90"/>
  <c r="M90"/>
  <c r="L90"/>
  <c r="K90"/>
  <c r="J90"/>
  <c r="I90"/>
  <c r="H94"/>
  <c r="V94"/>
  <c r="U94"/>
  <c r="T94"/>
  <c r="S94"/>
  <c r="R94"/>
  <c r="Q94"/>
  <c r="P94"/>
  <c r="O94"/>
  <c r="N94"/>
  <c r="M94"/>
  <c r="L94"/>
  <c r="K94"/>
  <c r="J94"/>
  <c r="I94"/>
  <c r="H98"/>
  <c r="V98"/>
  <c r="U98"/>
  <c r="T98"/>
  <c r="S98"/>
  <c r="R98"/>
  <c r="Q98"/>
  <c r="P98"/>
  <c r="O98"/>
  <c r="N98"/>
  <c r="M98"/>
  <c r="L98"/>
  <c r="K98"/>
  <c r="J98"/>
  <c r="I98"/>
  <c r="H102"/>
  <c r="V102"/>
  <c r="U102"/>
  <c r="T102"/>
  <c r="S102"/>
  <c r="R102"/>
  <c r="Q102"/>
  <c r="P102"/>
  <c r="O102"/>
  <c r="N102"/>
  <c r="M102"/>
  <c r="L102"/>
  <c r="K102"/>
  <c r="J102"/>
  <c r="I102"/>
  <c r="H106"/>
  <c r="V106"/>
  <c r="U106"/>
  <c r="T106"/>
  <c r="S106"/>
  <c r="R106"/>
  <c r="Q106"/>
  <c r="P106"/>
  <c r="O106"/>
  <c r="N106"/>
  <c r="M106"/>
  <c r="L106"/>
  <c r="K106"/>
  <c r="J106"/>
  <c r="I106"/>
  <c r="H110"/>
  <c r="V110"/>
  <c r="U110"/>
  <c r="T110"/>
  <c r="S110"/>
  <c r="R110"/>
  <c r="Q110"/>
  <c r="P110"/>
  <c r="O110"/>
  <c r="N110"/>
  <c r="M110"/>
  <c r="L110"/>
  <c r="K110"/>
  <c r="J110"/>
  <c r="I110"/>
  <c r="H114"/>
  <c r="V114"/>
  <c r="U114"/>
  <c r="T114"/>
  <c r="S114"/>
  <c r="R114"/>
  <c r="Q114"/>
  <c r="P114"/>
  <c r="O114"/>
  <c r="N114"/>
  <c r="M114"/>
  <c r="L114"/>
  <c r="K114"/>
  <c r="J114"/>
  <c r="I114"/>
  <c r="H118"/>
  <c r="V118"/>
  <c r="U118"/>
  <c r="T118"/>
  <c r="S118"/>
  <c r="R118"/>
  <c r="Q118"/>
  <c r="P118"/>
  <c r="O118"/>
  <c r="N118"/>
  <c r="M118"/>
  <c r="L118"/>
  <c r="K118"/>
  <c r="J118"/>
  <c r="I118"/>
  <c r="H122"/>
  <c r="V122"/>
  <c r="U122"/>
  <c r="T122"/>
  <c r="S122"/>
  <c r="R122"/>
  <c r="Q122"/>
  <c r="P122"/>
  <c r="O122"/>
  <c r="N122"/>
  <c r="M122"/>
  <c r="L122"/>
  <c r="K122"/>
  <c r="J122"/>
  <c r="I122"/>
  <c r="H126"/>
  <c r="V126"/>
  <c r="U126"/>
  <c r="T126"/>
  <c r="S126"/>
  <c r="R126"/>
  <c r="Q126"/>
  <c r="P126"/>
  <c r="O126"/>
  <c r="N126"/>
  <c r="M126"/>
  <c r="L126"/>
  <c r="K126"/>
  <c r="J126"/>
  <c r="I126"/>
  <c r="H130"/>
  <c r="V130"/>
  <c r="U130"/>
  <c r="T130"/>
  <c r="S130"/>
  <c r="R130"/>
  <c r="Q130"/>
  <c r="P130"/>
  <c r="O130"/>
  <c r="N130"/>
  <c r="M130"/>
  <c r="L130"/>
  <c r="K130"/>
  <c r="J130"/>
  <c r="I130"/>
  <c r="H134"/>
  <c r="V134"/>
  <c r="U134"/>
  <c r="T134"/>
  <c r="S134"/>
  <c r="R134"/>
  <c r="Q134"/>
  <c r="P134"/>
  <c r="O134"/>
  <c r="N134"/>
  <c r="M134"/>
  <c r="L134"/>
  <c r="K134"/>
  <c r="J134"/>
  <c r="I134"/>
  <c r="H138"/>
  <c r="V138"/>
  <c r="U138"/>
  <c r="T138"/>
  <c r="S138"/>
  <c r="R138"/>
  <c r="Q138"/>
  <c r="P138"/>
  <c r="O138"/>
  <c r="N138"/>
  <c r="M138"/>
  <c r="L138"/>
  <c r="K138"/>
  <c r="J138"/>
  <c r="I138"/>
  <c r="H142"/>
  <c r="V142"/>
  <c r="U142"/>
  <c r="T142"/>
  <c r="S142"/>
  <c r="R142"/>
  <c r="Q142"/>
  <c r="P142"/>
  <c r="O142"/>
  <c r="N142"/>
  <c r="M142"/>
  <c r="L142"/>
  <c r="K142"/>
  <c r="J142"/>
  <c r="I142"/>
  <c r="H146"/>
  <c r="V146"/>
  <c r="U146"/>
  <c r="T146"/>
  <c r="S146"/>
  <c r="R146"/>
  <c r="Q146"/>
  <c r="P146"/>
  <c r="O146"/>
  <c r="N146"/>
  <c r="M146"/>
  <c r="L146"/>
  <c r="K146"/>
  <c r="J146"/>
  <c r="I146"/>
  <c r="H150"/>
  <c r="V150"/>
  <c r="U150"/>
  <c r="T150"/>
  <c r="S150"/>
  <c r="R150"/>
  <c r="Q150"/>
  <c r="P150"/>
  <c r="O150"/>
  <c r="N150"/>
  <c r="M150"/>
  <c r="L150"/>
  <c r="K150"/>
  <c r="J150"/>
  <c r="I150"/>
  <c r="H154"/>
  <c r="V154"/>
  <c r="U154"/>
  <c r="T154"/>
  <c r="S154"/>
  <c r="R154"/>
  <c r="Q154"/>
  <c r="P154"/>
  <c r="O154"/>
  <c r="N154"/>
  <c r="M154"/>
  <c r="L154"/>
  <c r="K154"/>
  <c r="J154"/>
  <c r="I154"/>
  <c r="H158"/>
  <c r="V158"/>
  <c r="U158"/>
  <c r="T158"/>
  <c r="S158"/>
  <c r="R158"/>
  <c r="Q158"/>
  <c r="P158"/>
  <c r="O158"/>
  <c r="N158"/>
  <c r="M158"/>
  <c r="L158"/>
  <c r="K158"/>
  <c r="J158"/>
  <c r="I158"/>
  <c r="H162"/>
  <c r="V162"/>
  <c r="U162"/>
  <c r="T162"/>
  <c r="S162"/>
  <c r="R162"/>
  <c r="Q162"/>
  <c r="P162"/>
  <c r="O162"/>
  <c r="N162"/>
  <c r="M162"/>
  <c r="L162"/>
  <c r="K162"/>
  <c r="J162"/>
  <c r="I162"/>
  <c r="H166"/>
  <c r="V166"/>
  <c r="U166"/>
  <c r="T166"/>
  <c r="S166"/>
  <c r="R166"/>
  <c r="Q166"/>
  <c r="P166"/>
  <c r="O166"/>
  <c r="N166"/>
  <c r="M166"/>
  <c r="L166"/>
  <c r="K166"/>
  <c r="J166"/>
  <c r="I166"/>
  <c r="H170"/>
  <c r="V170"/>
  <c r="U170"/>
  <c r="T170"/>
  <c r="S170"/>
  <c r="R170"/>
  <c r="Q170"/>
  <c r="P170"/>
  <c r="O170"/>
  <c r="N170"/>
  <c r="M170"/>
  <c r="L170"/>
  <c r="K170"/>
  <c r="J170"/>
  <c r="I170"/>
  <c r="H174"/>
  <c r="V174"/>
  <c r="U174"/>
  <c r="T174"/>
  <c r="S174"/>
  <c r="R174"/>
  <c r="Q174"/>
  <c r="P174"/>
  <c r="O174"/>
  <c r="N174"/>
  <c r="M174"/>
  <c r="L174"/>
  <c r="K174"/>
  <c r="J174"/>
  <c r="I174"/>
  <c r="H178"/>
  <c r="V178"/>
  <c r="U178"/>
  <c r="T178"/>
  <c r="S178"/>
  <c r="R178"/>
  <c r="Q178"/>
  <c r="P178"/>
  <c r="O178"/>
  <c r="N178"/>
  <c r="M178"/>
  <c r="L178"/>
  <c r="K178"/>
  <c r="J178"/>
  <c r="I178"/>
  <c r="H182"/>
  <c r="V182"/>
  <c r="U182"/>
  <c r="T182"/>
  <c r="S182"/>
  <c r="R182"/>
  <c r="Q182"/>
  <c r="P182"/>
  <c r="O182"/>
  <c r="N182"/>
  <c r="M182"/>
  <c r="L182"/>
  <c r="K182"/>
  <c r="J182"/>
  <c r="I182"/>
  <c r="H186"/>
  <c r="V186"/>
  <c r="U186"/>
  <c r="T186"/>
  <c r="S186"/>
  <c r="R186"/>
  <c r="Q186"/>
  <c r="P186"/>
  <c r="O186"/>
  <c r="N186"/>
  <c r="M186"/>
  <c r="L186"/>
  <c r="K186"/>
  <c r="J186"/>
  <c r="I186"/>
  <c r="H190"/>
  <c r="V190"/>
  <c r="U190"/>
  <c r="T190"/>
  <c r="S190"/>
  <c r="R190"/>
  <c r="Q190"/>
  <c r="P190"/>
  <c r="O190"/>
  <c r="N190"/>
  <c r="M190"/>
  <c r="L190"/>
  <c r="K190"/>
  <c r="J190"/>
  <c r="I190"/>
  <c r="H194"/>
  <c r="V194"/>
  <c r="U194"/>
  <c r="T194"/>
  <c r="S194"/>
  <c r="R194"/>
  <c r="Q194"/>
  <c r="P194"/>
  <c r="O194"/>
  <c r="N194"/>
  <c r="M194"/>
  <c r="L194"/>
  <c r="K194"/>
  <c r="J194"/>
  <c r="I194"/>
  <c r="H198"/>
  <c r="V198"/>
  <c r="U198"/>
  <c r="T198"/>
  <c r="S198"/>
  <c r="R198"/>
  <c r="Q198"/>
  <c r="P198"/>
  <c r="O198"/>
  <c r="N198"/>
  <c r="M198"/>
  <c r="L198"/>
  <c r="K198"/>
  <c r="J198"/>
  <c r="I198"/>
  <c r="H188"/>
  <c r="V188"/>
  <c r="U188"/>
  <c r="T188"/>
  <c r="S188"/>
  <c r="R188"/>
  <c r="Q188"/>
  <c r="P188"/>
  <c r="O188"/>
  <c r="N188"/>
  <c r="M188"/>
  <c r="L188"/>
  <c r="K188"/>
  <c r="J188"/>
  <c r="I188"/>
  <c r="H9"/>
  <c r="V9"/>
  <c r="U9"/>
  <c r="T9"/>
  <c r="S9"/>
  <c r="R9"/>
  <c r="Q9"/>
  <c r="P9"/>
  <c r="O9"/>
  <c r="N9"/>
  <c r="M9"/>
  <c r="L9"/>
  <c r="K9"/>
  <c r="J9"/>
  <c r="I9"/>
  <c r="H13"/>
  <c r="V13"/>
  <c r="U13"/>
  <c r="T13"/>
  <c r="S13"/>
  <c r="R13"/>
  <c r="Q13"/>
  <c r="P13"/>
  <c r="O13"/>
  <c r="N13"/>
  <c r="M13"/>
  <c r="L13"/>
  <c r="K13"/>
  <c r="J13"/>
  <c r="I13"/>
  <c r="H17"/>
  <c r="V17"/>
  <c r="U17"/>
  <c r="T17"/>
  <c r="S17"/>
  <c r="R17"/>
  <c r="Q17"/>
  <c r="P17"/>
  <c r="O17"/>
  <c r="N17"/>
  <c r="M17"/>
  <c r="L17"/>
  <c r="K17"/>
  <c r="J17"/>
  <c r="I17"/>
  <c r="H21"/>
  <c r="V21"/>
  <c r="U21"/>
  <c r="T21"/>
  <c r="S21"/>
  <c r="R21"/>
  <c r="Q21"/>
  <c r="P21"/>
  <c r="O21"/>
  <c r="N21"/>
  <c r="M21"/>
  <c r="L21"/>
  <c r="K21"/>
  <c r="J21"/>
  <c r="I21"/>
  <c r="H25"/>
  <c r="V25"/>
  <c r="U25"/>
  <c r="T25"/>
  <c r="S25"/>
  <c r="R25"/>
  <c r="Q25"/>
  <c r="P25"/>
  <c r="O25"/>
  <c r="N25"/>
  <c r="M25"/>
  <c r="L25"/>
  <c r="K25"/>
  <c r="J25"/>
  <c r="I25"/>
  <c r="H29"/>
  <c r="V29"/>
  <c r="U29"/>
  <c r="T29"/>
  <c r="S29"/>
  <c r="R29"/>
  <c r="Q29"/>
  <c r="P29"/>
  <c r="O29"/>
  <c r="N29"/>
  <c r="M29"/>
  <c r="L29"/>
  <c r="K29"/>
  <c r="J29"/>
  <c r="I29"/>
  <c r="H33"/>
  <c r="V33"/>
  <c r="U33"/>
  <c r="T33"/>
  <c r="S33"/>
  <c r="R33"/>
  <c r="Q33"/>
  <c r="P33"/>
  <c r="O33"/>
  <c r="N33"/>
  <c r="M33"/>
  <c r="L33"/>
  <c r="K33"/>
  <c r="J33"/>
  <c r="I33"/>
  <c r="H37"/>
  <c r="V37"/>
  <c r="U37"/>
  <c r="T37"/>
  <c r="S37"/>
  <c r="R37"/>
  <c r="Q37"/>
  <c r="P37"/>
  <c r="O37"/>
  <c r="N37"/>
  <c r="M37"/>
  <c r="L37"/>
  <c r="K37"/>
  <c r="J37"/>
  <c r="I37"/>
  <c r="H41"/>
  <c r="V41"/>
  <c r="U41"/>
  <c r="T41"/>
  <c r="S41"/>
  <c r="R41"/>
  <c r="Q41"/>
  <c r="P41"/>
  <c r="O41"/>
  <c r="N41"/>
  <c r="M41"/>
  <c r="L41"/>
  <c r="K41"/>
  <c r="J41"/>
  <c r="I41"/>
  <c r="H45"/>
  <c r="V45"/>
  <c r="U45"/>
  <c r="T45"/>
  <c r="S45"/>
  <c r="R45"/>
  <c r="Q45"/>
  <c r="P45"/>
  <c r="O45"/>
  <c r="N45"/>
  <c r="M45"/>
  <c r="L45"/>
  <c r="K45"/>
  <c r="J45"/>
  <c r="I45"/>
  <c r="H49"/>
  <c r="V49"/>
  <c r="U49"/>
  <c r="T49"/>
  <c r="S49"/>
  <c r="R49"/>
  <c r="Q49"/>
  <c r="P49"/>
  <c r="O49"/>
  <c r="N49"/>
  <c r="M49"/>
  <c r="L49"/>
  <c r="K49"/>
  <c r="J49"/>
  <c r="I49"/>
  <c r="H53"/>
  <c r="V53"/>
  <c r="U53"/>
  <c r="T53"/>
  <c r="S53"/>
  <c r="R53"/>
  <c r="Q53"/>
  <c r="P53"/>
  <c r="O53"/>
  <c r="N53"/>
  <c r="M53"/>
  <c r="L53"/>
  <c r="K53"/>
  <c r="J53"/>
  <c r="I53"/>
  <c r="H57"/>
  <c r="V57"/>
  <c r="U57"/>
  <c r="T57"/>
  <c r="S57"/>
  <c r="R57"/>
  <c r="Q57"/>
  <c r="P57"/>
  <c r="O57"/>
  <c r="N57"/>
  <c r="M57"/>
  <c r="L57"/>
  <c r="K57"/>
  <c r="J57"/>
  <c r="I57"/>
  <c r="H61"/>
  <c r="V61"/>
  <c r="U61"/>
  <c r="T61"/>
  <c r="S61"/>
  <c r="R61"/>
  <c r="Q61"/>
  <c r="P61"/>
  <c r="O61"/>
  <c r="N61"/>
  <c r="M61"/>
  <c r="L61"/>
  <c r="K61"/>
  <c r="J61"/>
  <c r="I61"/>
  <c r="H65"/>
  <c r="V65"/>
  <c r="U65"/>
  <c r="T65"/>
  <c r="S65"/>
  <c r="R65"/>
  <c r="Q65"/>
  <c r="P65"/>
  <c r="O65"/>
  <c r="N65"/>
  <c r="M65"/>
  <c r="L65"/>
  <c r="K65"/>
  <c r="J65"/>
  <c r="I65"/>
  <c r="H69"/>
  <c r="V69"/>
  <c r="U69"/>
  <c r="T69"/>
  <c r="S69"/>
  <c r="R69"/>
  <c r="Q69"/>
  <c r="P69"/>
  <c r="O69"/>
  <c r="N69"/>
  <c r="M69"/>
  <c r="L69"/>
  <c r="K69"/>
  <c r="J69"/>
  <c r="I69"/>
  <c r="H73"/>
  <c r="V73"/>
  <c r="U73"/>
  <c r="T73"/>
  <c r="S73"/>
  <c r="R73"/>
  <c r="Q73"/>
  <c r="P73"/>
  <c r="O73"/>
  <c r="N73"/>
  <c r="M73"/>
  <c r="L73"/>
  <c r="K73"/>
  <c r="J73"/>
  <c r="I73"/>
  <c r="H77"/>
  <c r="V77"/>
  <c r="U77"/>
  <c r="T77"/>
  <c r="S77"/>
  <c r="R77"/>
  <c r="Q77"/>
  <c r="P77"/>
  <c r="O77"/>
  <c r="N77"/>
  <c r="M77"/>
  <c r="L77"/>
  <c r="K77"/>
  <c r="J77"/>
  <c r="I77"/>
  <c r="H81"/>
  <c r="V81"/>
  <c r="U81"/>
  <c r="T81"/>
  <c r="S81"/>
  <c r="R81"/>
  <c r="Q81"/>
  <c r="P81"/>
  <c r="O81"/>
  <c r="N81"/>
  <c r="M81"/>
  <c r="L81"/>
  <c r="K81"/>
  <c r="J81"/>
  <c r="I81"/>
  <c r="H85"/>
  <c r="V85"/>
  <c r="U85"/>
  <c r="T85"/>
  <c r="S85"/>
  <c r="R85"/>
  <c r="Q85"/>
  <c r="P85"/>
  <c r="O85"/>
  <c r="N85"/>
  <c r="M85"/>
  <c r="L85"/>
  <c r="K85"/>
  <c r="J85"/>
  <c r="I85"/>
  <c r="H89"/>
  <c r="V89"/>
  <c r="U89"/>
  <c r="T89"/>
  <c r="S89"/>
  <c r="R89"/>
  <c r="Q89"/>
  <c r="P89"/>
  <c r="O89"/>
  <c r="N89"/>
  <c r="M89"/>
  <c r="L89"/>
  <c r="K89"/>
  <c r="J89"/>
  <c r="I89"/>
  <c r="H93"/>
  <c r="V93"/>
  <c r="U93"/>
  <c r="T93"/>
  <c r="S93"/>
  <c r="R93"/>
  <c r="Q93"/>
  <c r="P93"/>
  <c r="O93"/>
  <c r="N93"/>
  <c r="M93"/>
  <c r="L93"/>
  <c r="K93"/>
  <c r="J93"/>
  <c r="I93"/>
  <c r="H97"/>
  <c r="V97"/>
  <c r="U97"/>
  <c r="T97"/>
  <c r="S97"/>
  <c r="R97"/>
  <c r="Q97"/>
  <c r="P97"/>
  <c r="O97"/>
  <c r="N97"/>
  <c r="M97"/>
  <c r="L97"/>
  <c r="K97"/>
  <c r="J97"/>
  <c r="I97"/>
  <c r="H101"/>
  <c r="V101"/>
  <c r="U101"/>
  <c r="T101"/>
  <c r="S101"/>
  <c r="R101"/>
  <c r="Q101"/>
  <c r="P101"/>
  <c r="O101"/>
  <c r="N101"/>
  <c r="M101"/>
  <c r="L101"/>
  <c r="K101"/>
  <c r="J101"/>
  <c r="I101"/>
  <c r="H105"/>
  <c r="V105"/>
  <c r="U105"/>
  <c r="T105"/>
  <c r="S105"/>
  <c r="R105"/>
  <c r="Q105"/>
  <c r="P105"/>
  <c r="O105"/>
  <c r="N105"/>
  <c r="M105"/>
  <c r="L105"/>
  <c r="K105"/>
  <c r="J105"/>
  <c r="I105"/>
  <c r="H109"/>
  <c r="V109"/>
  <c r="U109"/>
  <c r="T109"/>
  <c r="S109"/>
  <c r="R109"/>
  <c r="Q109"/>
  <c r="P109"/>
  <c r="O109"/>
  <c r="N109"/>
  <c r="M109"/>
  <c r="L109"/>
  <c r="K109"/>
  <c r="J109"/>
  <c r="I109"/>
  <c r="H113"/>
  <c r="V113"/>
  <c r="U113"/>
  <c r="T113"/>
  <c r="S113"/>
  <c r="R113"/>
  <c r="Q113"/>
  <c r="P113"/>
  <c r="O113"/>
  <c r="N113"/>
  <c r="M113"/>
  <c r="L113"/>
  <c r="K113"/>
  <c r="J113"/>
  <c r="I113"/>
  <c r="H117"/>
  <c r="V117"/>
  <c r="U117"/>
  <c r="T117"/>
  <c r="S117"/>
  <c r="R117"/>
  <c r="Q117"/>
  <c r="P117"/>
  <c r="O117"/>
  <c r="N117"/>
  <c r="M117"/>
  <c r="L117"/>
  <c r="K117"/>
  <c r="J117"/>
  <c r="I117"/>
  <c r="H121"/>
  <c r="V121"/>
  <c r="U121"/>
  <c r="T121"/>
  <c r="S121"/>
  <c r="R121"/>
  <c r="Q121"/>
  <c r="P121"/>
  <c r="O121"/>
  <c r="N121"/>
  <c r="M121"/>
  <c r="L121"/>
  <c r="K121"/>
  <c r="J121"/>
  <c r="I121"/>
  <c r="H125"/>
  <c r="V125"/>
  <c r="U125"/>
  <c r="T125"/>
  <c r="S125"/>
  <c r="R125"/>
  <c r="Q125"/>
  <c r="P125"/>
  <c r="O125"/>
  <c r="N125"/>
  <c r="M125"/>
  <c r="L125"/>
  <c r="K125"/>
  <c r="J125"/>
  <c r="I125"/>
  <c r="H129"/>
  <c r="V129"/>
  <c r="U129"/>
  <c r="T129"/>
  <c r="S129"/>
  <c r="R129"/>
  <c r="Q129"/>
  <c r="P129"/>
  <c r="O129"/>
  <c r="N129"/>
  <c r="M129"/>
  <c r="L129"/>
  <c r="K129"/>
  <c r="J129"/>
  <c r="I129"/>
  <c r="H133"/>
  <c r="V133"/>
  <c r="U133"/>
  <c r="T133"/>
  <c r="S133"/>
  <c r="R133"/>
  <c r="Q133"/>
  <c r="P133"/>
  <c r="O133"/>
  <c r="N133"/>
  <c r="M133"/>
  <c r="L133"/>
  <c r="K133"/>
  <c r="J133"/>
  <c r="I133"/>
  <c r="H137"/>
  <c r="V137"/>
  <c r="U137"/>
  <c r="T137"/>
  <c r="S137"/>
  <c r="R137"/>
  <c r="Q137"/>
  <c r="P137"/>
  <c r="O137"/>
  <c r="N137"/>
  <c r="M137"/>
  <c r="L137"/>
  <c r="K137"/>
  <c r="J137"/>
  <c r="I137"/>
  <c r="H141"/>
  <c r="V141"/>
  <c r="U141"/>
  <c r="T141"/>
  <c r="S141"/>
  <c r="R141"/>
  <c r="Q141"/>
  <c r="P141"/>
  <c r="O141"/>
  <c r="N141"/>
  <c r="M141"/>
  <c r="L141"/>
  <c r="K141"/>
  <c r="J141"/>
  <c r="I141"/>
  <c r="H145"/>
  <c r="V145"/>
  <c r="U145"/>
  <c r="T145"/>
  <c r="S145"/>
  <c r="R145"/>
  <c r="Q145"/>
  <c r="P145"/>
  <c r="O145"/>
  <c r="N145"/>
  <c r="M145"/>
  <c r="L145"/>
  <c r="K145"/>
  <c r="J145"/>
  <c r="I145"/>
  <c r="H149"/>
  <c r="V149"/>
  <c r="U149"/>
  <c r="T149"/>
  <c r="S149"/>
  <c r="R149"/>
  <c r="Q149"/>
  <c r="P149"/>
  <c r="O149"/>
  <c r="N149"/>
  <c r="M149"/>
  <c r="L149"/>
  <c r="K149"/>
  <c r="J149"/>
  <c r="I149"/>
  <c r="H153"/>
  <c r="V153"/>
  <c r="U153"/>
  <c r="T153"/>
  <c r="S153"/>
  <c r="R153"/>
  <c r="Q153"/>
  <c r="P153"/>
  <c r="O153"/>
  <c r="N153"/>
  <c r="M153"/>
  <c r="L153"/>
  <c r="K153"/>
  <c r="J153"/>
  <c r="I153"/>
  <c r="H157"/>
  <c r="V157"/>
  <c r="U157"/>
  <c r="T157"/>
  <c r="S157"/>
  <c r="R157"/>
  <c r="Q157"/>
  <c r="P157"/>
  <c r="O157"/>
  <c r="N157"/>
  <c r="M157"/>
  <c r="L157"/>
  <c r="K157"/>
  <c r="J157"/>
  <c r="I157"/>
  <c r="H161"/>
  <c r="V161"/>
  <c r="U161"/>
  <c r="T161"/>
  <c r="S161"/>
  <c r="R161"/>
  <c r="Q161"/>
  <c r="P161"/>
  <c r="O161"/>
  <c r="N161"/>
  <c r="M161"/>
  <c r="L161"/>
  <c r="K161"/>
  <c r="J161"/>
  <c r="I161"/>
  <c r="H165"/>
  <c r="V165"/>
  <c r="U165"/>
  <c r="T165"/>
  <c r="S165"/>
  <c r="R165"/>
  <c r="Q165"/>
  <c r="P165"/>
  <c r="O165"/>
  <c r="N165"/>
  <c r="M165"/>
  <c r="L165"/>
  <c r="K165"/>
  <c r="J165"/>
  <c r="I165"/>
  <c r="H169"/>
  <c r="V169"/>
  <c r="U169"/>
  <c r="T169"/>
  <c r="S169"/>
  <c r="R169"/>
  <c r="Q169"/>
  <c r="P169"/>
  <c r="O169"/>
  <c r="N169"/>
  <c r="M169"/>
  <c r="L169"/>
  <c r="K169"/>
  <c r="J169"/>
  <c r="I169"/>
  <c r="H173"/>
  <c r="V173"/>
  <c r="U173"/>
  <c r="T173"/>
  <c r="S173"/>
  <c r="R173"/>
  <c r="Q173"/>
  <c r="P173"/>
  <c r="O173"/>
  <c r="N173"/>
  <c r="M173"/>
  <c r="L173"/>
  <c r="K173"/>
  <c r="J173"/>
  <c r="I173"/>
  <c r="H177"/>
  <c r="V177"/>
  <c r="U177"/>
  <c r="T177"/>
  <c r="S177"/>
  <c r="R177"/>
  <c r="Q177"/>
  <c r="P177"/>
  <c r="O177"/>
  <c r="N177"/>
  <c r="M177"/>
  <c r="L177"/>
  <c r="K177"/>
  <c r="J177"/>
  <c r="I177"/>
  <c r="H181"/>
  <c r="V181"/>
  <c r="U181"/>
  <c r="T181"/>
  <c r="S181"/>
  <c r="R181"/>
  <c r="Q181"/>
  <c r="P181"/>
  <c r="O181"/>
  <c r="N181"/>
  <c r="M181"/>
  <c r="L181"/>
  <c r="K181"/>
  <c r="J181"/>
  <c r="I181"/>
  <c r="H185"/>
  <c r="V185"/>
  <c r="U185"/>
  <c r="T185"/>
  <c r="S185"/>
  <c r="R185"/>
  <c r="Q185"/>
  <c r="P185"/>
  <c r="O185"/>
  <c r="N185"/>
  <c r="M185"/>
  <c r="L185"/>
  <c r="K185"/>
  <c r="J185"/>
  <c r="I185"/>
  <c r="H189"/>
  <c r="V189"/>
  <c r="U189"/>
  <c r="T189"/>
  <c r="S189"/>
  <c r="R189"/>
  <c r="Q189"/>
  <c r="P189"/>
  <c r="O189"/>
  <c r="N189"/>
  <c r="M189"/>
  <c r="L189"/>
  <c r="K189"/>
  <c r="J189"/>
  <c r="I189"/>
  <c r="H193"/>
  <c r="V193"/>
  <c r="U193"/>
  <c r="T193"/>
  <c r="S193"/>
  <c r="R193"/>
  <c r="Q193"/>
  <c r="P193"/>
  <c r="O193"/>
  <c r="N193"/>
  <c r="M193"/>
  <c r="L193"/>
  <c r="K193"/>
  <c r="J193"/>
  <c r="I193"/>
  <c r="H197"/>
  <c r="V197"/>
  <c r="U197"/>
  <c r="T197"/>
  <c r="S197"/>
  <c r="R197"/>
  <c r="Q197"/>
  <c r="P197"/>
  <c r="O197"/>
  <c r="N197"/>
  <c r="M197"/>
  <c r="L197"/>
  <c r="K197"/>
  <c r="J197"/>
  <c r="I197"/>
  <c r="H196"/>
  <c r="V196"/>
  <c r="U196"/>
  <c r="T196"/>
  <c r="S196"/>
  <c r="R196"/>
  <c r="Q196"/>
  <c r="P196"/>
  <c r="O196"/>
  <c r="N196"/>
  <c r="M196"/>
  <c r="L196"/>
  <c r="K196"/>
  <c r="J196"/>
  <c r="I196"/>
  <c r="H8"/>
  <c r="V8"/>
  <c r="U8"/>
  <c r="T8"/>
  <c r="S8"/>
  <c r="R8"/>
  <c r="Q8"/>
  <c r="P8"/>
  <c r="O8"/>
  <c r="N8"/>
  <c r="M8"/>
  <c r="L8"/>
  <c r="J8"/>
  <c r="I8"/>
  <c r="H12"/>
  <c r="V12"/>
  <c r="U12"/>
  <c r="T12"/>
  <c r="S12"/>
  <c r="R12"/>
  <c r="Q12"/>
  <c r="P12"/>
  <c r="O12"/>
  <c r="N12"/>
  <c r="M12"/>
  <c r="L12"/>
  <c r="K12"/>
  <c r="J12"/>
  <c r="I12"/>
  <c r="H16"/>
  <c r="V16"/>
  <c r="U16"/>
  <c r="T16"/>
  <c r="S16"/>
  <c r="R16"/>
  <c r="Q16"/>
  <c r="P16"/>
  <c r="O16"/>
  <c r="N16"/>
  <c r="M16"/>
  <c r="L16"/>
  <c r="K16"/>
  <c r="J16"/>
  <c r="I16"/>
  <c r="H20"/>
  <c r="V20"/>
  <c r="U20"/>
  <c r="T20"/>
  <c r="S20"/>
  <c r="R20"/>
  <c r="Q20"/>
  <c r="P20"/>
  <c r="O20"/>
  <c r="N20"/>
  <c r="M20"/>
  <c r="L20"/>
  <c r="K20"/>
  <c r="J20"/>
  <c r="I20"/>
  <c r="H24"/>
  <c r="V24"/>
  <c r="U24"/>
  <c r="T24"/>
  <c r="S24"/>
  <c r="R24"/>
  <c r="Q24"/>
  <c r="P24"/>
  <c r="O24"/>
  <c r="N24"/>
  <c r="M24"/>
  <c r="L24"/>
  <c r="K24"/>
  <c r="J24"/>
  <c r="I24"/>
  <c r="H28"/>
  <c r="V28"/>
  <c r="U28"/>
  <c r="T28"/>
  <c r="S28"/>
  <c r="R28"/>
  <c r="Q28"/>
  <c r="P28"/>
  <c r="O28"/>
  <c r="N28"/>
  <c r="M28"/>
  <c r="L28"/>
  <c r="K28"/>
  <c r="J28"/>
  <c r="I28"/>
  <c r="H32"/>
  <c r="V32"/>
  <c r="U32"/>
  <c r="T32"/>
  <c r="S32"/>
  <c r="R32"/>
  <c r="Q32"/>
  <c r="P32"/>
  <c r="O32"/>
  <c r="N32"/>
  <c r="M32"/>
  <c r="L32"/>
  <c r="K32"/>
  <c r="J32"/>
  <c r="I32"/>
  <c r="H36"/>
  <c r="V36"/>
  <c r="U36"/>
  <c r="T36"/>
  <c r="S36"/>
  <c r="R36"/>
  <c r="Q36"/>
  <c r="P36"/>
  <c r="O36"/>
  <c r="N36"/>
  <c r="M36"/>
  <c r="L36"/>
  <c r="K36"/>
  <c r="J36"/>
  <c r="I36"/>
  <c r="H40"/>
  <c r="V40"/>
  <c r="U40"/>
  <c r="T40"/>
  <c r="S40"/>
  <c r="R40"/>
  <c r="Q40"/>
  <c r="P40"/>
  <c r="O40"/>
  <c r="N40"/>
  <c r="M40"/>
  <c r="L40"/>
  <c r="K40"/>
  <c r="J40"/>
  <c r="I40"/>
  <c r="H44"/>
  <c r="V44"/>
  <c r="U44"/>
  <c r="T44"/>
  <c r="S44"/>
  <c r="R44"/>
  <c r="Q44"/>
  <c r="P44"/>
  <c r="O44"/>
  <c r="N44"/>
  <c r="M44"/>
  <c r="L44"/>
  <c r="K44"/>
  <c r="J44"/>
  <c r="I44"/>
  <c r="H48"/>
  <c r="V48"/>
  <c r="U48"/>
  <c r="T48"/>
  <c r="S48"/>
  <c r="R48"/>
  <c r="Q48"/>
  <c r="P48"/>
  <c r="O48"/>
  <c r="N48"/>
  <c r="M48"/>
  <c r="L48"/>
  <c r="K48"/>
  <c r="J48"/>
  <c r="I48"/>
  <c r="H52"/>
  <c r="V52"/>
  <c r="U52"/>
  <c r="T52"/>
  <c r="S52"/>
  <c r="R52"/>
  <c r="Q52"/>
  <c r="P52"/>
  <c r="O52"/>
  <c r="N52"/>
  <c r="M52"/>
  <c r="L52"/>
  <c r="K52"/>
  <c r="J52"/>
  <c r="I52"/>
  <c r="H56"/>
  <c r="V56"/>
  <c r="U56"/>
  <c r="T56"/>
  <c r="S56"/>
  <c r="R56"/>
  <c r="Q56"/>
  <c r="P56"/>
  <c r="O56"/>
  <c r="N56"/>
  <c r="M56"/>
  <c r="L56"/>
  <c r="K56"/>
  <c r="J56"/>
  <c r="I56"/>
  <c r="H60"/>
  <c r="V60"/>
  <c r="U60"/>
  <c r="T60"/>
  <c r="S60"/>
  <c r="R60"/>
  <c r="Q60"/>
  <c r="P60"/>
  <c r="O60"/>
  <c r="N60"/>
  <c r="M60"/>
  <c r="L60"/>
  <c r="K60"/>
  <c r="J60"/>
  <c r="I60"/>
  <c r="H64"/>
  <c r="V64"/>
  <c r="U64"/>
  <c r="T64"/>
  <c r="S64"/>
  <c r="R64"/>
  <c r="Q64"/>
  <c r="P64"/>
  <c r="O64"/>
  <c r="N64"/>
  <c r="M64"/>
  <c r="L64"/>
  <c r="K64"/>
  <c r="J64"/>
  <c r="I64"/>
  <c r="H68"/>
  <c r="V68"/>
  <c r="U68"/>
  <c r="T68"/>
  <c r="S68"/>
  <c r="R68"/>
  <c r="Q68"/>
  <c r="P68"/>
  <c r="O68"/>
  <c r="N68"/>
  <c r="M68"/>
  <c r="L68"/>
  <c r="K68"/>
  <c r="J68"/>
  <c r="I68"/>
  <c r="H72"/>
  <c r="V72"/>
  <c r="U72"/>
  <c r="T72"/>
  <c r="S72"/>
  <c r="R72"/>
  <c r="Q72"/>
  <c r="P72"/>
  <c r="O72"/>
  <c r="N72"/>
  <c r="M72"/>
  <c r="L72"/>
  <c r="K72"/>
  <c r="J72"/>
  <c r="I72"/>
  <c r="H76"/>
  <c r="V76"/>
  <c r="U76"/>
  <c r="T76"/>
  <c r="S76"/>
  <c r="R76"/>
  <c r="Q76"/>
  <c r="P76"/>
  <c r="O76"/>
  <c r="N76"/>
  <c r="M76"/>
  <c r="L76"/>
  <c r="K76"/>
  <c r="J76"/>
  <c r="I76"/>
  <c r="H80"/>
  <c r="V80"/>
  <c r="U80"/>
  <c r="T80"/>
  <c r="S80"/>
  <c r="R80"/>
  <c r="Q80"/>
  <c r="P80"/>
  <c r="O80"/>
  <c r="N80"/>
  <c r="M80"/>
  <c r="L80"/>
  <c r="K80"/>
  <c r="J80"/>
  <c r="I80"/>
  <c r="H84"/>
  <c r="V84"/>
  <c r="U84"/>
  <c r="T84"/>
  <c r="S84"/>
  <c r="R84"/>
  <c r="Q84"/>
  <c r="P84"/>
  <c r="O84"/>
  <c r="N84"/>
  <c r="M84"/>
  <c r="L84"/>
  <c r="K84"/>
  <c r="J84"/>
  <c r="I84"/>
  <c r="H88"/>
  <c r="V88"/>
  <c r="U88"/>
  <c r="T88"/>
  <c r="S88"/>
  <c r="R88"/>
  <c r="Q88"/>
  <c r="P88"/>
  <c r="O88"/>
  <c r="N88"/>
  <c r="M88"/>
  <c r="L88"/>
  <c r="K88"/>
  <c r="J88"/>
  <c r="I88"/>
  <c r="H92"/>
  <c r="V92"/>
  <c r="U92"/>
  <c r="T92"/>
  <c r="S92"/>
  <c r="R92"/>
  <c r="Q92"/>
  <c r="P92"/>
  <c r="O92"/>
  <c r="N92"/>
  <c r="M92"/>
  <c r="L92"/>
  <c r="K92"/>
  <c r="J92"/>
  <c r="I92"/>
  <c r="H96"/>
  <c r="V96"/>
  <c r="U96"/>
  <c r="T96"/>
  <c r="S96"/>
  <c r="R96"/>
  <c r="Q96"/>
  <c r="P96"/>
  <c r="O96"/>
  <c r="N96"/>
  <c r="M96"/>
  <c r="L96"/>
  <c r="K96"/>
  <c r="J96"/>
  <c r="I96"/>
  <c r="H100"/>
  <c r="V100"/>
  <c r="U100"/>
  <c r="T100"/>
  <c r="S100"/>
  <c r="R100"/>
  <c r="Q100"/>
  <c r="P100"/>
  <c r="O100"/>
  <c r="N100"/>
  <c r="M100"/>
  <c r="L100"/>
  <c r="K100"/>
  <c r="J100"/>
  <c r="I100"/>
  <c r="H104"/>
  <c r="V104"/>
  <c r="U104"/>
  <c r="T104"/>
  <c r="S104"/>
  <c r="R104"/>
  <c r="Q104"/>
  <c r="P104"/>
  <c r="O104"/>
  <c r="N104"/>
  <c r="M104"/>
  <c r="L104"/>
  <c r="K104"/>
  <c r="J104"/>
  <c r="I104"/>
  <c r="H108"/>
  <c r="V108"/>
  <c r="U108"/>
  <c r="T108"/>
  <c r="S108"/>
  <c r="R108"/>
  <c r="Q108"/>
  <c r="P108"/>
  <c r="O108"/>
  <c r="N108"/>
  <c r="M108"/>
  <c r="L108"/>
  <c r="K108"/>
  <c r="J108"/>
  <c r="I108"/>
  <c r="H112"/>
  <c r="V112"/>
  <c r="U112"/>
  <c r="T112"/>
  <c r="S112"/>
  <c r="R112"/>
  <c r="Q112"/>
  <c r="P112"/>
  <c r="O112"/>
  <c r="N112"/>
  <c r="M112"/>
  <c r="L112"/>
  <c r="K112"/>
  <c r="J112"/>
  <c r="I112"/>
  <c r="H116"/>
  <c r="V116"/>
  <c r="U116"/>
  <c r="T116"/>
  <c r="S116"/>
  <c r="R116"/>
  <c r="Q116"/>
  <c r="P116"/>
  <c r="O116"/>
  <c r="N116"/>
  <c r="M116"/>
  <c r="L116"/>
  <c r="K116"/>
  <c r="J116"/>
  <c r="I116"/>
  <c r="H120"/>
  <c r="V120"/>
  <c r="U120"/>
  <c r="T120"/>
  <c r="S120"/>
  <c r="R120"/>
  <c r="Q120"/>
  <c r="P120"/>
  <c r="O120"/>
  <c r="N120"/>
  <c r="M120"/>
  <c r="L120"/>
  <c r="K120"/>
  <c r="J120"/>
  <c r="I120"/>
  <c r="H124"/>
  <c r="V124"/>
  <c r="U124"/>
  <c r="T124"/>
  <c r="S124"/>
  <c r="R124"/>
  <c r="Q124"/>
  <c r="P124"/>
  <c r="O124"/>
  <c r="N124"/>
  <c r="M124"/>
  <c r="L124"/>
  <c r="K124"/>
  <c r="J124"/>
  <c r="I124"/>
  <c r="H128"/>
  <c r="V128"/>
  <c r="U128"/>
  <c r="T128"/>
  <c r="S128"/>
  <c r="R128"/>
  <c r="Q128"/>
  <c r="P128"/>
  <c r="O128"/>
  <c r="N128"/>
  <c r="M128"/>
  <c r="L128"/>
  <c r="K128"/>
  <c r="J128"/>
  <c r="I128"/>
  <c r="H132"/>
  <c r="V132"/>
  <c r="U132"/>
  <c r="T132"/>
  <c r="S132"/>
  <c r="R132"/>
  <c r="Q132"/>
  <c r="P132"/>
  <c r="O132"/>
  <c r="N132"/>
  <c r="M132"/>
  <c r="L132"/>
  <c r="K132"/>
  <c r="J132"/>
  <c r="I132"/>
  <c r="H136"/>
  <c r="V136"/>
  <c r="U136"/>
  <c r="T136"/>
  <c r="S136"/>
  <c r="R136"/>
  <c r="Q136"/>
  <c r="P136"/>
  <c r="O136"/>
  <c r="N136"/>
  <c r="M136"/>
  <c r="L136"/>
  <c r="K136"/>
  <c r="J136"/>
  <c r="I136"/>
  <c r="H140"/>
  <c r="V140"/>
  <c r="U140"/>
  <c r="T140"/>
  <c r="S140"/>
  <c r="R140"/>
  <c r="Q140"/>
  <c r="P140"/>
  <c r="O140"/>
  <c r="N140"/>
  <c r="M140"/>
  <c r="L140"/>
  <c r="K140"/>
  <c r="J140"/>
  <c r="I140"/>
  <c r="H144"/>
  <c r="V144"/>
  <c r="U144"/>
  <c r="T144"/>
  <c r="S144"/>
  <c r="R144"/>
  <c r="Q144"/>
  <c r="P144"/>
  <c r="O144"/>
  <c r="N144"/>
  <c r="M144"/>
  <c r="L144"/>
  <c r="K144"/>
  <c r="J144"/>
  <c r="I144"/>
  <c r="H148"/>
  <c r="V148"/>
  <c r="U148"/>
  <c r="T148"/>
  <c r="S148"/>
  <c r="R148"/>
  <c r="Q148"/>
  <c r="P148"/>
  <c r="O148"/>
  <c r="N148"/>
  <c r="M148"/>
  <c r="L148"/>
  <c r="K148"/>
  <c r="J148"/>
  <c r="I148"/>
  <c r="H152"/>
  <c r="V152"/>
  <c r="U152"/>
  <c r="T152"/>
  <c r="S152"/>
  <c r="R152"/>
  <c r="Q152"/>
  <c r="P152"/>
  <c r="O152"/>
  <c r="N152"/>
  <c r="M152"/>
  <c r="L152"/>
  <c r="K152"/>
  <c r="J152"/>
  <c r="I152"/>
  <c r="H156"/>
  <c r="V156"/>
  <c r="U156"/>
  <c r="T156"/>
  <c r="S156"/>
  <c r="R156"/>
  <c r="Q156"/>
  <c r="P156"/>
  <c r="O156"/>
  <c r="N156"/>
  <c r="M156"/>
  <c r="L156"/>
  <c r="K156"/>
  <c r="J156"/>
  <c r="I156"/>
  <c r="H160"/>
  <c r="V160"/>
  <c r="U160"/>
  <c r="T160"/>
  <c r="S160"/>
  <c r="R160"/>
  <c r="Q160"/>
  <c r="P160"/>
  <c r="O160"/>
  <c r="N160"/>
  <c r="M160"/>
  <c r="L160"/>
  <c r="K160"/>
  <c r="J160"/>
  <c r="I160"/>
  <c r="H164"/>
  <c r="V164"/>
  <c r="U164"/>
  <c r="T164"/>
  <c r="S164"/>
  <c r="R164"/>
  <c r="Q164"/>
  <c r="P164"/>
  <c r="O164"/>
  <c r="N164"/>
  <c r="M164"/>
  <c r="L164"/>
  <c r="K164"/>
  <c r="J164"/>
  <c r="I164"/>
  <c r="H168"/>
  <c r="V168"/>
  <c r="U168"/>
  <c r="T168"/>
  <c r="S168"/>
  <c r="R168"/>
  <c r="Q168"/>
  <c r="P168"/>
  <c r="O168"/>
  <c r="N168"/>
  <c r="M168"/>
  <c r="L168"/>
  <c r="K168"/>
  <c r="J168"/>
  <c r="I168"/>
  <c r="H172"/>
  <c r="V172"/>
  <c r="U172"/>
  <c r="T172"/>
  <c r="S172"/>
  <c r="R172"/>
  <c r="Q172"/>
  <c r="P172"/>
  <c r="O172"/>
  <c r="N172"/>
  <c r="M172"/>
  <c r="L172"/>
  <c r="K172"/>
  <c r="J172"/>
  <c r="I172"/>
  <c r="H176"/>
  <c r="V176"/>
  <c r="U176"/>
  <c r="T176"/>
  <c r="S176"/>
  <c r="R176"/>
  <c r="Q176"/>
  <c r="P176"/>
  <c r="O176"/>
  <c r="N176"/>
  <c r="M176"/>
  <c r="L176"/>
  <c r="K176"/>
  <c r="J176"/>
  <c r="I176"/>
  <c r="H180"/>
  <c r="V180"/>
  <c r="U180"/>
  <c r="T180"/>
  <c r="S180"/>
  <c r="R180"/>
  <c r="Q180"/>
  <c r="P180"/>
  <c r="O180"/>
  <c r="N180"/>
  <c r="M180"/>
  <c r="L180"/>
  <c r="K180"/>
  <c r="J180"/>
  <c r="I180"/>
  <c r="H184"/>
  <c r="V184"/>
  <c r="U184"/>
  <c r="T184"/>
  <c r="S184"/>
  <c r="R184"/>
  <c r="Q184"/>
  <c r="P184"/>
  <c r="O184"/>
  <c r="N184"/>
  <c r="M184"/>
  <c r="L184"/>
  <c r="K184"/>
  <c r="J184"/>
  <c r="I184"/>
  <c r="H192"/>
  <c r="V192"/>
  <c r="U192"/>
  <c r="T192"/>
  <c r="S192"/>
  <c r="R192"/>
  <c r="Q192"/>
  <c r="P192"/>
  <c r="O192"/>
  <c r="N192"/>
  <c r="M192"/>
  <c r="L192"/>
  <c r="K192"/>
  <c r="J192"/>
  <c r="I192"/>
  <c r="H7"/>
  <c r="F192" l="1"/>
  <c r="G192" s="1"/>
  <c r="C192" s="1"/>
  <c r="F184"/>
  <c r="G184" s="1"/>
  <c r="C184" s="1"/>
  <c r="F180"/>
  <c r="G180" s="1"/>
  <c r="C180" s="1"/>
  <c r="F176"/>
  <c r="G176" s="1"/>
  <c r="C176" s="1"/>
  <c r="F172"/>
  <c r="G172" s="1"/>
  <c r="C172" s="1"/>
  <c r="F168"/>
  <c r="G168" s="1"/>
  <c r="C168" s="1"/>
  <c r="F164"/>
  <c r="G164" s="1"/>
  <c r="C164" s="1"/>
  <c r="F160"/>
  <c r="G160" s="1"/>
  <c r="C160" s="1"/>
  <c r="F156"/>
  <c r="G156" s="1"/>
  <c r="C156" s="1"/>
  <c r="F152"/>
  <c r="G152" s="1"/>
  <c r="C152" s="1"/>
  <c r="F148"/>
  <c r="G148" s="1"/>
  <c r="C148" s="1"/>
  <c r="F144"/>
  <c r="G144" s="1"/>
  <c r="C144" s="1"/>
  <c r="F140"/>
  <c r="G140" s="1"/>
  <c r="C140" s="1"/>
  <c r="F136"/>
  <c r="G136" s="1"/>
  <c r="C136" s="1"/>
  <c r="F132"/>
  <c r="G132" s="1"/>
  <c r="C132" s="1"/>
  <c r="F128"/>
  <c r="G128" s="1"/>
  <c r="C128" s="1"/>
  <c r="F124"/>
  <c r="G124" s="1"/>
  <c r="C124" s="1"/>
  <c r="F120"/>
  <c r="G120" s="1"/>
  <c r="C120" s="1"/>
  <c r="F116"/>
  <c r="G116" s="1"/>
  <c r="C116" s="1"/>
  <c r="F112"/>
  <c r="G112" s="1"/>
  <c r="C112" s="1"/>
  <c r="F108"/>
  <c r="G108" s="1"/>
  <c r="C108" s="1"/>
  <c r="F104"/>
  <c r="G104" s="1"/>
  <c r="C104" s="1"/>
  <c r="F100"/>
  <c r="G100" s="1"/>
  <c r="C100" s="1"/>
  <c r="F96"/>
  <c r="G96" s="1"/>
  <c r="C96" s="1"/>
  <c r="F92"/>
  <c r="G92" s="1"/>
  <c r="C92" s="1"/>
  <c r="F88"/>
  <c r="G88" s="1"/>
  <c r="C88" s="1"/>
  <c r="F84"/>
  <c r="G84" s="1"/>
  <c r="C84" s="1"/>
  <c r="F80"/>
  <c r="G80" s="1"/>
  <c r="C80" s="1"/>
  <c r="F76"/>
  <c r="G76" s="1"/>
  <c r="C76" s="1"/>
  <c r="F72"/>
  <c r="G72" s="1"/>
  <c r="C72" s="1"/>
  <c r="F68"/>
  <c r="G68" s="1"/>
  <c r="C68" s="1"/>
  <c r="F64"/>
  <c r="G64" s="1"/>
  <c r="C64" s="1"/>
  <c r="F60"/>
  <c r="G60" s="1"/>
  <c r="C60" s="1"/>
  <c r="F56"/>
  <c r="G56" s="1"/>
  <c r="C56" s="1"/>
  <c r="F52"/>
  <c r="G52" s="1"/>
  <c r="C52" s="1"/>
  <c r="F48"/>
  <c r="G48" s="1"/>
  <c r="C48" s="1"/>
  <c r="F44"/>
  <c r="G44" s="1"/>
  <c r="C44" s="1"/>
  <c r="F40"/>
  <c r="G40" s="1"/>
  <c r="C40" s="1"/>
  <c r="F36"/>
  <c r="G36" s="1"/>
  <c r="C36" s="1"/>
  <c r="F32"/>
  <c r="G32" s="1"/>
  <c r="C32" s="1"/>
  <c r="F28"/>
  <c r="G28" s="1"/>
  <c r="C28" s="1"/>
  <c r="F24"/>
  <c r="G24" s="1"/>
  <c r="C24" s="1"/>
  <c r="F20"/>
  <c r="G20" s="1"/>
  <c r="C20" s="1"/>
  <c r="F16"/>
  <c r="G16" s="1"/>
  <c r="C16" s="1"/>
  <c r="F12"/>
  <c r="G12" s="1"/>
  <c r="C12" s="1"/>
  <c r="F8"/>
  <c r="G8" s="1"/>
  <c r="C8" s="1"/>
  <c r="F196"/>
  <c r="G196" s="1"/>
  <c r="C196" s="1"/>
  <c r="F197"/>
  <c r="G197" s="1"/>
  <c r="C197" s="1"/>
  <c r="F193"/>
  <c r="G193" s="1"/>
  <c r="C193" s="1"/>
  <c r="F189"/>
  <c r="G189" s="1"/>
  <c r="C189" s="1"/>
  <c r="F185"/>
  <c r="G185" s="1"/>
  <c r="C185" s="1"/>
  <c r="F181"/>
  <c r="G181" s="1"/>
  <c r="C181" s="1"/>
  <c r="F177"/>
  <c r="G177" s="1"/>
  <c r="C177" s="1"/>
  <c r="F173"/>
  <c r="G173" s="1"/>
  <c r="C173" s="1"/>
  <c r="F169"/>
  <c r="G169" s="1"/>
  <c r="C169" s="1"/>
  <c r="F165"/>
  <c r="G165" s="1"/>
  <c r="C165" s="1"/>
  <c r="F161"/>
  <c r="G161" s="1"/>
  <c r="C161" s="1"/>
  <c r="F157"/>
  <c r="G157" s="1"/>
  <c r="C157" s="1"/>
  <c r="F153"/>
  <c r="G153" s="1"/>
  <c r="C153" s="1"/>
  <c r="F149"/>
  <c r="G149" s="1"/>
  <c r="C149" s="1"/>
  <c r="F145"/>
  <c r="G145" s="1"/>
  <c r="C145" s="1"/>
  <c r="F141"/>
  <c r="G141" s="1"/>
  <c r="C141" s="1"/>
  <c r="F137"/>
  <c r="G137" s="1"/>
  <c r="C137" s="1"/>
  <c r="F133"/>
  <c r="G133" s="1"/>
  <c r="C133" s="1"/>
  <c r="F129"/>
  <c r="G129" s="1"/>
  <c r="C129" s="1"/>
  <c r="F125"/>
  <c r="G125" s="1"/>
  <c r="C125" s="1"/>
  <c r="F121"/>
  <c r="G121" s="1"/>
  <c r="C121" s="1"/>
  <c r="F117"/>
  <c r="G117" s="1"/>
  <c r="C117" s="1"/>
  <c r="F113"/>
  <c r="G113" s="1"/>
  <c r="C113" s="1"/>
  <c r="F109"/>
  <c r="G109" s="1"/>
  <c r="C109" s="1"/>
  <c r="F105"/>
  <c r="G105" s="1"/>
  <c r="C105" s="1"/>
  <c r="F101"/>
  <c r="G101" s="1"/>
  <c r="C101" s="1"/>
  <c r="F97"/>
  <c r="G97" s="1"/>
  <c r="C97" s="1"/>
  <c r="F93"/>
  <c r="G93" s="1"/>
  <c r="C93" s="1"/>
  <c r="F89"/>
  <c r="G89" s="1"/>
  <c r="C89" s="1"/>
  <c r="F85"/>
  <c r="G85" s="1"/>
  <c r="C85" s="1"/>
  <c r="F81"/>
  <c r="G81" s="1"/>
  <c r="C81" s="1"/>
  <c r="F77"/>
  <c r="G77" s="1"/>
  <c r="C77" s="1"/>
  <c r="F73"/>
  <c r="G73" s="1"/>
  <c r="C73" s="1"/>
  <c r="F69"/>
  <c r="G69" s="1"/>
  <c r="C69" s="1"/>
  <c r="F65"/>
  <c r="G65" s="1"/>
  <c r="C65" s="1"/>
  <c r="F61"/>
  <c r="G61" s="1"/>
  <c r="C61" s="1"/>
  <c r="F57"/>
  <c r="G57" s="1"/>
  <c r="C57" s="1"/>
  <c r="F53"/>
  <c r="G53" s="1"/>
  <c r="C53" s="1"/>
  <c r="F49"/>
  <c r="G49" s="1"/>
  <c r="C49" s="1"/>
  <c r="F45"/>
  <c r="G45" s="1"/>
  <c r="C45" s="1"/>
  <c r="F41"/>
  <c r="G41" s="1"/>
  <c r="C41" s="1"/>
  <c r="F37"/>
  <c r="G37" s="1"/>
  <c r="C37" s="1"/>
  <c r="F33"/>
  <c r="G33" s="1"/>
  <c r="C33" s="1"/>
  <c r="F29"/>
  <c r="G29" s="1"/>
  <c r="C29" s="1"/>
  <c r="F25"/>
  <c r="G25" s="1"/>
  <c r="C25" s="1"/>
  <c r="F21"/>
  <c r="G21" s="1"/>
  <c r="C21" s="1"/>
  <c r="F17"/>
  <c r="G17" s="1"/>
  <c r="C17" s="1"/>
  <c r="F13"/>
  <c r="G13" s="1"/>
  <c r="C13" s="1"/>
  <c r="F9"/>
  <c r="G9" s="1"/>
  <c r="C9" s="1"/>
  <c r="F188"/>
  <c r="G188" s="1"/>
  <c r="C188" s="1"/>
  <c r="F198"/>
  <c r="G198" s="1"/>
  <c r="C198" s="1"/>
  <c r="F194"/>
  <c r="G194" s="1"/>
  <c r="C194" s="1"/>
  <c r="F190"/>
  <c r="G190" s="1"/>
  <c r="C190" s="1"/>
  <c r="F186"/>
  <c r="G186" s="1"/>
  <c r="C186" s="1"/>
  <c r="F182"/>
  <c r="G182" s="1"/>
  <c r="C182" s="1"/>
  <c r="F178"/>
  <c r="G178" s="1"/>
  <c r="C178" s="1"/>
  <c r="F174"/>
  <c r="G174" s="1"/>
  <c r="C174" s="1"/>
  <c r="F170"/>
  <c r="G170" s="1"/>
  <c r="C170" s="1"/>
  <c r="F166"/>
  <c r="G166" s="1"/>
  <c r="C166" s="1"/>
  <c r="F162"/>
  <c r="G162" s="1"/>
  <c r="C162" s="1"/>
  <c r="F158"/>
  <c r="G158" s="1"/>
  <c r="C158" s="1"/>
  <c r="F154"/>
  <c r="G154" s="1"/>
  <c r="C154" s="1"/>
  <c r="F150"/>
  <c r="G150" s="1"/>
  <c r="C150" s="1"/>
  <c r="F146"/>
  <c r="G146" s="1"/>
  <c r="C146" s="1"/>
  <c r="F142"/>
  <c r="G142" s="1"/>
  <c r="C142" s="1"/>
  <c r="F138"/>
  <c r="G138" s="1"/>
  <c r="C138" s="1"/>
  <c r="F134"/>
  <c r="G134" s="1"/>
  <c r="C134" s="1"/>
  <c r="F130"/>
  <c r="G130" s="1"/>
  <c r="C130" s="1"/>
  <c r="F126"/>
  <c r="G126" s="1"/>
  <c r="C126" s="1"/>
  <c r="F122"/>
  <c r="G122" s="1"/>
  <c r="C122" s="1"/>
  <c r="F118"/>
  <c r="G118" s="1"/>
  <c r="C118" s="1"/>
  <c r="F114"/>
  <c r="G114" s="1"/>
  <c r="C114" s="1"/>
  <c r="F110"/>
  <c r="G110" s="1"/>
  <c r="C110" s="1"/>
  <c r="F106"/>
  <c r="G106" s="1"/>
  <c r="C106" s="1"/>
  <c r="F102"/>
  <c r="G102" s="1"/>
  <c r="C102" s="1"/>
  <c r="F98"/>
  <c r="G98" s="1"/>
  <c r="C98" s="1"/>
  <c r="F94"/>
  <c r="G94" s="1"/>
  <c r="C94" s="1"/>
  <c r="F90"/>
  <c r="G90" s="1"/>
  <c r="C90" s="1"/>
  <c r="F86"/>
  <c r="G86" s="1"/>
  <c r="C86" s="1"/>
  <c r="F82"/>
  <c r="G82" s="1"/>
  <c r="C82" s="1"/>
  <c r="F78"/>
  <c r="G78" s="1"/>
  <c r="C78" s="1"/>
  <c r="F74"/>
  <c r="G74" s="1"/>
  <c r="C74" s="1"/>
  <c r="F70"/>
  <c r="G70" s="1"/>
  <c r="C70" s="1"/>
  <c r="F66"/>
  <c r="G66" s="1"/>
  <c r="C66" s="1"/>
  <c r="F62"/>
  <c r="G62" s="1"/>
  <c r="C62" s="1"/>
  <c r="F58"/>
  <c r="G58" s="1"/>
  <c r="C58" s="1"/>
  <c r="F54"/>
  <c r="G54" s="1"/>
  <c r="C54" s="1"/>
  <c r="F50"/>
  <c r="G50" s="1"/>
  <c r="C50" s="1"/>
  <c r="F46"/>
  <c r="G46" s="1"/>
  <c r="C46" s="1"/>
  <c r="F42"/>
  <c r="G42" s="1"/>
  <c r="C42" s="1"/>
  <c r="F38"/>
  <c r="G38" s="1"/>
  <c r="C38" s="1"/>
  <c r="F34"/>
  <c r="G34" s="1"/>
  <c r="C34" s="1"/>
  <c r="F30"/>
  <c r="G30" s="1"/>
  <c r="C30" s="1"/>
  <c r="F26"/>
  <c r="G26" s="1"/>
  <c r="C26" s="1"/>
  <c r="F22"/>
  <c r="G22" s="1"/>
  <c r="C22" s="1"/>
  <c r="F18"/>
  <c r="G18" s="1"/>
  <c r="C18" s="1"/>
  <c r="F14"/>
  <c r="G14" s="1"/>
  <c r="C14" s="1"/>
  <c r="F10"/>
  <c r="G10" s="1"/>
  <c r="C10" s="1"/>
  <c r="F199"/>
  <c r="G199" s="1"/>
  <c r="C199" s="1"/>
  <c r="F195"/>
  <c r="G195" s="1"/>
  <c r="C195" s="1"/>
  <c r="F191"/>
  <c r="G191" s="1"/>
  <c r="C191" s="1"/>
  <c r="F187"/>
  <c r="G187" s="1"/>
  <c r="C187" s="1"/>
  <c r="F183"/>
  <c r="G183" s="1"/>
  <c r="C183" s="1"/>
  <c r="F179"/>
  <c r="G179" s="1"/>
  <c r="C179" s="1"/>
  <c r="F175"/>
  <c r="G175" s="1"/>
  <c r="C175" s="1"/>
  <c r="F171"/>
  <c r="G171" s="1"/>
  <c r="C171" s="1"/>
  <c r="F167"/>
  <c r="G167" s="1"/>
  <c r="C167" s="1"/>
  <c r="F163"/>
  <c r="G163" s="1"/>
  <c r="C163" s="1"/>
  <c r="F159"/>
  <c r="G159" s="1"/>
  <c r="C159" s="1"/>
  <c r="F155"/>
  <c r="G155" s="1"/>
  <c r="C155" s="1"/>
  <c r="F151"/>
  <c r="G151" s="1"/>
  <c r="C151" s="1"/>
  <c r="F147"/>
  <c r="G147" s="1"/>
  <c r="C147" s="1"/>
  <c r="F143"/>
  <c r="G143" s="1"/>
  <c r="C143" s="1"/>
  <c r="F139"/>
  <c r="G139" s="1"/>
  <c r="C139" s="1"/>
  <c r="F135"/>
  <c r="G135" s="1"/>
  <c r="C135" s="1"/>
  <c r="F131"/>
  <c r="G131" s="1"/>
  <c r="C131" s="1"/>
  <c r="F127"/>
  <c r="G127" s="1"/>
  <c r="C127" s="1"/>
  <c r="F123"/>
  <c r="G123" s="1"/>
  <c r="C123" s="1"/>
  <c r="F119"/>
  <c r="G119" s="1"/>
  <c r="C119" s="1"/>
  <c r="F115"/>
  <c r="G115" s="1"/>
  <c r="C115" s="1"/>
  <c r="F111"/>
  <c r="G111" s="1"/>
  <c r="C111" s="1"/>
  <c r="F107"/>
  <c r="G107" s="1"/>
  <c r="C107" s="1"/>
  <c r="F103"/>
  <c r="G103" s="1"/>
  <c r="C103" s="1"/>
  <c r="F99"/>
  <c r="G99" s="1"/>
  <c r="C99" s="1"/>
  <c r="F95"/>
  <c r="G95" s="1"/>
  <c r="C95" s="1"/>
  <c r="F91"/>
  <c r="G91" s="1"/>
  <c r="C91" s="1"/>
  <c r="F87"/>
  <c r="G87" s="1"/>
  <c r="C87" s="1"/>
  <c r="F83"/>
  <c r="G83" s="1"/>
  <c r="C83" s="1"/>
  <c r="F79"/>
  <c r="G79" s="1"/>
  <c r="C79" s="1"/>
  <c r="F75"/>
  <c r="G75" s="1"/>
  <c r="C75" s="1"/>
  <c r="F71"/>
  <c r="G71" s="1"/>
  <c r="C71" s="1"/>
  <c r="F67"/>
  <c r="G67" s="1"/>
  <c r="C67" s="1"/>
  <c r="F63"/>
  <c r="G63" s="1"/>
  <c r="C63" s="1"/>
  <c r="F59"/>
  <c r="G59" s="1"/>
  <c r="C59" s="1"/>
  <c r="F55"/>
  <c r="G55" s="1"/>
  <c r="C55" s="1"/>
  <c r="F51"/>
  <c r="G51" s="1"/>
  <c r="C51" s="1"/>
  <c r="F47"/>
  <c r="G47" s="1"/>
  <c r="C47" s="1"/>
  <c r="F43"/>
  <c r="G43" s="1"/>
  <c r="C43" s="1"/>
  <c r="F39"/>
  <c r="G39" s="1"/>
  <c r="C39" s="1"/>
  <c r="F35"/>
  <c r="G35" s="1"/>
  <c r="C35" s="1"/>
  <c r="F31"/>
  <c r="G31" s="1"/>
  <c r="C31" s="1"/>
  <c r="F27"/>
  <c r="G27" s="1"/>
  <c r="C27" s="1"/>
  <c r="F23"/>
  <c r="G23" s="1"/>
  <c r="C23" s="1"/>
  <c r="F19"/>
  <c r="G19" s="1"/>
  <c r="C19" s="1"/>
  <c r="F15"/>
  <c r="G15" s="1"/>
  <c r="C15" s="1"/>
  <c r="F11"/>
  <c r="G11" s="1"/>
  <c r="C11" s="1"/>
  <c r="F7"/>
  <c r="G7" s="1"/>
  <c r="C7" s="1"/>
  <c r="J11" i="3"/>
  <c r="BB20" l="1"/>
  <c r="BB27"/>
  <c r="BB25"/>
  <c r="BB22"/>
  <c r="J18"/>
  <c r="J15" l="1"/>
  <c r="J14"/>
  <c r="J16" i="2"/>
  <c r="J18"/>
  <c r="J19"/>
  <c r="J20"/>
  <c r="J21"/>
  <c r="J22"/>
  <c r="J23"/>
  <c r="J24"/>
  <c r="J15"/>
  <c r="BB29" i="3" l="1"/>
  <c r="BB30"/>
  <c r="BB31"/>
  <c r="BB32"/>
  <c r="BB33"/>
  <c r="BB34"/>
  <c r="BB35"/>
  <c r="BB36"/>
  <c r="BB37"/>
  <c r="BB38"/>
  <c r="BB39"/>
  <c r="BB40"/>
  <c r="AI16" l="1"/>
  <c r="AI17"/>
  <c r="AI18"/>
  <c r="AI19"/>
  <c r="AI20"/>
  <c r="AI21"/>
  <c r="AI22"/>
  <c r="AI23"/>
  <c r="AI24"/>
  <c r="AI25"/>
  <c r="AI27"/>
  <c r="AI28"/>
  <c r="AI29"/>
  <c r="AI30"/>
  <c r="AI32"/>
  <c r="AI33"/>
  <c r="AI34"/>
  <c r="AI35"/>
  <c r="AI36"/>
  <c r="AI37"/>
  <c r="AI38"/>
  <c r="K18" l="1"/>
  <c r="BC20"/>
  <c r="K21" i="2"/>
  <c r="K18"/>
  <c r="K16"/>
  <c r="K24"/>
  <c r="K22"/>
  <c r="K11" i="3"/>
  <c r="K20" i="2"/>
  <c r="K23"/>
  <c r="K19"/>
  <c r="K15"/>
  <c r="H22" i="5"/>
  <c r="H19"/>
  <c r="H17"/>
  <c r="K14" i="2"/>
  <c r="K24" i="3"/>
  <c r="K20"/>
  <c r="K15"/>
  <c r="AJ37"/>
  <c r="AJ33"/>
  <c r="AJ30"/>
  <c r="AJ27"/>
  <c r="AJ21"/>
  <c r="AJ17"/>
  <c r="BC38"/>
  <c r="BC31"/>
  <c r="BC25"/>
  <c r="AJ25"/>
  <c r="AJ24"/>
  <c r="AJ20"/>
  <c r="AJ16"/>
  <c r="BC36"/>
  <c r="BC33"/>
  <c r="BC30"/>
  <c r="BC26"/>
  <c r="BC24"/>
  <c r="K22"/>
  <c r="AJ38"/>
  <c r="AJ19"/>
  <c r="BC40"/>
  <c r="BC37"/>
  <c r="BC35"/>
  <c r="BC34"/>
  <c r="BC27"/>
  <c r="BC23"/>
  <c r="H20" i="5"/>
  <c r="H18"/>
  <c r="H16"/>
  <c r="H14"/>
  <c r="H8"/>
  <c r="K13" i="2"/>
  <c r="K26" i="3"/>
  <c r="K23"/>
  <c r="K19"/>
  <c r="K14"/>
  <c r="AJ36"/>
  <c r="AJ29"/>
  <c r="H23" i="5"/>
  <c r="H15"/>
  <c r="H13"/>
  <c r="H10"/>
  <c r="K12" i="2"/>
  <c r="K25" i="3"/>
  <c r="AJ35"/>
  <c r="AJ23"/>
  <c r="BC29"/>
  <c r="H9" i="5"/>
  <c r="AJ32" i="3"/>
  <c r="AJ22"/>
  <c r="BC22"/>
  <c r="K16"/>
  <c r="AJ28"/>
  <c r="K11" i="2"/>
  <c r="K21" i="3"/>
  <c r="AJ18"/>
  <c r="BC32"/>
  <c r="AJ34"/>
  <c r="H11" i="5"/>
  <c r="BC39" i="3"/>
  <c r="H7" i="5"/>
  <c r="K13" i="3"/>
  <c r="J3" i="5" l="1"/>
  <c r="K3" s="1"/>
  <c r="M3" i="3"/>
  <c r="N3" s="1"/>
  <c r="M3" i="2"/>
  <c r="N3" s="1"/>
  <c r="L3" i="5" l="1"/>
  <c r="O3" i="2"/>
  <c r="J19" i="3" l="1"/>
  <c r="J20"/>
  <c r="J21"/>
  <c r="J22"/>
  <c r="J23"/>
  <c r="J24"/>
  <c r="J25"/>
  <c r="J26"/>
  <c r="J11" i="2"/>
  <c r="J12"/>
  <c r="J13"/>
  <c r="J14"/>
</calcChain>
</file>

<file path=xl/comments1.xml><?xml version="1.0" encoding="utf-8"?>
<comments xmlns="http://schemas.openxmlformats.org/spreadsheetml/2006/main">
  <authors>
    <author>COURTIN</author>
  </authors>
  <commentList>
    <comment ref="B6" authorId="0">
      <text>
        <r>
          <rPr>
            <b/>
            <sz val="9"/>
            <color indexed="81"/>
            <rFont val="Tahoma"/>
            <charset val="1"/>
          </rPr>
          <t>entrer dans cette liste les noms 
des onglets créés par projets
Les noms doivent être strictement
conformes aux noms d'onglets
(blancs, accents, signes etc..)</t>
        </r>
      </text>
    </comment>
  </commentList>
</comments>
</file>

<file path=xl/sharedStrings.xml><?xml version="1.0" encoding="utf-8"?>
<sst xmlns="http://schemas.openxmlformats.org/spreadsheetml/2006/main" count="792" uniqueCount="387">
  <si>
    <t>Stock</t>
  </si>
  <si>
    <t>HEATSHIELD</t>
  </si>
  <si>
    <t>FILL VENT LINE</t>
  </si>
  <si>
    <t>7310126AA</t>
  </si>
  <si>
    <t>7310148AA</t>
  </si>
  <si>
    <t>LOCKING RING</t>
  </si>
  <si>
    <t>7310630AA</t>
  </si>
  <si>
    <t>7410533AA</t>
  </si>
  <si>
    <t>4053215TA</t>
  </si>
  <si>
    <t>4101811TA</t>
  </si>
  <si>
    <t>7410815TA NO FONCT</t>
  </si>
  <si>
    <t>7410816TA NO FONCT</t>
  </si>
  <si>
    <t>7432724UA</t>
  </si>
  <si>
    <t>7510358TA</t>
  </si>
  <si>
    <t>7620529TA</t>
  </si>
  <si>
    <t>7720375TB</t>
  </si>
  <si>
    <t>4011812TA</t>
  </si>
  <si>
    <t>7410817TA NO FONCTION</t>
  </si>
  <si>
    <t>7611460TA</t>
  </si>
  <si>
    <t>7321214TA</t>
  </si>
  <si>
    <t>1001873AA</t>
  </si>
  <si>
    <t>7210242AA</t>
  </si>
  <si>
    <t>HEATSHIELD BOSS</t>
  </si>
  <si>
    <t>7320248AA</t>
  </si>
  <si>
    <t>7320665AA</t>
  </si>
  <si>
    <t>7321199TA</t>
  </si>
  <si>
    <t>7330193AA</t>
  </si>
  <si>
    <t>7432688TA</t>
  </si>
  <si>
    <t>7570067AA</t>
  </si>
  <si>
    <t>NP0000444</t>
  </si>
  <si>
    <t>4101714TA</t>
  </si>
  <si>
    <t>7410817TA</t>
  </si>
  <si>
    <t>7410827TA</t>
  </si>
  <si>
    <t>7432690TB</t>
  </si>
  <si>
    <t>7432691TA</t>
  </si>
  <si>
    <t>7432720TA</t>
  </si>
  <si>
    <t>7432721TA</t>
  </si>
  <si>
    <t>7611435TA</t>
  </si>
  <si>
    <t>7611435TB</t>
  </si>
  <si>
    <t>7611446TA</t>
  </si>
  <si>
    <t>7620475TA</t>
  </si>
  <si>
    <t>7660604TA</t>
  </si>
  <si>
    <t>7410150AA</t>
  </si>
  <si>
    <t>7432723TA</t>
  </si>
  <si>
    <t>7640211TA</t>
  </si>
  <si>
    <t>7640213TA</t>
  </si>
  <si>
    <t>4053216TA</t>
  </si>
  <si>
    <t>4053217TA</t>
  </si>
  <si>
    <t>7432730TB</t>
  </si>
  <si>
    <t>7510353TB</t>
  </si>
  <si>
    <t>7510353TB (LABO)</t>
  </si>
  <si>
    <t>7620469TA</t>
  </si>
  <si>
    <t>7620470TA</t>
  </si>
  <si>
    <t>7620543TA</t>
  </si>
  <si>
    <t>7720379TA</t>
  </si>
  <si>
    <t>7410189AA</t>
  </si>
  <si>
    <t>7432689TA</t>
  </si>
  <si>
    <t>7432722TA</t>
  </si>
  <si>
    <t>7440292TA</t>
  </si>
  <si>
    <t>7440293TA</t>
  </si>
  <si>
    <t>7640212TA</t>
  </si>
  <si>
    <t>4101713TA</t>
  </si>
  <si>
    <t>7410815TA</t>
  </si>
  <si>
    <t>7410816TA</t>
  </si>
  <si>
    <t>7410826TA</t>
  </si>
  <si>
    <t>7432686TA</t>
  </si>
  <si>
    <t>7432687TA</t>
  </si>
  <si>
    <t>7432724TA</t>
  </si>
  <si>
    <t>7432725TA</t>
  </si>
  <si>
    <t>7432726TA</t>
  </si>
  <si>
    <t>7432727TA</t>
  </si>
  <si>
    <t>7432728TA</t>
  </si>
  <si>
    <t>7611434TA</t>
  </si>
  <si>
    <t>7611443TA</t>
  </si>
  <si>
    <t>7611445TA</t>
  </si>
  <si>
    <t>7620474TA</t>
  </si>
  <si>
    <t>7620524TA</t>
  </si>
  <si>
    <t>7660603TA</t>
  </si>
  <si>
    <t>7440293TA DROIT</t>
  </si>
  <si>
    <t>7570124AA</t>
  </si>
  <si>
    <t>7620492TA</t>
  </si>
  <si>
    <t>7730063AA</t>
  </si>
  <si>
    <t>7611487TA</t>
  </si>
  <si>
    <t>7432959TA</t>
  </si>
  <si>
    <t>7440294TA</t>
  </si>
  <si>
    <t>PLASTIC BRACKET</t>
  </si>
  <si>
    <t>METAL INSERT</t>
  </si>
  <si>
    <t>7320092AA</t>
  </si>
  <si>
    <t>7432753AA-AA01</t>
  </si>
  <si>
    <t>7510365UA</t>
  </si>
  <si>
    <t>7540209UA</t>
  </si>
  <si>
    <t>7540210UA</t>
  </si>
  <si>
    <t>94556450</t>
  </si>
  <si>
    <t>ROV</t>
  </si>
  <si>
    <t>CANISTER ECE</t>
  </si>
  <si>
    <t>7210383AA</t>
  </si>
  <si>
    <t>FDM</t>
  </si>
  <si>
    <t>7320711AA</t>
  </si>
  <si>
    <t>FILL VENT NIPPLE</t>
  </si>
  <si>
    <t>FILLER SPUD</t>
  </si>
  <si>
    <t>HEAT SHIELD</t>
  </si>
  <si>
    <t>7320123AA</t>
  </si>
  <si>
    <t>7210230AA</t>
  </si>
  <si>
    <t>7210247AA</t>
  </si>
  <si>
    <t>7320159AC</t>
  </si>
  <si>
    <t>7320354AA</t>
  </si>
  <si>
    <t>LINE RETAINING CLIP 16_16/12</t>
  </si>
  <si>
    <t>7320666AB</t>
  </si>
  <si>
    <t>7330744AA-AA</t>
  </si>
  <si>
    <t>7330745AA-AA</t>
  </si>
  <si>
    <t>7410071AA</t>
  </si>
  <si>
    <t>7540075AA</t>
  </si>
  <si>
    <t>7460031AA</t>
  </si>
  <si>
    <t>7610217AA</t>
  </si>
  <si>
    <t>7660096AA</t>
  </si>
  <si>
    <t>Qty</t>
  </si>
  <si>
    <t>Unit of Measure</t>
  </si>
  <si>
    <t>Lev</t>
  </si>
  <si>
    <t/>
  </si>
  <si>
    <t>UN (Unit part)</t>
  </si>
  <si>
    <t>4108903AA</t>
  </si>
  <si>
    <t>7330452AA</t>
  </si>
  <si>
    <t>Plastic Adaptor C4</t>
  </si>
  <si>
    <t>7330453AA</t>
  </si>
  <si>
    <t>7540058AA</t>
  </si>
  <si>
    <t>7611202AB</t>
  </si>
  <si>
    <t>Qty to be 
realized</t>
  </si>
  <si>
    <t>4101903TA</t>
  </si>
  <si>
    <t>Plastic Bracket Canister &amp; D.filter B</t>
  </si>
  <si>
    <t>7320883AA</t>
  </si>
  <si>
    <t>ICV ECE/DIESEL L7</t>
  </si>
  <si>
    <t>4101904TA</t>
  </si>
  <si>
    <t>7432791TA</t>
  </si>
  <si>
    <t>7432792TA</t>
  </si>
  <si>
    <t>WIRE HARNESS</t>
  </si>
  <si>
    <t>4104407AA</t>
  </si>
  <si>
    <t>4104409AA</t>
  </si>
  <si>
    <t>4104410AA</t>
  </si>
  <si>
    <t>7310658AA</t>
  </si>
  <si>
    <t>7310678AA</t>
  </si>
  <si>
    <t>7320883AB</t>
  </si>
  <si>
    <t>7321206AA</t>
  </si>
  <si>
    <t>7321207AA</t>
  </si>
  <si>
    <t>7410818AA</t>
  </si>
  <si>
    <t>7432751AA</t>
  </si>
  <si>
    <t>7432753AA</t>
  </si>
  <si>
    <t>7540210AA</t>
  </si>
  <si>
    <t>7611469AA</t>
  </si>
  <si>
    <t>7620483AA</t>
  </si>
  <si>
    <t>7620484AA</t>
  </si>
  <si>
    <t>7640214AA</t>
  </si>
  <si>
    <t>7640215AA</t>
  </si>
  <si>
    <t>7510365AA</t>
  </si>
  <si>
    <t>7510366AA</t>
  </si>
  <si>
    <t>7560226AA</t>
  </si>
  <si>
    <t>Total
 needs</t>
  </si>
  <si>
    <t>Date</t>
  </si>
  <si>
    <t>Semaine</t>
  </si>
  <si>
    <t>Date
du jour</t>
  </si>
  <si>
    <t>Planning prévu 
pour la semaine</t>
  </si>
  <si>
    <t>4101806TA</t>
  </si>
  <si>
    <t>4101807TA</t>
  </si>
  <si>
    <t>4101808TA</t>
  </si>
  <si>
    <t>4101813TA</t>
  </si>
  <si>
    <t>4101814TA</t>
  </si>
  <si>
    <t>4101815TA</t>
  </si>
  <si>
    <t>4101816TA</t>
  </si>
  <si>
    <t>4101817TA</t>
  </si>
  <si>
    <t>4101803TA</t>
  </si>
  <si>
    <t>4101805TA</t>
  </si>
  <si>
    <t>4101804TA</t>
  </si>
  <si>
    <t>4101801TA</t>
  </si>
  <si>
    <t>G12 TSBM Weld pad</t>
  </si>
  <si>
    <t>G12 TSBM pin for left gauge</t>
  </si>
  <si>
    <t>NP0000445</t>
  </si>
  <si>
    <t>4101809TA</t>
  </si>
  <si>
    <t>4101810TA</t>
  </si>
  <si>
    <t>ENCAPSULATED RING STD INERGY</t>
  </si>
  <si>
    <t>PLASTIC BRACKET FOR STRAP</t>
  </si>
  <si>
    <t>Diesel Breathing nipple</t>
  </si>
  <si>
    <t>METALLIC SPACER UP</t>
  </si>
  <si>
    <t>HEAT SHIELD STUD - EPSILON/DELTA</t>
  </si>
  <si>
    <t>7320091AA</t>
  </si>
  <si>
    <t>7432803TA</t>
  </si>
  <si>
    <t>4101705UA</t>
  </si>
  <si>
    <t>4101706UA</t>
  </si>
  <si>
    <t>4101709UA</t>
  </si>
  <si>
    <t>4101710UA</t>
  </si>
  <si>
    <t>4101711UA</t>
  </si>
  <si>
    <t>SPIDER FILTER BOX MFA FWD</t>
  </si>
  <si>
    <t>FD LINE PETROL ECE DML MFA2 FWD</t>
  </si>
  <si>
    <t>7432686TB</t>
  </si>
  <si>
    <t>7432804TA</t>
  </si>
  <si>
    <t>METALLIC HEATSHIELD DML MFA2 FWD</t>
  </si>
  <si>
    <t>GROUND STRAP HEATSHIELD DML MFA2 FWD</t>
  </si>
  <si>
    <t>STRAP SUB ASSY FWD LHS VIM MFA2</t>
  </si>
  <si>
    <t>STRAP SUB ASSY FWD RHS VIM MFA2</t>
  </si>
  <si>
    <t>7432730UA</t>
  </si>
  <si>
    <t>7611465AA</t>
  </si>
  <si>
    <t>7310128AA</t>
  </si>
  <si>
    <t>7310129AA</t>
  </si>
  <si>
    <t>7320751AA</t>
  </si>
  <si>
    <t>7420182AA</t>
  </si>
  <si>
    <t>7431882AA</t>
  </si>
  <si>
    <t>4101707UB</t>
  </si>
  <si>
    <t>4101712UB</t>
  </si>
  <si>
    <t>4101702UA</t>
  </si>
  <si>
    <t>4101703UA</t>
  </si>
  <si>
    <t>4101704UA</t>
  </si>
  <si>
    <t>4101701TB</t>
  </si>
  <si>
    <t>4101708TB</t>
  </si>
  <si>
    <t>7410827UA</t>
  </si>
  <si>
    <t>PROJET</t>
  </si>
  <si>
    <t>INLET CHECK VALVE</t>
  </si>
  <si>
    <t>7432803AA</t>
  </si>
  <si>
    <t>7433064TA</t>
  </si>
  <si>
    <t>S12-13</t>
  </si>
  <si>
    <t>Cde en cours - date liv ?</t>
  </si>
  <si>
    <t>En réception</t>
  </si>
  <si>
    <t>4108902AA</t>
  </si>
  <si>
    <t>4108901AA</t>
  </si>
  <si>
    <t>G (Gram)</t>
  </si>
  <si>
    <t>1002053AA</t>
  </si>
  <si>
    <t>7110001AA</t>
  </si>
  <si>
    <t>7130008AA</t>
  </si>
  <si>
    <t>7130039AA</t>
  </si>
  <si>
    <t>LOCATING RING - 987 997</t>
  </si>
  <si>
    <t>7330739AA</t>
  </si>
  <si>
    <t>7330740AA</t>
  </si>
  <si>
    <t>7330744AA</t>
  </si>
  <si>
    <t>7330745AA</t>
  </si>
  <si>
    <t>7320159ac</t>
  </si>
  <si>
    <t>4101902TA</t>
  </si>
  <si>
    <t>KG (kilogram)</t>
  </si>
  <si>
    <t>4101901TA</t>
  </si>
  <si>
    <t>7110024AA</t>
  </si>
  <si>
    <t>7130001AA</t>
  </si>
  <si>
    <t>7130002AA</t>
  </si>
  <si>
    <t>1001568AA</t>
  </si>
  <si>
    <t>Désignation</t>
  </si>
  <si>
    <t>Ref</t>
  </si>
  <si>
    <t>stock</t>
  </si>
  <si>
    <t>besoin</t>
  </si>
  <si>
    <t>Manquant</t>
  </si>
  <si>
    <t>BLEU</t>
  </si>
  <si>
    <t>ROUGE</t>
  </si>
  <si>
    <t>JAUNE</t>
  </si>
  <si>
    <t>REF</t>
  </si>
  <si>
    <t>QTE</t>
  </si>
  <si>
    <t xml:space="preserve"> Material Description</t>
  </si>
  <si>
    <t>produit rouge</t>
  </si>
  <si>
    <t>produit soudé rouge</t>
  </si>
  <si>
    <t>Coquille rouge</t>
  </si>
  <si>
    <t>matière 1</t>
  </si>
  <si>
    <t>matière 2</t>
  </si>
  <si>
    <t>atelier soudage manuel</t>
  </si>
  <si>
    <t>RETENTION MODULE</t>
  </si>
  <si>
    <t xml:space="preserve">PREPREG UPPER FACE </t>
  </si>
  <si>
    <t xml:space="preserve">PREPREG LOWER FACE </t>
  </si>
  <si>
    <t>matière 3</t>
  </si>
  <si>
    <t>matière 4</t>
  </si>
  <si>
    <t>CANISTER PLASTIC BRACKET</t>
  </si>
  <si>
    <t>ICV</t>
  </si>
  <si>
    <t>inner tube</t>
  </si>
  <si>
    <t>PILLIER</t>
  </si>
  <si>
    <t>atelier soudage machine</t>
  </si>
  <si>
    <t>coquille jaune</t>
  </si>
  <si>
    <t>ENCAPSULATED RING STD</t>
  </si>
  <si>
    <t xml:space="preserve"> atelier soufflage machine</t>
  </si>
  <si>
    <t>atelier soufflage machine</t>
  </si>
  <si>
    <t xml:space="preserve">FILL VENT NIPPLE </t>
  </si>
  <si>
    <t>VENTING SYSTEM ASSY COMBO</t>
  </si>
  <si>
    <t>VENT SYSTEM</t>
  </si>
  <si>
    <t>VENTING SYSTEM BODY</t>
  </si>
  <si>
    <t>FILL VENT LINE INTERNAL</t>
  </si>
  <si>
    <t>VENT LINE EXTERNAL</t>
  </si>
  <si>
    <t xml:space="preserve"> DELIVERY LINE DML </t>
  </si>
  <si>
    <t>JAUNE ( version 1 )</t>
  </si>
  <si>
    <t>JAUNE ( version 2 )</t>
  </si>
  <si>
    <t>produit jaune version 2A</t>
  </si>
  <si>
    <t>produit jaune version 2B</t>
  </si>
  <si>
    <t>produit jaune version 2C</t>
  </si>
  <si>
    <t>produit jaune version 2D</t>
  </si>
  <si>
    <t>proudit jaune version 2E</t>
  </si>
  <si>
    <t>produit jaune version 2F</t>
  </si>
  <si>
    <t>produit jaune version 2G</t>
  </si>
  <si>
    <t>produit jaune version 2H</t>
  </si>
  <si>
    <t>coquille jaune 2</t>
  </si>
  <si>
    <t>IN VENT SYST TSBM</t>
  </si>
  <si>
    <t>RET CLIP</t>
  </si>
  <si>
    <t>FILL LIMIT VENT VALVE</t>
  </si>
  <si>
    <t>ROLL OVER VALVE</t>
  </si>
  <si>
    <t>JAUNE (version3)</t>
  </si>
  <si>
    <t>produit soudé jaune version 1</t>
  </si>
  <si>
    <t>produit jaune version 1</t>
  </si>
  <si>
    <t>produit jaune version 3A</t>
  </si>
  <si>
    <t>produit jaune version 3B</t>
  </si>
  <si>
    <t>produit jaune version 3C</t>
  </si>
  <si>
    <t>produit jaune version 3D</t>
  </si>
  <si>
    <t>produit jaune version 3E</t>
  </si>
  <si>
    <t>produit jaune version 3F</t>
  </si>
  <si>
    <t>produit jaune version 3G</t>
  </si>
  <si>
    <t>produit soudé jaune version 2A-D-H</t>
  </si>
  <si>
    <t>produit soudé jaune version 2B-E-F</t>
  </si>
  <si>
    <t>produit soudé jaune version 2C-G</t>
  </si>
  <si>
    <t>produit soudé jaune version 2A-D-E-F</t>
  </si>
  <si>
    <t>produit soudé jaune version 3B</t>
  </si>
  <si>
    <t>produit soudé jaune version 3C-G</t>
  </si>
  <si>
    <t>ateleir soufflage machine</t>
  </si>
  <si>
    <t>coquille jaune 3-1</t>
  </si>
  <si>
    <t>coquille jaune 3-2</t>
  </si>
  <si>
    <t>matière  4</t>
  </si>
  <si>
    <t>FILL VENT NIPPLE X</t>
  </si>
  <si>
    <t>METALLIC HEATSHIELD</t>
  </si>
  <si>
    <t>FDM DML</t>
  </si>
  <si>
    <t>WIRE HARN</t>
  </si>
  <si>
    <t>GROUND STRAP HEATSHIELD</t>
  </si>
  <si>
    <t>VENT SYST BODY FLVV</t>
  </si>
  <si>
    <t>ICV DUST</t>
  </si>
  <si>
    <t>produit bleu version A</t>
  </si>
  <si>
    <t>produit bleu version B</t>
  </si>
  <si>
    <t>produit bleu version C</t>
  </si>
  <si>
    <t>Material Description</t>
  </si>
  <si>
    <t>Welded Bolt for Heatshield</t>
  </si>
  <si>
    <t>Plastic Bracket</t>
  </si>
  <si>
    <t>Atelier soudage machine</t>
  </si>
  <si>
    <t>VENT LINE ROW</t>
  </si>
  <si>
    <t>WIRE HARNESS ERFS</t>
  </si>
  <si>
    <t>WIRE HARNESS MRFS</t>
  </si>
  <si>
    <t>CANISTER CHINA</t>
  </si>
  <si>
    <t>atelier assemblage</t>
  </si>
  <si>
    <t>METALLIC sr</t>
  </si>
  <si>
    <t>données extraites d'un logiciel de gestion qui gère seulement le stock de composants ( via entrée/sortie de composants)</t>
  </si>
  <si>
    <t>Onglet  Feuil 1</t>
  </si>
  <si>
    <t>Onglets ROUGE/JAUNE/BLEU</t>
  </si>
  <si>
    <t>différents projets à fabriquer</t>
  </si>
  <si>
    <t>Dans le projet, il peut y avoir des sous-projets (version 1, 2, …) avec plusieurs versions différentes (version2A, 2B, …. )</t>
  </si>
  <si>
    <t>On trouve les données suivantes : Références, quantités et le nom du projet associé</t>
  </si>
  <si>
    <t>Attention : des références communes peuvent être associées à plusieurs projets ( ex Ref  7540058AA)</t>
  </si>
  <si>
    <t>7320091AA M</t>
  </si>
  <si>
    <t>7320092AA M</t>
  </si>
  <si>
    <t>7320093AA M</t>
  </si>
  <si>
    <t>7320094AA M</t>
  </si>
  <si>
    <t>7320849AA M</t>
  </si>
  <si>
    <t>7540058AA M</t>
  </si>
  <si>
    <t>7310126AA M</t>
  </si>
  <si>
    <t>7710035AA  M</t>
  </si>
  <si>
    <t>7310148AA M</t>
  </si>
  <si>
    <t>7310630AA M</t>
  </si>
  <si>
    <t>7710077AA MF</t>
  </si>
  <si>
    <t>4039541AA HY</t>
  </si>
  <si>
    <t>7410533AA  HY</t>
  </si>
  <si>
    <t>7320883AA HY</t>
  </si>
  <si>
    <t xml:space="preserve">7320711AA </t>
  </si>
  <si>
    <t xml:space="preserve">7320883AA </t>
  </si>
  <si>
    <t xml:space="preserve">7320123AA </t>
  </si>
  <si>
    <t xml:space="preserve">7540058AA </t>
  </si>
  <si>
    <t xml:space="preserve">7710010AA </t>
  </si>
  <si>
    <t xml:space="preserve">7710036AA </t>
  </si>
  <si>
    <t>Dans ces onglets, on retrouve</t>
  </si>
  <si>
    <t>les quantités à produire ( Qty to be realized)</t>
  </si>
  <si>
    <t>nombre de composants total nécessaires (Total needs)</t>
  </si>
  <si>
    <t>Créer un onglet qui synthétise de manière automatique l'ensemble des composants où le stock est inférieur aux besoins ( total needs)</t>
  </si>
  <si>
    <t>Attention : pour les composants commums entre les projets ou sous-projets =&gt; le stock peut être OK par projet, mais être insuffisant si nous additionnons les différents projets</t>
  </si>
  <si>
    <t>code identique version 1 = besoin 40 + 18</t>
  </si>
  <si>
    <t>Résultat souhaité</t>
  </si>
  <si>
    <t>Pour construire la formule, il faudrait prendre comme référence la "REF" car les désignations ne sont pas homogènes ( les références auront toujours le même nb de caractères)</t>
  </si>
  <si>
    <t>la nomenclature pour la fabrication des différents projets et versions (désignation, ref, …)</t>
  </si>
  <si>
    <t>le stock correspondant, à partir de la Feuil 1</t>
  </si>
  <si>
    <t>Dans cette synthèse, il serait aussi super d'avoir le/les nom(s) du projet correspondant</t>
  </si>
  <si>
    <t>Somme des projets</t>
  </si>
  <si>
    <t>projets</t>
  </si>
  <si>
    <t>a voir si possibilité d'indiquer les projets</t>
  </si>
  <si>
    <t>(manque 1 pour rouge, 61 pour jaune)</t>
  </si>
  <si>
    <t>ROUGE JAUNE</t>
  </si>
  <si>
    <t>REF sur le logiciel de gestion</t>
  </si>
  <si>
    <t>UTY</t>
  </si>
  <si>
    <t>liste des projets</t>
  </si>
  <si>
    <t>liste des composants</t>
  </si>
  <si>
    <t>état des stocks</t>
  </si>
  <si>
    <t>Cumuls des besoins</t>
  </si>
  <si>
    <t>nom de feuille</t>
  </si>
  <si>
    <t>champ ref</t>
  </si>
  <si>
    <t>champ total besoins</t>
  </si>
  <si>
    <t>Appro manquants</t>
  </si>
  <si>
    <t>filtrage sur "besoin"</t>
  </si>
  <si>
    <t>Besoin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</si>
</sst>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9"/>
      <color indexed="9"/>
      <name val="Verdana"/>
      <family val="2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9"/>
      <color indexed="81"/>
      <name val="Tahoma"/>
      <charset val="1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0"/>
      <color rgb="FFFF0000"/>
      <name val="Arial Narrow"/>
      <family val="2"/>
    </font>
    <font>
      <b/>
      <sz val="12"/>
      <color theme="0"/>
      <name val="Arial Narrow"/>
      <family val="2"/>
    </font>
    <font>
      <b/>
      <sz val="12"/>
      <color rgb="FF002060"/>
      <name val="Arial Narrow"/>
      <family val="2"/>
    </font>
    <font>
      <b/>
      <sz val="14"/>
      <color theme="0"/>
      <name val="Arial Narrow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3366"/>
        <bgColor rgb="FF003366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3" tint="0.59999389629810485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0.79998168889431442"/>
        <bgColor rgb="FFC0C0C0"/>
      </patternFill>
    </fill>
    <fill>
      <patternFill patternType="solid">
        <fgColor rgb="FF002060"/>
        <bgColor rgb="FFFFFFFF"/>
      </patternFill>
    </fill>
    <fill>
      <patternFill patternType="solid">
        <fgColor rgb="FF002060"/>
        <bgColor indexed="64"/>
      </patternFill>
    </fill>
    <fill>
      <patternFill patternType="solid">
        <fgColor rgb="FFC61BE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CCFF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99FF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/>
      <top/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159">
    <xf numFmtId="0" fontId="0" fillId="0" borderId="0" xfId="0"/>
    <xf numFmtId="0" fontId="3" fillId="0" borderId="0" xfId="3"/>
    <xf numFmtId="0" fontId="4" fillId="4" borderId="3" xfId="3" applyFont="1" applyFill="1" applyBorder="1" applyAlignment="1">
      <alignment horizontal="center" wrapText="1"/>
    </xf>
    <xf numFmtId="0" fontId="3" fillId="0" borderId="4" xfId="3" applyFill="1" applyBorder="1"/>
    <xf numFmtId="0" fontId="3" fillId="5" borderId="0" xfId="3" applyFill="1" applyAlignment="1">
      <alignment horizontal="center"/>
    </xf>
    <xf numFmtId="0" fontId="3" fillId="5" borderId="1" xfId="3" applyFill="1" applyBorder="1" applyAlignment="1">
      <alignment horizontal="center" wrapText="1"/>
    </xf>
    <xf numFmtId="0" fontId="3" fillId="5" borderId="0" xfId="3" applyFill="1"/>
    <xf numFmtId="0" fontId="4" fillId="4" borderId="6" xfId="3" applyFont="1" applyFill="1" applyBorder="1" applyAlignment="1">
      <alignment horizontal="center" wrapText="1"/>
    </xf>
    <xf numFmtId="0" fontId="5" fillId="6" borderId="7" xfId="3" applyFont="1" applyFill="1" applyBorder="1" applyAlignment="1">
      <alignment horizontal="center"/>
    </xf>
    <xf numFmtId="0" fontId="3" fillId="3" borderId="0" xfId="3" applyFill="1" applyAlignment="1">
      <alignment horizontal="center"/>
    </xf>
    <xf numFmtId="0" fontId="3" fillId="3" borderId="2" xfId="3" applyFill="1" applyBorder="1" applyAlignment="1">
      <alignment horizontal="center" wrapText="1"/>
    </xf>
    <xf numFmtId="0" fontId="4" fillId="4" borderId="3" xfId="3" applyFont="1" applyFill="1" applyBorder="1" applyAlignment="1">
      <alignment horizontal="center" wrapText="1"/>
    </xf>
    <xf numFmtId="0" fontId="3" fillId="3" borderId="4" xfId="3" applyFill="1" applyBorder="1"/>
    <xf numFmtId="0" fontId="0" fillId="0" borderId="2" xfId="0" applyBorder="1"/>
    <xf numFmtId="0" fontId="0" fillId="0" borderId="0" xfId="2" applyNumberFormat="1" applyFont="1" applyFill="1" applyBorder="1" applyAlignment="1" applyProtection="1">
      <alignment horizontal="left" vertical="center"/>
    </xf>
    <xf numFmtId="164" fontId="0" fillId="0" borderId="0" xfId="2" applyNumberFormat="1" applyFont="1" applyFill="1" applyBorder="1" applyAlignment="1" applyProtection="1">
      <alignment horizontal="right" vertical="center"/>
    </xf>
    <xf numFmtId="0" fontId="4" fillId="4" borderId="10" xfId="1" applyFont="1" applyFill="1" applyBorder="1" applyAlignment="1">
      <alignment horizontal="center" wrapText="1"/>
    </xf>
    <xf numFmtId="0" fontId="2" fillId="8" borderId="2" xfId="1" applyFill="1" applyBorder="1" applyAlignment="1">
      <alignment horizontal="center"/>
    </xf>
    <xf numFmtId="0" fontId="2" fillId="8" borderId="11" xfId="1" applyFont="1" applyFill="1" applyBorder="1" applyAlignment="1">
      <alignment horizontal="left"/>
    </xf>
    <xf numFmtId="0" fontId="2" fillId="9" borderId="2" xfId="1" applyFill="1" applyBorder="1" applyAlignment="1">
      <alignment horizontal="center"/>
    </xf>
    <xf numFmtId="0" fontId="2" fillId="9" borderId="14" xfId="1" applyFill="1" applyBorder="1" applyAlignment="1">
      <alignment horizontal="left"/>
    </xf>
    <xf numFmtId="0" fontId="2" fillId="10" borderId="2" xfId="1" applyFill="1" applyBorder="1" applyAlignment="1">
      <alignment horizontal="center"/>
    </xf>
    <xf numFmtId="0" fontId="2" fillId="3" borderId="17" xfId="1" applyFont="1" applyFill="1" applyBorder="1" applyAlignment="1">
      <alignment horizontal="left"/>
    </xf>
    <xf numFmtId="0" fontId="2" fillId="3" borderId="15" xfId="1" applyFill="1" applyBorder="1" applyAlignment="1">
      <alignment horizontal="left"/>
    </xf>
    <xf numFmtId="0" fontId="2" fillId="3" borderId="15" xfId="1" applyFont="1" applyFill="1" applyBorder="1" applyAlignment="1">
      <alignment horizontal="left"/>
    </xf>
    <xf numFmtId="0" fontId="2" fillId="3" borderId="13" xfId="1" applyFont="1" applyFill="1" applyBorder="1" applyAlignment="1">
      <alignment horizontal="left"/>
    </xf>
    <xf numFmtId="0" fontId="2" fillId="8" borderId="2" xfId="1" applyFill="1" applyBorder="1" applyAlignment="1">
      <alignment horizontal="center" vertical="center"/>
    </xf>
    <xf numFmtId="0" fontId="2" fillId="9" borderId="2" xfId="1" applyFill="1" applyBorder="1" applyAlignment="1">
      <alignment horizontal="center" vertical="center"/>
    </xf>
    <xf numFmtId="0" fontId="2" fillId="10" borderId="2" xfId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5" fillId="2" borderId="0" xfId="3" applyFont="1" applyFill="1" applyAlignment="1">
      <alignment horizontal="center"/>
    </xf>
    <xf numFmtId="0" fontId="2" fillId="8" borderId="13" xfId="1" applyFill="1" applyBorder="1" applyAlignment="1">
      <alignment horizontal="center" wrapText="1"/>
    </xf>
    <xf numFmtId="0" fontId="2" fillId="9" borderId="15" xfId="1" applyFill="1" applyBorder="1" applyAlignment="1">
      <alignment horizontal="center" wrapText="1"/>
    </xf>
    <xf numFmtId="0" fontId="2" fillId="10" borderId="15" xfId="1" applyFill="1" applyBorder="1" applyAlignment="1">
      <alignment horizontal="center" wrapText="1"/>
    </xf>
    <xf numFmtId="0" fontId="2" fillId="3" borderId="13" xfId="1" applyFont="1" applyFill="1" applyBorder="1" applyAlignment="1">
      <alignment horizontal="center" wrapText="1"/>
    </xf>
    <xf numFmtId="0" fontId="2" fillId="3" borderId="15" xfId="1" applyFont="1" applyFill="1" applyBorder="1" applyAlignment="1">
      <alignment horizontal="center" wrapText="1"/>
    </xf>
    <xf numFmtId="0" fontId="2" fillId="3" borderId="15" xfId="1" applyFill="1" applyBorder="1" applyAlignment="1">
      <alignment horizontal="center" wrapText="1"/>
    </xf>
    <xf numFmtId="0" fontId="2" fillId="3" borderId="20" xfId="1" applyFont="1" applyFill="1" applyBorder="1" applyAlignment="1">
      <alignment horizontal="center" wrapText="1"/>
    </xf>
    <xf numFmtId="0" fontId="2" fillId="3" borderId="13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0" fillId="12" borderId="2" xfId="0" applyFill="1" applyBorder="1"/>
    <xf numFmtId="0" fontId="0" fillId="0" borderId="2" xfId="0" applyBorder="1" applyAlignment="1">
      <alignment horizontal="center"/>
    </xf>
    <xf numFmtId="0" fontId="0" fillId="0" borderId="0" xfId="0" applyFill="1"/>
    <xf numFmtId="0" fontId="5" fillId="13" borderId="9" xfId="3" applyFont="1" applyFill="1" applyBorder="1" applyAlignment="1">
      <alignment horizontal="center" wrapText="1"/>
    </xf>
    <xf numFmtId="0" fontId="5" fillId="14" borderId="9" xfId="3" applyFont="1" applyFill="1" applyBorder="1" applyAlignment="1">
      <alignment horizontal="center" wrapText="1"/>
    </xf>
    <xf numFmtId="0" fontId="3" fillId="6" borderId="8" xfId="3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6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3" applyFont="1" applyAlignment="1">
      <alignment horizontal="center"/>
    </xf>
    <xf numFmtId="14" fontId="10" fillId="0" borderId="0" xfId="3" applyNumberFormat="1" applyFont="1"/>
    <xf numFmtId="1" fontId="10" fillId="0" borderId="0" xfId="3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0" fillId="13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3" borderId="0" xfId="0" applyFill="1"/>
    <xf numFmtId="0" fontId="0" fillId="7" borderId="0" xfId="0" applyFill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0" fillId="7" borderId="0" xfId="0" applyFill="1"/>
    <xf numFmtId="0" fontId="0" fillId="3" borderId="2" xfId="0" applyFill="1" applyBorder="1" applyAlignment="1">
      <alignment horizontal="center" wrapText="1"/>
    </xf>
    <xf numFmtId="0" fontId="0" fillId="3" borderId="4" xfId="0" applyFill="1" applyBorder="1"/>
    <xf numFmtId="0" fontId="5" fillId="13" borderId="21" xfId="3" applyFont="1" applyFill="1" applyBorder="1" applyAlignment="1">
      <alignment horizontal="center" wrapText="1"/>
    </xf>
    <xf numFmtId="1" fontId="0" fillId="0" borderId="2" xfId="0" applyNumberFormat="1" applyBorder="1"/>
    <xf numFmtId="0" fontId="6" fillId="0" borderId="0" xfId="0" applyFont="1"/>
    <xf numFmtId="0" fontId="5" fillId="13" borderId="22" xfId="3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49" fontId="5" fillId="0" borderId="0" xfId="3" applyNumberFormat="1" applyFont="1" applyAlignment="1">
      <alignment horizontal="center"/>
    </xf>
    <xf numFmtId="0" fontId="4" fillId="4" borderId="3" xfId="0" applyFont="1" applyFill="1" applyBorder="1" applyAlignment="1">
      <alignment horizontal="center" wrapText="1"/>
    </xf>
    <xf numFmtId="0" fontId="1" fillId="0" borderId="0" xfId="0" applyFont="1"/>
    <xf numFmtId="0" fontId="0" fillId="0" borderId="0" xfId="0" applyBorder="1"/>
    <xf numFmtId="0" fontId="11" fillId="0" borderId="0" xfId="0" applyFont="1"/>
    <xf numFmtId="0" fontId="3" fillId="0" borderId="0" xfId="3" applyFill="1" applyAlignment="1">
      <alignment horizontal="center"/>
    </xf>
    <xf numFmtId="0" fontId="3" fillId="0" borderId="2" xfId="3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1" fillId="15" borderId="0" xfId="0" applyFont="1" applyFill="1" applyBorder="1" applyAlignment="1">
      <alignment horizontal="center"/>
    </xf>
    <xf numFmtId="0" fontId="1" fillId="15" borderId="0" xfId="0" applyFont="1" applyFill="1" applyBorder="1" applyAlignment="1"/>
    <xf numFmtId="0" fontId="0" fillId="15" borderId="0" xfId="0" applyFill="1"/>
    <xf numFmtId="0" fontId="7" fillId="15" borderId="0" xfId="0" applyFont="1" applyFill="1"/>
    <xf numFmtId="0" fontId="7" fillId="15" borderId="0" xfId="0" applyFont="1" applyFill="1" applyAlignment="1">
      <alignment horizontal="center"/>
    </xf>
    <xf numFmtId="0" fontId="3" fillId="16" borderId="2" xfId="3" applyFill="1" applyBorder="1" applyAlignment="1">
      <alignment horizontal="center" wrapText="1"/>
    </xf>
    <xf numFmtId="0" fontId="3" fillId="16" borderId="4" xfId="3" applyFill="1" applyBorder="1"/>
    <xf numFmtId="0" fontId="0" fillId="16" borderId="4" xfId="0" applyFill="1" applyBorder="1"/>
    <xf numFmtId="0" fontId="0" fillId="16" borderId="2" xfId="0" applyFill="1" applyBorder="1" applyAlignment="1">
      <alignment horizontal="center" wrapText="1"/>
    </xf>
    <xf numFmtId="0" fontId="1" fillId="15" borderId="0" xfId="0" applyFont="1" applyFill="1" applyAlignment="1">
      <alignment horizontal="center"/>
    </xf>
    <xf numFmtId="0" fontId="1" fillId="15" borderId="0" xfId="0" applyFont="1" applyFill="1"/>
    <xf numFmtId="0" fontId="1" fillId="15" borderId="0" xfId="0" applyFont="1" applyFill="1" applyAlignment="1"/>
    <xf numFmtId="0" fontId="7" fillId="17" borderId="0" xfId="0" applyFont="1" applyFill="1"/>
    <xf numFmtId="0" fontId="0" fillId="0" borderId="0" xfId="0" applyFill="1" applyBorder="1"/>
    <xf numFmtId="0" fontId="0" fillId="0" borderId="4" xfId="0" applyFill="1" applyBorder="1"/>
    <xf numFmtId="0" fontId="3" fillId="3" borderId="0" xfId="3" applyFill="1" applyBorder="1" applyAlignment="1">
      <alignment horizontal="center" wrapText="1"/>
    </xf>
    <xf numFmtId="0" fontId="0" fillId="0" borderId="2" xfId="0" quotePrefix="1" applyFill="1" applyBorder="1" applyAlignment="1">
      <alignment horizontal="center"/>
    </xf>
    <xf numFmtId="0" fontId="0" fillId="15" borderId="0" xfId="0" applyFill="1" applyAlignment="1">
      <alignment horizontal="center"/>
    </xf>
    <xf numFmtId="0" fontId="0" fillId="18" borderId="4" xfId="0" applyFill="1" applyBorder="1"/>
    <xf numFmtId="0" fontId="0" fillId="0" borderId="2" xfId="0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3" fillId="16" borderId="2" xfId="3" applyFill="1" applyBorder="1"/>
    <xf numFmtId="0" fontId="3" fillId="16" borderId="5" xfId="3" applyFill="1" applyBorder="1" applyAlignment="1">
      <alignment horizontal="center" wrapText="1"/>
    </xf>
    <xf numFmtId="0" fontId="3" fillId="16" borderId="12" xfId="3" applyFill="1" applyBorder="1"/>
    <xf numFmtId="0" fontId="3" fillId="0" borderId="18" xfId="3" applyFill="1" applyBorder="1"/>
    <xf numFmtId="0" fontId="3" fillId="16" borderId="5" xfId="3" applyFill="1" applyBorder="1"/>
    <xf numFmtId="0" fontId="0" fillId="18" borderId="2" xfId="0" applyFill="1" applyBorder="1" applyAlignment="1">
      <alignment horizontal="center" wrapText="1"/>
    </xf>
    <xf numFmtId="0" fontId="0" fillId="7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" fontId="0" fillId="0" borderId="0" xfId="0" applyNumberFormat="1" applyBorder="1"/>
    <xf numFmtId="0" fontId="0" fillId="6" borderId="0" xfId="0" applyFill="1" applyAlignment="1">
      <alignment horizontal="center"/>
    </xf>
    <xf numFmtId="0" fontId="1" fillId="15" borderId="4" xfId="0" applyFont="1" applyFill="1" applyBorder="1" applyAlignment="1">
      <alignment horizontal="center"/>
    </xf>
    <xf numFmtId="0" fontId="0" fillId="0" borderId="0" xfId="0"/>
    <xf numFmtId="0" fontId="0" fillId="20" borderId="0" xfId="0" applyFill="1"/>
    <xf numFmtId="0" fontId="1" fillId="15" borderId="24" xfId="0" applyFont="1" applyFill="1" applyBorder="1" applyAlignment="1"/>
    <xf numFmtId="0" fontId="1" fillId="6" borderId="5" xfId="0" quotePrefix="1" applyFont="1" applyFill="1" applyBorder="1" applyAlignment="1">
      <alignment horizontal="center"/>
    </xf>
    <xf numFmtId="0" fontId="0" fillId="3" borderId="0" xfId="0" applyFill="1" applyBorder="1" applyAlignment="1">
      <alignment horizontal="center" wrapText="1"/>
    </xf>
    <xf numFmtId="0" fontId="3" fillId="0" borderId="0" xfId="3" applyFill="1" applyBorder="1" applyAlignment="1">
      <alignment horizontal="center"/>
    </xf>
    <xf numFmtId="0" fontId="3" fillId="0" borderId="0" xfId="3" applyFill="1" applyBorder="1" applyAlignment="1">
      <alignment horizontal="center" wrapText="1"/>
    </xf>
    <xf numFmtId="0" fontId="3" fillId="0" borderId="0" xfId="3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0" fontId="0" fillId="3" borderId="16" xfId="0" applyFill="1" applyBorder="1"/>
    <xf numFmtId="1" fontId="0" fillId="0" borderId="19" xfId="0" applyNumberFormat="1" applyBorder="1"/>
    <xf numFmtId="1" fontId="0" fillId="0" borderId="0" xfId="0" applyNumberFormat="1" applyFill="1" applyBorder="1"/>
    <xf numFmtId="0" fontId="0" fillId="3" borderId="0" xfId="0" applyFill="1" applyBorder="1"/>
    <xf numFmtId="0" fontId="0" fillId="2" borderId="0" xfId="0" applyFill="1"/>
    <xf numFmtId="0" fontId="0" fillId="0" borderId="23" xfId="0" applyBorder="1"/>
    <xf numFmtId="0" fontId="13" fillId="0" borderId="1" xfId="0" applyFont="1" applyFill="1" applyBorder="1" applyAlignment="1">
      <alignment horizontal="center"/>
    </xf>
    <xf numFmtId="0" fontId="13" fillId="0" borderId="0" xfId="0" applyFont="1"/>
    <xf numFmtId="0" fontId="0" fillId="21" borderId="0" xfId="2" applyNumberFormat="1" applyFont="1" applyFill="1" applyBorder="1" applyAlignment="1" applyProtection="1">
      <alignment horizontal="left" vertical="center"/>
    </xf>
    <xf numFmtId="0" fontId="0" fillId="22" borderId="0" xfId="0" applyFill="1"/>
    <xf numFmtId="164" fontId="0" fillId="22" borderId="0" xfId="2" applyNumberFormat="1" applyFont="1" applyFill="1" applyBorder="1" applyAlignment="1" applyProtection="1">
      <alignment horizontal="right" vertical="center"/>
    </xf>
    <xf numFmtId="0" fontId="0" fillId="22" borderId="0" xfId="2" applyNumberFormat="1" applyFont="1" applyFill="1" applyBorder="1" applyAlignment="1" applyProtection="1">
      <alignment horizontal="left" vertical="center"/>
    </xf>
    <xf numFmtId="0" fontId="11" fillId="22" borderId="0" xfId="0" applyFont="1" applyFill="1"/>
    <xf numFmtId="0" fontId="4" fillId="4" borderId="3" xfId="3" applyFont="1" applyFill="1" applyBorder="1" applyAlignment="1">
      <alignment horizontal="center" wrapText="1"/>
    </xf>
    <xf numFmtId="0" fontId="1" fillId="15" borderId="4" xfId="0" applyFont="1" applyFill="1" applyBorder="1" applyAlignment="1">
      <alignment horizontal="center"/>
    </xf>
    <xf numFmtId="0" fontId="1" fillId="15" borderId="24" xfId="0" applyFont="1" applyFill="1" applyBorder="1" applyAlignment="1">
      <alignment horizontal="center"/>
    </xf>
    <xf numFmtId="0" fontId="12" fillId="15" borderId="24" xfId="0" applyFont="1" applyFill="1" applyBorder="1" applyAlignment="1">
      <alignment horizontal="center"/>
    </xf>
    <xf numFmtId="0" fontId="1" fillId="19" borderId="5" xfId="0" applyFont="1" applyFill="1" applyBorder="1" applyAlignment="1">
      <alignment horizontal="center" wrapText="1"/>
    </xf>
    <xf numFmtId="0" fontId="1" fillId="19" borderId="4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8" fillId="11" borderId="16" xfId="1" applyFont="1" applyFill="1" applyBorder="1" applyAlignment="1">
      <alignment horizontal="left"/>
    </xf>
    <xf numFmtId="0" fontId="8" fillId="11" borderId="0" xfId="1" applyFont="1" applyFill="1" applyBorder="1" applyAlignment="1">
      <alignment horizontal="left"/>
    </xf>
    <xf numFmtId="0" fontId="8" fillId="11" borderId="18" xfId="1" applyFont="1" applyFill="1" applyBorder="1" applyAlignment="1">
      <alignment horizontal="left"/>
    </xf>
    <xf numFmtId="0" fontId="15" fillId="0" borderId="0" xfId="0" applyFont="1"/>
    <xf numFmtId="0" fontId="15" fillId="23" borderId="0" xfId="0" applyFont="1" applyFill="1"/>
    <xf numFmtId="0" fontId="16" fillId="0" borderId="0" xfId="0" applyFont="1" applyAlignment="1">
      <alignment horizontal="center" vertical="center" wrapText="1"/>
    </xf>
    <xf numFmtId="0" fontId="15" fillId="0" borderId="25" xfId="0" applyFont="1" applyBorder="1"/>
    <xf numFmtId="0" fontId="17" fillId="24" borderId="26" xfId="0" applyFont="1" applyFill="1" applyBorder="1" applyAlignment="1">
      <alignment horizontal="center" vertical="center" textRotation="90" wrapText="1"/>
    </xf>
    <xf numFmtId="0" fontId="19" fillId="26" borderId="0" xfId="0" applyFont="1" applyFill="1" applyAlignment="1">
      <alignment horizontal="center" vertical="center" wrapText="1"/>
    </xf>
    <xf numFmtId="0" fontId="18" fillId="25" borderId="27" xfId="0" applyFont="1" applyFill="1" applyBorder="1" applyAlignment="1">
      <alignment horizontal="center" vertical="center" wrapText="1"/>
    </xf>
    <xf numFmtId="0" fontId="18" fillId="25" borderId="28" xfId="0" applyFont="1" applyFill="1" applyBorder="1" applyAlignment="1">
      <alignment horizontal="center" vertical="center" wrapText="1"/>
    </xf>
    <xf numFmtId="0" fontId="15" fillId="27" borderId="31" xfId="0" applyFont="1" applyFill="1" applyBorder="1"/>
    <xf numFmtId="0" fontId="15" fillId="27" borderId="32" xfId="0" applyFont="1" applyFill="1" applyBorder="1"/>
    <xf numFmtId="0" fontId="20" fillId="12" borderId="29" xfId="0" applyFont="1" applyFill="1" applyBorder="1" applyAlignment="1">
      <alignment horizontal="center" vertical="center" wrapText="1"/>
    </xf>
    <xf numFmtId="0" fontId="18" fillId="12" borderId="30" xfId="0" applyFont="1" applyFill="1" applyBorder="1" applyAlignment="1">
      <alignment horizontal="center" vertical="center" wrapText="1"/>
    </xf>
    <xf numFmtId="0" fontId="15" fillId="27" borderId="0" xfId="0" applyFont="1" applyFill="1" applyBorder="1"/>
    <xf numFmtId="0" fontId="15" fillId="27" borderId="34" xfId="0" applyFont="1" applyFill="1" applyBorder="1"/>
    <xf numFmtId="0" fontId="15" fillId="0" borderId="33" xfId="0" applyFont="1" applyBorder="1"/>
  </cellXfs>
  <cellStyles count="4">
    <cellStyle name="Milliers 2" xfId="2"/>
    <cellStyle name="Normal" xfId="0" builtinId="0"/>
    <cellStyle name="Normal 2" xfId="1"/>
    <cellStyle name="Normal 3" xfId="3"/>
  </cellStyles>
  <dxfs count="171">
    <dxf>
      <fill>
        <patternFill patternType="gray125">
          <fgColor theme="1"/>
        </patternFill>
      </fill>
      <border>
        <left/>
        <right/>
        <top/>
        <bottom/>
      </border>
    </dxf>
    <dxf>
      <fill>
        <patternFill>
          <bgColor rgb="FFFFFF66"/>
        </patternFill>
      </fill>
    </dxf>
    <dxf>
      <fill>
        <patternFill patternType="gray125">
          <fgColor theme="1"/>
        </patternFill>
      </fill>
      <border>
        <left/>
        <right/>
        <top/>
        <bottom/>
      </border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  <dxf>
      <fill>
        <gradientFill degree="270">
          <stop position="0">
            <color theme="0"/>
          </stop>
          <stop position="1">
            <color rgb="FFF94945"/>
          </stop>
        </gradientFill>
      </fill>
    </dxf>
    <dxf>
      <fill>
        <gradientFill degree="270">
          <stop position="0">
            <color theme="0"/>
          </stop>
          <stop position="1">
            <color rgb="FF00FF00"/>
          </stop>
        </gradientFill>
      </fill>
    </dxf>
  </dxfs>
  <tableStyles count="0" defaultTableStyle="TableStyleMedium2" defaultPivotStyle="PivotStyleLight16"/>
  <colors>
    <mruColors>
      <color rgb="FFFFFF66"/>
      <color rgb="FF00FF00"/>
      <color rgb="FF9999FF"/>
      <color rgb="FFCCCCFF"/>
      <color rgb="FFFFCC66"/>
      <color rgb="FFFF7415"/>
      <color rgb="FF66FF33"/>
      <color rgb="FFF94945"/>
      <color rgb="FFC61BE3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625929</xdr:colOff>
      <xdr:row>11</xdr:row>
      <xdr:rowOff>122465</xdr:rowOff>
    </xdr:from>
    <xdr:to>
      <xdr:col>11</xdr:col>
      <xdr:colOff>557893</xdr:colOff>
      <xdr:row>13</xdr:row>
      <xdr:rowOff>81643</xdr:rowOff>
    </xdr:to>
    <xdr:sp macro="" textlink="">
      <xdr:nvSpPr>
        <xdr:cNvPr id="2" name="Ellipse 1"/>
        <xdr:cNvSpPr/>
      </xdr:nvSpPr>
      <xdr:spPr>
        <a:xfrm>
          <a:off x="8531679" y="2544536"/>
          <a:ext cx="2217964" cy="340178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52</xdr:col>
      <xdr:colOff>585107</xdr:colOff>
      <xdr:row>22</xdr:row>
      <xdr:rowOff>122465</xdr:rowOff>
    </xdr:from>
    <xdr:to>
      <xdr:col>55</xdr:col>
      <xdr:colOff>517071</xdr:colOff>
      <xdr:row>24</xdr:row>
      <xdr:rowOff>81643</xdr:rowOff>
    </xdr:to>
    <xdr:sp macro="" textlink="">
      <xdr:nvSpPr>
        <xdr:cNvPr id="3" name="Ellipse 2"/>
        <xdr:cNvSpPr/>
      </xdr:nvSpPr>
      <xdr:spPr>
        <a:xfrm>
          <a:off x="39583178" y="4640036"/>
          <a:ext cx="2217964" cy="340178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16</xdr:row>
      <xdr:rowOff>95250</xdr:rowOff>
    </xdr:from>
    <xdr:to>
      <xdr:col>4</xdr:col>
      <xdr:colOff>47625</xdr:colOff>
      <xdr:row>17</xdr:row>
      <xdr:rowOff>180975</xdr:rowOff>
    </xdr:to>
    <xdr:sp macro="" textlink="">
      <xdr:nvSpPr>
        <xdr:cNvPr id="2" name="Flèche vers le bas 1"/>
        <xdr:cNvSpPr/>
      </xdr:nvSpPr>
      <xdr:spPr>
        <a:xfrm>
          <a:off x="5038725" y="3143250"/>
          <a:ext cx="238125" cy="2762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695325</xdr:colOff>
      <xdr:row>19</xdr:row>
      <xdr:rowOff>133354</xdr:rowOff>
    </xdr:from>
    <xdr:to>
      <xdr:col>3</xdr:col>
      <xdr:colOff>704852</xdr:colOff>
      <xdr:row>21</xdr:row>
      <xdr:rowOff>66675</xdr:rowOff>
    </xdr:to>
    <xdr:cxnSp macro="">
      <xdr:nvCxnSpPr>
        <xdr:cNvPr id="4" name="Connecteur droit avec flèche 3"/>
        <xdr:cNvCxnSpPr/>
      </xdr:nvCxnSpPr>
      <xdr:spPr>
        <a:xfrm flipV="1">
          <a:off x="5162550" y="3752854"/>
          <a:ext cx="9527" cy="314321"/>
        </a:xfrm>
        <a:prstGeom prst="straightConnector1">
          <a:avLst/>
        </a:prstGeom>
        <a:ln>
          <a:solidFill>
            <a:schemeClr val="tx1">
              <a:lumMod val="75000"/>
              <a:lumOff val="2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552450</xdr:colOff>
      <xdr:row>20</xdr:row>
      <xdr:rowOff>0</xdr:rowOff>
    </xdr:from>
    <xdr:to>
      <xdr:col>6</xdr:col>
      <xdr:colOff>561977</xdr:colOff>
      <xdr:row>21</xdr:row>
      <xdr:rowOff>123821</xdr:rowOff>
    </xdr:to>
    <xdr:cxnSp macro="">
      <xdr:nvCxnSpPr>
        <xdr:cNvPr id="10" name="Connecteur droit avec flèche 9"/>
        <xdr:cNvCxnSpPr/>
      </xdr:nvCxnSpPr>
      <xdr:spPr>
        <a:xfrm flipV="1">
          <a:off x="7305675" y="3810000"/>
          <a:ext cx="9527" cy="314321"/>
        </a:xfrm>
        <a:prstGeom prst="straightConnector1">
          <a:avLst/>
        </a:prstGeom>
        <a:ln>
          <a:solidFill>
            <a:schemeClr val="tx1">
              <a:lumMod val="75000"/>
              <a:lumOff val="2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349431</xdr:colOff>
      <xdr:row>4</xdr:row>
      <xdr:rowOff>40360</xdr:rowOff>
    </xdr:from>
    <xdr:to>
      <xdr:col>11</xdr:col>
      <xdr:colOff>99059</xdr:colOff>
      <xdr:row>26</xdr:row>
      <xdr:rowOff>66988</xdr:rowOff>
    </xdr:to>
    <xdr:sp macro="" textlink="">
      <xdr:nvSpPr>
        <xdr:cNvPr id="2" name="ZoneTexte 1"/>
        <xdr:cNvSpPr txBox="1"/>
      </xdr:nvSpPr>
      <xdr:spPr>
        <a:xfrm>
          <a:off x="2685673" y="216206"/>
          <a:ext cx="5150617" cy="4941947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/>
            <a:t>Feuille</a:t>
          </a:r>
          <a:r>
            <a:rPr lang="fr-FR" sz="1100" b="1" baseline="0"/>
            <a:t> Suivi stocks</a:t>
          </a:r>
        </a:p>
        <a:p>
          <a:r>
            <a:rPr lang="fr-FR" sz="1100" baseline="0"/>
            <a:t>voir commentaires en B6 pour création des feuilles projets</a:t>
          </a:r>
        </a:p>
        <a:p>
          <a:endParaRPr lang="fr-FR" sz="1100" baseline="0"/>
        </a:p>
        <a:p>
          <a:r>
            <a:rPr lang="fr-FR" sz="1100" b="1" baseline="0"/>
            <a:t>Edition</a:t>
          </a:r>
        </a:p>
        <a:p>
          <a:r>
            <a:rPr lang="fr-FR" sz="1100"/>
            <a:t>la colonne Liste des composant (C)</a:t>
          </a:r>
          <a:r>
            <a:rPr lang="fr-FR" sz="1100" baseline="0"/>
            <a:t> </a:t>
          </a:r>
          <a:r>
            <a:rPr lang="fr-FR" sz="1100"/>
            <a:t>se remplit depuis la feuille Stocks colonne B</a:t>
          </a:r>
        </a:p>
        <a:p>
          <a:r>
            <a:rPr lang="fr-FR" sz="1100"/>
            <a:t>elle remplace la colonne A de la feuille Stocks qui est donc inutile</a:t>
          </a:r>
        </a:p>
        <a:p>
          <a:r>
            <a:rPr lang="fr-FR" sz="1100"/>
            <a:t>le</a:t>
          </a:r>
          <a:r>
            <a:rPr lang="fr-FR" sz="1100" baseline="0"/>
            <a:t> champ état des stocks se remplit depuis la colonne C de Stocks</a:t>
          </a:r>
        </a:p>
        <a:p>
          <a:r>
            <a:rPr lang="fr-FR" sz="1100" baseline="0"/>
            <a:t>la colonne Cumul des besoins est la somme de la ligne par composant pour tous les projets</a:t>
          </a:r>
          <a:endParaRPr lang="fr-FR" sz="1100"/>
        </a:p>
        <a:p>
          <a:r>
            <a:rPr lang="fr-FR" sz="1100"/>
            <a:t> </a:t>
          </a:r>
        </a:p>
        <a:p>
          <a:r>
            <a:rPr lang="fr-FR" sz="1100">
              <a:solidFill>
                <a:srgbClr val="FF0000"/>
              </a:solidFill>
            </a:rPr>
            <a:t>la recherche des informations par feuille se fait selon les impératifs suivants</a:t>
          </a:r>
        </a:p>
        <a:p>
          <a:pPr lvl="1"/>
          <a:r>
            <a:rPr lang="fr-FR" sz="1100">
              <a:solidFill>
                <a:srgbClr val="FF0000"/>
              </a:solidFill>
            </a:rPr>
            <a:t>les</a:t>
          </a:r>
          <a:r>
            <a:rPr lang="fr-FR" sz="1100" baseline="0">
              <a:solidFill>
                <a:srgbClr val="FF0000"/>
              </a:solidFill>
            </a:rPr>
            <a:t> titres des champs des feuilles projets sont impérativement en ligne 2</a:t>
          </a:r>
        </a:p>
        <a:p>
          <a:pPr lvl="1"/>
          <a:r>
            <a:rPr lang="fr-FR" sz="1100" baseline="0">
              <a:solidFill>
                <a:srgbClr val="FF0000"/>
              </a:solidFill>
            </a:rPr>
            <a:t>le titre du champ des références et toujours REF</a:t>
          </a:r>
        </a:p>
        <a:p>
          <a:pPr lvl="1"/>
          <a:r>
            <a:rPr lang="fr-FR" sz="1100" baseline="0">
              <a:solidFill>
                <a:srgbClr val="FF0000"/>
              </a:solidFill>
            </a:rPr>
            <a:t>les colonnes des besoins sont dans l'ordre REF / Qty to de realized / Total need</a:t>
          </a:r>
        </a:p>
        <a:p>
          <a:pPr lvl="1"/>
          <a:endParaRPr lang="fr-FR" sz="1100" baseline="0"/>
        </a:p>
        <a:p>
          <a:pPr lvl="0"/>
          <a:r>
            <a:rPr lang="fr-FR" sz="1100" b="1" baseline="0"/>
            <a:t>Lecture des besoins</a:t>
          </a:r>
        </a:p>
        <a:p>
          <a:pPr lvl="0"/>
          <a:r>
            <a:rPr lang="fr-FR" sz="1100" baseline="0"/>
            <a:t>lorsque le besoin est supérieur au stock disponible, la colonne G affiche le nombre manquant et la colonne C affiche le code "Besoin".</a:t>
          </a:r>
        </a:p>
        <a:p>
          <a:pPr lvl="0"/>
          <a:r>
            <a:rPr lang="fr-FR" sz="1100" baseline="0"/>
            <a:t>Il est possible de filter le tableau sur la colonne C en sélectionnat "Besoin" pour ne faire apparaitre que les lignes affectées.</a:t>
          </a:r>
        </a:p>
        <a:p>
          <a:pPr lvl="0"/>
          <a:endParaRPr lang="fr-FR" sz="1100" baseline="0"/>
        </a:p>
        <a:p>
          <a:pPr lvl="0"/>
          <a:r>
            <a:rPr lang="fr-FR" sz="1100" baseline="0"/>
            <a:t>ces lignes sont automatiquement surlignées en jaune par le formatage</a:t>
          </a:r>
        </a:p>
        <a:p>
          <a:pPr lvl="0"/>
          <a:endParaRPr lang="fr-FR" sz="1100" baseline="0"/>
        </a:p>
        <a:p>
          <a:pPr lvl="0"/>
          <a:r>
            <a:rPr lang="fr-FR" sz="1100" baseline="0"/>
            <a:t>le formatage de H à V est automatique</a:t>
          </a:r>
        </a:p>
        <a:p>
          <a:endParaRPr lang="fr-FR" sz="1100" b="1" baseline="0">
            <a:solidFill>
              <a:srgbClr val="FF0000"/>
            </a:solidFill>
          </a:endParaRPr>
        </a:p>
        <a:p>
          <a:r>
            <a:rPr lang="fr-FR" sz="1100" b="1" baseline="0">
              <a:solidFill>
                <a:srgbClr val="FF0000"/>
              </a:solidFill>
            </a:rPr>
            <a:t>Attention</a:t>
          </a:r>
        </a:p>
        <a:p>
          <a:r>
            <a:rPr lang="fr-FR" sz="1100" b="1" baseline="0">
              <a:solidFill>
                <a:srgbClr val="FF0000"/>
              </a:solidFill>
            </a:rPr>
            <a:t>les ligne 1 à 3 sont masquées. Elles contiennent des formules pour simplifier celles du tableau</a:t>
          </a:r>
          <a:endParaRPr lang="fr-FR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G142"/>
  <sheetViews>
    <sheetView topLeftCell="A128" workbookViewId="0">
      <selection activeCell="B143" sqref="B143"/>
    </sheetView>
  </sheetViews>
  <sheetFormatPr baseColWidth="10" defaultRowHeight="14.4"/>
  <cols>
    <col min="1" max="1" width="12.6640625" style="43" customWidth="1"/>
    <col min="2" max="2" width="12" customWidth="1"/>
    <col min="3" max="3" width="18.109375" bestFit="1" customWidth="1"/>
    <col min="4" max="4" width="35" customWidth="1"/>
    <col min="7" max="7" width="38" customWidth="1"/>
    <col min="8" max="8" width="18.6640625" customWidth="1"/>
    <col min="9" max="9" width="14.44140625" customWidth="1"/>
  </cols>
  <sheetData>
    <row r="1" spans="1:6" s="110" customFormat="1">
      <c r="A1" s="43"/>
      <c r="B1" s="111" t="s">
        <v>248</v>
      </c>
      <c r="C1" s="111" t="s">
        <v>212</v>
      </c>
      <c r="D1" s="111" t="s">
        <v>375</v>
      </c>
    </row>
    <row r="2" spans="1:6">
      <c r="B2" s="15">
        <v>45</v>
      </c>
      <c r="C2" s="14" t="s">
        <v>246</v>
      </c>
      <c r="D2" s="129" t="s">
        <v>8</v>
      </c>
      <c r="F2" s="74"/>
    </row>
    <row r="3" spans="1:6">
      <c r="B3" s="15">
        <v>0</v>
      </c>
      <c r="C3" s="14" t="s">
        <v>246</v>
      </c>
      <c r="D3" s="129" t="s">
        <v>9</v>
      </c>
      <c r="F3" s="74"/>
    </row>
    <row r="4" spans="1:6">
      <c r="B4" s="15">
        <v>0</v>
      </c>
      <c r="C4" s="14" t="s">
        <v>246</v>
      </c>
      <c r="D4" s="129" t="s">
        <v>10</v>
      </c>
      <c r="F4" s="74"/>
    </row>
    <row r="5" spans="1:6">
      <c r="B5" s="15">
        <v>0</v>
      </c>
      <c r="C5" s="14" t="s">
        <v>246</v>
      </c>
      <c r="D5" s="129" t="s">
        <v>11</v>
      </c>
      <c r="F5" s="74"/>
    </row>
    <row r="6" spans="1:6">
      <c r="B6" s="15">
        <v>7</v>
      </c>
      <c r="C6" s="14" t="s">
        <v>246</v>
      </c>
      <c r="D6" s="129" t="s">
        <v>12</v>
      </c>
      <c r="F6" s="74"/>
    </row>
    <row r="7" spans="1:6">
      <c r="B7" s="15">
        <v>10</v>
      </c>
      <c r="C7" s="14" t="s">
        <v>246</v>
      </c>
      <c r="D7" s="129" t="s">
        <v>214</v>
      </c>
      <c r="F7" s="74"/>
    </row>
    <row r="8" spans="1:6">
      <c r="B8" s="15">
        <v>81</v>
      </c>
      <c r="C8" s="14" t="s">
        <v>246</v>
      </c>
      <c r="D8" s="129" t="s">
        <v>13</v>
      </c>
      <c r="F8" s="74"/>
    </row>
    <row r="9" spans="1:6">
      <c r="B9" s="15">
        <v>94</v>
      </c>
      <c r="C9" s="14" t="s">
        <v>246</v>
      </c>
      <c r="D9" s="129" t="s">
        <v>14</v>
      </c>
      <c r="F9" s="74"/>
    </row>
    <row r="10" spans="1:6">
      <c r="B10" s="15">
        <v>629</v>
      </c>
      <c r="C10" s="14" t="s">
        <v>246</v>
      </c>
      <c r="D10" s="129" t="s">
        <v>15</v>
      </c>
      <c r="F10" s="74"/>
    </row>
    <row r="11" spans="1:6">
      <c r="B11" s="15">
        <v>0</v>
      </c>
      <c r="C11" s="14" t="s">
        <v>246</v>
      </c>
      <c r="D11" s="129" t="s">
        <v>16</v>
      </c>
      <c r="F11" s="74"/>
    </row>
    <row r="12" spans="1:6">
      <c r="B12" s="131">
        <v>40</v>
      </c>
      <c r="C12" s="132" t="s">
        <v>246</v>
      </c>
      <c r="D12" s="132" t="s">
        <v>17</v>
      </c>
      <c r="E12" s="130"/>
      <c r="F12" s="133"/>
    </row>
    <row r="13" spans="1:6">
      <c r="B13" s="15">
        <v>0</v>
      </c>
      <c r="C13" s="14" t="s">
        <v>246</v>
      </c>
      <c r="D13" s="129" t="s">
        <v>18</v>
      </c>
      <c r="F13" s="74"/>
    </row>
    <row r="14" spans="1:6">
      <c r="B14" s="15">
        <v>196</v>
      </c>
      <c r="C14" s="14" t="s">
        <v>246</v>
      </c>
      <c r="D14" s="129" t="s">
        <v>19</v>
      </c>
      <c r="F14" s="74"/>
    </row>
    <row r="15" spans="1:6">
      <c r="B15" s="15">
        <v>2981</v>
      </c>
      <c r="C15" s="14" t="s">
        <v>246</v>
      </c>
      <c r="D15" s="129" t="s">
        <v>20</v>
      </c>
      <c r="F15" s="74"/>
    </row>
    <row r="16" spans="1:6">
      <c r="B16" s="15">
        <v>2240</v>
      </c>
      <c r="C16" s="14" t="s">
        <v>246</v>
      </c>
      <c r="D16" s="129" t="s">
        <v>21</v>
      </c>
      <c r="F16" s="74"/>
    </row>
    <row r="17" spans="2:7">
      <c r="B17" s="15">
        <v>2204</v>
      </c>
      <c r="C17" s="14" t="s">
        <v>246</v>
      </c>
      <c r="D17" s="129" t="s">
        <v>339</v>
      </c>
      <c r="F17" s="74"/>
    </row>
    <row r="18" spans="2:7">
      <c r="B18" s="15">
        <v>4109</v>
      </c>
      <c r="C18" s="14" t="s">
        <v>246</v>
      </c>
      <c r="D18" s="129" t="s">
        <v>340</v>
      </c>
      <c r="F18" s="74"/>
    </row>
    <row r="19" spans="2:7">
      <c r="B19" s="15">
        <v>729</v>
      </c>
      <c r="C19" s="14" t="s">
        <v>246</v>
      </c>
      <c r="D19" s="129" t="s">
        <v>341</v>
      </c>
      <c r="F19" s="74"/>
    </row>
    <row r="20" spans="2:7">
      <c r="B20" s="15">
        <v>712</v>
      </c>
      <c r="C20" s="14" t="s">
        <v>246</v>
      </c>
      <c r="D20" s="129" t="s">
        <v>342</v>
      </c>
      <c r="F20" s="74"/>
    </row>
    <row r="21" spans="2:7">
      <c r="B21" s="15">
        <v>768</v>
      </c>
      <c r="C21" s="14" t="s">
        <v>246</v>
      </c>
      <c r="D21" s="129" t="s">
        <v>23</v>
      </c>
      <c r="F21" s="74"/>
    </row>
    <row r="22" spans="2:7">
      <c r="B22" s="15">
        <v>1775</v>
      </c>
      <c r="C22" s="14" t="s">
        <v>246</v>
      </c>
      <c r="D22" s="129" t="s">
        <v>24</v>
      </c>
      <c r="F22" s="74"/>
    </row>
    <row r="23" spans="2:7">
      <c r="B23" s="15">
        <v>0</v>
      </c>
      <c r="C23" s="14" t="s">
        <v>246</v>
      </c>
      <c r="D23" s="129" t="s">
        <v>343</v>
      </c>
      <c r="F23" s="74"/>
    </row>
    <row r="24" spans="2:7">
      <c r="B24" s="15">
        <v>0</v>
      </c>
      <c r="C24" s="14" t="s">
        <v>246</v>
      </c>
      <c r="D24" s="129" t="s">
        <v>25</v>
      </c>
      <c r="F24" s="74"/>
    </row>
    <row r="25" spans="2:7">
      <c r="B25" s="15">
        <v>645</v>
      </c>
      <c r="C25" s="14" t="s">
        <v>246</v>
      </c>
      <c r="D25" s="129" t="s">
        <v>26</v>
      </c>
      <c r="F25" s="74"/>
    </row>
    <row r="26" spans="2:7">
      <c r="B26" s="15">
        <v>10</v>
      </c>
      <c r="C26" s="14" t="s">
        <v>246</v>
      </c>
      <c r="D26" s="129" t="s">
        <v>27</v>
      </c>
      <c r="F26" s="74"/>
    </row>
    <row r="27" spans="2:7">
      <c r="B27" s="15">
        <v>0</v>
      </c>
      <c r="C27" s="14" t="s">
        <v>246</v>
      </c>
      <c r="D27" s="129" t="s">
        <v>197</v>
      </c>
      <c r="F27" s="74"/>
    </row>
    <row r="28" spans="2:7">
      <c r="B28" s="15">
        <v>10</v>
      </c>
      <c r="C28" s="14" t="s">
        <v>246</v>
      </c>
      <c r="D28" s="129" t="s">
        <v>183</v>
      </c>
      <c r="F28" s="74"/>
    </row>
    <row r="29" spans="2:7">
      <c r="B29" s="15">
        <v>25</v>
      </c>
      <c r="C29" s="14" t="s">
        <v>246</v>
      </c>
      <c r="D29" s="129" t="s">
        <v>192</v>
      </c>
      <c r="F29" s="74"/>
    </row>
    <row r="30" spans="2:7">
      <c r="B30" s="131">
        <v>1639</v>
      </c>
      <c r="C30" s="132" t="s">
        <v>246</v>
      </c>
      <c r="D30" s="132" t="s">
        <v>344</v>
      </c>
      <c r="E30" s="130"/>
      <c r="F30" s="133"/>
      <c r="G30" s="110"/>
    </row>
    <row r="31" spans="2:7">
      <c r="B31" s="15">
        <v>2145</v>
      </c>
      <c r="C31" s="14" t="s">
        <v>246</v>
      </c>
      <c r="D31" s="129" t="s">
        <v>28</v>
      </c>
      <c r="F31" s="74"/>
    </row>
    <row r="32" spans="2:7">
      <c r="B32" s="15">
        <v>30</v>
      </c>
      <c r="C32" s="14" t="s">
        <v>246</v>
      </c>
      <c r="D32" s="129" t="s">
        <v>29</v>
      </c>
      <c r="F32" s="74"/>
    </row>
    <row r="33" spans="2:7">
      <c r="B33" s="15">
        <v>19</v>
      </c>
      <c r="C33" s="14" t="s">
        <v>246</v>
      </c>
      <c r="D33" s="129" t="s">
        <v>30</v>
      </c>
      <c r="F33" s="74"/>
    </row>
    <row r="34" spans="2:7">
      <c r="B34" s="15">
        <v>566</v>
      </c>
      <c r="C34" s="14" t="s">
        <v>246</v>
      </c>
      <c r="D34" s="129" t="s">
        <v>345</v>
      </c>
      <c r="F34" s="74"/>
    </row>
    <row r="35" spans="2:7">
      <c r="B35" s="131">
        <v>8</v>
      </c>
      <c r="C35" s="132" t="s">
        <v>246</v>
      </c>
      <c r="D35" s="132" t="s">
        <v>31</v>
      </c>
      <c r="E35" s="130"/>
      <c r="F35" s="133"/>
      <c r="G35" s="110"/>
    </row>
    <row r="36" spans="2:7">
      <c r="B36" s="15">
        <v>10</v>
      </c>
      <c r="C36" s="14" t="s">
        <v>246</v>
      </c>
      <c r="D36" s="129" t="s">
        <v>32</v>
      </c>
      <c r="F36" s="74"/>
    </row>
    <row r="37" spans="2:7">
      <c r="B37" s="15">
        <v>106</v>
      </c>
      <c r="C37" s="14" t="s">
        <v>246</v>
      </c>
      <c r="D37" s="129" t="s">
        <v>211</v>
      </c>
      <c r="F37" s="74"/>
    </row>
    <row r="38" spans="2:7">
      <c r="B38" s="15">
        <v>2</v>
      </c>
      <c r="C38" s="14" t="s">
        <v>246</v>
      </c>
      <c r="D38" s="129" t="s">
        <v>33</v>
      </c>
      <c r="F38" s="74"/>
    </row>
    <row r="39" spans="2:7">
      <c r="B39" s="15">
        <v>1</v>
      </c>
      <c r="C39" s="14" t="s">
        <v>246</v>
      </c>
      <c r="D39" s="129" t="s">
        <v>34</v>
      </c>
      <c r="F39" s="74"/>
    </row>
    <row r="40" spans="2:7">
      <c r="B40" s="15">
        <v>6</v>
      </c>
      <c r="C40" s="14" t="s">
        <v>246</v>
      </c>
      <c r="D40" s="129" t="s">
        <v>35</v>
      </c>
      <c r="F40" s="74"/>
    </row>
    <row r="41" spans="2:7">
      <c r="B41" s="15">
        <v>12</v>
      </c>
      <c r="C41" s="14" t="s">
        <v>246</v>
      </c>
      <c r="D41" s="129" t="s">
        <v>36</v>
      </c>
      <c r="F41" s="74"/>
    </row>
    <row r="42" spans="2:7">
      <c r="B42" s="15">
        <v>0</v>
      </c>
      <c r="C42" s="14" t="s">
        <v>246</v>
      </c>
      <c r="D42" s="129" t="s">
        <v>215</v>
      </c>
      <c r="F42" s="74"/>
    </row>
    <row r="43" spans="2:7">
      <c r="B43" s="15">
        <v>0</v>
      </c>
      <c r="C43" s="14" t="s">
        <v>246</v>
      </c>
      <c r="D43" s="129" t="s">
        <v>37</v>
      </c>
      <c r="F43" s="74"/>
    </row>
    <row r="44" spans="2:7">
      <c r="B44" s="15">
        <v>0</v>
      </c>
      <c r="C44" s="14" t="s">
        <v>246</v>
      </c>
      <c r="D44" s="129" t="s">
        <v>38</v>
      </c>
      <c r="F44" s="74"/>
    </row>
    <row r="45" spans="2:7">
      <c r="B45" s="15">
        <v>4</v>
      </c>
      <c r="C45" s="14" t="s">
        <v>246</v>
      </c>
      <c r="D45" s="129" t="s">
        <v>39</v>
      </c>
      <c r="F45" s="74"/>
    </row>
    <row r="46" spans="2:7">
      <c r="B46" s="15">
        <v>0</v>
      </c>
      <c r="C46" s="14" t="s">
        <v>246</v>
      </c>
      <c r="D46" s="129" t="s">
        <v>40</v>
      </c>
      <c r="F46" s="74"/>
    </row>
    <row r="47" spans="2:7">
      <c r="B47" s="15">
        <v>44</v>
      </c>
      <c r="C47" s="14" t="s">
        <v>246</v>
      </c>
      <c r="D47" s="129" t="s">
        <v>41</v>
      </c>
      <c r="F47" s="74"/>
    </row>
    <row r="48" spans="2:7">
      <c r="B48" s="15">
        <v>137</v>
      </c>
      <c r="C48" s="14" t="s">
        <v>246</v>
      </c>
      <c r="D48" s="129" t="s">
        <v>346</v>
      </c>
      <c r="F48" s="74"/>
    </row>
    <row r="49" spans="2:7">
      <c r="B49" s="15">
        <v>37</v>
      </c>
      <c r="C49" s="14" t="s">
        <v>246</v>
      </c>
      <c r="D49" s="129" t="s">
        <v>347</v>
      </c>
      <c r="F49" s="74"/>
    </row>
    <row r="50" spans="2:7">
      <c r="B50" s="15">
        <v>60</v>
      </c>
      <c r="C50" s="14" t="s">
        <v>246</v>
      </c>
      <c r="D50" s="129" t="s">
        <v>348</v>
      </c>
      <c r="F50" s="74"/>
    </row>
    <row r="51" spans="2:7">
      <c r="B51" s="15">
        <v>575</v>
      </c>
      <c r="C51" s="14" t="s">
        <v>246</v>
      </c>
      <c r="D51" s="129" t="s">
        <v>42</v>
      </c>
      <c r="F51" s="74"/>
    </row>
    <row r="52" spans="2:7">
      <c r="B52" s="15">
        <v>76</v>
      </c>
      <c r="C52" s="14" t="s">
        <v>246</v>
      </c>
      <c r="D52" s="129" t="s">
        <v>43</v>
      </c>
      <c r="F52" s="74"/>
    </row>
    <row r="53" spans="2:7">
      <c r="B53" s="15">
        <v>18</v>
      </c>
      <c r="C53" s="14" t="s">
        <v>246</v>
      </c>
      <c r="D53" s="129" t="s">
        <v>44</v>
      </c>
      <c r="F53" s="74"/>
    </row>
    <row r="54" spans="2:7">
      <c r="B54" s="15">
        <v>13</v>
      </c>
      <c r="C54" s="14" t="s">
        <v>246</v>
      </c>
      <c r="D54" s="129" t="s">
        <v>45</v>
      </c>
      <c r="F54" s="74"/>
    </row>
    <row r="55" spans="2:7">
      <c r="B55" s="15">
        <v>710</v>
      </c>
      <c r="C55" s="14" t="s">
        <v>246</v>
      </c>
      <c r="D55" s="129" t="s">
        <v>349</v>
      </c>
      <c r="F55" s="74"/>
    </row>
    <row r="56" spans="2:7">
      <c r="B56" s="15">
        <v>1</v>
      </c>
      <c r="C56" s="14" t="s">
        <v>246</v>
      </c>
      <c r="D56" s="129" t="s">
        <v>46</v>
      </c>
      <c r="F56" s="74"/>
    </row>
    <row r="57" spans="2:7">
      <c r="B57" s="15">
        <v>0</v>
      </c>
      <c r="C57" s="14" t="s">
        <v>246</v>
      </c>
      <c r="D57" s="129" t="s">
        <v>47</v>
      </c>
      <c r="F57" s="74"/>
    </row>
    <row r="58" spans="2:7">
      <c r="B58" s="15">
        <v>0</v>
      </c>
      <c r="C58" s="14" t="s">
        <v>246</v>
      </c>
      <c r="D58" s="129" t="s">
        <v>48</v>
      </c>
      <c r="F58" s="74"/>
    </row>
    <row r="59" spans="2:7">
      <c r="B59" s="131">
        <v>5</v>
      </c>
      <c r="C59" s="132" t="s">
        <v>246</v>
      </c>
      <c r="D59" s="132" t="s">
        <v>49</v>
      </c>
      <c r="E59" s="130"/>
      <c r="F59" s="133"/>
      <c r="G59" s="110"/>
    </row>
    <row r="60" spans="2:7">
      <c r="B60" s="131">
        <v>28</v>
      </c>
      <c r="C60" s="132" t="s">
        <v>246</v>
      </c>
      <c r="D60" s="132" t="s">
        <v>50</v>
      </c>
      <c r="E60" s="130"/>
      <c r="F60" s="133"/>
      <c r="G60" s="110"/>
    </row>
    <row r="61" spans="2:7">
      <c r="B61" s="15">
        <v>0</v>
      </c>
      <c r="C61" s="14" t="s">
        <v>246</v>
      </c>
      <c r="D61" s="129" t="s">
        <v>51</v>
      </c>
      <c r="F61" s="74"/>
    </row>
    <row r="62" spans="2:7">
      <c r="B62" s="15">
        <v>0</v>
      </c>
      <c r="C62" s="14" t="s">
        <v>246</v>
      </c>
      <c r="D62" s="129" t="s">
        <v>52</v>
      </c>
      <c r="F62" s="74"/>
    </row>
    <row r="63" spans="2:7">
      <c r="B63" s="15">
        <v>154</v>
      </c>
      <c r="C63" s="14" t="s">
        <v>246</v>
      </c>
      <c r="D63" s="129" t="s">
        <v>53</v>
      </c>
      <c r="F63" s="74"/>
    </row>
    <row r="64" spans="2:7">
      <c r="B64" s="15">
        <v>380</v>
      </c>
      <c r="C64" s="14" t="s">
        <v>246</v>
      </c>
      <c r="D64" s="129" t="s">
        <v>54</v>
      </c>
      <c r="F64" s="74"/>
    </row>
    <row r="65" spans="2:7">
      <c r="B65" s="15">
        <v>67</v>
      </c>
      <c r="C65" s="14" t="s">
        <v>246</v>
      </c>
      <c r="D65" s="129" t="s">
        <v>55</v>
      </c>
      <c r="F65" s="74"/>
    </row>
    <row r="66" spans="2:7">
      <c r="B66" s="15">
        <v>11</v>
      </c>
      <c r="C66" s="14" t="s">
        <v>246</v>
      </c>
      <c r="D66" s="129" t="s">
        <v>56</v>
      </c>
      <c r="F66" s="74"/>
    </row>
    <row r="67" spans="2:7">
      <c r="B67" s="15">
        <v>12</v>
      </c>
      <c r="C67" s="14" t="s">
        <v>246</v>
      </c>
      <c r="D67" s="129" t="s">
        <v>57</v>
      </c>
      <c r="F67" s="74"/>
    </row>
    <row r="68" spans="2:7">
      <c r="B68" s="15">
        <v>34</v>
      </c>
      <c r="C68" s="14" t="s">
        <v>246</v>
      </c>
      <c r="D68" s="129" t="s">
        <v>58</v>
      </c>
      <c r="F68" s="74"/>
    </row>
    <row r="69" spans="2:7">
      <c r="B69" s="131">
        <v>62</v>
      </c>
      <c r="C69" s="132" t="s">
        <v>246</v>
      </c>
      <c r="D69" s="132" t="s">
        <v>59</v>
      </c>
      <c r="E69" s="130"/>
      <c r="F69" s="133"/>
      <c r="G69" s="110"/>
    </row>
    <row r="70" spans="2:7">
      <c r="B70" s="15">
        <v>24</v>
      </c>
      <c r="C70" s="14" t="s">
        <v>246</v>
      </c>
      <c r="D70" s="129" t="s">
        <v>60</v>
      </c>
      <c r="F70" s="74"/>
    </row>
    <row r="71" spans="2:7">
      <c r="B71" s="15">
        <v>27</v>
      </c>
      <c r="C71" s="14" t="s">
        <v>246</v>
      </c>
      <c r="D71" s="129" t="s">
        <v>61</v>
      </c>
      <c r="F71" s="74"/>
    </row>
    <row r="72" spans="2:7">
      <c r="B72" s="131">
        <v>24</v>
      </c>
      <c r="C72" s="132" t="s">
        <v>246</v>
      </c>
      <c r="D72" s="132" t="s">
        <v>62</v>
      </c>
      <c r="E72" s="130"/>
      <c r="F72" s="133"/>
      <c r="G72" s="110"/>
    </row>
    <row r="73" spans="2:7">
      <c r="B73" s="131">
        <v>0</v>
      </c>
      <c r="C73" s="132" t="s">
        <v>246</v>
      </c>
      <c r="D73" s="132" t="s">
        <v>63</v>
      </c>
      <c r="E73" s="130"/>
      <c r="F73" s="133"/>
      <c r="G73" s="110"/>
    </row>
    <row r="74" spans="2:7">
      <c r="B74" s="15">
        <v>45</v>
      </c>
      <c r="C74" s="14" t="s">
        <v>246</v>
      </c>
      <c r="D74" s="129" t="s">
        <v>64</v>
      </c>
      <c r="F74" s="74"/>
    </row>
    <row r="75" spans="2:7">
      <c r="B75" s="15">
        <v>46</v>
      </c>
      <c r="C75" s="14" t="s">
        <v>246</v>
      </c>
      <c r="D75" s="129" t="s">
        <v>65</v>
      </c>
      <c r="F75" s="74"/>
    </row>
    <row r="76" spans="2:7">
      <c r="B76" s="15">
        <v>118</v>
      </c>
      <c r="C76" s="14" t="s">
        <v>246</v>
      </c>
      <c r="D76" s="129" t="s">
        <v>66</v>
      </c>
      <c r="F76" s="74"/>
    </row>
    <row r="77" spans="2:7">
      <c r="B77" s="15">
        <v>86</v>
      </c>
      <c r="C77" s="14" t="s">
        <v>246</v>
      </c>
      <c r="D77" s="129" t="s">
        <v>67</v>
      </c>
      <c r="F77" s="74"/>
    </row>
    <row r="78" spans="2:7">
      <c r="B78" s="15">
        <v>8</v>
      </c>
      <c r="C78" s="14" t="s">
        <v>246</v>
      </c>
      <c r="D78" s="129" t="s">
        <v>68</v>
      </c>
      <c r="F78" s="74"/>
    </row>
    <row r="79" spans="2:7">
      <c r="B79" s="15">
        <v>0</v>
      </c>
      <c r="C79" s="14" t="s">
        <v>246</v>
      </c>
      <c r="D79" s="129" t="s">
        <v>69</v>
      </c>
      <c r="F79" s="74"/>
    </row>
    <row r="80" spans="2:7">
      <c r="B80" s="15">
        <v>1</v>
      </c>
      <c r="C80" s="14" t="s">
        <v>246</v>
      </c>
      <c r="D80" s="129" t="s">
        <v>70</v>
      </c>
      <c r="F80" s="74"/>
    </row>
    <row r="81" spans="2:7">
      <c r="B81" s="15">
        <v>0</v>
      </c>
      <c r="C81" s="14" t="s">
        <v>246</v>
      </c>
      <c r="D81" s="129" t="s">
        <v>71</v>
      </c>
      <c r="F81" s="74"/>
    </row>
    <row r="82" spans="2:7">
      <c r="B82" s="15">
        <v>3</v>
      </c>
      <c r="C82" s="14" t="s">
        <v>246</v>
      </c>
      <c r="D82" s="129" t="s">
        <v>72</v>
      </c>
      <c r="F82" s="74"/>
    </row>
    <row r="83" spans="2:7">
      <c r="B83" s="15">
        <v>0</v>
      </c>
      <c r="C83" s="14" t="s">
        <v>246</v>
      </c>
      <c r="D83" s="129" t="s">
        <v>73</v>
      </c>
      <c r="F83" s="74"/>
    </row>
    <row r="84" spans="2:7">
      <c r="B84" s="15">
        <v>0</v>
      </c>
      <c r="C84" s="14" t="s">
        <v>246</v>
      </c>
      <c r="D84" s="129" t="s">
        <v>74</v>
      </c>
      <c r="F84" s="74"/>
    </row>
    <row r="85" spans="2:7">
      <c r="B85" s="15">
        <v>0</v>
      </c>
      <c r="C85" s="14" t="s">
        <v>246</v>
      </c>
      <c r="D85" s="129" t="s">
        <v>75</v>
      </c>
      <c r="F85" s="74"/>
    </row>
    <row r="86" spans="2:7">
      <c r="B86" s="15">
        <v>0</v>
      </c>
      <c r="C86" s="14" t="s">
        <v>246</v>
      </c>
      <c r="D86" s="129" t="s">
        <v>76</v>
      </c>
      <c r="F86" s="74"/>
    </row>
    <row r="87" spans="2:7">
      <c r="B87" s="15">
        <v>37</v>
      </c>
      <c r="C87" s="14" t="s">
        <v>246</v>
      </c>
      <c r="D87" s="129" t="s">
        <v>77</v>
      </c>
      <c r="F87" s="74"/>
    </row>
    <row r="88" spans="2:7">
      <c r="B88" s="131">
        <v>53</v>
      </c>
      <c r="C88" s="132" t="s">
        <v>246</v>
      </c>
      <c r="D88" s="132" t="s">
        <v>78</v>
      </c>
      <c r="E88" s="130"/>
      <c r="F88" s="133"/>
      <c r="G88" s="110"/>
    </row>
    <row r="89" spans="2:7">
      <c r="B89" s="15">
        <v>188</v>
      </c>
      <c r="C89" s="14" t="s">
        <v>246</v>
      </c>
      <c r="D89" s="129" t="s">
        <v>350</v>
      </c>
      <c r="F89" s="74"/>
    </row>
    <row r="90" spans="2:7">
      <c r="B90" s="15">
        <v>560</v>
      </c>
      <c r="C90" s="14" t="s">
        <v>246</v>
      </c>
      <c r="D90" s="129" t="s">
        <v>79</v>
      </c>
      <c r="F90" s="74"/>
    </row>
    <row r="91" spans="2:7">
      <c r="B91" s="15">
        <v>0</v>
      </c>
      <c r="C91" s="14" t="s">
        <v>246</v>
      </c>
      <c r="D91" s="129" t="s">
        <v>80</v>
      </c>
      <c r="F91" s="74"/>
    </row>
    <row r="92" spans="2:7">
      <c r="B92" s="15">
        <v>560</v>
      </c>
      <c r="C92" s="14" t="s">
        <v>246</v>
      </c>
      <c r="D92" s="129" t="s">
        <v>81</v>
      </c>
      <c r="F92" s="74"/>
    </row>
    <row r="93" spans="2:7">
      <c r="B93" s="15">
        <v>176</v>
      </c>
      <c r="C93" s="14" t="s">
        <v>246</v>
      </c>
      <c r="D93" s="129" t="s">
        <v>351</v>
      </c>
      <c r="F93" s="74"/>
    </row>
    <row r="94" spans="2:7">
      <c r="B94" s="15">
        <v>8</v>
      </c>
      <c r="C94" s="14" t="s">
        <v>246</v>
      </c>
      <c r="D94" s="129" t="s">
        <v>82</v>
      </c>
      <c r="F94" s="74"/>
    </row>
    <row r="95" spans="2:7">
      <c r="B95" s="131">
        <v>188</v>
      </c>
      <c r="C95" s="132" t="s">
        <v>246</v>
      </c>
      <c r="D95" s="132" t="s">
        <v>352</v>
      </c>
      <c r="E95" s="130"/>
      <c r="F95" s="133"/>
      <c r="G95" s="110"/>
    </row>
    <row r="96" spans="2:7">
      <c r="B96" s="15">
        <v>82</v>
      </c>
      <c r="C96" s="14" t="s">
        <v>246</v>
      </c>
      <c r="D96" s="129" t="s">
        <v>83</v>
      </c>
      <c r="F96" s="74"/>
    </row>
    <row r="97" spans="1:6">
      <c r="B97" s="15">
        <v>87</v>
      </c>
      <c r="C97" s="14" t="s">
        <v>246</v>
      </c>
      <c r="D97" s="129" t="s">
        <v>84</v>
      </c>
      <c r="F97" s="74"/>
    </row>
    <row r="98" spans="1:6">
      <c r="B98" s="15">
        <v>24</v>
      </c>
      <c r="C98" s="14" t="s">
        <v>246</v>
      </c>
      <c r="D98" s="129" t="s">
        <v>132</v>
      </c>
      <c r="F98" s="74"/>
    </row>
    <row r="99" spans="1:6">
      <c r="B99" s="15">
        <v>80</v>
      </c>
      <c r="C99" s="14" t="s">
        <v>246</v>
      </c>
      <c r="D99" s="129" t="s">
        <v>133</v>
      </c>
      <c r="F99" s="74"/>
    </row>
    <row r="100" spans="1:6">
      <c r="B100" s="15">
        <v>320</v>
      </c>
      <c r="C100" s="14" t="s">
        <v>244</v>
      </c>
      <c r="D100" s="129" t="s">
        <v>138</v>
      </c>
      <c r="F100" s="74"/>
    </row>
    <row r="101" spans="1:6">
      <c r="B101" s="15">
        <v>466</v>
      </c>
      <c r="C101" s="14" t="s">
        <v>244</v>
      </c>
      <c r="D101" s="129" t="s">
        <v>139</v>
      </c>
      <c r="F101" s="74"/>
    </row>
    <row r="102" spans="1:6">
      <c r="B102" s="15">
        <v>781</v>
      </c>
      <c r="C102" s="14" t="s">
        <v>244</v>
      </c>
      <c r="D102" s="129" t="s">
        <v>353</v>
      </c>
      <c r="F102" s="74"/>
    </row>
    <row r="103" spans="1:6">
      <c r="B103" s="15">
        <v>310</v>
      </c>
      <c r="C103" s="14" t="s">
        <v>244</v>
      </c>
      <c r="D103" s="129" t="s">
        <v>141</v>
      </c>
      <c r="F103" s="74"/>
    </row>
    <row r="104" spans="1:6">
      <c r="B104" s="15">
        <v>310</v>
      </c>
      <c r="C104" s="14" t="s">
        <v>244</v>
      </c>
      <c r="D104" s="129" t="s">
        <v>142</v>
      </c>
      <c r="F104" s="74"/>
    </row>
    <row r="105" spans="1:6">
      <c r="B105" s="15">
        <v>7</v>
      </c>
      <c r="C105" s="14" t="s">
        <v>244</v>
      </c>
      <c r="D105" s="129" t="s">
        <v>88</v>
      </c>
      <c r="F105" s="74"/>
    </row>
    <row r="106" spans="1:6">
      <c r="B106" s="15">
        <v>155</v>
      </c>
      <c r="C106" s="14" t="s">
        <v>244</v>
      </c>
      <c r="D106" s="129" t="s">
        <v>152</v>
      </c>
      <c r="F106" s="74"/>
    </row>
    <row r="107" spans="1:6">
      <c r="B107" s="15">
        <v>1</v>
      </c>
      <c r="C107" s="14" t="s">
        <v>244</v>
      </c>
      <c r="D107" s="129" t="s">
        <v>89</v>
      </c>
      <c r="F107" s="74"/>
    </row>
    <row r="108" spans="1:6">
      <c r="B108" s="15">
        <v>80</v>
      </c>
      <c r="C108" s="14" t="s">
        <v>244</v>
      </c>
      <c r="D108" s="129" t="s">
        <v>90</v>
      </c>
      <c r="F108" s="74"/>
    </row>
    <row r="109" spans="1:6">
      <c r="B109" s="15">
        <v>68</v>
      </c>
      <c r="C109" s="14" t="s">
        <v>244</v>
      </c>
      <c r="D109" s="129" t="s">
        <v>91</v>
      </c>
      <c r="F109" s="74"/>
    </row>
    <row r="110" spans="1:6" s="110" customFormat="1">
      <c r="A110" s="43"/>
      <c r="B110" s="15">
        <v>851</v>
      </c>
      <c r="C110" s="14" t="s">
        <v>244</v>
      </c>
      <c r="D110" s="129" t="s">
        <v>354</v>
      </c>
      <c r="F110" s="74"/>
    </row>
    <row r="111" spans="1:6">
      <c r="B111" s="15">
        <v>20</v>
      </c>
      <c r="C111" s="14" t="s">
        <v>244</v>
      </c>
      <c r="D111" s="129" t="s">
        <v>143</v>
      </c>
      <c r="F111" s="74"/>
    </row>
    <row r="112" spans="1:6">
      <c r="B112" s="15">
        <v>80</v>
      </c>
      <c r="C112" s="14" t="s">
        <v>244</v>
      </c>
      <c r="D112" s="129" t="s">
        <v>149</v>
      </c>
      <c r="F112" s="74"/>
    </row>
    <row r="113" spans="1:6">
      <c r="B113" s="15">
        <v>81</v>
      </c>
      <c r="C113" s="14" t="s">
        <v>244</v>
      </c>
      <c r="D113" s="129" t="s">
        <v>92</v>
      </c>
      <c r="F113" s="74"/>
    </row>
    <row r="114" spans="1:6">
      <c r="B114" s="15">
        <v>47</v>
      </c>
      <c r="C114" s="14" t="s">
        <v>244</v>
      </c>
      <c r="D114" s="129" t="s">
        <v>153</v>
      </c>
      <c r="F114" s="74"/>
    </row>
    <row r="115" spans="1:6">
      <c r="B115" s="15">
        <v>32</v>
      </c>
      <c r="C115" s="14" t="s">
        <v>244</v>
      </c>
      <c r="D115" s="129" t="s">
        <v>147</v>
      </c>
      <c r="F115" s="74"/>
    </row>
    <row r="116" spans="1:6">
      <c r="B116" s="15">
        <v>85</v>
      </c>
      <c r="C116" s="14" t="s">
        <v>244</v>
      </c>
      <c r="D116" s="129" t="s">
        <v>151</v>
      </c>
      <c r="F116" s="74"/>
    </row>
    <row r="117" spans="1:6">
      <c r="B117" s="15">
        <v>70</v>
      </c>
      <c r="C117" s="14" t="s">
        <v>244</v>
      </c>
      <c r="D117" s="129" t="s">
        <v>198</v>
      </c>
      <c r="F117" s="74"/>
    </row>
    <row r="118" spans="1:6">
      <c r="B118" s="15">
        <v>200</v>
      </c>
      <c r="C118" s="14" t="s">
        <v>245</v>
      </c>
      <c r="D118" s="129" t="s">
        <v>102</v>
      </c>
      <c r="F118" s="74"/>
    </row>
    <row r="119" spans="1:6">
      <c r="B119" s="15">
        <v>200</v>
      </c>
      <c r="C119" s="14" t="s">
        <v>245</v>
      </c>
      <c r="D119" s="129" t="s">
        <v>103</v>
      </c>
      <c r="F119" s="74"/>
    </row>
    <row r="120" spans="1:6">
      <c r="B120" s="15">
        <v>446</v>
      </c>
      <c r="C120" s="14" t="s">
        <v>245</v>
      </c>
      <c r="D120" s="129" t="s">
        <v>355</v>
      </c>
      <c r="F120" s="74"/>
    </row>
    <row r="121" spans="1:6">
      <c r="B121" s="15">
        <v>152</v>
      </c>
      <c r="C121" s="14" t="s">
        <v>245</v>
      </c>
      <c r="D121" s="129" t="s">
        <v>104</v>
      </c>
      <c r="F121" s="74"/>
    </row>
    <row r="122" spans="1:6">
      <c r="B122" s="15">
        <v>156</v>
      </c>
      <c r="C122" s="14" t="s">
        <v>245</v>
      </c>
      <c r="D122" s="129" t="s">
        <v>105</v>
      </c>
      <c r="F122" s="74"/>
    </row>
    <row r="123" spans="1:6">
      <c r="B123" s="15">
        <v>200</v>
      </c>
      <c r="C123" s="14" t="s">
        <v>245</v>
      </c>
      <c r="D123" s="129" t="s">
        <v>107</v>
      </c>
      <c r="F123" s="74"/>
    </row>
    <row r="124" spans="1:6">
      <c r="B124" s="15">
        <v>240</v>
      </c>
      <c r="C124" s="14" t="s">
        <v>245</v>
      </c>
      <c r="D124" s="129" t="s">
        <v>108</v>
      </c>
      <c r="F124" s="74"/>
    </row>
    <row r="125" spans="1:6">
      <c r="B125" s="15">
        <v>240</v>
      </c>
      <c r="C125" s="14" t="s">
        <v>245</v>
      </c>
      <c r="D125" s="129" t="s">
        <v>109</v>
      </c>
      <c r="F125" s="74"/>
    </row>
    <row r="126" spans="1:6">
      <c r="B126" s="15">
        <v>89</v>
      </c>
      <c r="C126" s="14" t="s">
        <v>245</v>
      </c>
      <c r="D126" s="129" t="s">
        <v>110</v>
      </c>
      <c r="F126" s="74"/>
    </row>
    <row r="127" spans="1:6" s="110" customFormat="1">
      <c r="A127" s="43"/>
      <c r="B127" s="15">
        <v>180</v>
      </c>
      <c r="C127" s="14" t="s">
        <v>245</v>
      </c>
      <c r="D127" s="129" t="s">
        <v>356</v>
      </c>
      <c r="F127" s="74"/>
    </row>
    <row r="128" spans="1:6">
      <c r="B128" s="15">
        <v>0</v>
      </c>
      <c r="C128" s="14" t="s">
        <v>245</v>
      </c>
      <c r="D128" s="129" t="s">
        <v>111</v>
      </c>
      <c r="F128" s="74"/>
    </row>
    <row r="129" spans="2:7">
      <c r="B129" s="15">
        <v>14</v>
      </c>
      <c r="C129" s="14" t="s">
        <v>245</v>
      </c>
      <c r="D129" s="129" t="s">
        <v>199</v>
      </c>
      <c r="F129" s="74"/>
    </row>
    <row r="130" spans="2:7">
      <c r="B130" s="15">
        <v>15</v>
      </c>
      <c r="C130" s="14" t="s">
        <v>245</v>
      </c>
      <c r="D130" s="129" t="s">
        <v>200</v>
      </c>
      <c r="F130" s="74"/>
    </row>
    <row r="131" spans="2:7">
      <c r="B131" s="15">
        <v>14</v>
      </c>
      <c r="C131" s="14" t="s">
        <v>245</v>
      </c>
      <c r="D131" s="129" t="s">
        <v>201</v>
      </c>
      <c r="F131" s="74"/>
    </row>
    <row r="132" spans="2:7">
      <c r="B132" s="15">
        <v>84</v>
      </c>
      <c r="C132" s="14" t="s">
        <v>245</v>
      </c>
      <c r="D132" s="129" t="s">
        <v>121</v>
      </c>
      <c r="F132" s="74"/>
    </row>
    <row r="133" spans="2:7">
      <c r="B133" s="15">
        <v>15</v>
      </c>
      <c r="C133" s="14" t="s">
        <v>245</v>
      </c>
      <c r="D133" s="129" t="s">
        <v>202</v>
      </c>
      <c r="F133" s="74"/>
    </row>
    <row r="134" spans="2:7">
      <c r="B134" s="15">
        <v>9</v>
      </c>
      <c r="C134" s="14" t="s">
        <v>245</v>
      </c>
      <c r="D134" s="129" t="s">
        <v>203</v>
      </c>
      <c r="F134" s="74"/>
    </row>
    <row r="135" spans="2:7">
      <c r="B135" s="15">
        <v>170</v>
      </c>
      <c r="C135" s="14" t="s">
        <v>245</v>
      </c>
      <c r="D135" s="129" t="s">
        <v>112</v>
      </c>
      <c r="F135" s="74"/>
    </row>
    <row r="136" spans="2:7">
      <c r="B136" s="15">
        <v>0</v>
      </c>
      <c r="C136" s="14" t="s">
        <v>245</v>
      </c>
      <c r="D136" s="129" t="s">
        <v>113</v>
      </c>
      <c r="F136" s="74"/>
    </row>
    <row r="137" spans="2:7">
      <c r="B137" s="15">
        <v>8</v>
      </c>
      <c r="C137" s="14" t="s">
        <v>245</v>
      </c>
      <c r="D137" s="129" t="s">
        <v>125</v>
      </c>
      <c r="F137" s="74"/>
    </row>
    <row r="138" spans="2:7">
      <c r="B138" s="15">
        <v>179</v>
      </c>
      <c r="C138" s="14" t="s">
        <v>245</v>
      </c>
      <c r="D138" s="129" t="s">
        <v>114</v>
      </c>
      <c r="F138" s="74"/>
    </row>
    <row r="139" spans="2:7">
      <c r="B139" s="15">
        <v>15</v>
      </c>
      <c r="C139" s="14" t="s">
        <v>245</v>
      </c>
      <c r="D139" s="129" t="s">
        <v>357</v>
      </c>
      <c r="F139" s="74"/>
    </row>
    <row r="140" spans="2:7">
      <c r="B140" s="15">
        <v>180</v>
      </c>
      <c r="C140" s="14" t="s">
        <v>245</v>
      </c>
      <c r="D140" s="129" t="s">
        <v>358</v>
      </c>
      <c r="F140" s="74"/>
    </row>
    <row r="142" spans="2:7">
      <c r="G142" s="110"/>
    </row>
  </sheetData>
  <autoFilter ref="A1:F14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Y24"/>
  <sheetViews>
    <sheetView zoomScale="90" zoomScaleNormal="90" workbookViewId="0">
      <selection activeCell="I2" sqref="I2"/>
    </sheetView>
  </sheetViews>
  <sheetFormatPr baseColWidth="10" defaultRowHeight="14.4"/>
  <cols>
    <col min="1" max="1" width="7.5546875" customWidth="1"/>
    <col min="2" max="2" width="13.5546875" customWidth="1"/>
    <col min="3" max="3" width="5" customWidth="1"/>
    <col min="4" max="4" width="6.44140625" customWidth="1"/>
    <col min="5" max="5" width="4.44140625" customWidth="1"/>
    <col min="6" max="6" width="3.5546875" customWidth="1"/>
    <col min="7" max="7" width="39.109375" customWidth="1"/>
    <col min="8" max="8" width="13" customWidth="1"/>
    <col min="10" max="10" width="11.44140625" style="48" customWidth="1"/>
    <col min="14" max="14" width="9.33203125" bestFit="1" customWidth="1"/>
    <col min="15" max="15" width="16.44140625" customWidth="1"/>
  </cols>
  <sheetData>
    <row r="1" spans="1:77" ht="15" thickBot="1">
      <c r="A1" t="s">
        <v>212</v>
      </c>
      <c r="C1" s="72" t="s">
        <v>245</v>
      </c>
    </row>
    <row r="2" spans="1:77" ht="39" customHeight="1" thickBot="1">
      <c r="A2" s="2" t="s">
        <v>115</v>
      </c>
      <c r="B2" s="2" t="s">
        <v>116</v>
      </c>
      <c r="C2" s="2" t="s">
        <v>117</v>
      </c>
      <c r="D2" s="134" t="s">
        <v>249</v>
      </c>
      <c r="E2" s="134" t="s">
        <v>118</v>
      </c>
      <c r="F2" s="134" t="s">
        <v>118</v>
      </c>
      <c r="G2" s="134" t="s">
        <v>118</v>
      </c>
      <c r="H2" s="7" t="s">
        <v>247</v>
      </c>
      <c r="I2" s="44" t="s">
        <v>126</v>
      </c>
      <c r="J2" s="45" t="s">
        <v>155</v>
      </c>
      <c r="K2" s="31" t="s">
        <v>0</v>
      </c>
      <c r="L2" s="1"/>
      <c r="M2" s="55" t="s">
        <v>158</v>
      </c>
      <c r="N2" s="52" t="s">
        <v>157</v>
      </c>
      <c r="O2" s="55" t="s">
        <v>159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>
      <c r="A3" s="57">
        <v>1</v>
      </c>
      <c r="B3" s="58" t="s">
        <v>119</v>
      </c>
      <c r="C3" s="58">
        <v>0</v>
      </c>
      <c r="D3" s="59" t="s">
        <v>250</v>
      </c>
      <c r="E3" s="59"/>
      <c r="F3" s="59"/>
      <c r="G3" s="59"/>
      <c r="H3" s="58" t="s">
        <v>120</v>
      </c>
      <c r="I3" s="8">
        <v>1</v>
      </c>
      <c r="J3" s="46"/>
      <c r="K3" s="70"/>
      <c r="L3" s="1"/>
      <c r="M3" s="53">
        <f ca="1">TODAY()</f>
        <v>42438</v>
      </c>
      <c r="N3" s="54">
        <f ca="1">WEEKNUM(M3)-1</f>
        <v>10</v>
      </c>
      <c r="O3" s="56">
        <f ca="1">WEEKNUM(M3)</f>
        <v>11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57">
        <v>1</v>
      </c>
      <c r="B4" s="63" t="s">
        <v>119</v>
      </c>
      <c r="C4" s="63">
        <v>1</v>
      </c>
      <c r="D4" s="64"/>
      <c r="E4" s="64" t="s">
        <v>251</v>
      </c>
      <c r="F4" s="64"/>
      <c r="G4" s="64"/>
      <c r="H4" s="63" t="s">
        <v>219</v>
      </c>
      <c r="J4" s="47"/>
    </row>
    <row r="5" spans="1:77">
      <c r="A5" s="80"/>
      <c r="B5" s="80"/>
      <c r="C5" s="80"/>
      <c r="D5" s="135" t="s">
        <v>268</v>
      </c>
      <c r="E5" s="135"/>
      <c r="F5" s="135"/>
      <c r="G5" s="135"/>
      <c r="H5" s="135"/>
      <c r="I5" s="80"/>
      <c r="J5" s="95"/>
      <c r="K5" s="80"/>
    </row>
    <row r="6" spans="1:77">
      <c r="A6" s="57">
        <v>1</v>
      </c>
      <c r="B6" s="86" t="s">
        <v>119</v>
      </c>
      <c r="C6" s="86">
        <v>2</v>
      </c>
      <c r="D6" s="85"/>
      <c r="E6" s="85"/>
      <c r="F6" s="85" t="s">
        <v>252</v>
      </c>
      <c r="G6" s="85"/>
      <c r="H6" s="86" t="s">
        <v>220</v>
      </c>
      <c r="J6" s="47"/>
    </row>
    <row r="7" spans="1:77">
      <c r="A7" s="57">
        <v>5</v>
      </c>
      <c r="B7" s="86" t="s">
        <v>221</v>
      </c>
      <c r="C7" s="86">
        <v>3</v>
      </c>
      <c r="D7" s="85"/>
      <c r="E7" s="85"/>
      <c r="F7" s="85"/>
      <c r="G7" s="85" t="s">
        <v>253</v>
      </c>
      <c r="H7" s="86" t="s">
        <v>222</v>
      </c>
      <c r="J7" s="47"/>
    </row>
    <row r="8" spans="1:77">
      <c r="A8" s="57">
        <v>5500</v>
      </c>
      <c r="B8" s="86" t="s">
        <v>221</v>
      </c>
      <c r="C8" s="86">
        <v>3</v>
      </c>
      <c r="D8" s="85"/>
      <c r="E8" s="85"/>
      <c r="F8" s="85"/>
      <c r="G8" s="85" t="s">
        <v>254</v>
      </c>
      <c r="H8" s="86" t="s">
        <v>223</v>
      </c>
      <c r="J8" s="47"/>
    </row>
    <row r="9" spans="1:77">
      <c r="A9" s="57">
        <v>500</v>
      </c>
      <c r="B9" s="86" t="s">
        <v>221</v>
      </c>
      <c r="C9" s="86">
        <v>3</v>
      </c>
      <c r="D9" s="85"/>
      <c r="E9" s="85"/>
      <c r="F9" s="85"/>
      <c r="G9" s="85" t="s">
        <v>259</v>
      </c>
      <c r="H9" s="86" t="s">
        <v>224</v>
      </c>
      <c r="J9" s="47"/>
      <c r="L9" s="43"/>
    </row>
    <row r="10" spans="1:77">
      <c r="A10" s="57">
        <v>250</v>
      </c>
      <c r="B10" s="86" t="s">
        <v>221</v>
      </c>
      <c r="C10" s="86">
        <v>3</v>
      </c>
      <c r="D10" s="85"/>
      <c r="E10" s="85"/>
      <c r="F10" s="85"/>
      <c r="G10" s="85" t="s">
        <v>260</v>
      </c>
      <c r="H10" s="86" t="s">
        <v>225</v>
      </c>
      <c r="J10" s="47"/>
    </row>
    <row r="11" spans="1:77">
      <c r="A11" s="57">
        <v>1</v>
      </c>
      <c r="B11" s="97" t="s">
        <v>119</v>
      </c>
      <c r="C11" s="97">
        <v>3</v>
      </c>
      <c r="D11" s="92"/>
      <c r="E11" s="92"/>
      <c r="F11" s="92"/>
      <c r="G11" s="92" t="s">
        <v>226</v>
      </c>
      <c r="H11" s="97" t="s">
        <v>101</v>
      </c>
      <c r="I11" s="43"/>
      <c r="J11" s="94">
        <f t="shared" ref="J11:J16" si="0">$I$3*A11</f>
        <v>1</v>
      </c>
      <c r="K11">
        <f ca="1">SUMPRODUCT((Stocks!$C$2:$C$2135=RIGHT(CELL("nomfichier",$A$1),LEN(CELL("nomfichier",$A$1))-SEARCH("]",CELL("nomfichier",$A$1))))*(Stocks!$A$2:$A$2135=H11)*(Stocks!$B$2:$B$2135))</f>
        <v>0</v>
      </c>
    </row>
    <row r="12" spans="1:77">
      <c r="A12" s="57">
        <v>2</v>
      </c>
      <c r="B12" s="86" t="s">
        <v>119</v>
      </c>
      <c r="C12" s="86">
        <v>3</v>
      </c>
      <c r="D12" s="85"/>
      <c r="E12" s="85"/>
      <c r="F12" s="85"/>
      <c r="G12" s="85" t="s">
        <v>264</v>
      </c>
      <c r="H12" s="86" t="s">
        <v>227</v>
      </c>
      <c r="J12" s="47">
        <f t="shared" si="0"/>
        <v>2</v>
      </c>
      <c r="K12">
        <f ca="1">SUMPRODUCT((Stocks!$C$2:$C$2135=RIGHT(CELL("nomfichier",$A$1),LEN(CELL("nomfichier",$A$1))-SEARCH("]",CELL("nomfichier",$A$1))))*(Stocks!$A$2:$A$2135=H12)*(Stocks!$B$2:$B$2135))</f>
        <v>0</v>
      </c>
    </row>
    <row r="13" spans="1:77">
      <c r="A13" s="57">
        <v>2</v>
      </c>
      <c r="B13" s="86" t="s">
        <v>119</v>
      </c>
      <c r="C13" s="86">
        <v>3</v>
      </c>
      <c r="D13" s="85"/>
      <c r="E13" s="85"/>
      <c r="F13" s="85"/>
      <c r="G13" s="85" t="s">
        <v>256</v>
      </c>
      <c r="H13" s="86" t="s">
        <v>228</v>
      </c>
      <c r="J13" s="47">
        <f t="shared" si="0"/>
        <v>2</v>
      </c>
      <c r="K13">
        <f ca="1">SUMPRODUCT((Stocks!$C$2:$C$2135=RIGHT(CELL("nomfichier",$A$1),LEN(CELL("nomfichier",$A$1))-SEARCH("]",CELL("nomfichier",$A$1))))*(Stocks!$A$2:$A$2135=H13)*(Stocks!$B$2:$B$2135))</f>
        <v>0</v>
      </c>
    </row>
    <row r="14" spans="1:77">
      <c r="A14" s="57">
        <v>1</v>
      </c>
      <c r="B14" s="86" t="s">
        <v>119</v>
      </c>
      <c r="C14" s="86">
        <v>3</v>
      </c>
      <c r="D14" s="85"/>
      <c r="E14" s="85"/>
      <c r="F14" s="85"/>
      <c r="G14" s="85" t="s">
        <v>257</v>
      </c>
      <c r="H14" s="86" t="s">
        <v>229</v>
      </c>
      <c r="J14" s="47">
        <f t="shared" si="0"/>
        <v>1</v>
      </c>
      <c r="K14">
        <f ca="1">SUMPRODUCT((Stocks!$C$2:$C$2135=RIGHT(CELL("nomfichier",$A$1),LEN(CELL("nomfichier",$A$1))-SEARCH("]",CELL("nomfichier",$A$1))))*(Stocks!$A$2:$A$2135=H14)*(Stocks!$B$2:$B$2135))</f>
        <v>0</v>
      </c>
    </row>
    <row r="15" spans="1:77">
      <c r="A15" s="57">
        <v>1</v>
      </c>
      <c r="B15" s="86" t="s">
        <v>119</v>
      </c>
      <c r="C15" s="86">
        <v>3</v>
      </c>
      <c r="D15" s="85"/>
      <c r="E15" s="85"/>
      <c r="F15" s="85"/>
      <c r="G15" s="85" t="s">
        <v>258</v>
      </c>
      <c r="H15" s="86" t="s">
        <v>230</v>
      </c>
      <c r="J15" s="47">
        <f t="shared" si="0"/>
        <v>1</v>
      </c>
      <c r="K15">
        <f ca="1">SUMPRODUCT((Stocks!$C$2:$C$2135=RIGHT(CELL("nomfichier",$A$1),LEN(CELL("nomfichier",$A$1))-SEARCH("]",CELL("nomfichier",$A$1))))*(Stocks!$A$2:$A$2135=H15)*(Stocks!$B$2:$B$2135))</f>
        <v>0</v>
      </c>
    </row>
    <row r="16" spans="1:77">
      <c r="A16" s="57">
        <v>1</v>
      </c>
      <c r="B16" s="97" t="s">
        <v>119</v>
      </c>
      <c r="C16" s="97">
        <v>3</v>
      </c>
      <c r="D16" s="92"/>
      <c r="E16" s="92"/>
      <c r="F16" s="92"/>
      <c r="G16" s="92" t="s">
        <v>267</v>
      </c>
      <c r="H16" s="97" t="s">
        <v>111</v>
      </c>
      <c r="J16" s="47">
        <f t="shared" si="0"/>
        <v>1</v>
      </c>
      <c r="K16">
        <f ca="1">SUMPRODUCT((Stocks!$C$2:$C$2135=RIGHT(CELL("nomfichier",$A$1),LEN(CELL("nomfichier",$A$1))-SEARCH("]",CELL("nomfichier",$A$1))))*(Stocks!$A$2:$A$2135=H16)*(Stocks!$B$2:$B$2135))</f>
        <v>0</v>
      </c>
    </row>
    <row r="17" spans="1:11">
      <c r="A17" s="80"/>
      <c r="B17" s="80"/>
      <c r="C17" s="80"/>
      <c r="D17" s="80"/>
      <c r="E17" s="80"/>
      <c r="F17" s="80"/>
      <c r="G17" s="88" t="s">
        <v>255</v>
      </c>
      <c r="H17" s="80"/>
      <c r="I17" s="80"/>
      <c r="J17" s="95"/>
      <c r="K17" s="80"/>
    </row>
    <row r="18" spans="1:11">
      <c r="A18" s="57">
        <v>1</v>
      </c>
      <c r="B18" s="63" t="s">
        <v>119</v>
      </c>
      <c r="C18" s="63">
        <v>2</v>
      </c>
      <c r="D18" s="64"/>
      <c r="E18" s="64"/>
      <c r="F18" s="92" t="s">
        <v>261</v>
      </c>
      <c r="G18" s="92"/>
      <c r="H18" s="63" t="s">
        <v>231</v>
      </c>
      <c r="J18" s="47">
        <f t="shared" ref="J18:J24" si="1">$I$3*A18</f>
        <v>1</v>
      </c>
      <c r="K18">
        <f ca="1">SUMPRODUCT((Stocks!$C$2:$C$2135=RIGHT(CELL("nomfichier",$A$1),LEN(CELL("nomfichier",$A$1))-SEARCH("]",CELL("nomfichier",$A$1))))*(Stocks!$A$2:$A$2135=H18)*(Stocks!$B$2:$B$2135))</f>
        <v>0</v>
      </c>
    </row>
    <row r="19" spans="1:11">
      <c r="A19" s="57">
        <v>1</v>
      </c>
      <c r="B19" s="63" t="s">
        <v>119</v>
      </c>
      <c r="C19" s="63">
        <v>2</v>
      </c>
      <c r="D19" s="64"/>
      <c r="E19" s="64"/>
      <c r="F19" s="64" t="s">
        <v>106</v>
      </c>
      <c r="G19" s="64"/>
      <c r="H19" s="63" t="s">
        <v>105</v>
      </c>
      <c r="J19" s="47">
        <f t="shared" si="1"/>
        <v>1</v>
      </c>
      <c r="K19">
        <f ca="1">SUMPRODUCT((Stocks!$C$2:$C$2135=RIGHT(CELL("nomfichier",$A$1),LEN(CELL("nomfichier",$A$1))-SEARCH("]",CELL("nomfichier",$A$1))))*(Stocks!$A$2:$A$2135=H19)*(Stocks!$B$2:$B$2135))</f>
        <v>0</v>
      </c>
    </row>
    <row r="20" spans="1:11">
      <c r="A20" s="57">
        <v>1</v>
      </c>
      <c r="B20" s="63" t="s">
        <v>119</v>
      </c>
      <c r="C20" s="63">
        <v>2</v>
      </c>
      <c r="D20" s="64"/>
      <c r="E20" s="64"/>
      <c r="F20" s="64" t="s">
        <v>262</v>
      </c>
      <c r="G20" s="64"/>
      <c r="H20" s="63" t="s">
        <v>110</v>
      </c>
      <c r="J20" s="47">
        <f t="shared" si="1"/>
        <v>1</v>
      </c>
      <c r="K20">
        <f ca="1">SUMPRODUCT((Stocks!$C$2:$C$2135=RIGHT(CELL("nomfichier",$A$1),LEN(CELL("nomfichier",$A$1))-SEARCH("]",CELL("nomfichier",$A$1))))*(Stocks!$A$2:$A$2135=H20)*(Stocks!$B$2:$B$2135))</f>
        <v>0</v>
      </c>
    </row>
    <row r="21" spans="1:11">
      <c r="A21" s="57">
        <v>1</v>
      </c>
      <c r="B21" s="63" t="s">
        <v>119</v>
      </c>
      <c r="C21" s="63">
        <v>1</v>
      </c>
      <c r="D21" s="64"/>
      <c r="E21" s="64" t="s">
        <v>263</v>
      </c>
      <c r="F21" s="64"/>
      <c r="G21" s="64"/>
      <c r="H21" s="63" t="s">
        <v>121</v>
      </c>
      <c r="J21" s="47">
        <f t="shared" si="1"/>
        <v>1</v>
      </c>
      <c r="K21">
        <f ca="1">SUMPRODUCT((Stocks!$C$2:$C$2135=RIGHT(CELL("nomfichier",$A$1),LEN(CELL("nomfichier",$A$1))-SEARCH("]",CELL("nomfichier",$A$1))))*(Stocks!$A$2:$A$2135=H21)*(Stocks!$B$2:$B$2135))</f>
        <v>0</v>
      </c>
    </row>
    <row r="22" spans="1:11">
      <c r="A22" s="57">
        <v>1</v>
      </c>
      <c r="B22" s="63" t="s">
        <v>119</v>
      </c>
      <c r="C22" s="63">
        <v>2</v>
      </c>
      <c r="D22" s="64"/>
      <c r="E22" s="64"/>
      <c r="F22" s="92" t="s">
        <v>122</v>
      </c>
      <c r="G22" s="92"/>
      <c r="H22" s="63" t="s">
        <v>123</v>
      </c>
      <c r="J22" s="47">
        <f t="shared" si="1"/>
        <v>1</v>
      </c>
      <c r="K22">
        <f ca="1">SUMPRODUCT((Stocks!$C$2:$C$2135=RIGHT(CELL("nomfichier",$A$1),LEN(CELL("nomfichier",$A$1))-SEARCH("]",CELL("nomfichier",$A$1))))*(Stocks!$A$2:$A$2135=H22)*(Stocks!$B$2:$B$2135))</f>
        <v>0</v>
      </c>
    </row>
    <row r="23" spans="1:11">
      <c r="A23" s="57">
        <v>1</v>
      </c>
      <c r="B23" s="63" t="s">
        <v>119</v>
      </c>
      <c r="C23" s="63">
        <v>1</v>
      </c>
      <c r="D23" s="64"/>
      <c r="E23" s="64" t="s">
        <v>271</v>
      </c>
      <c r="F23" s="64"/>
      <c r="G23" s="64"/>
      <c r="H23" s="63" t="s">
        <v>112</v>
      </c>
      <c r="J23" s="47">
        <f t="shared" si="1"/>
        <v>1</v>
      </c>
      <c r="K23">
        <f ca="1">SUMPRODUCT((Stocks!$C$2:$C$2135=RIGHT(CELL("nomfichier",$A$1),LEN(CELL("nomfichier",$A$1))-SEARCH("]",CELL("nomfichier",$A$1))))*(Stocks!$A$2:$A$2135=H23)*(Stocks!$B$2:$B$2135))</f>
        <v>0</v>
      </c>
    </row>
    <row r="24" spans="1:11">
      <c r="A24" s="57">
        <v>1</v>
      </c>
      <c r="B24" s="63" t="s">
        <v>119</v>
      </c>
      <c r="C24" s="63">
        <v>1</v>
      </c>
      <c r="D24" s="92"/>
      <c r="E24" s="92" t="s">
        <v>5</v>
      </c>
      <c r="F24" s="92"/>
      <c r="G24" s="92"/>
      <c r="H24" s="97" t="s">
        <v>124</v>
      </c>
      <c r="J24" s="47">
        <f t="shared" si="1"/>
        <v>1</v>
      </c>
      <c r="K24">
        <f ca="1">SUMPRODUCT((Stocks!$C$2:$C$2135=RIGHT(CELL("nomfichier",$A$1),LEN(CELL("nomfichier",$A$1))-SEARCH("]",CELL("nomfichier",$A$1))))*(Stocks!$A$2:$A$2135=H24)*(Stocks!$B$2:$B$2135))</f>
        <v>0</v>
      </c>
    </row>
  </sheetData>
  <mergeCells count="2">
    <mergeCell ref="D2:G2"/>
    <mergeCell ref="D5:H5"/>
  </mergeCells>
  <conditionalFormatting sqref="K11">
    <cfRule type="cellIs" dxfId="170" priority="33" operator="greaterThanOrEqual">
      <formula>J11</formula>
    </cfRule>
    <cfRule type="cellIs" dxfId="169" priority="34" operator="lessThan">
      <formula>J11</formula>
    </cfRule>
  </conditionalFormatting>
  <conditionalFormatting sqref="K12">
    <cfRule type="cellIs" dxfId="168" priority="31" operator="greaterThanOrEqual">
      <formula>J12</formula>
    </cfRule>
    <cfRule type="cellIs" dxfId="167" priority="32" operator="lessThan">
      <formula>J12</formula>
    </cfRule>
  </conditionalFormatting>
  <conditionalFormatting sqref="K13">
    <cfRule type="cellIs" dxfId="166" priority="29" operator="greaterThanOrEqual">
      <formula>J13</formula>
    </cfRule>
    <cfRule type="cellIs" dxfId="165" priority="30" operator="lessThan">
      <formula>J13</formula>
    </cfRule>
  </conditionalFormatting>
  <conditionalFormatting sqref="K14">
    <cfRule type="cellIs" dxfId="164" priority="27" operator="greaterThanOrEqual">
      <formula>J14</formula>
    </cfRule>
    <cfRule type="cellIs" dxfId="163" priority="28" operator="lessThan">
      <formula>J14</formula>
    </cfRule>
  </conditionalFormatting>
  <conditionalFormatting sqref="K15">
    <cfRule type="cellIs" dxfId="162" priority="25" operator="greaterThanOrEqual">
      <formula>J15</formula>
    </cfRule>
    <cfRule type="cellIs" dxfId="161" priority="26" operator="lessThan">
      <formula>J15</formula>
    </cfRule>
  </conditionalFormatting>
  <conditionalFormatting sqref="K16">
    <cfRule type="cellIs" dxfId="160" priority="23" operator="greaterThanOrEqual">
      <formula>J16</formula>
    </cfRule>
    <cfRule type="cellIs" dxfId="159" priority="24" operator="lessThan">
      <formula>J16</formula>
    </cfRule>
  </conditionalFormatting>
  <conditionalFormatting sqref="K18">
    <cfRule type="cellIs" dxfId="158" priority="21" operator="greaterThanOrEqual">
      <formula>J18</formula>
    </cfRule>
    <cfRule type="cellIs" dxfId="157" priority="22" operator="lessThan">
      <formula>J18</formula>
    </cfRule>
  </conditionalFormatting>
  <conditionalFormatting sqref="K19">
    <cfRule type="cellIs" dxfId="156" priority="19" operator="greaterThanOrEqual">
      <formula>J19</formula>
    </cfRule>
    <cfRule type="cellIs" dxfId="155" priority="20" operator="lessThan">
      <formula>J19</formula>
    </cfRule>
  </conditionalFormatting>
  <conditionalFormatting sqref="K20">
    <cfRule type="cellIs" dxfId="154" priority="17" operator="greaterThanOrEqual">
      <formula>J20</formula>
    </cfRule>
    <cfRule type="cellIs" dxfId="153" priority="18" operator="lessThan">
      <formula>J20</formula>
    </cfRule>
  </conditionalFormatting>
  <conditionalFormatting sqref="K22">
    <cfRule type="cellIs" dxfId="152" priority="15" operator="greaterThanOrEqual">
      <formula>J22</formula>
    </cfRule>
    <cfRule type="cellIs" dxfId="151" priority="16" operator="lessThan">
      <formula>J22</formula>
    </cfRule>
  </conditionalFormatting>
  <conditionalFormatting sqref="K21">
    <cfRule type="cellIs" dxfId="150" priority="13" operator="greaterThanOrEqual">
      <formula>J21</formula>
    </cfRule>
    <cfRule type="cellIs" dxfId="149" priority="14" operator="lessThan">
      <formula>J21</formula>
    </cfRule>
  </conditionalFormatting>
  <conditionalFormatting sqref="K23">
    <cfRule type="cellIs" dxfId="148" priority="11" operator="greaterThanOrEqual">
      <formula>J23</formula>
    </cfRule>
    <cfRule type="cellIs" dxfId="147" priority="12" operator="lessThan">
      <formula>J23</formula>
    </cfRule>
  </conditionalFormatting>
  <conditionalFormatting sqref="K24">
    <cfRule type="cellIs" dxfId="146" priority="9" operator="greaterThanOrEqual">
      <formula>J24</formula>
    </cfRule>
    <cfRule type="cellIs" dxfId="145" priority="10" operator="lessThan">
      <formula>J24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F54"/>
  <sheetViews>
    <sheetView zoomScale="70" zoomScaleNormal="70" workbookViewId="0">
      <selection activeCell="J11" sqref="J11"/>
    </sheetView>
  </sheetViews>
  <sheetFormatPr baseColWidth="10" defaultRowHeight="14.4"/>
  <cols>
    <col min="2" max="2" width="20.33203125" customWidth="1"/>
    <col min="3" max="3" width="4.6640625" bestFit="1" customWidth="1"/>
    <col min="4" max="4" width="10" customWidth="1"/>
    <col min="5" max="5" width="9.109375" customWidth="1"/>
    <col min="6" max="6" width="5.44140625" customWidth="1"/>
    <col min="7" max="7" width="43.5546875" bestFit="1" customWidth="1"/>
    <col min="8" max="8" width="13.88671875" customWidth="1"/>
    <col min="10" max="10" width="11.44140625" style="48"/>
    <col min="12" max="12" width="12.6640625" customWidth="1"/>
    <col min="15" max="15" width="13.88671875" customWidth="1"/>
    <col min="17" max="17" width="4.6640625" customWidth="1"/>
    <col min="18" max="18" width="4.6640625" bestFit="1" customWidth="1"/>
    <col min="19" max="19" width="5.44140625" customWidth="1"/>
    <col min="20" max="24" width="4.6640625" bestFit="1" customWidth="1"/>
    <col min="25" max="25" width="17.33203125" bestFit="1" customWidth="1"/>
    <col min="26" max="26" width="4.6640625" bestFit="1" customWidth="1"/>
    <col min="32" max="32" width="30.33203125" customWidth="1"/>
    <col min="33" max="33" width="12.5546875" customWidth="1"/>
    <col min="39" max="39" width="5.44140625" customWidth="1"/>
    <col min="40" max="40" width="5" bestFit="1" customWidth="1"/>
    <col min="41" max="41" width="6.44140625" customWidth="1"/>
    <col min="42" max="45" width="5" bestFit="1" customWidth="1"/>
    <col min="46" max="46" width="16.6640625" customWidth="1"/>
    <col min="49" max="49" width="16.33203125" customWidth="1"/>
    <col min="50" max="50" width="16.109375" customWidth="1"/>
    <col min="51" max="51" width="31.5546875" customWidth="1"/>
    <col min="52" max="52" width="12.44140625" customWidth="1"/>
    <col min="57" max="57" width="12.6640625" customWidth="1"/>
  </cols>
  <sheetData>
    <row r="1" spans="1:55" ht="15" thickBot="1">
      <c r="A1" t="s">
        <v>212</v>
      </c>
      <c r="B1" s="72" t="s">
        <v>277</v>
      </c>
      <c r="Q1" t="s">
        <v>212</v>
      </c>
      <c r="S1" s="72" t="s">
        <v>278</v>
      </c>
      <c r="AM1" t="s">
        <v>212</v>
      </c>
      <c r="AO1" s="72" t="s">
        <v>292</v>
      </c>
    </row>
    <row r="2" spans="1:55" ht="39.75" customHeight="1" thickBot="1">
      <c r="A2" s="11" t="s">
        <v>115</v>
      </c>
      <c r="B2" s="11" t="s">
        <v>116</v>
      </c>
      <c r="C2" s="11" t="s">
        <v>117</v>
      </c>
      <c r="D2" s="134" t="s">
        <v>249</v>
      </c>
      <c r="E2" s="134" t="s">
        <v>118</v>
      </c>
      <c r="F2" s="134" t="s">
        <v>118</v>
      </c>
      <c r="G2" s="134" t="s">
        <v>118</v>
      </c>
      <c r="H2" s="11" t="s">
        <v>247</v>
      </c>
      <c r="I2" s="44" t="s">
        <v>126</v>
      </c>
      <c r="J2" s="45" t="s">
        <v>155</v>
      </c>
      <c r="K2" s="31" t="s">
        <v>0</v>
      </c>
      <c r="M2" s="51" t="s">
        <v>156</v>
      </c>
      <c r="N2" s="52" t="s">
        <v>157</v>
      </c>
      <c r="O2" s="55" t="s">
        <v>159</v>
      </c>
      <c r="Q2" s="71" t="s">
        <v>115</v>
      </c>
      <c r="R2" s="71" t="s">
        <v>115</v>
      </c>
      <c r="S2" s="71" t="s">
        <v>115</v>
      </c>
      <c r="T2" s="71" t="s">
        <v>115</v>
      </c>
      <c r="U2" s="71" t="s">
        <v>115</v>
      </c>
      <c r="V2" s="71" t="s">
        <v>115</v>
      </c>
      <c r="W2" s="71" t="s">
        <v>115</v>
      </c>
      <c r="X2" s="71" t="s">
        <v>115</v>
      </c>
      <c r="Y2" s="71" t="s">
        <v>116</v>
      </c>
      <c r="Z2" s="71" t="s">
        <v>117</v>
      </c>
      <c r="AA2" s="140" t="s">
        <v>322</v>
      </c>
      <c r="AB2" s="140" t="s">
        <v>118</v>
      </c>
      <c r="AC2" s="140" t="s">
        <v>118</v>
      </c>
      <c r="AD2" s="140" t="s">
        <v>118</v>
      </c>
      <c r="AE2" s="140" t="s">
        <v>118</v>
      </c>
      <c r="AF2" s="140" t="s">
        <v>118</v>
      </c>
      <c r="AG2" s="71" t="s">
        <v>247</v>
      </c>
      <c r="AH2" s="65" t="s">
        <v>126</v>
      </c>
      <c r="AI2" s="45" t="s">
        <v>155</v>
      </c>
      <c r="AJ2" s="31" t="s">
        <v>0</v>
      </c>
      <c r="AM2" s="71" t="s">
        <v>115</v>
      </c>
      <c r="AN2" s="71" t="s">
        <v>115</v>
      </c>
      <c r="AO2" s="71" t="s">
        <v>115</v>
      </c>
      <c r="AP2" s="71" t="s">
        <v>115</v>
      </c>
      <c r="AQ2" s="71" t="s">
        <v>115</v>
      </c>
      <c r="AR2" s="71" t="s">
        <v>115</v>
      </c>
      <c r="AS2" s="71" t="s">
        <v>115</v>
      </c>
      <c r="AT2" s="71" t="s">
        <v>116</v>
      </c>
      <c r="AU2" s="71" t="s">
        <v>117</v>
      </c>
      <c r="AV2" s="140" t="s">
        <v>322</v>
      </c>
      <c r="AW2" s="140" t="s">
        <v>118</v>
      </c>
      <c r="AX2" s="140" t="s">
        <v>118</v>
      </c>
      <c r="AY2" s="140" t="s">
        <v>118</v>
      </c>
      <c r="AZ2" s="71" t="s">
        <v>247</v>
      </c>
      <c r="BA2" s="68" t="s">
        <v>126</v>
      </c>
      <c r="BB2" s="45" t="s">
        <v>155</v>
      </c>
      <c r="BC2" s="31" t="s">
        <v>0</v>
      </c>
    </row>
    <row r="3" spans="1:55">
      <c r="A3" s="4">
        <v>1</v>
      </c>
      <c r="B3" s="5" t="s">
        <v>119</v>
      </c>
      <c r="C3" s="5">
        <v>0</v>
      </c>
      <c r="D3" s="6" t="s">
        <v>294</v>
      </c>
      <c r="E3" s="6"/>
      <c r="F3" s="6"/>
      <c r="G3" s="6"/>
      <c r="H3" s="5" t="s">
        <v>127</v>
      </c>
      <c r="I3" s="113">
        <v>40</v>
      </c>
      <c r="J3" s="49"/>
      <c r="M3" s="53">
        <f ca="1">TODAY()</f>
        <v>42438</v>
      </c>
      <c r="N3" s="54">
        <f ca="1">WEEKNUM(M3)-1</f>
        <v>10</v>
      </c>
      <c r="O3" s="56" t="s">
        <v>216</v>
      </c>
      <c r="Q3" s="57">
        <v>1</v>
      </c>
      <c r="R3" s="57"/>
      <c r="S3" s="57"/>
      <c r="T3" s="57"/>
      <c r="U3" s="57"/>
      <c r="V3" s="57"/>
      <c r="W3" s="57"/>
      <c r="X3" s="57"/>
      <c r="Y3" s="58" t="s">
        <v>119</v>
      </c>
      <c r="Z3" s="58">
        <v>0</v>
      </c>
      <c r="AA3" s="59" t="s">
        <v>279</v>
      </c>
      <c r="AB3" s="59"/>
      <c r="AC3" s="59"/>
      <c r="AD3" s="59"/>
      <c r="AE3" s="59"/>
      <c r="AF3" s="59"/>
      <c r="AG3" s="58" t="s">
        <v>160</v>
      </c>
      <c r="AH3" s="30"/>
      <c r="AM3" s="57">
        <v>1</v>
      </c>
      <c r="AN3" s="57"/>
      <c r="AO3" s="57"/>
      <c r="AP3" s="57"/>
      <c r="AQ3" s="57"/>
      <c r="AR3" s="57"/>
      <c r="AS3" s="57"/>
      <c r="AT3" s="58" t="s">
        <v>119</v>
      </c>
      <c r="AU3" s="58">
        <v>0</v>
      </c>
      <c r="AV3" s="59" t="s">
        <v>295</v>
      </c>
      <c r="AW3" s="59"/>
      <c r="AX3" s="59"/>
      <c r="AY3" s="59"/>
      <c r="AZ3" s="58" t="s">
        <v>184</v>
      </c>
      <c r="BA3" s="69">
        <v>7</v>
      </c>
    </row>
    <row r="4" spans="1:55">
      <c r="A4" s="57">
        <v>1</v>
      </c>
      <c r="B4" s="63" t="s">
        <v>119</v>
      </c>
      <c r="C4" s="63">
        <v>1</v>
      </c>
      <c r="D4" s="64"/>
      <c r="E4" s="64" t="s">
        <v>293</v>
      </c>
      <c r="F4" s="64"/>
      <c r="G4" s="64"/>
      <c r="H4" s="63" t="s">
        <v>232</v>
      </c>
      <c r="J4" s="98"/>
      <c r="K4" s="43"/>
      <c r="Q4" s="57"/>
      <c r="R4" s="60">
        <v>1</v>
      </c>
      <c r="S4" s="60"/>
      <c r="T4" s="60"/>
      <c r="U4" s="60"/>
      <c r="V4" s="60"/>
      <c r="W4" s="60"/>
      <c r="X4" s="60"/>
      <c r="Y4" s="61" t="s">
        <v>119</v>
      </c>
      <c r="Z4" s="61">
        <v>0</v>
      </c>
      <c r="AA4" s="62" t="s">
        <v>280</v>
      </c>
      <c r="AB4" s="62"/>
      <c r="AC4" s="62"/>
      <c r="AD4" s="62"/>
      <c r="AE4" s="62"/>
      <c r="AF4" s="62"/>
      <c r="AG4" s="61" t="s">
        <v>161</v>
      </c>
      <c r="AH4" s="30"/>
      <c r="AM4" s="57"/>
      <c r="AN4" s="60">
        <v>1</v>
      </c>
      <c r="AO4" s="60"/>
      <c r="AP4" s="60"/>
      <c r="AQ4" s="60"/>
      <c r="AR4" s="60"/>
      <c r="AS4" s="60"/>
      <c r="AT4" s="61" t="s">
        <v>119</v>
      </c>
      <c r="AU4" s="61">
        <v>0</v>
      </c>
      <c r="AV4" s="62" t="s">
        <v>296</v>
      </c>
      <c r="AW4" s="62"/>
      <c r="AX4" s="62"/>
      <c r="AY4" s="62"/>
      <c r="AZ4" s="61" t="s">
        <v>185</v>
      </c>
      <c r="BA4" s="69">
        <v>1</v>
      </c>
    </row>
    <row r="5" spans="1:55">
      <c r="A5" s="80"/>
      <c r="B5" s="112"/>
      <c r="C5" s="136" t="s">
        <v>269</v>
      </c>
      <c r="D5" s="136"/>
      <c r="E5" s="136"/>
      <c r="F5" s="136"/>
      <c r="G5" s="136"/>
      <c r="H5" s="136"/>
      <c r="I5" s="80"/>
      <c r="J5" s="95"/>
      <c r="K5" s="80"/>
      <c r="L5" s="110"/>
      <c r="M5" s="110"/>
      <c r="Q5" s="57"/>
      <c r="R5" s="60"/>
      <c r="S5" s="57">
        <v>1</v>
      </c>
      <c r="T5" s="57"/>
      <c r="U5" s="57"/>
      <c r="V5" s="57"/>
      <c r="W5" s="57"/>
      <c r="X5" s="57"/>
      <c r="Y5" s="58" t="s">
        <v>119</v>
      </c>
      <c r="Z5" s="58">
        <v>0</v>
      </c>
      <c r="AA5" s="59" t="s">
        <v>281</v>
      </c>
      <c r="AB5" s="59"/>
      <c r="AC5" s="59"/>
      <c r="AD5" s="59"/>
      <c r="AE5" s="59"/>
      <c r="AF5" s="59"/>
      <c r="AG5" s="58" t="s">
        <v>162</v>
      </c>
      <c r="AH5" s="30">
        <v>2</v>
      </c>
      <c r="AM5" s="57"/>
      <c r="AN5" s="60"/>
      <c r="AO5" s="57">
        <v>1</v>
      </c>
      <c r="AP5" s="57"/>
      <c r="AQ5" s="57"/>
      <c r="AR5" s="57"/>
      <c r="AS5" s="57"/>
      <c r="AT5" s="58" t="s">
        <v>119</v>
      </c>
      <c r="AU5" s="58">
        <v>0</v>
      </c>
      <c r="AV5" s="59" t="s">
        <v>297</v>
      </c>
      <c r="AW5" s="59"/>
      <c r="AX5" s="59"/>
      <c r="AY5" s="59"/>
      <c r="AZ5" s="58" t="s">
        <v>204</v>
      </c>
      <c r="BA5" s="69">
        <v>11</v>
      </c>
    </row>
    <row r="6" spans="1:55">
      <c r="A6" s="57">
        <v>1</v>
      </c>
      <c r="B6" s="86" t="s">
        <v>119</v>
      </c>
      <c r="C6" s="86">
        <v>2</v>
      </c>
      <c r="D6" s="85"/>
      <c r="E6" s="85"/>
      <c r="F6" s="85" t="s">
        <v>266</v>
      </c>
      <c r="G6" s="85"/>
      <c r="H6" s="86" t="s">
        <v>234</v>
      </c>
      <c r="I6" s="110"/>
      <c r="K6" s="110"/>
      <c r="L6" s="110"/>
      <c r="M6" s="110"/>
      <c r="Q6" s="57"/>
      <c r="R6" s="60"/>
      <c r="S6" s="57"/>
      <c r="T6" s="60">
        <v>1</v>
      </c>
      <c r="U6" s="60"/>
      <c r="V6" s="60"/>
      <c r="W6" s="60"/>
      <c r="X6" s="60"/>
      <c r="Y6" s="61" t="s">
        <v>119</v>
      </c>
      <c r="Z6" s="61">
        <v>0</v>
      </c>
      <c r="AA6" s="62" t="s">
        <v>282</v>
      </c>
      <c r="AB6" s="62"/>
      <c r="AC6" s="62"/>
      <c r="AD6" s="62"/>
      <c r="AE6" s="62"/>
      <c r="AF6" s="62"/>
      <c r="AG6" s="61" t="s">
        <v>163</v>
      </c>
      <c r="AH6" s="30"/>
      <c r="AM6" s="57"/>
      <c r="AN6" s="60"/>
      <c r="AO6" s="57"/>
      <c r="AP6" s="60">
        <v>1</v>
      </c>
      <c r="AQ6" s="60"/>
      <c r="AR6" s="60"/>
      <c r="AS6" s="60"/>
      <c r="AT6" s="61" t="s">
        <v>119</v>
      </c>
      <c r="AU6" s="61">
        <v>0</v>
      </c>
      <c r="AV6" s="62" t="s">
        <v>298</v>
      </c>
      <c r="AW6" s="62"/>
      <c r="AX6" s="62"/>
      <c r="AY6" s="62"/>
      <c r="AZ6" s="61" t="s">
        <v>186</v>
      </c>
      <c r="BA6" s="69">
        <v>0</v>
      </c>
    </row>
    <row r="7" spans="1:55">
      <c r="A7" s="57">
        <v>1.2</v>
      </c>
      <c r="B7" s="86" t="s">
        <v>221</v>
      </c>
      <c r="C7" s="86">
        <v>3</v>
      </c>
      <c r="D7" s="85"/>
      <c r="E7" s="85"/>
      <c r="F7" s="85"/>
      <c r="G7" s="85" t="s">
        <v>253</v>
      </c>
      <c r="H7" s="86" t="s">
        <v>222</v>
      </c>
      <c r="I7" s="43"/>
      <c r="J7" s="43"/>
      <c r="K7" s="43"/>
      <c r="L7" s="43"/>
      <c r="M7" s="43"/>
      <c r="Q7" s="57"/>
      <c r="R7" s="60"/>
      <c r="S7" s="57"/>
      <c r="T7" s="60"/>
      <c r="U7" s="57">
        <v>1</v>
      </c>
      <c r="V7" s="57"/>
      <c r="W7" s="57"/>
      <c r="X7" s="57"/>
      <c r="Y7" s="58" t="s">
        <v>119</v>
      </c>
      <c r="Z7" s="58">
        <v>0</v>
      </c>
      <c r="AA7" s="59" t="s">
        <v>283</v>
      </c>
      <c r="AB7" s="59"/>
      <c r="AC7" s="59"/>
      <c r="AD7" s="59"/>
      <c r="AE7" s="59"/>
      <c r="AF7" s="59"/>
      <c r="AG7" s="58" t="s">
        <v>164</v>
      </c>
      <c r="AH7" s="30"/>
      <c r="AM7" s="57"/>
      <c r="AN7" s="60"/>
      <c r="AO7" s="57"/>
      <c r="AP7" s="60"/>
      <c r="AQ7" s="57">
        <v>1</v>
      </c>
      <c r="AR7" s="57"/>
      <c r="AS7" s="57"/>
      <c r="AT7" s="58" t="s">
        <v>119</v>
      </c>
      <c r="AU7" s="58">
        <v>0</v>
      </c>
      <c r="AV7" s="59" t="s">
        <v>299</v>
      </c>
      <c r="AW7" s="59"/>
      <c r="AX7" s="59"/>
      <c r="AY7" s="59"/>
      <c r="AZ7" s="58" t="s">
        <v>187</v>
      </c>
      <c r="BA7" s="69">
        <v>0</v>
      </c>
    </row>
    <row r="8" spans="1:55" s="43" customFormat="1">
      <c r="A8" s="57">
        <v>5.1440000000000001</v>
      </c>
      <c r="B8" s="86" t="s">
        <v>233</v>
      </c>
      <c r="C8" s="86">
        <v>3</v>
      </c>
      <c r="D8" s="85"/>
      <c r="E8" s="85"/>
      <c r="F8" s="85"/>
      <c r="G8" s="85" t="s">
        <v>254</v>
      </c>
      <c r="H8" s="86" t="s">
        <v>235</v>
      </c>
      <c r="I8" s="110"/>
      <c r="J8" s="48"/>
      <c r="K8" s="110"/>
      <c r="L8" s="110"/>
      <c r="M8" s="110"/>
      <c r="N8"/>
      <c r="Q8" s="57"/>
      <c r="R8" s="60"/>
      <c r="S8" s="57"/>
      <c r="T8" s="60"/>
      <c r="U8" s="57"/>
      <c r="V8" s="60">
        <v>1</v>
      </c>
      <c r="W8" s="60"/>
      <c r="X8" s="60"/>
      <c r="Y8" s="61" t="s">
        <v>119</v>
      </c>
      <c r="Z8" s="61">
        <v>0</v>
      </c>
      <c r="AA8" s="62" t="s">
        <v>284</v>
      </c>
      <c r="AB8" s="62"/>
      <c r="AC8" s="62"/>
      <c r="AD8" s="62"/>
      <c r="AE8" s="62"/>
      <c r="AF8" s="62"/>
      <c r="AG8" s="61" t="s">
        <v>165</v>
      </c>
      <c r="AH8" s="30"/>
      <c r="AI8"/>
      <c r="AJ8"/>
      <c r="AM8" s="57"/>
      <c r="AN8" s="60"/>
      <c r="AO8" s="57"/>
      <c r="AP8" s="60"/>
      <c r="AQ8" s="57"/>
      <c r="AR8" s="60">
        <v>1</v>
      </c>
      <c r="AS8" s="60"/>
      <c r="AT8" s="61" t="s">
        <v>119</v>
      </c>
      <c r="AU8" s="61">
        <v>0</v>
      </c>
      <c r="AV8" s="62" t="s">
        <v>300</v>
      </c>
      <c r="AW8" s="62"/>
      <c r="AX8" s="62"/>
      <c r="AY8" s="62"/>
      <c r="AZ8" s="61" t="s">
        <v>188</v>
      </c>
      <c r="BA8" s="69">
        <v>0</v>
      </c>
      <c r="BB8"/>
      <c r="BC8"/>
    </row>
    <row r="9" spans="1:55">
      <c r="A9" s="57">
        <v>294</v>
      </c>
      <c r="B9" s="86" t="s">
        <v>221</v>
      </c>
      <c r="C9" s="86">
        <v>3</v>
      </c>
      <c r="D9" s="85"/>
      <c r="E9" s="85"/>
      <c r="F9" s="85"/>
      <c r="G9" s="85" t="s">
        <v>254</v>
      </c>
      <c r="H9" s="86" t="s">
        <v>236</v>
      </c>
      <c r="I9" s="110"/>
      <c r="K9" s="110"/>
      <c r="L9" s="110"/>
      <c r="M9" s="110"/>
      <c r="N9" s="43"/>
      <c r="Q9" s="57"/>
      <c r="R9" s="60"/>
      <c r="S9" s="57"/>
      <c r="T9" s="60"/>
      <c r="U9" s="57"/>
      <c r="V9" s="60"/>
      <c r="W9" s="57">
        <v>1</v>
      </c>
      <c r="X9" s="57"/>
      <c r="Y9" s="58" t="s">
        <v>119</v>
      </c>
      <c r="Z9" s="58">
        <v>0</v>
      </c>
      <c r="AA9" s="59" t="s">
        <v>285</v>
      </c>
      <c r="AB9" s="59"/>
      <c r="AC9" s="59"/>
      <c r="AD9" s="59"/>
      <c r="AE9" s="59"/>
      <c r="AF9" s="59"/>
      <c r="AG9" s="58" t="s">
        <v>166</v>
      </c>
      <c r="AH9" s="30"/>
      <c r="AM9" s="57"/>
      <c r="AN9" s="60"/>
      <c r="AO9" s="57"/>
      <c r="AP9" s="60"/>
      <c r="AQ9" s="57"/>
      <c r="AR9" s="60"/>
      <c r="AS9" s="57">
        <v>1</v>
      </c>
      <c r="AT9" s="58" t="s">
        <v>119</v>
      </c>
      <c r="AU9" s="58">
        <v>0</v>
      </c>
      <c r="AV9" s="59" t="s">
        <v>301</v>
      </c>
      <c r="AW9" s="59"/>
      <c r="AX9" s="59"/>
      <c r="AY9" s="59"/>
      <c r="AZ9" s="58" t="s">
        <v>205</v>
      </c>
      <c r="BA9" s="69">
        <v>0</v>
      </c>
    </row>
    <row r="10" spans="1:55">
      <c r="A10" s="57">
        <v>147</v>
      </c>
      <c r="B10" s="86" t="s">
        <v>221</v>
      </c>
      <c r="C10" s="86">
        <v>3</v>
      </c>
      <c r="D10" s="85"/>
      <c r="E10" s="85"/>
      <c r="F10" s="85"/>
      <c r="G10" s="85" t="s">
        <v>260</v>
      </c>
      <c r="H10" s="86" t="s">
        <v>237</v>
      </c>
      <c r="I10" s="110"/>
      <c r="K10" s="110"/>
      <c r="L10" s="110"/>
      <c r="M10" s="110"/>
      <c r="Q10" s="57"/>
      <c r="R10" s="60"/>
      <c r="S10" s="57"/>
      <c r="T10" s="60"/>
      <c r="U10" s="57"/>
      <c r="V10" s="60"/>
      <c r="W10" s="57"/>
      <c r="X10" s="60">
        <v>1</v>
      </c>
      <c r="Y10" s="61" t="s">
        <v>119</v>
      </c>
      <c r="Z10" s="61">
        <v>0</v>
      </c>
      <c r="AA10" s="62" t="s">
        <v>286</v>
      </c>
      <c r="AB10" s="62"/>
      <c r="AC10" s="62"/>
      <c r="AD10" s="62"/>
      <c r="AE10" s="62"/>
      <c r="AF10" s="62"/>
      <c r="AG10" s="61" t="s">
        <v>167</v>
      </c>
      <c r="AH10" s="30"/>
      <c r="AM10" s="57">
        <v>1</v>
      </c>
      <c r="AN10" s="60"/>
      <c r="AO10" s="57"/>
      <c r="AP10" s="60">
        <v>1</v>
      </c>
      <c r="AQ10" s="57">
        <v>1</v>
      </c>
      <c r="AR10" s="60">
        <v>1</v>
      </c>
      <c r="AS10" s="57"/>
      <c r="AT10" s="63" t="s">
        <v>119</v>
      </c>
      <c r="AU10" s="63">
        <v>1</v>
      </c>
      <c r="AV10" s="64"/>
      <c r="AW10" s="64" t="s">
        <v>305</v>
      </c>
      <c r="AX10" s="64"/>
      <c r="AY10" s="64"/>
      <c r="AZ10" s="63" t="s">
        <v>206</v>
      </c>
      <c r="BB10" s="107"/>
    </row>
    <row r="11" spans="1:55">
      <c r="A11" s="57">
        <v>1</v>
      </c>
      <c r="B11" s="97" t="s">
        <v>119</v>
      </c>
      <c r="C11" s="97">
        <v>3</v>
      </c>
      <c r="D11" s="92"/>
      <c r="E11" s="92"/>
      <c r="F11" s="92"/>
      <c r="G11" s="92" t="s">
        <v>267</v>
      </c>
      <c r="H11" s="97" t="s">
        <v>111</v>
      </c>
      <c r="I11" s="110"/>
      <c r="J11" s="42">
        <f t="shared" ref="J11" si="0">$I$3*A11</f>
        <v>40</v>
      </c>
      <c r="K11" s="110">
        <f ca="1">SUMPRODUCT((Stocks!$C$2:$C$2135=RIGHT(CELL("nomfichier",$A$1),LEN(CELL("nomfichier",$A$1))-SEARCH("]",CELL("nomfichier",$A$1))))*(Stocks!$A$2:$A$2135=H11)*(Stocks!$B$2:$B$2135))</f>
        <v>0</v>
      </c>
      <c r="L11" s="110"/>
      <c r="M11" s="110"/>
      <c r="Q11" s="57">
        <v>1</v>
      </c>
      <c r="R11" s="60"/>
      <c r="S11" s="57"/>
      <c r="T11" s="60">
        <v>1</v>
      </c>
      <c r="U11" s="57"/>
      <c r="V11" s="60"/>
      <c r="W11" s="57"/>
      <c r="X11" s="60">
        <v>1</v>
      </c>
      <c r="Y11" s="63" t="s">
        <v>119</v>
      </c>
      <c r="Z11" s="63">
        <v>1</v>
      </c>
      <c r="AA11" s="64"/>
      <c r="AB11" s="64" t="s">
        <v>302</v>
      </c>
      <c r="AC11" s="64"/>
      <c r="AD11" s="64"/>
      <c r="AE11" s="64"/>
      <c r="AF11" s="64"/>
      <c r="AG11" s="63" t="s">
        <v>168</v>
      </c>
      <c r="AI11" s="13"/>
      <c r="AM11" s="57"/>
      <c r="AN11" s="60">
        <v>1</v>
      </c>
      <c r="AO11" s="57"/>
      <c r="AP11" s="60"/>
      <c r="AQ11" s="57"/>
      <c r="AR11" s="60"/>
      <c r="AS11" s="57"/>
      <c r="AT11" s="63" t="s">
        <v>119</v>
      </c>
      <c r="AU11" s="63">
        <v>1</v>
      </c>
      <c r="AV11" s="64"/>
      <c r="AW11" s="64" t="s">
        <v>306</v>
      </c>
      <c r="AX11" s="64"/>
      <c r="AY11" s="64"/>
      <c r="AZ11" s="63" t="s">
        <v>207</v>
      </c>
      <c r="BB11" s="107"/>
    </row>
    <row r="12" spans="1:55">
      <c r="A12" s="79"/>
      <c r="B12" s="79"/>
      <c r="C12" s="136" t="s">
        <v>265</v>
      </c>
      <c r="D12" s="136"/>
      <c r="E12" s="136"/>
      <c r="F12" s="136"/>
      <c r="G12" s="136"/>
      <c r="H12" s="136"/>
      <c r="I12" s="78"/>
      <c r="J12" s="79"/>
      <c r="K12" s="79"/>
      <c r="L12" s="110"/>
      <c r="M12" s="110"/>
      <c r="Q12" s="57"/>
      <c r="R12" s="60">
        <v>1</v>
      </c>
      <c r="S12" s="57"/>
      <c r="T12" s="60"/>
      <c r="U12" s="57">
        <v>1</v>
      </c>
      <c r="V12" s="60">
        <v>1</v>
      </c>
      <c r="W12" s="57"/>
      <c r="X12" s="60"/>
      <c r="Y12" s="63" t="s">
        <v>119</v>
      </c>
      <c r="Z12" s="63">
        <v>1</v>
      </c>
      <c r="AA12" s="64"/>
      <c r="AB12" s="64" t="s">
        <v>303</v>
      </c>
      <c r="AC12" s="64"/>
      <c r="AD12" s="64"/>
      <c r="AE12" s="64"/>
      <c r="AF12" s="64"/>
      <c r="AG12" s="63" t="s">
        <v>169</v>
      </c>
      <c r="AI12" s="13"/>
      <c r="AM12" s="57"/>
      <c r="AN12" s="60"/>
      <c r="AO12" s="57">
        <v>1</v>
      </c>
      <c r="AP12" s="60"/>
      <c r="AQ12" s="57"/>
      <c r="AR12" s="60"/>
      <c r="AS12" s="106">
        <v>1</v>
      </c>
      <c r="AT12" s="63" t="s">
        <v>119</v>
      </c>
      <c r="AU12" s="63">
        <v>1</v>
      </c>
      <c r="AV12" s="64"/>
      <c r="AW12" s="64" t="s">
        <v>307</v>
      </c>
      <c r="AX12" s="64"/>
      <c r="AY12" s="64"/>
      <c r="AZ12" s="63" t="s">
        <v>208</v>
      </c>
      <c r="BB12" s="107"/>
    </row>
    <row r="13" spans="1:55">
      <c r="A13" s="75">
        <v>1</v>
      </c>
      <c r="B13" s="83" t="s">
        <v>119</v>
      </c>
      <c r="C13" s="100">
        <v>2</v>
      </c>
      <c r="D13" s="103"/>
      <c r="E13" s="84"/>
      <c r="F13" s="101" t="s">
        <v>270</v>
      </c>
      <c r="G13" s="99"/>
      <c r="H13" s="83" t="s">
        <v>4</v>
      </c>
      <c r="I13" s="43"/>
      <c r="J13" s="77">
        <f>$I$3*A13</f>
        <v>40</v>
      </c>
      <c r="K13" s="110">
        <f ca="1">SUMPRODUCT((Stocks!$C$2:$C$2135=RIGHT(CELL("nomfichier",$A$1),LEN(CELL("nomfichier",$A$1))-SEARCH("]",CELL("nomfichier",$A$1))))*(Stocks!$A$2:$A$2135=H13)*(Stocks!$B$2:$B$2135))</f>
        <v>0</v>
      </c>
      <c r="L13" s="110" t="s">
        <v>217</v>
      </c>
      <c r="M13" s="110"/>
      <c r="Q13" s="57"/>
      <c r="R13" s="60"/>
      <c r="S13" s="57">
        <v>1</v>
      </c>
      <c r="T13" s="60"/>
      <c r="U13" s="57"/>
      <c r="V13" s="60"/>
      <c r="W13" s="57">
        <v>1</v>
      </c>
      <c r="X13" s="60"/>
      <c r="Y13" s="63" t="s">
        <v>119</v>
      </c>
      <c r="Z13" s="63">
        <v>1</v>
      </c>
      <c r="AA13" s="64"/>
      <c r="AB13" s="64" t="s">
        <v>304</v>
      </c>
      <c r="AC13" s="64"/>
      <c r="AD13" s="64"/>
      <c r="AE13" s="64"/>
      <c r="AF13" s="64"/>
      <c r="AG13" s="63" t="s">
        <v>170</v>
      </c>
      <c r="AI13" s="13"/>
      <c r="AM13" s="80"/>
      <c r="AN13" s="80"/>
      <c r="AO13" s="80"/>
      <c r="AP13" s="79"/>
      <c r="AQ13" s="79"/>
      <c r="AR13" s="79"/>
      <c r="AS13" s="79"/>
      <c r="AT13" s="135" t="s">
        <v>308</v>
      </c>
      <c r="AU13" s="135"/>
      <c r="AV13" s="135"/>
      <c r="AW13" s="135"/>
      <c r="AX13" s="135"/>
      <c r="AY13" s="135"/>
      <c r="AZ13" s="80"/>
      <c r="BA13" s="80"/>
      <c r="BB13" s="80"/>
      <c r="BC13" s="80"/>
    </row>
    <row r="14" spans="1:55">
      <c r="A14" s="75">
        <v>1</v>
      </c>
      <c r="B14" s="76" t="s">
        <v>119</v>
      </c>
      <c r="C14" s="76">
        <v>2</v>
      </c>
      <c r="D14" s="102"/>
      <c r="E14" s="102"/>
      <c r="F14" s="102" t="s">
        <v>128</v>
      </c>
      <c r="G14" s="102"/>
      <c r="H14" s="76" t="s">
        <v>129</v>
      </c>
      <c r="I14" s="43"/>
      <c r="J14" s="77">
        <f>$I$3*A14</f>
        <v>40</v>
      </c>
      <c r="K14" s="110">
        <f ca="1">SUMPRODUCT((Stocks!$C$2:$C$2135=RIGHT(CELL("nomfichier",$A$1),LEN(CELL("nomfichier",$A$1))-SEARCH("]",CELL("nomfichier",$A$1))))*(Stocks!$A$2:$A$2135=H14)*(Stocks!$B$2:$B$2135))</f>
        <v>0</v>
      </c>
      <c r="L14" s="110"/>
      <c r="M14" s="110"/>
      <c r="Q14" s="80"/>
      <c r="R14" s="80"/>
      <c r="S14" s="80"/>
      <c r="T14" s="80"/>
      <c r="U14" s="80"/>
      <c r="V14" s="80"/>
      <c r="W14" s="80"/>
      <c r="X14" s="80"/>
      <c r="Y14" s="138" t="s">
        <v>269</v>
      </c>
      <c r="Z14" s="139"/>
      <c r="AA14" s="139"/>
      <c r="AB14" s="139"/>
      <c r="AC14" s="139"/>
      <c r="AD14" s="139"/>
      <c r="AE14" s="139"/>
      <c r="AF14" s="139"/>
      <c r="AG14" s="139"/>
      <c r="AH14" s="80"/>
      <c r="AI14" s="80"/>
      <c r="AJ14" s="80"/>
      <c r="AM14" s="57">
        <v>1</v>
      </c>
      <c r="AN14" s="60"/>
      <c r="AO14" s="57">
        <v>1</v>
      </c>
      <c r="AP14" s="60">
        <v>1</v>
      </c>
      <c r="AQ14" s="57">
        <v>1</v>
      </c>
      <c r="AR14" s="60">
        <v>1</v>
      </c>
      <c r="AS14" s="106">
        <v>1</v>
      </c>
      <c r="AT14" s="86" t="s">
        <v>119</v>
      </c>
      <c r="AU14" s="86">
        <v>2</v>
      </c>
      <c r="AV14" s="85"/>
      <c r="AW14" s="85"/>
      <c r="AX14" s="85" t="s">
        <v>309</v>
      </c>
      <c r="AY14" s="85"/>
      <c r="AZ14" s="86" t="s">
        <v>209</v>
      </c>
      <c r="BB14" s="107"/>
    </row>
    <row r="15" spans="1:55">
      <c r="A15" s="75">
        <v>1</v>
      </c>
      <c r="B15" s="76" t="s">
        <v>119</v>
      </c>
      <c r="C15" s="76">
        <v>2</v>
      </c>
      <c r="D15" s="3"/>
      <c r="E15" s="3"/>
      <c r="F15" s="3" t="s">
        <v>85</v>
      </c>
      <c r="G15" s="3"/>
      <c r="H15" s="76" t="s">
        <v>19</v>
      </c>
      <c r="I15" s="91"/>
      <c r="J15" s="77">
        <f>$I$3*A15</f>
        <v>40</v>
      </c>
      <c r="K15" s="110">
        <f ca="1">SUMPRODUCT((Stocks!$C$2:$C$2135=RIGHT(CELL("nomfichier",$A$1),LEN(CELL("nomfichier",$A$1))-SEARCH("]",CELL("nomfichier",$A$1))))*(Stocks!$A$2:$A$2135=H15)*(Stocks!$B$2:$B$2135))</f>
        <v>0</v>
      </c>
      <c r="L15" s="110"/>
      <c r="M15" s="110"/>
      <c r="Q15" s="57">
        <v>1</v>
      </c>
      <c r="R15" s="60">
        <v>1</v>
      </c>
      <c r="S15" s="57">
        <v>1</v>
      </c>
      <c r="T15" s="60">
        <v>1</v>
      </c>
      <c r="U15" s="57">
        <v>1</v>
      </c>
      <c r="V15" s="60">
        <v>1</v>
      </c>
      <c r="W15" s="57">
        <v>1</v>
      </c>
      <c r="X15" s="60">
        <v>1</v>
      </c>
      <c r="Y15" s="63" t="s">
        <v>119</v>
      </c>
      <c r="Z15" s="63">
        <v>2</v>
      </c>
      <c r="AA15" s="64"/>
      <c r="AB15" s="64"/>
      <c r="AC15" s="64" t="s">
        <v>287</v>
      </c>
      <c r="AD15" s="64"/>
      <c r="AE15" s="64"/>
      <c r="AF15" s="64"/>
      <c r="AG15" s="63" t="s">
        <v>171</v>
      </c>
      <c r="AI15" s="13"/>
      <c r="AM15" s="57"/>
      <c r="AN15" s="60">
        <v>1</v>
      </c>
      <c r="AO15" s="57"/>
      <c r="AP15" s="60"/>
      <c r="AQ15" s="57"/>
      <c r="AR15" s="60"/>
      <c r="AS15" s="106"/>
      <c r="AT15" s="86" t="s">
        <v>119</v>
      </c>
      <c r="AU15" s="86">
        <v>2</v>
      </c>
      <c r="AV15" s="85"/>
      <c r="AW15" s="85"/>
      <c r="AX15" s="85" t="s">
        <v>310</v>
      </c>
      <c r="AY15" s="85"/>
      <c r="AZ15" s="86" t="s">
        <v>210</v>
      </c>
      <c r="BB15" s="107"/>
    </row>
    <row r="16" spans="1:55">
      <c r="A16" s="75">
        <v>1</v>
      </c>
      <c r="B16" s="83" t="s">
        <v>119</v>
      </c>
      <c r="C16" s="83">
        <v>2</v>
      </c>
      <c r="D16" s="84"/>
      <c r="E16" s="84"/>
      <c r="F16" s="84" t="s">
        <v>130</v>
      </c>
      <c r="G16" s="84"/>
      <c r="H16" s="83" t="s">
        <v>7</v>
      </c>
      <c r="I16" s="43"/>
      <c r="J16" s="77">
        <f>$I$3*A16</f>
        <v>40</v>
      </c>
      <c r="K16" s="110">
        <f ca="1">SUMPRODUCT((Stocks!$C$2:$C$2135=RIGHT(CELL("nomfichier",$A$1),LEN(CELL("nomfichier",$A$1))-SEARCH("]",CELL("nomfichier",$A$1))))*(Stocks!$A$2:$A$2135=H16)*(Stocks!$B$2:$B$2135))</f>
        <v>0</v>
      </c>
      <c r="L16" s="110"/>
      <c r="M16" s="110"/>
      <c r="Q16" s="57">
        <v>3</v>
      </c>
      <c r="R16" s="60">
        <v>3</v>
      </c>
      <c r="S16" s="57">
        <v>3</v>
      </c>
      <c r="T16" s="60">
        <v>3</v>
      </c>
      <c r="U16" s="57">
        <v>3</v>
      </c>
      <c r="V16" s="60">
        <v>3</v>
      </c>
      <c r="W16" s="57">
        <v>3</v>
      </c>
      <c r="X16" s="60">
        <v>3</v>
      </c>
      <c r="Y16" s="63" t="s">
        <v>119</v>
      </c>
      <c r="Z16" s="63">
        <v>5</v>
      </c>
      <c r="AA16" s="64"/>
      <c r="AB16" s="64"/>
      <c r="AC16" s="64"/>
      <c r="AD16" s="64"/>
      <c r="AE16" s="64"/>
      <c r="AF16" s="64" t="s">
        <v>172</v>
      </c>
      <c r="AG16" s="63" t="s">
        <v>29</v>
      </c>
      <c r="AH16" s="110"/>
      <c r="AI16" s="66">
        <f t="shared" ref="AI16:AI25" si="1">($AH$3*Q16)+($AH$4*R16)+($AH$5*S16)+($AH$6*T16)+($AH$7*U16)+($AH$8*V16)+($AH$9*W16)+($AH$10*X16)</f>
        <v>6</v>
      </c>
      <c r="AJ16" s="110">
        <f ca="1">SUMPRODUCT((Stocks!$C$2:$C$2135=RIGHT(CELL("nomfichier",$A$1),LEN(CELL("nomfichier",$A$1))-SEARCH("]",CELL("nomfichier",$A$1))))*(Stocks!$A$2:$A$2135=AG16)*(Stocks!$B$2:$B$2135))</f>
        <v>0</v>
      </c>
      <c r="AM16" s="57">
        <v>1.3</v>
      </c>
      <c r="AN16" s="60">
        <v>1.3</v>
      </c>
      <c r="AO16" s="57">
        <v>1.3</v>
      </c>
      <c r="AP16" s="105">
        <v>1.3</v>
      </c>
      <c r="AQ16" s="106">
        <v>1.3</v>
      </c>
      <c r="AR16" s="105">
        <v>1.3</v>
      </c>
      <c r="AS16" s="57">
        <v>1.3</v>
      </c>
      <c r="AT16" s="86" t="s">
        <v>221</v>
      </c>
      <c r="AU16" s="86">
        <v>3</v>
      </c>
      <c r="AV16" s="85"/>
      <c r="AW16" s="85"/>
      <c r="AX16" s="85"/>
      <c r="AY16" s="85" t="s">
        <v>253</v>
      </c>
      <c r="AZ16" s="86" t="s">
        <v>238</v>
      </c>
    </row>
    <row r="17" spans="1:58">
      <c r="A17" s="81"/>
      <c r="B17" s="81"/>
      <c r="C17" s="137" t="s">
        <v>255</v>
      </c>
      <c r="D17" s="137"/>
      <c r="E17" s="137"/>
      <c r="F17" s="137"/>
      <c r="G17" s="137"/>
      <c r="H17" s="137"/>
      <c r="I17" s="81"/>
      <c r="J17" s="82"/>
      <c r="K17" s="81"/>
      <c r="L17" s="110"/>
      <c r="M17" s="110"/>
      <c r="Q17" s="57">
        <v>1</v>
      </c>
      <c r="R17" s="60">
        <v>1</v>
      </c>
      <c r="S17" s="57">
        <v>1</v>
      </c>
      <c r="T17" s="60">
        <v>1</v>
      </c>
      <c r="U17" s="57">
        <v>1</v>
      </c>
      <c r="V17" s="60">
        <v>1</v>
      </c>
      <c r="W17" s="57">
        <v>1</v>
      </c>
      <c r="X17" s="60">
        <v>1</v>
      </c>
      <c r="Y17" s="63" t="s">
        <v>119</v>
      </c>
      <c r="Z17" s="63">
        <v>5</v>
      </c>
      <c r="AA17" s="64"/>
      <c r="AB17" s="64"/>
      <c r="AC17" s="64"/>
      <c r="AD17" s="64"/>
      <c r="AE17" s="64"/>
      <c r="AF17" s="64" t="s">
        <v>173</v>
      </c>
      <c r="AG17" s="63" t="s">
        <v>174</v>
      </c>
      <c r="AH17" s="110"/>
      <c r="AI17" s="66">
        <f t="shared" si="1"/>
        <v>2</v>
      </c>
      <c r="AJ17" s="110">
        <f ca="1">SUMPRODUCT((Stocks!$C$2:$C$2135=RIGHT(CELL("nomfichier",$A$1),LEN(CELL("nomfichier",$A$1))-SEARCH("]",CELL("nomfichier",$A$1))))*(Stocks!$A$2:$A$2135=AG17)*(Stocks!$B$2:$B$2135))</f>
        <v>0</v>
      </c>
      <c r="AM17" s="57">
        <v>5.3840000000000003</v>
      </c>
      <c r="AN17" s="60">
        <v>5.2779999999999996</v>
      </c>
      <c r="AO17" s="57">
        <v>5.3840000000000003</v>
      </c>
      <c r="AP17" s="60">
        <v>5.3840000000000003</v>
      </c>
      <c r="AQ17" s="57">
        <v>5.3840000000000003</v>
      </c>
      <c r="AR17" s="60">
        <v>5.3840000000000003</v>
      </c>
      <c r="AS17" s="57">
        <v>5.3840000000000003</v>
      </c>
      <c r="AT17" s="86" t="s">
        <v>233</v>
      </c>
      <c r="AU17" s="86">
        <v>3</v>
      </c>
      <c r="AV17" s="85"/>
      <c r="AW17" s="85"/>
      <c r="AX17" s="85"/>
      <c r="AY17" s="85" t="s">
        <v>254</v>
      </c>
      <c r="AZ17" s="86" t="s">
        <v>235</v>
      </c>
    </row>
    <row r="18" spans="1:58">
      <c r="A18" s="75">
        <v>1</v>
      </c>
      <c r="B18" s="76" t="s">
        <v>119</v>
      </c>
      <c r="C18" s="76">
        <v>1</v>
      </c>
      <c r="D18" s="3"/>
      <c r="E18" s="3" t="s">
        <v>272</v>
      </c>
      <c r="F18" s="3"/>
      <c r="G18" s="3"/>
      <c r="H18" s="76" t="s">
        <v>131</v>
      </c>
      <c r="I18" s="43"/>
      <c r="J18" s="42">
        <f t="shared" ref="J18:J24" si="2">$I$3*A18</f>
        <v>40</v>
      </c>
      <c r="K18" s="110">
        <f ca="1">SUMPRODUCT((Stocks!$C$2:$C$2135=RIGHT(CELL("nomfichier",$A$1),LEN(CELL("nomfichier",$A$1))-SEARCH("]",CELL("nomfichier",$A$1))))*(Stocks!$A$2:$A$2135=H18)*(Stocks!$B$2:$B$2135))</f>
        <v>0</v>
      </c>
      <c r="L18" s="110"/>
      <c r="M18" s="110"/>
      <c r="Q18" s="57">
        <v>1</v>
      </c>
      <c r="R18" s="60"/>
      <c r="S18" s="57">
        <v>1</v>
      </c>
      <c r="T18" s="60">
        <v>1</v>
      </c>
      <c r="U18" s="57"/>
      <c r="V18" s="60"/>
      <c r="W18" s="57">
        <v>1</v>
      </c>
      <c r="X18" s="60">
        <v>1</v>
      </c>
      <c r="Y18" s="63" t="s">
        <v>119</v>
      </c>
      <c r="Z18" s="63">
        <v>3</v>
      </c>
      <c r="AA18" s="64"/>
      <c r="AB18" s="64"/>
      <c r="AC18" s="64"/>
      <c r="AD18" s="64" t="s">
        <v>288</v>
      </c>
      <c r="AE18" s="64"/>
      <c r="AF18" s="64"/>
      <c r="AG18" s="63" t="s">
        <v>175</v>
      </c>
      <c r="AH18" s="110"/>
      <c r="AI18" s="66">
        <f t="shared" si="1"/>
        <v>2</v>
      </c>
      <c r="AJ18" s="110">
        <f ca="1">SUMPRODUCT((Stocks!$C$2:$C$2135=RIGHT(CELL("nomfichier",$A$1),LEN(CELL("nomfichier",$A$1))-SEARCH("]",CELL("nomfichier",$A$1))))*(Stocks!$A$2:$A$2135=AG18)*(Stocks!$B$2:$B$2135))</f>
        <v>0</v>
      </c>
      <c r="AM18" s="57">
        <v>318</v>
      </c>
      <c r="AN18" s="60">
        <v>318</v>
      </c>
      <c r="AO18" s="57">
        <v>318</v>
      </c>
      <c r="AP18" s="60">
        <v>318</v>
      </c>
      <c r="AQ18" s="57">
        <v>318</v>
      </c>
      <c r="AR18" s="60">
        <v>318</v>
      </c>
      <c r="AS18" s="57">
        <v>318</v>
      </c>
      <c r="AT18" s="86" t="s">
        <v>221</v>
      </c>
      <c r="AU18" s="86">
        <v>3</v>
      </c>
      <c r="AV18" s="85"/>
      <c r="AW18" s="85"/>
      <c r="AX18" s="85"/>
      <c r="AY18" s="85" t="s">
        <v>259</v>
      </c>
      <c r="AZ18" s="86" t="s">
        <v>224</v>
      </c>
    </row>
    <row r="19" spans="1:58">
      <c r="A19" s="9">
        <v>1</v>
      </c>
      <c r="B19" s="10" t="s">
        <v>119</v>
      </c>
      <c r="C19" s="10">
        <v>2</v>
      </c>
      <c r="D19" s="12"/>
      <c r="E19" s="12"/>
      <c r="F19" s="12" t="s">
        <v>273</v>
      </c>
      <c r="G19" s="12"/>
      <c r="H19" s="10" t="s">
        <v>64</v>
      </c>
      <c r="I19" s="110"/>
      <c r="J19" s="42">
        <f t="shared" si="2"/>
        <v>40</v>
      </c>
      <c r="K19" s="110">
        <f ca="1">SUMPRODUCT((Stocks!$C$2:$C$2135=RIGHT(CELL("nomfichier",$A$1),LEN(CELL("nomfichier",$A$1))-SEARCH("]",CELL("nomfichier",$A$1))))*(Stocks!$A$2:$A$2135=H19)*(Stocks!$B$2:$B$2135))</f>
        <v>0</v>
      </c>
      <c r="L19" s="110"/>
      <c r="M19" s="110"/>
      <c r="Q19" s="57"/>
      <c r="R19" s="60">
        <v>1</v>
      </c>
      <c r="S19" s="57"/>
      <c r="T19" s="60"/>
      <c r="U19" s="57">
        <v>1</v>
      </c>
      <c r="V19" s="60">
        <v>1</v>
      </c>
      <c r="W19" s="57"/>
      <c r="X19" s="60"/>
      <c r="Y19" s="63" t="s">
        <v>119</v>
      </c>
      <c r="Z19" s="63">
        <v>3</v>
      </c>
      <c r="AA19" s="64"/>
      <c r="AB19" s="64"/>
      <c r="AC19" s="64"/>
      <c r="AD19" s="64" t="s">
        <v>288</v>
      </c>
      <c r="AE19" s="64"/>
      <c r="AF19" s="64"/>
      <c r="AG19" s="63" t="s">
        <v>176</v>
      </c>
      <c r="AH19" s="110"/>
      <c r="AI19" s="66">
        <f t="shared" si="1"/>
        <v>0</v>
      </c>
      <c r="AJ19" s="110">
        <f ca="1">SUMPRODUCT((Stocks!$C$2:$C$2135=RIGHT(CELL("nomfichier",$A$1),LEN(CELL("nomfichier",$A$1))-SEARCH("]",CELL("nomfichier",$A$1))))*(Stocks!$A$2:$A$2135=AG19)*(Stocks!$B$2:$B$2135))</f>
        <v>0</v>
      </c>
      <c r="AM19" s="57">
        <v>127</v>
      </c>
      <c r="AN19" s="60">
        <v>233</v>
      </c>
      <c r="AO19" s="57">
        <v>127</v>
      </c>
      <c r="AP19" s="60">
        <v>127</v>
      </c>
      <c r="AQ19" s="57">
        <v>127</v>
      </c>
      <c r="AR19" s="60">
        <v>127</v>
      </c>
      <c r="AS19" s="57">
        <v>127</v>
      </c>
      <c r="AT19" s="86" t="s">
        <v>221</v>
      </c>
      <c r="AU19" s="86">
        <v>3</v>
      </c>
      <c r="AV19" s="85"/>
      <c r="AW19" s="85"/>
      <c r="AX19" s="85"/>
      <c r="AY19" s="85" t="s">
        <v>311</v>
      </c>
      <c r="AZ19" s="86" t="s">
        <v>225</v>
      </c>
    </row>
    <row r="20" spans="1:58">
      <c r="A20" s="9">
        <v>1</v>
      </c>
      <c r="B20" s="10" t="s">
        <v>119</v>
      </c>
      <c r="C20" s="10">
        <v>2</v>
      </c>
      <c r="D20" s="12"/>
      <c r="E20" s="12"/>
      <c r="F20" s="12" t="s">
        <v>274</v>
      </c>
      <c r="G20" s="12"/>
      <c r="H20" s="10" t="s">
        <v>83</v>
      </c>
      <c r="I20" s="110"/>
      <c r="J20" s="42">
        <f t="shared" si="2"/>
        <v>40</v>
      </c>
      <c r="K20" s="110">
        <f ca="1">SUMPRODUCT((Stocks!$C$2:$C$2135=RIGHT(CELL("nomfichier",$A$1),LEN(CELL("nomfichier",$A$1))-SEARCH("]",CELL("nomfichier",$A$1))))*(Stocks!$A$2:$A$2135=H20)*(Stocks!$B$2:$B$2135))</f>
        <v>0</v>
      </c>
      <c r="L20" s="110"/>
      <c r="M20" s="110"/>
      <c r="Q20" s="57">
        <v>1</v>
      </c>
      <c r="R20" s="60">
        <v>1</v>
      </c>
      <c r="S20" s="57">
        <v>1</v>
      </c>
      <c r="T20" s="60">
        <v>1</v>
      </c>
      <c r="U20" s="57">
        <v>1</v>
      </c>
      <c r="V20" s="60">
        <v>1</v>
      </c>
      <c r="W20" s="57">
        <v>1</v>
      </c>
      <c r="X20" s="60">
        <v>1</v>
      </c>
      <c r="Y20" s="63" t="s">
        <v>119</v>
      </c>
      <c r="Z20" s="63">
        <v>4</v>
      </c>
      <c r="AA20" s="64"/>
      <c r="AB20" s="64"/>
      <c r="AC20" s="64"/>
      <c r="AD20" s="64"/>
      <c r="AE20" s="64" t="s">
        <v>289</v>
      </c>
      <c r="AF20" s="64"/>
      <c r="AG20" s="63" t="s">
        <v>25</v>
      </c>
      <c r="AH20" s="110"/>
      <c r="AI20" s="66">
        <f t="shared" si="1"/>
        <v>2</v>
      </c>
      <c r="AJ20" s="110">
        <f ca="1">SUMPRODUCT((Stocks!$C$2:$C$2135=RIGHT(CELL("nomfichier",$A$1),LEN(CELL("nomfichier",$A$1))-SEARCH("]",CELL("nomfichier",$A$1))))*(Stocks!$A$2:$A$2135=AG20)*(Stocks!$B$2:$B$2135))</f>
        <v>0</v>
      </c>
      <c r="AM20" s="57">
        <v>1</v>
      </c>
      <c r="AN20" s="60">
        <v>1</v>
      </c>
      <c r="AO20" s="57">
        <v>1</v>
      </c>
      <c r="AP20" s="60">
        <v>1</v>
      </c>
      <c r="AQ20" s="57">
        <v>1</v>
      </c>
      <c r="AR20" s="60">
        <v>1</v>
      </c>
      <c r="AS20" s="57">
        <v>1</v>
      </c>
      <c r="AT20" s="63" t="s">
        <v>119</v>
      </c>
      <c r="AU20" s="63">
        <v>3</v>
      </c>
      <c r="AV20" s="64"/>
      <c r="AW20" s="64"/>
      <c r="AX20" s="64"/>
      <c r="AY20" s="64" t="s">
        <v>177</v>
      </c>
      <c r="AZ20" s="63" t="s">
        <v>111</v>
      </c>
      <c r="BB20" s="66">
        <f t="shared" ref="BB20:BB24" si="3">($BA$3*AM20)+($BA$4*AN20)+($BA$5*AO20)+($BA$6*AP20)+($BA$7*AQ20)+($BA$8*AR20)+($BA$9*AS20)</f>
        <v>19</v>
      </c>
      <c r="BC20">
        <f ca="1">SUMPRODUCT((Stocks!$C$2:$C$2135=RIGHT(CELL("nomfichier",$A$1),LEN(CELL("nomfichier",$A$1))-SEARCH("]",CELL("nomfichier",$A$1))))*(Stocks!$A$2:$A$2135=AZ20)*(Stocks!$B$2:$B$2135))</f>
        <v>0</v>
      </c>
    </row>
    <row r="21" spans="1:58">
      <c r="A21" s="9">
        <v>1</v>
      </c>
      <c r="B21" s="10" t="s">
        <v>119</v>
      </c>
      <c r="C21" s="10">
        <v>1</v>
      </c>
      <c r="D21" s="12"/>
      <c r="E21" s="12" t="s">
        <v>275</v>
      </c>
      <c r="F21" s="12"/>
      <c r="G21" s="12"/>
      <c r="H21" s="10" t="s">
        <v>132</v>
      </c>
      <c r="I21" s="110"/>
      <c r="J21" s="42">
        <f t="shared" si="2"/>
        <v>40</v>
      </c>
      <c r="K21" s="110">
        <f ca="1">SUMPRODUCT((Stocks!$C$2:$C$2135=RIGHT(CELL("nomfichier",$A$1),LEN(CELL("nomfichier",$A$1))-SEARCH("]",CELL("nomfichier",$A$1))))*(Stocks!$A$2:$A$2135=H21)*(Stocks!$B$2:$B$2135))</f>
        <v>0</v>
      </c>
      <c r="L21" s="110"/>
      <c r="M21" s="110"/>
      <c r="Q21" s="57">
        <v>1</v>
      </c>
      <c r="R21" s="60"/>
      <c r="S21" s="57">
        <v>1</v>
      </c>
      <c r="T21" s="60">
        <v>1</v>
      </c>
      <c r="U21" s="57"/>
      <c r="V21" s="60"/>
      <c r="W21" s="57">
        <v>1</v>
      </c>
      <c r="X21" s="60">
        <v>1</v>
      </c>
      <c r="Y21" s="63" t="s">
        <v>119</v>
      </c>
      <c r="Z21" s="63">
        <v>4</v>
      </c>
      <c r="AA21" s="64"/>
      <c r="AB21" s="64"/>
      <c r="AC21" s="64"/>
      <c r="AD21" s="64"/>
      <c r="AE21" s="64" t="s">
        <v>290</v>
      </c>
      <c r="AF21" s="64"/>
      <c r="AG21" s="63" t="s">
        <v>62</v>
      </c>
      <c r="AH21" s="110"/>
      <c r="AI21" s="66">
        <f t="shared" si="1"/>
        <v>2</v>
      </c>
      <c r="AJ21" s="110">
        <f ca="1">SUMPRODUCT((Stocks!$C$2:$C$2135=RIGHT(CELL("nomfichier",$A$1),LEN(CELL("nomfichier",$A$1))-SEARCH("]",CELL("nomfichier",$A$1))))*(Stocks!$A$2:$A$2135=AG21)*(Stocks!$B$2:$B$2135))</f>
        <v>0</v>
      </c>
      <c r="AM21" s="89"/>
      <c r="AN21" s="89"/>
      <c r="AO21" s="89"/>
      <c r="AP21" s="89"/>
      <c r="AQ21" s="89"/>
      <c r="AR21" s="89"/>
      <c r="AS21" s="89"/>
      <c r="AT21" s="135" t="s">
        <v>265</v>
      </c>
      <c r="AU21" s="135"/>
      <c r="AV21" s="135"/>
      <c r="AW21" s="135"/>
      <c r="AX21" s="135"/>
      <c r="AY21" s="135"/>
      <c r="AZ21" s="135"/>
      <c r="BA21" s="87"/>
      <c r="BB21" s="88"/>
      <c r="BC21" s="80"/>
    </row>
    <row r="22" spans="1:58">
      <c r="A22" s="9">
        <v>1</v>
      </c>
      <c r="B22" s="10" t="s">
        <v>119</v>
      </c>
      <c r="C22" s="10">
        <v>1</v>
      </c>
      <c r="D22" s="12"/>
      <c r="E22" s="12" t="s">
        <v>276</v>
      </c>
      <c r="F22" s="12"/>
      <c r="G22" s="12"/>
      <c r="H22" s="10" t="s">
        <v>133</v>
      </c>
      <c r="I22" s="110"/>
      <c r="J22" s="42">
        <f t="shared" si="2"/>
        <v>40</v>
      </c>
      <c r="K22" s="110">
        <f ca="1">SUMPRODUCT((Stocks!$C$2:$C$2135=RIGHT(CELL("nomfichier",$A$1),LEN(CELL("nomfichier",$A$1))-SEARCH("]",CELL("nomfichier",$A$1))))*(Stocks!$A$2:$A$2135=H22)*(Stocks!$B$2:$B$2135))</f>
        <v>0</v>
      </c>
      <c r="L22" s="110"/>
      <c r="M22" s="110"/>
      <c r="Q22" s="57">
        <v>3</v>
      </c>
      <c r="R22" s="60"/>
      <c r="S22" s="57">
        <v>3</v>
      </c>
      <c r="T22" s="60">
        <v>3</v>
      </c>
      <c r="U22" s="57"/>
      <c r="V22" s="60"/>
      <c r="W22" s="57">
        <v>3</v>
      </c>
      <c r="X22" s="60">
        <v>3</v>
      </c>
      <c r="Y22" s="63" t="s">
        <v>119</v>
      </c>
      <c r="Z22" s="63">
        <v>4</v>
      </c>
      <c r="AA22" s="64"/>
      <c r="AB22" s="64"/>
      <c r="AC22" s="64"/>
      <c r="AD22" s="64"/>
      <c r="AE22" s="64" t="s">
        <v>291</v>
      </c>
      <c r="AF22" s="64"/>
      <c r="AG22" s="63" t="s">
        <v>63</v>
      </c>
      <c r="AH22" s="110"/>
      <c r="AI22" s="66">
        <f t="shared" si="1"/>
        <v>6</v>
      </c>
      <c r="AJ22" s="110">
        <f ca="1">SUMPRODUCT((Stocks!$C$2:$C$2135=RIGHT(CELL("nomfichier",$A$1),LEN(CELL("nomfichier",$A$1))-SEARCH("]",CELL("nomfichier",$A$1))))*(Stocks!$A$2:$A$2135=AG22)*(Stocks!$B$2:$B$2135))</f>
        <v>0</v>
      </c>
      <c r="AM22" s="57">
        <v>2</v>
      </c>
      <c r="AN22" s="60">
        <v>2</v>
      </c>
      <c r="AO22" s="57">
        <v>2</v>
      </c>
      <c r="AP22" s="60">
        <v>2</v>
      </c>
      <c r="AQ22" s="57">
        <v>2</v>
      </c>
      <c r="AR22" s="60">
        <v>2</v>
      </c>
      <c r="AS22" s="57">
        <v>2</v>
      </c>
      <c r="AT22" s="97" t="s">
        <v>119</v>
      </c>
      <c r="AU22" s="97">
        <v>2</v>
      </c>
      <c r="AV22" s="92"/>
      <c r="AW22" s="92"/>
      <c r="AX22" s="92" t="s">
        <v>178</v>
      </c>
      <c r="AY22" s="92"/>
      <c r="AZ22" s="97" t="s">
        <v>20</v>
      </c>
      <c r="BB22" s="66">
        <f t="shared" si="3"/>
        <v>38</v>
      </c>
      <c r="BC22">
        <f ca="1">SUMPRODUCT((Stocks!$C$2:$C$2135=RIGHT(CELL("nomfichier",$A$1),LEN(CELL("nomfichier",$A$1))-SEARCH("]",CELL("nomfichier",$A$1))))*(Stocks!$A$2:$A$2135=AZ22)*(Stocks!$B$2:$B$2135))</f>
        <v>0</v>
      </c>
    </row>
    <row r="23" spans="1:58">
      <c r="A23" s="75">
        <v>1</v>
      </c>
      <c r="B23" s="76" t="s">
        <v>119</v>
      </c>
      <c r="C23" s="76">
        <v>1</v>
      </c>
      <c r="D23" s="3"/>
      <c r="E23" s="3" t="s">
        <v>5</v>
      </c>
      <c r="F23" s="3"/>
      <c r="G23" s="3"/>
      <c r="H23" s="76" t="s">
        <v>124</v>
      </c>
      <c r="I23" s="43"/>
      <c r="J23" s="77">
        <f t="shared" si="2"/>
        <v>40</v>
      </c>
      <c r="K23" s="110">
        <f ca="1">SUMPRODUCT((Stocks!$C$2:$C$2135=RIGHT(CELL("nomfichier",$A$1),LEN(CELL("nomfichier",$A$1))-SEARCH("]",CELL("nomfichier",$A$1))))*(Stocks!$A$2:$A$2135=H23)*(Stocks!$B$2:$B$2135))</f>
        <v>0</v>
      </c>
      <c r="L23" s="110"/>
      <c r="M23" s="110"/>
      <c r="Q23" s="57"/>
      <c r="R23" s="60">
        <v>1</v>
      </c>
      <c r="S23" s="57"/>
      <c r="T23" s="60"/>
      <c r="U23" s="57">
        <v>1</v>
      </c>
      <c r="V23" s="60">
        <v>1</v>
      </c>
      <c r="W23" s="57"/>
      <c r="X23" s="60"/>
      <c r="Y23" s="63" t="s">
        <v>119</v>
      </c>
      <c r="Z23" s="63">
        <v>4</v>
      </c>
      <c r="AA23" s="64"/>
      <c r="AB23" s="64"/>
      <c r="AC23" s="64"/>
      <c r="AD23" s="64"/>
      <c r="AE23" s="64" t="s">
        <v>290</v>
      </c>
      <c r="AF23" s="64"/>
      <c r="AG23" s="63" t="s">
        <v>31</v>
      </c>
      <c r="AH23" s="110"/>
      <c r="AI23" s="66">
        <f t="shared" si="1"/>
        <v>0</v>
      </c>
      <c r="AJ23" s="110">
        <f ca="1">SUMPRODUCT((Stocks!$C$2:$C$2135=RIGHT(CELL("nomfichier",$A$1),LEN(CELL("nomfichier",$A$1))-SEARCH("]",CELL("nomfichier",$A$1))))*(Stocks!$A$2:$A$2135=AG23)*(Stocks!$B$2:$B$2135))</f>
        <v>0</v>
      </c>
      <c r="AM23" s="57"/>
      <c r="AN23" s="60">
        <v>1</v>
      </c>
      <c r="AO23" s="57"/>
      <c r="AP23" s="60"/>
      <c r="AQ23" s="57"/>
      <c r="AR23" s="60"/>
      <c r="AS23" s="57"/>
      <c r="AT23" s="104" t="s">
        <v>119</v>
      </c>
      <c r="AU23" s="104">
        <v>2</v>
      </c>
      <c r="AV23" s="96"/>
      <c r="AW23" s="96"/>
      <c r="AX23" s="96" t="s">
        <v>312</v>
      </c>
      <c r="AY23" s="96"/>
      <c r="AZ23" s="104" t="s">
        <v>3</v>
      </c>
      <c r="BB23" s="66">
        <f t="shared" si="3"/>
        <v>1</v>
      </c>
      <c r="BC23">
        <f ca="1">SUMPRODUCT((Stocks!$C$2:$C$2135=RIGHT(CELL("nomfichier",$A$1),LEN(CELL("nomfichier",$A$1))-SEARCH("]",CELL("nomfichier",$A$1))))*(Stocks!$A$2:$A$2135=AZ23)*(Stocks!$B$2:$B$2135))</f>
        <v>0</v>
      </c>
    </row>
    <row r="24" spans="1:58">
      <c r="A24" s="9">
        <v>4</v>
      </c>
      <c r="B24" s="10" t="s">
        <v>119</v>
      </c>
      <c r="C24" s="10">
        <v>1</v>
      </c>
      <c r="D24" s="12"/>
      <c r="E24" s="12" t="s">
        <v>86</v>
      </c>
      <c r="F24" s="12"/>
      <c r="G24" s="12"/>
      <c r="H24" s="10" t="s">
        <v>79</v>
      </c>
      <c r="I24" s="110"/>
      <c r="J24" s="42">
        <f t="shared" si="2"/>
        <v>160</v>
      </c>
      <c r="K24" s="110">
        <f ca="1">SUMPRODUCT((Stocks!$C$2:$C$2135=RIGHT(CELL("nomfichier",$A$1),LEN(CELL("nomfichier",$A$1))-SEARCH("]",CELL("nomfichier",$A$1))))*(Stocks!$A$2:$A$2135=H24)*(Stocks!$B$2:$B$2135))</f>
        <v>0</v>
      </c>
      <c r="L24" s="110"/>
      <c r="M24" s="110"/>
      <c r="Q24" s="57">
        <v>1</v>
      </c>
      <c r="R24" s="60">
        <v>1</v>
      </c>
      <c r="S24" s="57">
        <v>1</v>
      </c>
      <c r="T24" s="60">
        <v>1</v>
      </c>
      <c r="U24" s="57">
        <v>1</v>
      </c>
      <c r="V24" s="60">
        <v>1</v>
      </c>
      <c r="W24" s="57">
        <v>1</v>
      </c>
      <c r="X24" s="60">
        <v>1</v>
      </c>
      <c r="Y24" s="63" t="s">
        <v>119</v>
      </c>
      <c r="Z24" s="63">
        <v>4</v>
      </c>
      <c r="AA24" s="64"/>
      <c r="AB24" s="64"/>
      <c r="AC24" s="64"/>
      <c r="AD24" s="64"/>
      <c r="AE24" s="64" t="s">
        <v>2</v>
      </c>
      <c r="AF24" s="64"/>
      <c r="AG24" s="63" t="s">
        <v>68</v>
      </c>
      <c r="AH24" s="110"/>
      <c r="AI24" s="66">
        <f t="shared" si="1"/>
        <v>2</v>
      </c>
      <c r="AJ24" s="110">
        <f ca="1">SUMPRODUCT((Stocks!$C$2:$C$2135=RIGHT(CELL("nomfichier",$A$1),LEN(CELL("nomfichier",$A$1))-SEARCH("]",CELL("nomfichier",$A$1))))*(Stocks!$A$2:$A$2135=AG24)*(Stocks!$B$2:$B$2135))</f>
        <v>0</v>
      </c>
      <c r="AM24" s="57">
        <v>1</v>
      </c>
      <c r="AN24" s="60"/>
      <c r="AO24" s="57">
        <v>1</v>
      </c>
      <c r="AP24" s="60">
        <v>1</v>
      </c>
      <c r="AQ24" s="57">
        <v>1</v>
      </c>
      <c r="AR24" s="60">
        <v>1</v>
      </c>
      <c r="AS24" s="57">
        <v>1</v>
      </c>
      <c r="AT24" s="104" t="s">
        <v>119</v>
      </c>
      <c r="AU24" s="104">
        <v>2</v>
      </c>
      <c r="AV24" s="96"/>
      <c r="AW24" s="96"/>
      <c r="AX24" s="96" t="s">
        <v>98</v>
      </c>
      <c r="AY24" s="96"/>
      <c r="AZ24" s="104" t="s">
        <v>4</v>
      </c>
      <c r="BB24" s="66">
        <f t="shared" si="3"/>
        <v>18</v>
      </c>
      <c r="BC24">
        <f ca="1">SUMPRODUCT((Stocks!$C$2:$C$2135=RIGHT(CELL("nomfichier",$A$1),LEN(CELL("nomfichier",$A$1))-SEARCH("]",CELL("nomfichier",$A$1))))*(Stocks!$A$2:$A$2135=AZ24)*(Stocks!$B$2:$B$2135))</f>
        <v>0</v>
      </c>
      <c r="BD24" s="90"/>
      <c r="BE24" t="s">
        <v>364</v>
      </c>
    </row>
    <row r="25" spans="1:58">
      <c r="A25" s="9">
        <v>1</v>
      </c>
      <c r="B25" s="10" t="s">
        <v>119</v>
      </c>
      <c r="C25" s="10">
        <v>1</v>
      </c>
      <c r="D25" s="12"/>
      <c r="E25" s="12" t="s">
        <v>134</v>
      </c>
      <c r="F25" s="12"/>
      <c r="G25" s="12"/>
      <c r="H25" s="10" t="s">
        <v>80</v>
      </c>
      <c r="I25" s="110"/>
      <c r="J25" s="42">
        <f>$I$3*A25</f>
        <v>40</v>
      </c>
      <c r="K25" s="110">
        <f ca="1">SUMPRODUCT((Stocks!$C$2:$C$2135=RIGHT(CELL("nomfichier",$A$1),LEN(CELL("nomfichier",$A$1))-SEARCH("]",CELL("nomfichier",$A$1))))*(Stocks!$A$2:$A$2135=H25)*(Stocks!$B$2:$B$2135))</f>
        <v>0</v>
      </c>
      <c r="L25" s="110"/>
      <c r="M25" s="110"/>
      <c r="Q25" s="57">
        <v>1</v>
      </c>
      <c r="R25" s="60">
        <v>1</v>
      </c>
      <c r="S25" s="57">
        <v>1</v>
      </c>
      <c r="T25" s="60">
        <v>1</v>
      </c>
      <c r="U25" s="57">
        <v>1</v>
      </c>
      <c r="V25" s="60">
        <v>1</v>
      </c>
      <c r="W25" s="57">
        <v>1</v>
      </c>
      <c r="X25" s="60">
        <v>1</v>
      </c>
      <c r="Y25" s="63" t="s">
        <v>119</v>
      </c>
      <c r="Z25" s="63">
        <v>3</v>
      </c>
      <c r="AA25" s="64"/>
      <c r="AB25" s="64"/>
      <c r="AC25" s="64"/>
      <c r="AD25" s="64" t="s">
        <v>267</v>
      </c>
      <c r="AE25" s="64"/>
      <c r="AF25" s="64"/>
      <c r="AG25" s="63" t="s">
        <v>111</v>
      </c>
      <c r="AH25" s="110"/>
      <c r="AI25" s="66">
        <f t="shared" si="1"/>
        <v>2</v>
      </c>
      <c r="AJ25" s="110">
        <f ca="1">SUMPRODUCT((Stocks!$C$2:$C$2135=RIGHT(CELL("nomfichier",$A$1),LEN(CELL("nomfichier",$A$1))-SEARCH("]",CELL("nomfichier",$A$1))))*(Stocks!$A$2:$A$2135=AG25)*(Stocks!$B$2:$B$2135))</f>
        <v>0</v>
      </c>
      <c r="AM25" s="57">
        <v>4</v>
      </c>
      <c r="AN25" s="60">
        <v>4</v>
      </c>
      <c r="AO25" s="57">
        <v>4</v>
      </c>
      <c r="AP25" s="60">
        <v>4</v>
      </c>
      <c r="AQ25" s="57">
        <v>4</v>
      </c>
      <c r="AR25" s="60">
        <v>4</v>
      </c>
      <c r="AS25" s="57">
        <v>4</v>
      </c>
      <c r="AT25" s="97" t="s">
        <v>119</v>
      </c>
      <c r="AU25" s="97">
        <v>2</v>
      </c>
      <c r="AV25" s="92"/>
      <c r="AW25" s="92"/>
      <c r="AX25" s="92" t="s">
        <v>22</v>
      </c>
      <c r="AY25" s="92"/>
      <c r="AZ25" s="97" t="s">
        <v>87</v>
      </c>
      <c r="BB25" s="66">
        <f t="shared" ref="BB25" si="4">($BA$3*AM25)+($BA$4*AN25)+($BA$5*AO25)+($BA$6*AP25)+($BA$7*AQ25)+($BA$8*AR25)+($BA$9*AS25)</f>
        <v>76</v>
      </c>
      <c r="BC25">
        <f ca="1">SUMPRODUCT((Stocks!$C$2:$C$2135=RIGHT(CELL("nomfichier",$A$1),LEN(CELL("nomfichier",$A$1))-SEARCH("]",CELL("nomfichier",$A$1))))*(Stocks!$A$2:$A$2135=AZ25)*(Stocks!$B$2:$B$2135))</f>
        <v>0</v>
      </c>
    </row>
    <row r="26" spans="1:58">
      <c r="A26" s="9">
        <v>1</v>
      </c>
      <c r="B26" s="10" t="s">
        <v>119</v>
      </c>
      <c r="C26" s="10">
        <v>1</v>
      </c>
      <c r="D26" s="12"/>
      <c r="E26" s="12" t="s">
        <v>318</v>
      </c>
      <c r="F26" s="12"/>
      <c r="G26" s="12"/>
      <c r="H26" s="10" t="s">
        <v>21</v>
      </c>
      <c r="J26" s="42">
        <f>$I$3*A26</f>
        <v>40</v>
      </c>
      <c r="K26">
        <f ca="1">SUMPRODUCT((Stocks!$C$2:$C$2135=RIGHT(CELL("nomfichier",$A$1),LEN(CELL("nomfichier",$A$1))-SEARCH("]",CELL("nomfichier",$A$1))))*(Stocks!$A$2:$A$2135=H26)*(Stocks!$B$2:$B$2135))</f>
        <v>0</v>
      </c>
      <c r="L26" s="110"/>
      <c r="M26" s="110"/>
      <c r="Q26" s="80"/>
      <c r="R26" s="80"/>
      <c r="S26" s="80"/>
      <c r="T26" s="80"/>
      <c r="U26" s="80"/>
      <c r="V26" s="80"/>
      <c r="W26" s="80"/>
      <c r="X26" s="80"/>
      <c r="Y26" s="136" t="s">
        <v>265</v>
      </c>
      <c r="Z26" s="136"/>
      <c r="AA26" s="136"/>
      <c r="AB26" s="136"/>
      <c r="AC26" s="136"/>
      <c r="AD26" s="136"/>
      <c r="AE26" s="136"/>
      <c r="AF26" s="136"/>
      <c r="AG26" s="109"/>
      <c r="AH26" s="80"/>
      <c r="AI26" s="80"/>
      <c r="AJ26" s="80"/>
      <c r="AM26" s="57"/>
      <c r="AN26" s="60">
        <v>1</v>
      </c>
      <c r="AO26" s="57"/>
      <c r="AP26" s="60"/>
      <c r="AQ26" s="57"/>
      <c r="AR26" s="60"/>
      <c r="AS26" s="57"/>
      <c r="AT26" s="104" t="s">
        <v>119</v>
      </c>
      <c r="AU26" s="104">
        <v>2</v>
      </c>
      <c r="AV26" s="96"/>
      <c r="AW26" s="96"/>
      <c r="AX26" s="96" t="s">
        <v>213</v>
      </c>
      <c r="AY26" s="96"/>
      <c r="AZ26" s="104" t="s">
        <v>55</v>
      </c>
      <c r="BA26" s="110"/>
      <c r="BB26" s="66">
        <f>($BA$3*AM26)+($BA$4*AN26)+($BA$5*AO26)+($BA$6*AP26)+($BA$7*AQ26)+($BA$8*AR26)+($BA$9*AS26)</f>
        <v>1</v>
      </c>
      <c r="BC26" s="110">
        <f ca="1">SUMPRODUCT((Stocks!$C$2:$C$2135=RIGHT(CELL("nomfichier",$A$1),LEN(CELL("nomfichier",$A$1))-SEARCH("]",CELL("nomfichier",$A$1))))*(Stocks!$A$2:$A$2135=AZ26)*(Stocks!$B$2:$B$2135))</f>
        <v>0</v>
      </c>
      <c r="BD26" s="110"/>
      <c r="BE26" s="110"/>
    </row>
    <row r="27" spans="1:58">
      <c r="L27" s="110"/>
      <c r="M27" s="110"/>
      <c r="Q27" s="57">
        <v>2</v>
      </c>
      <c r="R27" s="60">
        <v>2</v>
      </c>
      <c r="S27" s="57">
        <v>2</v>
      </c>
      <c r="T27" s="60">
        <v>2</v>
      </c>
      <c r="U27" s="57">
        <v>2</v>
      </c>
      <c r="V27" s="60">
        <v>2</v>
      </c>
      <c r="W27" s="57">
        <v>2</v>
      </c>
      <c r="X27" s="60">
        <v>2</v>
      </c>
      <c r="Y27" s="63" t="s">
        <v>119</v>
      </c>
      <c r="Z27" s="63">
        <v>2</v>
      </c>
      <c r="AA27" s="64"/>
      <c r="AB27" s="64"/>
      <c r="AC27" s="64" t="s">
        <v>178</v>
      </c>
      <c r="AD27" s="64"/>
      <c r="AE27" s="64"/>
      <c r="AF27" s="64"/>
      <c r="AG27" s="63" t="s">
        <v>20</v>
      </c>
      <c r="AH27" s="110"/>
      <c r="AI27" s="66">
        <f>($AH$3*Q27)+($AH$4*R27)+($AH$5*S27)+($AH$6*T27)+($AH$7*U27)+($AH$8*V27)+($AH$9*W27)+($AH$10*X27)</f>
        <v>4</v>
      </c>
      <c r="AJ27" s="110">
        <f ca="1">SUMPRODUCT((Stocks!$C$2:$C$2135=RIGHT(CELL("nomfichier",$A$1),LEN(CELL("nomfichier",$A$1))-SEARCH("]",CELL("nomfichier",$A$1))))*(Stocks!$A$2:$A$2135=AG27)*(Stocks!$B$2:$B$2135))</f>
        <v>0</v>
      </c>
      <c r="AM27" s="57">
        <v>1</v>
      </c>
      <c r="AN27" s="60">
        <v>1</v>
      </c>
      <c r="AO27" s="57">
        <v>1</v>
      </c>
      <c r="AP27" s="60">
        <v>1</v>
      </c>
      <c r="AQ27" s="57">
        <v>1</v>
      </c>
      <c r="AR27" s="60">
        <v>1</v>
      </c>
      <c r="AS27" s="57">
        <v>1</v>
      </c>
      <c r="AT27" s="97" t="s">
        <v>119</v>
      </c>
      <c r="AU27" s="97">
        <v>2</v>
      </c>
      <c r="AV27" s="92"/>
      <c r="AW27" s="92"/>
      <c r="AX27" s="92" t="s">
        <v>180</v>
      </c>
      <c r="AY27" s="92"/>
      <c r="AZ27" s="97" t="s">
        <v>28</v>
      </c>
      <c r="BA27" s="110"/>
      <c r="BB27" s="66">
        <f t="shared" ref="BB27" si="5">($BA$3*AM27)+($BA$4*AN27)+($BA$5*AO27)+($BA$6*AP27)+($BA$7*AQ27)+($BA$8*AR27)+($BA$9*AS27)</f>
        <v>19</v>
      </c>
      <c r="BC27" s="110">
        <f ca="1">SUMPRODUCT((Stocks!$C$2:$C$2135=RIGHT(CELL("nomfichier",$A$1),LEN(CELL("nomfichier",$A$1))-SEARCH("]",CELL("nomfichier",$A$1))))*(Stocks!$A$2:$A$2135=AZ27)*(Stocks!$B$2:$B$2135))</f>
        <v>0</v>
      </c>
      <c r="BD27" s="43"/>
      <c r="BE27" s="43"/>
      <c r="BF27" s="43"/>
    </row>
    <row r="28" spans="1:58">
      <c r="A28" s="115"/>
      <c r="B28" s="116"/>
      <c r="C28" s="116"/>
      <c r="D28" s="117"/>
      <c r="E28" s="117"/>
      <c r="F28" s="117"/>
      <c r="G28" s="117"/>
      <c r="H28" s="116"/>
      <c r="I28" s="91"/>
      <c r="J28" s="118"/>
      <c r="K28" s="91"/>
      <c r="L28" s="91"/>
      <c r="M28" s="91"/>
      <c r="N28" s="91"/>
      <c r="Q28" s="57">
        <v>1</v>
      </c>
      <c r="R28" s="60">
        <v>1</v>
      </c>
      <c r="S28" s="57">
        <v>1</v>
      </c>
      <c r="T28" s="60">
        <v>1</v>
      </c>
      <c r="U28" s="57">
        <v>1</v>
      </c>
      <c r="V28" s="60">
        <v>1</v>
      </c>
      <c r="W28" s="57">
        <v>1</v>
      </c>
      <c r="X28" s="60">
        <v>1</v>
      </c>
      <c r="Y28" s="63" t="s">
        <v>119</v>
      </c>
      <c r="Z28" s="63">
        <v>2</v>
      </c>
      <c r="AA28" s="64"/>
      <c r="AB28" s="64"/>
      <c r="AC28" s="64" t="s">
        <v>179</v>
      </c>
      <c r="AD28" s="64"/>
      <c r="AE28" s="64"/>
      <c r="AF28" s="64"/>
      <c r="AG28" s="63" t="s">
        <v>6</v>
      </c>
      <c r="AH28" s="110"/>
      <c r="AI28" s="66">
        <f>($AH$3*Q28)+($AH$4*R28)+($AH$5*S28)+($AH$6*T28)+($AH$7*U28)+($AH$8*V28)+($AH$9*W28)+($AH$10*X28)</f>
        <v>2</v>
      </c>
      <c r="AJ28" s="110">
        <f ca="1">SUMPRODUCT((Stocks!$C$2:$C$2135=RIGHT(CELL("nomfichier",$A$1),LEN(CELL("nomfichier",$A$1))-SEARCH("]",CELL("nomfichier",$A$1))))*(Stocks!$A$2:$A$2135=AG28)*(Stocks!$B$2:$B$2135))</f>
        <v>0</v>
      </c>
      <c r="AM28" s="80"/>
      <c r="AN28" s="80"/>
      <c r="AO28" s="80"/>
      <c r="AP28" s="80"/>
      <c r="AQ28" s="80"/>
      <c r="AR28" s="80"/>
      <c r="AS28" s="80"/>
      <c r="AT28" s="136" t="s">
        <v>255</v>
      </c>
      <c r="AU28" s="136"/>
      <c r="AV28" s="136"/>
      <c r="AW28" s="136"/>
      <c r="AX28" s="136"/>
      <c r="AY28" s="136"/>
      <c r="AZ28" s="109"/>
      <c r="BA28" s="80"/>
      <c r="BB28" s="80"/>
      <c r="BC28" s="80"/>
      <c r="BD28" s="110"/>
      <c r="BE28" s="110"/>
    </row>
    <row r="29" spans="1:58">
      <c r="A29" s="91"/>
      <c r="B29" s="91"/>
      <c r="C29" s="91"/>
      <c r="D29" s="91"/>
      <c r="E29" s="91"/>
      <c r="F29" s="91"/>
      <c r="G29" s="91"/>
      <c r="H29" s="91"/>
      <c r="I29" s="91"/>
      <c r="J29" s="118"/>
      <c r="K29" s="91"/>
      <c r="L29" s="119"/>
      <c r="M29" s="91"/>
      <c r="N29" s="91"/>
      <c r="Q29" s="57"/>
      <c r="R29" s="60"/>
      <c r="S29" s="57">
        <v>1</v>
      </c>
      <c r="T29" s="60"/>
      <c r="U29" s="57"/>
      <c r="V29" s="60"/>
      <c r="W29" s="57">
        <v>1</v>
      </c>
      <c r="X29" s="60"/>
      <c r="Y29" s="63" t="s">
        <v>119</v>
      </c>
      <c r="Z29" s="63">
        <v>2</v>
      </c>
      <c r="AA29" s="64"/>
      <c r="AB29" s="64"/>
      <c r="AC29" s="64" t="s">
        <v>213</v>
      </c>
      <c r="AD29" s="64"/>
      <c r="AE29" s="64"/>
      <c r="AF29" s="64"/>
      <c r="AG29" s="63" t="s">
        <v>55</v>
      </c>
      <c r="AH29" s="110"/>
      <c r="AI29" s="66">
        <f>($AH$3*Q29)+($AH$4*R29)+($AH$5*S29)+($AH$6*T29)+($AH$7*U29)+($AH$8*V29)+($AH$9*W29)+($AH$10*X29)</f>
        <v>2</v>
      </c>
      <c r="AJ29" s="110">
        <f ca="1">SUMPRODUCT((Stocks!$C$2:$C$2135=RIGHT(CELL("nomfichier",$A$1),LEN(CELL("nomfichier",$A$1))-SEARCH("]",CELL("nomfichier",$A$1))))*(Stocks!$A$2:$A$2135=AG29)*(Stocks!$B$2:$B$2135))</f>
        <v>0</v>
      </c>
      <c r="AM29" s="57">
        <v>1</v>
      </c>
      <c r="AN29" s="60">
        <v>1</v>
      </c>
      <c r="AO29" s="57"/>
      <c r="AP29" s="60">
        <v>1</v>
      </c>
      <c r="AQ29" s="57">
        <v>1</v>
      </c>
      <c r="AR29" s="60">
        <v>1</v>
      </c>
      <c r="AS29" s="57"/>
      <c r="AT29" s="63" t="s">
        <v>119</v>
      </c>
      <c r="AU29" s="63">
        <v>2</v>
      </c>
      <c r="AV29" s="64"/>
      <c r="AW29" s="64"/>
      <c r="AX29" s="92" t="s">
        <v>273</v>
      </c>
      <c r="AY29" s="64"/>
      <c r="AZ29" s="63" t="s">
        <v>64</v>
      </c>
      <c r="BA29" s="110"/>
      <c r="BB29" s="66">
        <f t="shared" ref="BB29:BB40" si="6">($BA$3*AM29)+($BA$4*AN29)+($BA$5*AO29)+($BA$6*AP29)+($BA$7*AQ29)+($BA$8*AR29)+($BA$9*AS29)</f>
        <v>8</v>
      </c>
      <c r="BC29" s="110">
        <f ca="1">SUMPRODUCT((Stocks!$C$2:$C$2135=RIGHT(CELL("nomfichier",$A$1),LEN(CELL("nomfichier",$A$1))-SEARCH("]",CELL("nomfichier",$A$1))))*(Stocks!$A$2:$A$2135=AZ29)*(Stocks!$B$2:$B$2135))</f>
        <v>0</v>
      </c>
      <c r="BD29" s="110"/>
      <c r="BE29" s="110"/>
    </row>
    <row r="30" spans="1:58">
      <c r="A30" s="91"/>
      <c r="B30" s="91"/>
      <c r="C30" s="91"/>
      <c r="D30" s="91"/>
      <c r="E30" s="91"/>
      <c r="F30" s="91"/>
      <c r="G30" s="91"/>
      <c r="H30" s="91"/>
      <c r="I30" s="91"/>
      <c r="J30" s="118"/>
      <c r="K30" s="91"/>
      <c r="L30" s="91"/>
      <c r="M30" s="91"/>
      <c r="N30" s="91"/>
      <c r="Q30" s="57">
        <v>1</v>
      </c>
      <c r="R30" s="60">
        <v>1</v>
      </c>
      <c r="S30" s="57">
        <v>1</v>
      </c>
      <c r="T30" s="60">
        <v>1</v>
      </c>
      <c r="U30" s="57">
        <v>1</v>
      </c>
      <c r="V30" s="60">
        <v>1</v>
      </c>
      <c r="W30" s="57">
        <v>1</v>
      </c>
      <c r="X30" s="60">
        <v>1</v>
      </c>
      <c r="Y30" s="63" t="s">
        <v>119</v>
      </c>
      <c r="Z30" s="63">
        <v>2</v>
      </c>
      <c r="AA30" s="64"/>
      <c r="AB30" s="64"/>
      <c r="AC30" s="64" t="s">
        <v>180</v>
      </c>
      <c r="AD30" s="64"/>
      <c r="AE30" s="64"/>
      <c r="AF30" s="64"/>
      <c r="AG30" s="63" t="s">
        <v>28</v>
      </c>
      <c r="AH30" s="110"/>
      <c r="AI30" s="66">
        <f>($AH$3*Q30)+($AH$4*R30)+($AH$5*S30)+($AH$6*T30)+($AH$7*U30)+($AH$8*V30)+($AH$9*W30)+($AH$10*X30)</f>
        <v>2</v>
      </c>
      <c r="AJ30" s="110">
        <f ca="1">SUMPRODUCT((Stocks!$C$2:$C$2135=RIGHT(CELL("nomfichier",$A$1),LEN(CELL("nomfichier",$A$1))-SEARCH("]",CELL("nomfichier",$A$1))))*(Stocks!$A$2:$A$2135=AG30)*(Stocks!$B$2:$B$2135))</f>
        <v>0</v>
      </c>
      <c r="AM30" s="57"/>
      <c r="AN30" s="60"/>
      <c r="AO30" s="57">
        <v>1</v>
      </c>
      <c r="AP30" s="60"/>
      <c r="AQ30" s="57"/>
      <c r="AR30" s="60"/>
      <c r="AS30" s="57">
        <v>1</v>
      </c>
      <c r="AT30" s="63" t="s">
        <v>119</v>
      </c>
      <c r="AU30" s="63">
        <v>2</v>
      </c>
      <c r="AV30" s="64"/>
      <c r="AW30" s="64"/>
      <c r="AX30" s="64" t="s">
        <v>317</v>
      </c>
      <c r="AY30" s="64"/>
      <c r="AZ30" s="63" t="s">
        <v>211</v>
      </c>
      <c r="BA30" s="110"/>
      <c r="BB30" s="66">
        <f t="shared" si="6"/>
        <v>11</v>
      </c>
      <c r="BC30" s="110">
        <f ca="1">SUMPRODUCT((Stocks!$C$2:$C$2135=RIGHT(CELL("nomfichier",$A$1),LEN(CELL("nomfichier",$A$1))-SEARCH("]",CELL("nomfichier",$A$1))))*(Stocks!$A$2:$A$2135=AZ30)*(Stocks!$B$2:$B$2135))</f>
        <v>0</v>
      </c>
      <c r="BD30" s="110"/>
      <c r="BE30" s="110"/>
    </row>
    <row r="31" spans="1:58">
      <c r="N31" s="43"/>
      <c r="Q31" s="80"/>
      <c r="R31" s="80"/>
      <c r="S31" s="80"/>
      <c r="T31" s="80"/>
      <c r="U31" s="80"/>
      <c r="V31" s="80"/>
      <c r="W31" s="80"/>
      <c r="X31" s="80"/>
      <c r="Y31" s="137" t="s">
        <v>255</v>
      </c>
      <c r="Z31" s="137"/>
      <c r="AA31" s="137"/>
      <c r="AB31" s="137"/>
      <c r="AC31" s="137"/>
      <c r="AD31" s="137"/>
      <c r="AE31" s="137"/>
      <c r="AF31" s="137"/>
      <c r="AG31" s="137"/>
      <c r="AH31" s="80"/>
      <c r="AI31" s="80"/>
      <c r="AJ31" s="80"/>
      <c r="AM31" s="57">
        <v>1</v>
      </c>
      <c r="AN31" s="60">
        <v>1</v>
      </c>
      <c r="AO31" s="57">
        <v>1</v>
      </c>
      <c r="AP31" s="60">
        <v>1</v>
      </c>
      <c r="AQ31" s="57">
        <v>1</v>
      </c>
      <c r="AR31" s="60">
        <v>1</v>
      </c>
      <c r="AS31" s="57">
        <v>1</v>
      </c>
      <c r="AT31" s="63" t="s">
        <v>119</v>
      </c>
      <c r="AU31" s="63">
        <v>2</v>
      </c>
      <c r="AV31" s="64"/>
      <c r="AW31" s="64"/>
      <c r="AX31" s="64" t="s">
        <v>2</v>
      </c>
      <c r="AY31" s="64"/>
      <c r="AZ31" s="63" t="s">
        <v>48</v>
      </c>
      <c r="BA31" s="110"/>
      <c r="BB31" s="66">
        <f t="shared" si="6"/>
        <v>19</v>
      </c>
      <c r="BC31" s="110">
        <f ca="1">SUMPRODUCT((Stocks!$C$2:$C$2135=RIGHT(CELL("nomfichier",$A$1),LEN(CELL("nomfichier",$A$1))-SEARCH("]",CELL("nomfichier",$A$1))))*(Stocks!$A$2:$A$2135=AZ31)*(Stocks!$B$2:$B$2135))</f>
        <v>0</v>
      </c>
      <c r="BD31" s="110"/>
      <c r="BE31" s="110"/>
    </row>
    <row r="32" spans="1:58">
      <c r="Q32" s="57">
        <v>5</v>
      </c>
      <c r="R32" s="60">
        <v>5</v>
      </c>
      <c r="S32" s="57">
        <v>5</v>
      </c>
      <c r="T32" s="60">
        <v>5</v>
      </c>
      <c r="U32" s="57">
        <v>5</v>
      </c>
      <c r="V32" s="60">
        <v>5</v>
      </c>
      <c r="W32" s="57">
        <v>5</v>
      </c>
      <c r="X32" s="60">
        <v>5</v>
      </c>
      <c r="Y32" s="63" t="s">
        <v>119</v>
      </c>
      <c r="Z32" s="63">
        <v>1</v>
      </c>
      <c r="AA32" s="64"/>
      <c r="AB32" s="64" t="s">
        <v>100</v>
      </c>
      <c r="AC32" s="64"/>
      <c r="AD32" s="64"/>
      <c r="AE32" s="64"/>
      <c r="AF32" s="64"/>
      <c r="AG32" s="63" t="s">
        <v>182</v>
      </c>
      <c r="AH32" s="110"/>
      <c r="AI32" s="66">
        <f t="shared" ref="AI32:AI38" si="7">($AH$3*Q32)+($AH$4*R32)+($AH$5*S32)+($AH$6*T32)+($AH$7*U32)+($AH$8*V32)+($AH$9*W32)+($AH$10*X32)</f>
        <v>10</v>
      </c>
      <c r="AJ32" s="110">
        <f ca="1">SUMPRODUCT((Stocks!$C$2:$C$2135=RIGHT(CELL("nomfichier",$A$1),LEN(CELL("nomfichier",$A$1))-SEARCH("]",CELL("nomfichier",$A$1))))*(Stocks!$A$2:$A$2135=AG32)*(Stocks!$B$2:$B$2135))</f>
        <v>0</v>
      </c>
      <c r="AM32" s="57">
        <v>4</v>
      </c>
      <c r="AN32" s="60">
        <v>4</v>
      </c>
      <c r="AO32" s="57">
        <v>4</v>
      </c>
      <c r="AP32" s="60">
        <v>4</v>
      </c>
      <c r="AQ32" s="57">
        <v>4</v>
      </c>
      <c r="AR32" s="60">
        <v>4</v>
      </c>
      <c r="AS32" s="57">
        <v>4</v>
      </c>
      <c r="AT32" s="63" t="s">
        <v>119</v>
      </c>
      <c r="AU32" s="63">
        <v>1</v>
      </c>
      <c r="AV32" s="64"/>
      <c r="AW32" s="64" t="s">
        <v>181</v>
      </c>
      <c r="AX32" s="64"/>
      <c r="AY32" s="64"/>
      <c r="AZ32" s="63" t="s">
        <v>182</v>
      </c>
      <c r="BA32" s="110"/>
      <c r="BB32" s="66">
        <f t="shared" si="6"/>
        <v>76</v>
      </c>
      <c r="BC32" s="110">
        <f ca="1">SUMPRODUCT((Stocks!$C$2:$C$2135=RIGHT(CELL("nomfichier",$A$1),LEN(CELL("nomfichier",$A$1))-SEARCH("]",CELL("nomfichier",$A$1))))*(Stocks!$A$2:$A$2135=AZ32)*(Stocks!$B$2:$B$2135))</f>
        <v>0</v>
      </c>
      <c r="BD32" s="110"/>
      <c r="BE32" s="110"/>
    </row>
    <row r="33" spans="2:57">
      <c r="Q33" s="57">
        <v>1</v>
      </c>
      <c r="R33" s="60">
        <v>1</v>
      </c>
      <c r="S33" s="57">
        <v>1</v>
      </c>
      <c r="T33" s="60">
        <v>1</v>
      </c>
      <c r="U33" s="57">
        <v>1</v>
      </c>
      <c r="V33" s="60">
        <v>1</v>
      </c>
      <c r="W33" s="57">
        <v>1</v>
      </c>
      <c r="X33" s="60">
        <v>1</v>
      </c>
      <c r="Y33" s="63" t="s">
        <v>119</v>
      </c>
      <c r="Z33" s="63">
        <v>1</v>
      </c>
      <c r="AA33" s="64"/>
      <c r="AB33" s="64" t="s">
        <v>313</v>
      </c>
      <c r="AC33" s="64"/>
      <c r="AD33" s="64"/>
      <c r="AE33" s="64"/>
      <c r="AF33" s="64"/>
      <c r="AG33" s="63" t="s">
        <v>13</v>
      </c>
      <c r="AH33" s="110"/>
      <c r="AI33" s="66">
        <f t="shared" si="7"/>
        <v>2</v>
      </c>
      <c r="AJ33" s="110">
        <f ca="1">SUMPRODUCT((Stocks!$C$2:$C$2135=RIGHT(CELL("nomfichier",$A$1),LEN(CELL("nomfichier",$A$1))-SEARCH("]",CELL("nomfichier",$A$1))))*(Stocks!$A$2:$A$2135=AG33)*(Stocks!$B$2:$B$2135))</f>
        <v>0</v>
      </c>
      <c r="AM33" s="57"/>
      <c r="AN33" s="60"/>
      <c r="AO33" s="57">
        <v>1</v>
      </c>
      <c r="AP33" s="60"/>
      <c r="AQ33" s="57"/>
      <c r="AR33" s="60"/>
      <c r="AS33" s="57">
        <v>1</v>
      </c>
      <c r="AT33" s="63" t="s">
        <v>119</v>
      </c>
      <c r="AU33" s="63">
        <v>1</v>
      </c>
      <c r="AV33" s="64"/>
      <c r="AW33" s="64" t="s">
        <v>189</v>
      </c>
      <c r="AX33" s="64"/>
      <c r="AY33" s="64"/>
      <c r="AZ33" s="63" t="s">
        <v>26</v>
      </c>
      <c r="BA33" s="110"/>
      <c r="BB33" s="66">
        <f t="shared" si="6"/>
        <v>11</v>
      </c>
      <c r="BC33" s="110">
        <f ca="1">SUMPRODUCT((Stocks!$C$2:$C$2135=RIGHT(CELL("nomfichier",$A$1),LEN(CELL("nomfichier",$A$1))-SEARCH("]",CELL("nomfichier",$A$1))))*(Stocks!$A$2:$A$2135=AZ33)*(Stocks!$B$2:$B$2135))</f>
        <v>0</v>
      </c>
      <c r="BD33" s="110"/>
      <c r="BE33" s="116"/>
    </row>
    <row r="34" spans="2:57">
      <c r="Q34" s="98">
        <v>1</v>
      </c>
      <c r="R34" s="108">
        <v>1</v>
      </c>
      <c r="S34" s="98">
        <v>1</v>
      </c>
      <c r="T34" s="108">
        <v>1</v>
      </c>
      <c r="U34" s="98">
        <v>1</v>
      </c>
      <c r="V34" s="108">
        <v>1</v>
      </c>
      <c r="W34" s="98">
        <v>1</v>
      </c>
      <c r="X34" s="108">
        <v>1</v>
      </c>
      <c r="Y34" s="97" t="s">
        <v>119</v>
      </c>
      <c r="Z34" s="97">
        <v>1</v>
      </c>
      <c r="AA34" s="92"/>
      <c r="AB34" s="92" t="s">
        <v>5</v>
      </c>
      <c r="AC34" s="92"/>
      <c r="AD34" s="92"/>
      <c r="AE34" s="92"/>
      <c r="AF34" s="92"/>
      <c r="AG34" s="97" t="s">
        <v>124</v>
      </c>
      <c r="AH34" s="43"/>
      <c r="AI34" s="66">
        <f t="shared" si="7"/>
        <v>2</v>
      </c>
      <c r="AJ34" s="110">
        <f ca="1">SUMPRODUCT((Stocks!$C$2:$C$2135=RIGHT(CELL("nomfichier",$A$1),LEN(CELL("nomfichier",$A$1))-SEARCH("]",CELL("nomfichier",$A$1))))*(Stocks!$A$2:$A$2135=AG34)*(Stocks!$B$2:$B$2135))</f>
        <v>0</v>
      </c>
      <c r="AM34" s="57">
        <v>1</v>
      </c>
      <c r="AN34" s="60"/>
      <c r="AO34" s="57"/>
      <c r="AP34" s="60">
        <v>1</v>
      </c>
      <c r="AQ34" s="57">
        <v>1</v>
      </c>
      <c r="AR34" s="60">
        <v>1</v>
      </c>
      <c r="AS34" s="57"/>
      <c r="AT34" s="63" t="s">
        <v>119</v>
      </c>
      <c r="AU34" s="63">
        <v>1</v>
      </c>
      <c r="AV34" s="64"/>
      <c r="AW34" s="64" t="s">
        <v>190</v>
      </c>
      <c r="AX34" s="64"/>
      <c r="AY34" s="64"/>
      <c r="AZ34" s="63" t="s">
        <v>191</v>
      </c>
      <c r="BA34" s="110"/>
      <c r="BB34" s="66">
        <f t="shared" si="6"/>
        <v>7</v>
      </c>
      <c r="BC34" s="110">
        <f ca="1">SUMPRODUCT((Stocks!$C$2:$C$2135=RIGHT(CELL("nomfichier",$A$1),LEN(CELL("nomfichier",$A$1))-SEARCH("]",CELL("nomfichier",$A$1))))*(Stocks!$A$2:$A$2135=AZ34)*(Stocks!$B$2:$B$2135))</f>
        <v>0</v>
      </c>
      <c r="BD34" s="110"/>
      <c r="BE34" s="93"/>
    </row>
    <row r="35" spans="2:57">
      <c r="B35" s="93"/>
      <c r="Q35" s="57">
        <v>1</v>
      </c>
      <c r="R35" s="60"/>
      <c r="S35" s="57">
        <v>1</v>
      </c>
      <c r="T35" s="60">
        <v>1</v>
      </c>
      <c r="U35" s="57"/>
      <c r="V35" s="60"/>
      <c r="W35" s="57">
        <v>1</v>
      </c>
      <c r="X35" s="60"/>
      <c r="Y35" s="63" t="s">
        <v>119</v>
      </c>
      <c r="Z35" s="63">
        <v>1</v>
      </c>
      <c r="AA35" s="64"/>
      <c r="AB35" s="64" t="s">
        <v>96</v>
      </c>
      <c r="AC35" s="64"/>
      <c r="AD35" s="64"/>
      <c r="AE35" s="64"/>
      <c r="AF35" s="64"/>
      <c r="AG35" s="63" t="s">
        <v>74</v>
      </c>
      <c r="AH35" s="110"/>
      <c r="AI35" s="66">
        <f t="shared" si="7"/>
        <v>2</v>
      </c>
      <c r="AJ35" s="110">
        <f ca="1">SUMPRODUCT((Stocks!$C$2:$C$2135=RIGHT(CELL("nomfichier",$A$1),LEN(CELL("nomfichier",$A$1))-SEARCH("]",CELL("nomfichier",$A$1))))*(Stocks!$A$2:$A$2135=AG35)*(Stocks!$B$2:$B$2135))</f>
        <v>0</v>
      </c>
      <c r="AM35" s="57">
        <v>1</v>
      </c>
      <c r="AN35" s="60">
        <v>1</v>
      </c>
      <c r="AO35" s="57">
        <v>1</v>
      </c>
      <c r="AP35" s="60">
        <v>1</v>
      </c>
      <c r="AQ35" s="57">
        <v>1</v>
      </c>
      <c r="AR35" s="60">
        <v>1</v>
      </c>
      <c r="AS35" s="57">
        <v>1</v>
      </c>
      <c r="AT35" s="63" t="s">
        <v>119</v>
      </c>
      <c r="AU35" s="63">
        <v>1</v>
      </c>
      <c r="AV35" s="64"/>
      <c r="AW35" s="64" t="s">
        <v>193</v>
      </c>
      <c r="AX35" s="64"/>
      <c r="AY35" s="64"/>
      <c r="AZ35" s="63" t="s">
        <v>49</v>
      </c>
      <c r="BA35" s="110"/>
      <c r="BB35" s="66">
        <f t="shared" si="6"/>
        <v>19</v>
      </c>
      <c r="BC35" s="110">
        <f ca="1">SUMPRODUCT((Stocks!$C$2:$C$2135=RIGHT(CELL("nomfichier",$A$1),LEN(CELL("nomfichier",$A$1))-SEARCH("]",CELL("nomfichier",$A$1))))*(Stocks!$A$2:$A$2135=AZ35)*(Stocks!$B$2:$B$2135))</f>
        <v>0</v>
      </c>
      <c r="BD35" s="110"/>
      <c r="BE35" s="93"/>
    </row>
    <row r="36" spans="2:57">
      <c r="Q36" s="57"/>
      <c r="R36" s="60">
        <v>1</v>
      </c>
      <c r="S36" s="57"/>
      <c r="T36" s="60"/>
      <c r="U36" s="57">
        <v>1</v>
      </c>
      <c r="V36" s="60">
        <v>1</v>
      </c>
      <c r="W36" s="57"/>
      <c r="X36" s="60"/>
      <c r="Y36" s="63" t="s">
        <v>119</v>
      </c>
      <c r="Z36" s="63">
        <v>1</v>
      </c>
      <c r="AA36" s="64"/>
      <c r="AB36" s="64" t="s">
        <v>314</v>
      </c>
      <c r="AC36" s="64"/>
      <c r="AD36" s="64"/>
      <c r="AE36" s="64"/>
      <c r="AF36" s="64"/>
      <c r="AG36" s="63" t="s">
        <v>39</v>
      </c>
      <c r="AH36" s="110"/>
      <c r="AI36" s="66">
        <f t="shared" si="7"/>
        <v>0</v>
      </c>
      <c r="AJ36" s="110">
        <f ca="1">SUMPRODUCT((Stocks!$C$2:$C$2135=RIGHT(CELL("nomfichier",$A$1),LEN(CELL("nomfichier",$A$1))-SEARCH("]",CELL("nomfichier",$A$1))))*(Stocks!$A$2:$A$2135=AG36)*(Stocks!$B$2:$B$2135))</f>
        <v>0</v>
      </c>
      <c r="AM36" s="57">
        <v>1</v>
      </c>
      <c r="AN36" s="60">
        <v>1</v>
      </c>
      <c r="AO36" s="57">
        <v>1</v>
      </c>
      <c r="AP36" s="60">
        <v>1</v>
      </c>
      <c r="AQ36" s="57">
        <v>1</v>
      </c>
      <c r="AR36" s="60">
        <v>1</v>
      </c>
      <c r="AS36" s="57">
        <v>1</v>
      </c>
      <c r="AT36" s="63" t="s">
        <v>119</v>
      </c>
      <c r="AU36" s="63">
        <v>1</v>
      </c>
      <c r="AV36" s="64"/>
      <c r="AW36" s="92" t="s">
        <v>5</v>
      </c>
      <c r="AX36" s="64"/>
      <c r="AY36" s="64"/>
      <c r="AZ36" s="63" t="s">
        <v>124</v>
      </c>
      <c r="BA36" s="110"/>
      <c r="BB36" s="66">
        <f t="shared" si="6"/>
        <v>19</v>
      </c>
      <c r="BC36" s="110">
        <f ca="1">SUMPRODUCT((Stocks!$C$2:$C$2135=RIGHT(CELL("nomfichier",$A$1),LEN(CELL("nomfichier",$A$1))-SEARCH("]",CELL("nomfichier",$A$1))))*(Stocks!$A$2:$A$2135=AZ36)*(Stocks!$B$2:$B$2135))</f>
        <v>0</v>
      </c>
      <c r="BD36" s="110"/>
      <c r="BE36" s="93"/>
    </row>
    <row r="37" spans="2:57">
      <c r="Q37" s="57">
        <v>1</v>
      </c>
      <c r="R37" s="60"/>
      <c r="S37" s="57">
        <v>1</v>
      </c>
      <c r="T37" s="60">
        <v>1</v>
      </c>
      <c r="U37" s="57"/>
      <c r="V37" s="60"/>
      <c r="W37" s="57"/>
      <c r="X37" s="60">
        <v>1</v>
      </c>
      <c r="Y37" s="63" t="s">
        <v>119</v>
      </c>
      <c r="Z37" s="63">
        <v>1</v>
      </c>
      <c r="AA37" s="64"/>
      <c r="AB37" s="64" t="s">
        <v>315</v>
      </c>
      <c r="AC37" s="64"/>
      <c r="AD37" s="64"/>
      <c r="AE37" s="64"/>
      <c r="AF37" s="64"/>
      <c r="AG37" s="63" t="s">
        <v>75</v>
      </c>
      <c r="AH37" s="110"/>
      <c r="AI37" s="66">
        <f t="shared" si="7"/>
        <v>2</v>
      </c>
      <c r="AJ37" s="110">
        <f ca="1">SUMPRODUCT((Stocks!$C$2:$C$2135=RIGHT(CELL("nomfichier",$A$1),LEN(CELL("nomfichier",$A$1))-SEARCH("]",CELL("nomfichier",$A$1))))*(Stocks!$A$2:$A$2135=AG37)*(Stocks!$B$2:$B$2135))</f>
        <v>0</v>
      </c>
      <c r="AM37" s="57">
        <v>1</v>
      </c>
      <c r="AN37" s="60">
        <v>1</v>
      </c>
      <c r="AO37" s="57">
        <v>1</v>
      </c>
      <c r="AP37" s="60">
        <v>1</v>
      </c>
      <c r="AQ37" s="57">
        <v>1</v>
      </c>
      <c r="AR37" s="60">
        <v>1</v>
      </c>
      <c r="AS37" s="57">
        <v>1</v>
      </c>
      <c r="AT37" s="63" t="s">
        <v>119</v>
      </c>
      <c r="AU37" s="63">
        <v>1</v>
      </c>
      <c r="AV37" s="64"/>
      <c r="AW37" s="92" t="s">
        <v>194</v>
      </c>
      <c r="AX37" s="64"/>
      <c r="AY37" s="64"/>
      <c r="AZ37" s="63" t="s">
        <v>53</v>
      </c>
      <c r="BA37" s="110"/>
      <c r="BB37" s="66">
        <f t="shared" si="6"/>
        <v>19</v>
      </c>
      <c r="BC37" s="110">
        <f ca="1">SUMPRODUCT((Stocks!$C$2:$C$2135=RIGHT(CELL("nomfichier",$A$1),LEN(CELL("nomfichier",$A$1))-SEARCH("]",CELL("nomfichier",$A$1))))*(Stocks!$A$2:$A$2135=AZ37)*(Stocks!$B$2:$B$2135))</f>
        <v>0</v>
      </c>
      <c r="BD37" s="110"/>
      <c r="BE37" s="93"/>
    </row>
    <row r="38" spans="2:57">
      <c r="Q38" s="57">
        <v>1</v>
      </c>
      <c r="R38" s="60">
        <v>1</v>
      </c>
      <c r="S38" s="57">
        <v>1</v>
      </c>
      <c r="T38" s="60">
        <v>1</v>
      </c>
      <c r="U38" s="57">
        <v>1</v>
      </c>
      <c r="V38" s="60">
        <v>1</v>
      </c>
      <c r="W38" s="57">
        <v>1</v>
      </c>
      <c r="X38" s="60">
        <v>1</v>
      </c>
      <c r="Y38" s="120" t="s">
        <v>119</v>
      </c>
      <c r="Z38" s="120">
        <v>1</v>
      </c>
      <c r="AA38" s="121"/>
      <c r="AB38" s="121" t="s">
        <v>316</v>
      </c>
      <c r="AC38" s="121"/>
      <c r="AD38" s="121"/>
      <c r="AE38" s="121"/>
      <c r="AF38" s="121"/>
      <c r="AG38" s="120" t="s">
        <v>14</v>
      </c>
      <c r="AH38" s="110"/>
      <c r="AI38" s="122">
        <f t="shared" si="7"/>
        <v>2</v>
      </c>
      <c r="AJ38" s="110">
        <f ca="1">SUMPRODUCT((Stocks!$C$2:$C$2135=RIGHT(CELL("nomfichier",$A$1),LEN(CELL("nomfichier",$A$1))-SEARCH("]",CELL("nomfichier",$A$1))))*(Stocks!$A$2:$A$2135=AG38)*(Stocks!$B$2:$B$2135))</f>
        <v>0</v>
      </c>
      <c r="AM38" s="57">
        <v>1</v>
      </c>
      <c r="AN38" s="60">
        <v>1</v>
      </c>
      <c r="AO38" s="57">
        <v>1</v>
      </c>
      <c r="AP38" s="60">
        <v>1</v>
      </c>
      <c r="AQ38" s="57">
        <v>1</v>
      </c>
      <c r="AR38" s="60">
        <v>1</v>
      </c>
      <c r="AS38" s="57">
        <v>1</v>
      </c>
      <c r="AT38" s="63" t="s">
        <v>119</v>
      </c>
      <c r="AU38" s="63">
        <v>1</v>
      </c>
      <c r="AV38" s="64"/>
      <c r="AW38" s="92" t="s">
        <v>318</v>
      </c>
      <c r="AX38" s="64"/>
      <c r="AY38" s="64"/>
      <c r="AZ38" s="63" t="s">
        <v>21</v>
      </c>
      <c r="BB38" s="66">
        <f t="shared" si="6"/>
        <v>19</v>
      </c>
      <c r="BC38">
        <f ca="1">SUMPRODUCT((Stocks!$C$2:$C$2135=RIGHT(CELL("nomfichier",$A$1),LEN(CELL("nomfichier",$A$1))-SEARCH("]",CELL("nomfichier",$A$1))))*(Stocks!$A$2:$A$2135=AZ38)*(Stocks!$B$2:$B$2135))</f>
        <v>0</v>
      </c>
      <c r="BE38" s="116"/>
    </row>
    <row r="39" spans="2:57">
      <c r="Q39" s="118"/>
      <c r="R39" s="118"/>
      <c r="S39" s="118"/>
      <c r="T39" s="118"/>
      <c r="U39" s="118"/>
      <c r="V39" s="118"/>
      <c r="W39" s="118"/>
      <c r="X39" s="118"/>
      <c r="Y39" s="119"/>
      <c r="Z39" s="119"/>
      <c r="AA39" s="91"/>
      <c r="AB39" s="91"/>
      <c r="AC39" s="91"/>
      <c r="AD39" s="91"/>
      <c r="AE39" s="91"/>
      <c r="AF39" s="91"/>
      <c r="AG39" s="119"/>
      <c r="AH39" s="91"/>
      <c r="AI39" s="123"/>
      <c r="AJ39" s="91"/>
      <c r="AM39" s="57">
        <v>1</v>
      </c>
      <c r="AN39" s="60">
        <v>1</v>
      </c>
      <c r="AO39" s="57">
        <v>1</v>
      </c>
      <c r="AP39" s="60">
        <v>1</v>
      </c>
      <c r="AQ39" s="57">
        <v>1</v>
      </c>
      <c r="AR39" s="60">
        <v>1</v>
      </c>
      <c r="AS39" s="57">
        <v>1</v>
      </c>
      <c r="AT39" s="63" t="s">
        <v>119</v>
      </c>
      <c r="AU39" s="63">
        <v>1</v>
      </c>
      <c r="AV39" s="64"/>
      <c r="AW39" s="92" t="s">
        <v>195</v>
      </c>
      <c r="AX39" s="64"/>
      <c r="AY39" s="64"/>
      <c r="AZ39" s="63" t="s">
        <v>46</v>
      </c>
      <c r="BB39" s="66">
        <f t="shared" si="6"/>
        <v>19</v>
      </c>
      <c r="BC39">
        <f ca="1">SUMPRODUCT((Stocks!$C$2:$C$2135=RIGHT(CELL("nomfichier",$A$1),LEN(CELL("nomfichier",$A$1))-SEARCH("]",CELL("nomfichier",$A$1))))*(Stocks!$A$2:$A$2135=AZ39)*(Stocks!$B$2:$B$2135))</f>
        <v>0</v>
      </c>
      <c r="BD39" t="s">
        <v>218</v>
      </c>
      <c r="BE39" s="93"/>
    </row>
    <row r="40" spans="2:57">
      <c r="Q40" s="118"/>
      <c r="R40" s="118"/>
      <c r="S40" s="118"/>
      <c r="T40" s="118"/>
      <c r="U40" s="118"/>
      <c r="V40" s="118"/>
      <c r="W40" s="118"/>
      <c r="X40" s="118"/>
      <c r="Y40" s="119"/>
      <c r="Z40" s="119"/>
      <c r="AA40" s="91"/>
      <c r="AB40" s="91"/>
      <c r="AC40" s="91"/>
      <c r="AD40" s="91"/>
      <c r="AE40" s="91"/>
      <c r="AF40" s="91"/>
      <c r="AG40" s="119"/>
      <c r="AH40" s="91"/>
      <c r="AI40" s="123"/>
      <c r="AJ40" s="91"/>
      <c r="AM40" s="57">
        <v>1</v>
      </c>
      <c r="AN40" s="60">
        <v>1</v>
      </c>
      <c r="AO40" s="57">
        <v>1</v>
      </c>
      <c r="AP40" s="60">
        <v>1</v>
      </c>
      <c r="AQ40" s="57">
        <v>1</v>
      </c>
      <c r="AR40" s="60">
        <v>1</v>
      </c>
      <c r="AS40" s="57">
        <v>1</v>
      </c>
      <c r="AT40" s="120" t="s">
        <v>119</v>
      </c>
      <c r="AU40" s="120">
        <v>1</v>
      </c>
      <c r="AV40" s="121"/>
      <c r="AW40" s="121" t="s">
        <v>196</v>
      </c>
      <c r="AX40" s="121"/>
      <c r="AY40" s="121"/>
      <c r="AZ40" s="120" t="s">
        <v>47</v>
      </c>
      <c r="BB40" s="122">
        <f t="shared" si="6"/>
        <v>19</v>
      </c>
      <c r="BC40">
        <f ca="1">SUMPRODUCT((Stocks!$C$2:$C$2135=RIGHT(CELL("nomfichier",$A$1),LEN(CELL("nomfichier",$A$1))-SEARCH("]",CELL("nomfichier",$A$1))))*(Stocks!$A$2:$A$2135=AZ40)*(Stocks!$B$2:$B$2135))</f>
        <v>0</v>
      </c>
      <c r="BD40" t="s">
        <v>218</v>
      </c>
      <c r="BE40" s="93"/>
    </row>
    <row r="41" spans="2:57">
      <c r="Q41" s="118"/>
      <c r="R41" s="118"/>
      <c r="S41" s="118"/>
      <c r="T41" s="118"/>
      <c r="U41" s="118"/>
      <c r="V41" s="118"/>
      <c r="W41" s="118"/>
      <c r="X41" s="118"/>
      <c r="Y41" s="119"/>
      <c r="Z41" s="119"/>
      <c r="AA41" s="91"/>
      <c r="AB41" s="91"/>
      <c r="AC41" s="91"/>
      <c r="AD41" s="91"/>
      <c r="AE41" s="91"/>
      <c r="AF41" s="91"/>
      <c r="AG41" s="119"/>
      <c r="AH41" s="91"/>
      <c r="AI41" s="123"/>
      <c r="AJ41" s="91"/>
      <c r="AM41" s="106"/>
      <c r="AN41" s="105"/>
      <c r="AO41" s="106"/>
      <c r="AP41" s="105"/>
      <c r="AQ41" s="106"/>
      <c r="AR41" s="105"/>
      <c r="AS41" s="106"/>
      <c r="AT41" s="114"/>
      <c r="AU41" s="114"/>
      <c r="AV41" s="124"/>
      <c r="AW41" s="124"/>
      <c r="AX41" s="124"/>
      <c r="AY41" s="124"/>
      <c r="AZ41" s="114"/>
      <c r="BA41" s="73"/>
      <c r="BB41" s="107"/>
      <c r="BC41" s="73"/>
      <c r="BE41" s="93"/>
    </row>
    <row r="42" spans="2:57">
      <c r="Q42" s="118"/>
      <c r="R42" s="118"/>
      <c r="S42" s="118"/>
      <c r="T42" s="118"/>
      <c r="U42" s="118"/>
      <c r="V42" s="118"/>
      <c r="W42" s="118"/>
      <c r="X42" s="118"/>
      <c r="Y42" s="119"/>
      <c r="Z42" s="119"/>
      <c r="AA42" s="91"/>
      <c r="AB42" s="91"/>
      <c r="AC42" s="91"/>
      <c r="AD42" s="91"/>
      <c r="AE42" s="91"/>
      <c r="AF42" s="91"/>
      <c r="AG42" s="119"/>
      <c r="AH42" s="91"/>
      <c r="AI42" s="123"/>
      <c r="AJ42" s="91"/>
      <c r="AM42" s="106"/>
      <c r="AN42" s="105"/>
      <c r="AO42" s="106"/>
      <c r="AP42" s="105"/>
      <c r="AQ42" s="106"/>
      <c r="AR42" s="105"/>
      <c r="AS42" s="106"/>
      <c r="AT42" s="114"/>
      <c r="AU42" s="114"/>
      <c r="AV42" s="124"/>
      <c r="AW42" s="124"/>
      <c r="AX42" s="124"/>
      <c r="AY42" s="124"/>
      <c r="AZ42" s="114"/>
      <c r="BA42" s="73"/>
      <c r="BB42" s="107"/>
      <c r="BC42" s="73"/>
      <c r="BE42" s="73"/>
    </row>
    <row r="43" spans="2:57">
      <c r="Q43" s="118"/>
      <c r="R43" s="118"/>
      <c r="S43" s="118"/>
      <c r="T43" s="118"/>
      <c r="U43" s="118"/>
      <c r="V43" s="118"/>
      <c r="W43" s="118"/>
      <c r="X43" s="118"/>
      <c r="Y43" s="119"/>
      <c r="Z43" s="119"/>
      <c r="AA43" s="91"/>
      <c r="AB43" s="91"/>
      <c r="AC43" s="91"/>
      <c r="AD43" s="91"/>
      <c r="AE43" s="91"/>
      <c r="AF43" s="91"/>
      <c r="AG43" s="119"/>
      <c r="AH43" s="91"/>
      <c r="AI43" s="123"/>
      <c r="AJ43" s="91"/>
      <c r="BE43" s="73"/>
    </row>
    <row r="44" spans="2:57"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BE44" s="73"/>
    </row>
    <row r="45" spans="2:57">
      <c r="L45" s="63"/>
      <c r="Q45" s="118"/>
      <c r="R45" s="118"/>
      <c r="S45" s="118"/>
      <c r="T45" s="118"/>
      <c r="U45" s="118"/>
      <c r="V45" s="118"/>
      <c r="W45" s="118"/>
      <c r="X45" s="118"/>
      <c r="Y45" s="119"/>
      <c r="Z45" s="119"/>
      <c r="AA45" s="91"/>
      <c r="AB45" s="91"/>
      <c r="AC45" s="91"/>
      <c r="AD45" s="91"/>
      <c r="AE45" s="91"/>
      <c r="AF45" s="91"/>
      <c r="AG45" s="119"/>
      <c r="AH45" s="91"/>
      <c r="AI45" s="123"/>
      <c r="AJ45" s="91"/>
      <c r="BE45" s="110"/>
    </row>
    <row r="46" spans="2:57">
      <c r="Q46" s="118"/>
      <c r="R46" s="118"/>
      <c r="S46" s="118"/>
      <c r="T46" s="118"/>
      <c r="U46" s="118"/>
      <c r="V46" s="118"/>
      <c r="W46" s="118"/>
      <c r="X46" s="118"/>
      <c r="Y46" s="119"/>
      <c r="Z46" s="119"/>
      <c r="AA46" s="91"/>
      <c r="AB46" s="91"/>
      <c r="AC46" s="91"/>
      <c r="AD46" s="91"/>
      <c r="AE46" s="91"/>
      <c r="AF46" s="91"/>
      <c r="AG46" s="119"/>
      <c r="AH46" s="91"/>
      <c r="AI46" s="123"/>
      <c r="AJ46" s="91"/>
      <c r="BE46" s="110"/>
    </row>
    <row r="47" spans="2:57">
      <c r="Q47" s="118"/>
      <c r="R47" s="118"/>
      <c r="S47" s="118"/>
      <c r="T47" s="118"/>
      <c r="U47" s="118"/>
      <c r="V47" s="118"/>
      <c r="W47" s="118"/>
      <c r="X47" s="118"/>
      <c r="Y47" s="119"/>
      <c r="Z47" s="119"/>
      <c r="AA47" s="91"/>
      <c r="AB47" s="91"/>
      <c r="AC47" s="91"/>
      <c r="AD47" s="91"/>
      <c r="AE47" s="91"/>
      <c r="AF47" s="91"/>
      <c r="AG47" s="119"/>
      <c r="AH47" s="91"/>
      <c r="AI47" s="123"/>
      <c r="AJ47" s="91"/>
      <c r="BE47" s="110"/>
    </row>
    <row r="48" spans="2:57">
      <c r="BE48" s="110"/>
    </row>
    <row r="49" spans="57:57">
      <c r="BE49" s="110"/>
    </row>
    <row r="50" spans="57:57">
      <c r="BE50" s="110"/>
    </row>
    <row r="51" spans="57:57">
      <c r="BE51" s="110"/>
    </row>
    <row r="52" spans="57:57">
      <c r="BE52" s="110"/>
    </row>
    <row r="53" spans="57:57">
      <c r="BE53" s="110"/>
    </row>
    <row r="54" spans="57:57">
      <c r="BE54" s="110"/>
    </row>
  </sheetData>
  <dataConsolidate topLabels="1"/>
  <mergeCells count="12">
    <mergeCell ref="D2:G2"/>
    <mergeCell ref="AA2:AF2"/>
    <mergeCell ref="AV2:AY2"/>
    <mergeCell ref="C17:H17"/>
    <mergeCell ref="C12:H12"/>
    <mergeCell ref="C5:H5"/>
    <mergeCell ref="AT13:AY13"/>
    <mergeCell ref="AT21:AZ21"/>
    <mergeCell ref="Y26:AF26"/>
    <mergeCell ref="Y31:AG31"/>
    <mergeCell ref="AT28:AY28"/>
    <mergeCell ref="Y14:AG14"/>
  </mergeCells>
  <conditionalFormatting sqref="BC10:BC12 BC14:BC15">
    <cfRule type="cellIs" dxfId="144" priority="571" operator="greaterThan">
      <formula>BB10</formula>
    </cfRule>
    <cfRule type="cellIs" dxfId="143" priority="572" operator="lessThan">
      <formula>BB10</formula>
    </cfRule>
  </conditionalFormatting>
  <conditionalFormatting sqref="K13">
    <cfRule type="cellIs" dxfId="142" priority="575" operator="lessThan">
      <formula>J13</formula>
    </cfRule>
    <cfRule type="cellIs" dxfId="141" priority="576" operator="greaterThanOrEqual">
      <formula>J13</formula>
    </cfRule>
  </conditionalFormatting>
  <conditionalFormatting sqref="BC22">
    <cfRule type="cellIs" dxfId="140" priority="429" operator="greaterThanOrEqual">
      <formula>BB22</formula>
    </cfRule>
    <cfRule type="cellIs" dxfId="139" priority="430" operator="lessThan">
      <formula>BB22</formula>
    </cfRule>
  </conditionalFormatting>
  <conditionalFormatting sqref="BC23">
    <cfRule type="cellIs" dxfId="138" priority="427" operator="greaterThanOrEqual">
      <formula>BB23</formula>
    </cfRule>
    <cfRule type="cellIs" dxfId="137" priority="428" operator="lessThan">
      <formula>BB23</formula>
    </cfRule>
  </conditionalFormatting>
  <conditionalFormatting sqref="BC24">
    <cfRule type="cellIs" dxfId="136" priority="425" operator="greaterThanOrEqual">
      <formula>BB24</formula>
    </cfRule>
    <cfRule type="cellIs" dxfId="135" priority="426" operator="lessThan">
      <formula>BB24</formula>
    </cfRule>
  </conditionalFormatting>
  <conditionalFormatting sqref="BC25">
    <cfRule type="cellIs" dxfId="134" priority="423" operator="greaterThanOrEqual">
      <formula>BB25</formula>
    </cfRule>
    <cfRule type="cellIs" dxfId="133" priority="424" operator="lessThan">
      <formula>BB25</formula>
    </cfRule>
  </conditionalFormatting>
  <conditionalFormatting sqref="BC27">
    <cfRule type="cellIs" dxfId="132" priority="411" operator="greaterThanOrEqual">
      <formula>BB27</formula>
    </cfRule>
    <cfRule type="cellIs" dxfId="131" priority="412" operator="lessThan">
      <formula>BB27</formula>
    </cfRule>
  </conditionalFormatting>
  <conditionalFormatting sqref="BC26">
    <cfRule type="cellIs" dxfId="130" priority="409" operator="greaterThanOrEqual">
      <formula>BB26</formula>
    </cfRule>
    <cfRule type="cellIs" dxfId="129" priority="410" operator="lessThan">
      <formula>BB26</formula>
    </cfRule>
  </conditionalFormatting>
  <conditionalFormatting sqref="BC29">
    <cfRule type="cellIs" dxfId="128" priority="403" operator="greaterThanOrEqual">
      <formula>BB29</formula>
    </cfRule>
    <cfRule type="cellIs" dxfId="127" priority="404" operator="lessThan">
      <formula>BB29</formula>
    </cfRule>
  </conditionalFormatting>
  <conditionalFormatting sqref="BC30">
    <cfRule type="cellIs" dxfId="126" priority="401" operator="greaterThanOrEqual">
      <formula>BB30</formula>
    </cfRule>
    <cfRule type="cellIs" dxfId="125" priority="402" operator="lessThan">
      <formula>BB30</formula>
    </cfRule>
  </conditionalFormatting>
  <conditionalFormatting sqref="BC31">
    <cfRule type="cellIs" dxfId="124" priority="399" operator="greaterThanOrEqual">
      <formula>BB31</formula>
    </cfRule>
    <cfRule type="cellIs" dxfId="123" priority="400" operator="lessThan">
      <formula>BB31</formula>
    </cfRule>
  </conditionalFormatting>
  <conditionalFormatting sqref="BC32">
    <cfRule type="cellIs" dxfId="122" priority="397" operator="greaterThanOrEqual">
      <formula>BB32</formula>
    </cfRule>
    <cfRule type="cellIs" dxfId="121" priority="398" operator="lessThan">
      <formula>BB32</formula>
    </cfRule>
  </conditionalFormatting>
  <conditionalFormatting sqref="BC34">
    <cfRule type="cellIs" dxfId="120" priority="395" operator="greaterThanOrEqual">
      <formula>BB34</formula>
    </cfRule>
    <cfRule type="cellIs" dxfId="119" priority="396" operator="lessThan">
      <formula>BB34</formula>
    </cfRule>
  </conditionalFormatting>
  <conditionalFormatting sqref="BC33">
    <cfRule type="cellIs" dxfId="118" priority="393" operator="greaterThanOrEqual">
      <formula>BB33</formula>
    </cfRule>
    <cfRule type="cellIs" dxfId="117" priority="394" operator="lessThan">
      <formula>BB33</formula>
    </cfRule>
  </conditionalFormatting>
  <conditionalFormatting sqref="BC35">
    <cfRule type="cellIs" dxfId="116" priority="379" operator="greaterThanOrEqual">
      <formula>BB35</formula>
    </cfRule>
    <cfRule type="cellIs" dxfId="115" priority="380" operator="lessThan">
      <formula>BB35</formula>
    </cfRule>
  </conditionalFormatting>
  <conditionalFormatting sqref="BC36">
    <cfRule type="cellIs" dxfId="114" priority="377" operator="greaterThanOrEqual">
      <formula>BB36</formula>
    </cfRule>
    <cfRule type="cellIs" dxfId="113" priority="378" operator="lessThan">
      <formula>BB36</formula>
    </cfRule>
  </conditionalFormatting>
  <conditionalFormatting sqref="BC37">
    <cfRule type="cellIs" dxfId="112" priority="363" operator="greaterThanOrEqual">
      <formula>BB37</formula>
    </cfRule>
    <cfRule type="cellIs" dxfId="111" priority="364" operator="lessThan">
      <formula>BB37</formula>
    </cfRule>
  </conditionalFormatting>
  <conditionalFormatting sqref="BC38">
    <cfRule type="cellIs" dxfId="110" priority="351" operator="greaterThanOrEqual">
      <formula>BB38</formula>
    </cfRule>
    <cfRule type="cellIs" dxfId="109" priority="352" operator="lessThan">
      <formula>BB38</formula>
    </cfRule>
  </conditionalFormatting>
  <conditionalFormatting sqref="BC39">
    <cfRule type="cellIs" dxfId="108" priority="349" operator="greaterThanOrEqual">
      <formula>BB39</formula>
    </cfRule>
    <cfRule type="cellIs" dxfId="107" priority="350" operator="lessThan">
      <formula>BB39</formula>
    </cfRule>
  </conditionalFormatting>
  <conditionalFormatting sqref="BC40">
    <cfRule type="cellIs" dxfId="106" priority="347" operator="greaterThanOrEqual">
      <formula>BB40</formula>
    </cfRule>
    <cfRule type="cellIs" dxfId="105" priority="348" operator="lessThan">
      <formula>BB40</formula>
    </cfRule>
  </conditionalFormatting>
  <conditionalFormatting sqref="AJ16">
    <cfRule type="cellIs" dxfId="104" priority="345" operator="greaterThanOrEqual">
      <formula>AI16</formula>
    </cfRule>
    <cfRule type="cellIs" dxfId="103" priority="346" operator="lessThan">
      <formula>AI16</formula>
    </cfRule>
  </conditionalFormatting>
  <conditionalFormatting sqref="AJ17">
    <cfRule type="cellIs" dxfId="102" priority="343" operator="greaterThanOrEqual">
      <formula>AI17</formula>
    </cfRule>
    <cfRule type="cellIs" dxfId="101" priority="344" operator="lessThan">
      <formula>AI17</formula>
    </cfRule>
  </conditionalFormatting>
  <conditionalFormatting sqref="AJ18">
    <cfRule type="cellIs" dxfId="100" priority="333" operator="greaterThanOrEqual">
      <formula>AI18</formula>
    </cfRule>
    <cfRule type="cellIs" dxfId="99" priority="334" operator="lessThan">
      <formula>AI18</formula>
    </cfRule>
  </conditionalFormatting>
  <conditionalFormatting sqref="AJ19">
    <cfRule type="cellIs" dxfId="98" priority="331" operator="greaterThanOrEqual">
      <formula>AI19</formula>
    </cfRule>
    <cfRule type="cellIs" dxfId="97" priority="332" operator="lessThan">
      <formula>AI19</formula>
    </cfRule>
  </conditionalFormatting>
  <conditionalFormatting sqref="AJ20">
    <cfRule type="cellIs" dxfId="96" priority="329" operator="greaterThanOrEqual">
      <formula>AI20</formula>
    </cfRule>
    <cfRule type="cellIs" dxfId="95" priority="330" operator="lessThan">
      <formula>AI20</formula>
    </cfRule>
  </conditionalFormatting>
  <conditionalFormatting sqref="AJ21">
    <cfRule type="cellIs" dxfId="94" priority="327" operator="greaterThanOrEqual">
      <formula>AI21</formula>
    </cfRule>
    <cfRule type="cellIs" dxfId="93" priority="328" operator="lessThan">
      <formula>AI21</formula>
    </cfRule>
  </conditionalFormatting>
  <conditionalFormatting sqref="AJ22">
    <cfRule type="cellIs" dxfId="92" priority="325" operator="greaterThanOrEqual">
      <formula>AI22</formula>
    </cfRule>
    <cfRule type="cellIs" dxfId="91" priority="326" operator="lessThan">
      <formula>AI22</formula>
    </cfRule>
  </conditionalFormatting>
  <conditionalFormatting sqref="AJ23">
    <cfRule type="cellIs" dxfId="90" priority="323" operator="greaterThanOrEqual">
      <formula>AI23</formula>
    </cfRule>
    <cfRule type="cellIs" dxfId="89" priority="324" operator="lessThan">
      <formula>AI23</formula>
    </cfRule>
  </conditionalFormatting>
  <conditionalFormatting sqref="AJ24">
    <cfRule type="cellIs" dxfId="88" priority="321" operator="greaterThanOrEqual">
      <formula>AI24</formula>
    </cfRule>
    <cfRule type="cellIs" dxfId="87" priority="322" operator="lessThan">
      <formula>AI24</formula>
    </cfRule>
  </conditionalFormatting>
  <conditionalFormatting sqref="AJ25">
    <cfRule type="cellIs" dxfId="86" priority="313" operator="greaterThanOrEqual">
      <formula>AI25</formula>
    </cfRule>
    <cfRule type="cellIs" dxfId="85" priority="314" operator="lessThan">
      <formula>AI25</formula>
    </cfRule>
  </conditionalFormatting>
  <conditionalFormatting sqref="AJ27">
    <cfRule type="cellIs" dxfId="84" priority="311" operator="greaterThanOrEqual">
      <formula>AI27</formula>
    </cfRule>
    <cfRule type="cellIs" dxfId="83" priority="312" operator="lessThan">
      <formula>AI27</formula>
    </cfRule>
  </conditionalFormatting>
  <conditionalFormatting sqref="AJ28">
    <cfRule type="cellIs" dxfId="82" priority="309" operator="greaterThanOrEqual">
      <formula>AI28</formula>
    </cfRule>
    <cfRule type="cellIs" dxfId="81" priority="310" operator="lessThan">
      <formula>AI28</formula>
    </cfRule>
  </conditionalFormatting>
  <conditionalFormatting sqref="AJ29">
    <cfRule type="cellIs" dxfId="80" priority="297" operator="greaterThanOrEqual">
      <formula>AI29</formula>
    </cfRule>
    <cfRule type="cellIs" dxfId="79" priority="298" operator="lessThan">
      <formula>AI29</formula>
    </cfRule>
  </conditionalFormatting>
  <conditionalFormatting sqref="AJ30">
    <cfRule type="cellIs" dxfId="78" priority="295" operator="greaterThanOrEqual">
      <formula>AI30</formula>
    </cfRule>
    <cfRule type="cellIs" dxfId="77" priority="296" operator="lessThan">
      <formula>AI30</formula>
    </cfRule>
  </conditionalFormatting>
  <conditionalFormatting sqref="AJ32">
    <cfRule type="cellIs" dxfId="76" priority="293" operator="greaterThanOrEqual">
      <formula>AI32</formula>
    </cfRule>
    <cfRule type="cellIs" dxfId="75" priority="294" operator="lessThan">
      <formula>AI32</formula>
    </cfRule>
  </conditionalFormatting>
  <conditionalFormatting sqref="AJ33">
    <cfRule type="cellIs" dxfId="74" priority="279" operator="greaterThanOrEqual">
      <formula>AI33</formula>
    </cfRule>
    <cfRule type="cellIs" dxfId="73" priority="280" operator="lessThan">
      <formula>AI33</formula>
    </cfRule>
  </conditionalFormatting>
  <conditionalFormatting sqref="AJ34">
    <cfRule type="cellIs" dxfId="72" priority="277" operator="greaterThanOrEqual">
      <formula>AI34</formula>
    </cfRule>
    <cfRule type="cellIs" dxfId="71" priority="278" operator="lessThan">
      <formula>AI34</formula>
    </cfRule>
  </conditionalFormatting>
  <conditionalFormatting sqref="AJ35">
    <cfRule type="cellIs" dxfId="70" priority="275" operator="greaterThanOrEqual">
      <formula>AI35</formula>
    </cfRule>
    <cfRule type="cellIs" dxfId="69" priority="276" operator="lessThan">
      <formula>AI35</formula>
    </cfRule>
  </conditionalFormatting>
  <conditionalFormatting sqref="AJ36">
    <cfRule type="cellIs" dxfId="68" priority="273" operator="greaterThanOrEqual">
      <formula>AI36</formula>
    </cfRule>
    <cfRule type="cellIs" dxfId="67" priority="274" operator="lessThan">
      <formula>AI36</formula>
    </cfRule>
  </conditionalFormatting>
  <conditionalFormatting sqref="AJ37">
    <cfRule type="cellIs" dxfId="66" priority="271" operator="greaterThanOrEqual">
      <formula>AI37</formula>
    </cfRule>
    <cfRule type="cellIs" dxfId="65" priority="272" operator="lessThan">
      <formula>AI37</formula>
    </cfRule>
  </conditionalFormatting>
  <conditionalFormatting sqref="AJ38">
    <cfRule type="cellIs" dxfId="64" priority="267" operator="greaterThanOrEqual">
      <formula>AI38</formula>
    </cfRule>
    <cfRule type="cellIs" dxfId="63" priority="268" operator="lessThan">
      <formula>AI38</formula>
    </cfRule>
  </conditionalFormatting>
  <conditionalFormatting sqref="K14">
    <cfRule type="cellIs" dxfId="62" priority="249" operator="lessThan">
      <formula>J14</formula>
    </cfRule>
    <cfRule type="cellIs" dxfId="61" priority="250" operator="greaterThanOrEqual">
      <formula>J14</formula>
    </cfRule>
  </conditionalFormatting>
  <conditionalFormatting sqref="K15">
    <cfRule type="cellIs" dxfId="60" priority="247" operator="lessThan">
      <formula>J15</formula>
    </cfRule>
    <cfRule type="cellIs" dxfId="59" priority="248" operator="greaterThanOrEqual">
      <formula>J15</formula>
    </cfRule>
  </conditionalFormatting>
  <conditionalFormatting sqref="K16">
    <cfRule type="cellIs" dxfId="58" priority="245" operator="lessThan">
      <formula>J16</formula>
    </cfRule>
    <cfRule type="cellIs" dxfId="57" priority="246" operator="greaterThanOrEqual">
      <formula>J16</formula>
    </cfRule>
  </conditionalFormatting>
  <conditionalFormatting sqref="K19">
    <cfRule type="cellIs" dxfId="56" priority="241" operator="lessThan">
      <formula>J19</formula>
    </cfRule>
    <cfRule type="cellIs" dxfId="55" priority="242" operator="greaterThanOrEqual">
      <formula>J19</formula>
    </cfRule>
  </conditionalFormatting>
  <conditionalFormatting sqref="K20">
    <cfRule type="cellIs" dxfId="54" priority="239" operator="lessThan">
      <formula>J20</formula>
    </cfRule>
    <cfRule type="cellIs" dxfId="53" priority="240" operator="greaterThanOrEqual">
      <formula>J20</formula>
    </cfRule>
  </conditionalFormatting>
  <conditionalFormatting sqref="K21">
    <cfRule type="cellIs" dxfId="52" priority="237" operator="lessThan">
      <formula>J21</formula>
    </cfRule>
    <cfRule type="cellIs" dxfId="51" priority="238" operator="greaterThanOrEqual">
      <formula>J21</formula>
    </cfRule>
  </conditionalFormatting>
  <conditionalFormatting sqref="K22">
    <cfRule type="cellIs" dxfId="50" priority="235" operator="lessThan">
      <formula>J22</formula>
    </cfRule>
    <cfRule type="cellIs" dxfId="49" priority="236" operator="greaterThanOrEqual">
      <formula>J22</formula>
    </cfRule>
  </conditionalFormatting>
  <conditionalFormatting sqref="K23">
    <cfRule type="cellIs" dxfId="48" priority="233" operator="lessThan">
      <formula>J23</formula>
    </cfRule>
    <cfRule type="cellIs" dxfId="47" priority="234" operator="greaterThanOrEqual">
      <formula>J23</formula>
    </cfRule>
  </conditionalFormatting>
  <conditionalFormatting sqref="K24">
    <cfRule type="cellIs" dxfId="46" priority="231" operator="lessThan">
      <formula>J24</formula>
    </cfRule>
    <cfRule type="cellIs" dxfId="45" priority="232" operator="greaterThanOrEqual">
      <formula>J24</formula>
    </cfRule>
  </conditionalFormatting>
  <conditionalFormatting sqref="K25">
    <cfRule type="cellIs" dxfId="44" priority="227" operator="lessThan">
      <formula>J25</formula>
    </cfRule>
    <cfRule type="cellIs" dxfId="43" priority="228" operator="greaterThanOrEqual">
      <formula>J25</formula>
    </cfRule>
  </conditionalFormatting>
  <conditionalFormatting sqref="K26">
    <cfRule type="cellIs" dxfId="42" priority="217" operator="lessThan">
      <formula>J26</formula>
    </cfRule>
    <cfRule type="cellIs" dxfId="41" priority="218" operator="greaterThanOrEqual">
      <formula>J26</formula>
    </cfRule>
  </conditionalFormatting>
  <conditionalFormatting sqref="K11">
    <cfRule type="cellIs" dxfId="40" priority="209" operator="lessThan">
      <formula>J11</formula>
    </cfRule>
    <cfRule type="cellIs" dxfId="39" priority="210" operator="greaterThanOrEqual">
      <formula>J11</formula>
    </cfRule>
  </conditionalFormatting>
  <conditionalFormatting sqref="K18">
    <cfRule type="cellIs" dxfId="38" priority="205" operator="lessThan">
      <formula>J18</formula>
    </cfRule>
    <cfRule type="cellIs" dxfId="37" priority="206" operator="greaterThanOrEqual">
      <formula>J18</formula>
    </cfRule>
  </conditionalFormatting>
  <conditionalFormatting sqref="BC20">
    <cfRule type="cellIs" dxfId="36" priority="201" operator="greaterThanOrEqual">
      <formula>BB20</formula>
    </cfRule>
    <cfRule type="cellIs" dxfId="35" priority="202" operator="lessThan">
      <formula>BB20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3"/>
  <sheetViews>
    <sheetView zoomScale="90" zoomScaleNormal="90" workbookViewId="0">
      <selection activeCell="I14" sqref="I14"/>
    </sheetView>
  </sheetViews>
  <sheetFormatPr baseColWidth="10" defaultRowHeight="14.4"/>
  <cols>
    <col min="1" max="1" width="4.44140625" customWidth="1"/>
    <col min="2" max="3" width="4.6640625" bestFit="1" customWidth="1"/>
    <col min="4" max="4" width="44.6640625" bestFit="1" customWidth="1"/>
    <col min="7" max="7" width="11.44140625" style="48"/>
    <col min="12" max="12" width="18" customWidth="1"/>
  </cols>
  <sheetData>
    <row r="1" spans="1:13" ht="23.25" customHeight="1" thickBot="1">
      <c r="A1" t="s">
        <v>212</v>
      </c>
      <c r="C1" t="s">
        <v>244</v>
      </c>
    </row>
    <row r="2" spans="1:13" ht="36.75" customHeight="1" thickBot="1">
      <c r="A2" s="16" t="s">
        <v>115</v>
      </c>
      <c r="B2" s="16" t="s">
        <v>115</v>
      </c>
      <c r="C2" s="16" t="s">
        <v>115</v>
      </c>
      <c r="D2" s="16" t="s">
        <v>322</v>
      </c>
      <c r="E2" s="16" t="s">
        <v>247</v>
      </c>
      <c r="F2" s="44" t="s">
        <v>126</v>
      </c>
      <c r="G2" s="45" t="s">
        <v>155</v>
      </c>
      <c r="H2" s="31" t="s">
        <v>0</v>
      </c>
      <c r="J2" s="51" t="s">
        <v>156</v>
      </c>
      <c r="K2" s="52" t="s">
        <v>157</v>
      </c>
      <c r="L2" s="55" t="s">
        <v>159</v>
      </c>
    </row>
    <row r="3" spans="1:13">
      <c r="A3" s="17">
        <v>1</v>
      </c>
      <c r="B3" s="17"/>
      <c r="C3" s="17"/>
      <c r="D3" s="18" t="s">
        <v>319</v>
      </c>
      <c r="E3" s="32" t="s">
        <v>135</v>
      </c>
      <c r="F3" s="30">
        <v>5</v>
      </c>
      <c r="G3" s="42"/>
      <c r="J3" s="53">
        <f ca="1">TODAY()</f>
        <v>42438</v>
      </c>
      <c r="K3" s="54">
        <f ca="1">WEEKNUM(J3)-1</f>
        <v>10</v>
      </c>
      <c r="L3" s="56">
        <f ca="1">WEEKNUM(J3)</f>
        <v>11</v>
      </c>
    </row>
    <row r="4" spans="1:13">
      <c r="A4" s="17"/>
      <c r="B4" s="19">
        <v>1</v>
      </c>
      <c r="C4" s="19"/>
      <c r="D4" s="20" t="s">
        <v>320</v>
      </c>
      <c r="E4" s="33" t="s">
        <v>136</v>
      </c>
      <c r="F4" s="30"/>
      <c r="G4" s="42"/>
    </row>
    <row r="5" spans="1:13">
      <c r="A5" s="17"/>
      <c r="B5" s="19"/>
      <c r="C5" s="21">
        <v>1</v>
      </c>
      <c r="D5" s="20" t="s">
        <v>321</v>
      </c>
      <c r="E5" s="34" t="s">
        <v>137</v>
      </c>
      <c r="F5" s="30"/>
      <c r="G5" s="42"/>
    </row>
    <row r="6" spans="1:13" ht="15" thickBot="1">
      <c r="A6" s="141" t="s">
        <v>325</v>
      </c>
      <c r="B6" s="141"/>
      <c r="C6" s="141"/>
      <c r="D6" s="141"/>
      <c r="E6" s="141"/>
      <c r="F6" s="41"/>
      <c r="G6" s="50"/>
      <c r="J6" s="74"/>
      <c r="K6" s="74"/>
      <c r="L6" s="74"/>
    </row>
    <row r="7" spans="1:13">
      <c r="A7" s="17">
        <v>1</v>
      </c>
      <c r="B7" s="19">
        <v>1</v>
      </c>
      <c r="C7" s="21">
        <v>1</v>
      </c>
      <c r="D7" s="25" t="s">
        <v>99</v>
      </c>
      <c r="E7" s="35" t="s">
        <v>138</v>
      </c>
      <c r="F7" s="13"/>
      <c r="G7" s="42">
        <f>($F$3*A7)+($F$4*B7)+($F$5*C7)</f>
        <v>5</v>
      </c>
      <c r="H7">
        <f ca="1">SUMPRODUCT((Stocks!$C$2:$C$2135=RIGHT(CELL("nomfichier",$A$1),LEN(CELL("nomfichier",$A$1))-SEARCH("]",CELL("nomfichier",$A$1))))*(Stocks!$A$2:$A$2135=E7)*(Stocks!$B$2:$B$2135))</f>
        <v>0</v>
      </c>
    </row>
    <row r="8" spans="1:13">
      <c r="A8" s="17">
        <v>1</v>
      </c>
      <c r="B8" s="19">
        <v>1</v>
      </c>
      <c r="C8" s="21">
        <v>1</v>
      </c>
      <c r="D8" s="22" t="s">
        <v>98</v>
      </c>
      <c r="E8" s="36" t="s">
        <v>139</v>
      </c>
      <c r="F8" s="13"/>
      <c r="G8" s="42">
        <f t="shared" ref="G8:G11" si="0">($F$3*A8)+($F$4*B8)+($F$5*C8)</f>
        <v>5</v>
      </c>
      <c r="H8">
        <f ca="1">SUMPRODUCT((Stocks!$C$2:$C$2135=RIGHT(CELL("nomfichier",$A$1),LEN(CELL("nomfichier",$A$1))-SEARCH("]",CELL("nomfichier",$A$1))))*(Stocks!$A$2:$A$2135=E8)*(Stocks!$B$2:$B$2135))</f>
        <v>0</v>
      </c>
    </row>
    <row r="9" spans="1:13">
      <c r="A9" s="17">
        <v>3</v>
      </c>
      <c r="B9" s="19">
        <v>3</v>
      </c>
      <c r="C9" s="21">
        <v>3</v>
      </c>
      <c r="D9" s="24" t="s">
        <v>323</v>
      </c>
      <c r="E9" s="36" t="s">
        <v>97</v>
      </c>
      <c r="F9" s="13"/>
      <c r="G9" s="42">
        <f t="shared" si="0"/>
        <v>15</v>
      </c>
      <c r="H9">
        <f ca="1">SUMPRODUCT((Stocks!$C$2:$C$2135=RIGHT(CELL("nomfichier",$A$1),LEN(CELL("nomfichier",$A$1))-SEARCH("]",CELL("nomfichier",$A$1))))*(Stocks!$A$2:$A$2135=E9)*(Stocks!$B$2:$B$2135))</f>
        <v>0</v>
      </c>
      <c r="L9" s="14"/>
      <c r="M9" s="14"/>
    </row>
    <row r="10" spans="1:13">
      <c r="A10" s="17">
        <v>1</v>
      </c>
      <c r="B10" s="19">
        <v>1</v>
      </c>
      <c r="C10" s="21">
        <v>1</v>
      </c>
      <c r="D10" s="24" t="s">
        <v>324</v>
      </c>
      <c r="E10" s="36" t="s">
        <v>140</v>
      </c>
      <c r="F10" s="13"/>
      <c r="G10" s="42">
        <f t="shared" si="0"/>
        <v>5</v>
      </c>
      <c r="H10">
        <f ca="1">SUMPRODUCT((Stocks!$C$2:$C$2135=RIGHT(CELL("nomfichier",$A$1),LEN(CELL("nomfichier",$A$1))-SEARCH("]",CELL("nomfichier",$A$1))))*(Stocks!$A$2:$A$2135=E10)*(Stocks!$B$2:$B$2135))</f>
        <v>0</v>
      </c>
      <c r="I10" s="14"/>
      <c r="L10" s="14"/>
      <c r="M10" s="14"/>
    </row>
    <row r="11" spans="1:13" ht="15" thickBot="1">
      <c r="A11" s="17">
        <v>1</v>
      </c>
      <c r="B11" s="19">
        <v>1</v>
      </c>
      <c r="C11" s="21">
        <v>1</v>
      </c>
      <c r="D11" s="24" t="s">
        <v>93</v>
      </c>
      <c r="E11" s="38" t="s">
        <v>143</v>
      </c>
      <c r="F11" s="13"/>
      <c r="G11" s="42">
        <f t="shared" si="0"/>
        <v>5</v>
      </c>
      <c r="H11">
        <f ca="1">SUMPRODUCT((Stocks!$C$2:$C$2135=RIGHT(CELL("nomfichier",$A$1),LEN(CELL("nomfichier",$A$1))-SEARCH("]",CELL("nomfichier",$A$1))))*(Stocks!$A$2:$A$2135=E11)*(Stocks!$B$2:$B$2135))</f>
        <v>0</v>
      </c>
      <c r="L11" s="14"/>
      <c r="M11" s="14"/>
    </row>
    <row r="12" spans="1:13" ht="15" thickBot="1">
      <c r="A12" s="142" t="s">
        <v>255</v>
      </c>
      <c r="B12" s="142"/>
      <c r="C12" s="142"/>
      <c r="D12" s="142"/>
      <c r="E12" s="142"/>
      <c r="F12" s="41"/>
      <c r="G12" s="50"/>
      <c r="L12" s="14"/>
      <c r="M12" s="14"/>
    </row>
    <row r="13" spans="1:13">
      <c r="A13" s="26">
        <v>1</v>
      </c>
      <c r="B13" s="27">
        <v>1</v>
      </c>
      <c r="C13" s="28">
        <v>1</v>
      </c>
      <c r="D13" s="29" t="s">
        <v>326</v>
      </c>
      <c r="E13" s="39" t="s">
        <v>144</v>
      </c>
      <c r="F13" s="13"/>
      <c r="G13" s="42">
        <f t="shared" ref="G13:G20" si="1">($F$3*A13)+($F$4*B13)+($F$5*C13)</f>
        <v>5</v>
      </c>
      <c r="H13">
        <f ca="1">SUMPRODUCT((Stocks!$C$2:$C$2135=RIGHT(CELL("nomfichier",$A$1),LEN(CELL("nomfichier",$A$1))-SEARCH("]",CELL("nomfichier",$A$1))))*(Stocks!$A$2:$A$2135=E13)*(Stocks!$B$2:$B$2135))</f>
        <v>0</v>
      </c>
      <c r="L13" s="14"/>
      <c r="M13" s="14"/>
    </row>
    <row r="14" spans="1:13">
      <c r="A14" s="26">
        <v>1</v>
      </c>
      <c r="B14" s="27">
        <v>1</v>
      </c>
      <c r="C14" s="28">
        <v>1</v>
      </c>
      <c r="D14" s="29" t="s">
        <v>2</v>
      </c>
      <c r="E14" s="40" t="s">
        <v>145</v>
      </c>
      <c r="F14" s="13"/>
      <c r="G14" s="42">
        <f t="shared" si="1"/>
        <v>5</v>
      </c>
      <c r="H14">
        <f ca="1">SUMPRODUCT((Stocks!$C$2:$C$2135=RIGHT(CELL("nomfichier",$A$1),LEN(CELL("nomfichier",$A$1))-SEARCH("]",CELL("nomfichier",$A$1))))*(Stocks!$A$2:$A$2135=E14)*(Stocks!$B$2:$B$2135))</f>
        <v>0</v>
      </c>
      <c r="L14" s="14"/>
      <c r="M14" s="14"/>
    </row>
    <row r="15" spans="1:13">
      <c r="A15" s="17">
        <v>1</v>
      </c>
      <c r="B15" s="19">
        <v>1</v>
      </c>
      <c r="C15" s="21">
        <v>1</v>
      </c>
      <c r="D15" s="24" t="s">
        <v>5</v>
      </c>
      <c r="E15" s="36" t="s">
        <v>146</v>
      </c>
      <c r="F15" s="13"/>
      <c r="G15" s="42">
        <f t="shared" si="1"/>
        <v>5</v>
      </c>
      <c r="H15">
        <f ca="1">SUMPRODUCT((Stocks!$C$2:$C$2135=RIGHT(CELL("nomfichier",$A$1),LEN(CELL("nomfichier",$A$1))-SEARCH("]",CELL("nomfichier",$A$1))))*(Stocks!$A$2:$A$2135=E15)*(Stocks!$B$2:$B$2135))</f>
        <v>0</v>
      </c>
    </row>
    <row r="16" spans="1:13">
      <c r="A16" s="17"/>
      <c r="B16" s="19">
        <v>1</v>
      </c>
      <c r="C16" s="21"/>
      <c r="D16" s="23" t="s">
        <v>327</v>
      </c>
      <c r="E16" s="37" t="s">
        <v>148</v>
      </c>
      <c r="F16" s="13"/>
      <c r="G16" s="42">
        <f t="shared" si="1"/>
        <v>0</v>
      </c>
      <c r="H16">
        <f ca="1">SUMPRODUCT((Stocks!$C$2:$C$2135=RIGHT(CELL("nomfichier",$A$1),LEN(CELL("nomfichier",$A$1))-SEARCH("]",CELL("nomfichier",$A$1))))*(Stocks!$A$2:$A$2135=E16)*(Stocks!$B$2:$B$2135))</f>
        <v>0</v>
      </c>
    </row>
    <row r="17" spans="1:8">
      <c r="A17" s="17">
        <v>1</v>
      </c>
      <c r="B17" s="19"/>
      <c r="C17" s="21">
        <v>1</v>
      </c>
      <c r="D17" s="24" t="s">
        <v>328</v>
      </c>
      <c r="E17" s="36" t="s">
        <v>149</v>
      </c>
      <c r="F17" s="13"/>
      <c r="G17" s="42">
        <f t="shared" si="1"/>
        <v>5</v>
      </c>
      <c r="H17">
        <f ca="1">SUMPRODUCT((Stocks!$C$2:$C$2135=RIGHT(CELL("nomfichier",$A$1),LEN(CELL("nomfichier",$A$1))-SEARCH("]",CELL("nomfichier",$A$1))))*(Stocks!$A$2:$A$2135=E17)*(Stocks!$B$2:$B$2135))</f>
        <v>0</v>
      </c>
    </row>
    <row r="18" spans="1:8">
      <c r="A18" s="17">
        <v>1</v>
      </c>
      <c r="B18" s="19"/>
      <c r="C18" s="21"/>
      <c r="D18" s="24" t="s">
        <v>329</v>
      </c>
      <c r="E18" s="36" t="s">
        <v>150</v>
      </c>
      <c r="F18" s="13"/>
      <c r="G18" s="42">
        <f t="shared" si="1"/>
        <v>5</v>
      </c>
      <c r="H18">
        <f ca="1">SUMPRODUCT((Stocks!$C$2:$C$2135=RIGHT(CELL("nomfichier",$A$1),LEN(CELL("nomfichier",$A$1))-SEARCH("]",CELL("nomfichier",$A$1))))*(Stocks!$A$2:$A$2135=E18)*(Stocks!$B$2:$B$2135))</f>
        <v>0</v>
      </c>
    </row>
    <row r="19" spans="1:8">
      <c r="A19" s="17"/>
      <c r="B19" s="19">
        <v>1</v>
      </c>
      <c r="C19" s="21">
        <v>1</v>
      </c>
      <c r="D19" s="23" t="s">
        <v>94</v>
      </c>
      <c r="E19" s="37" t="s">
        <v>151</v>
      </c>
      <c r="F19" s="13"/>
      <c r="G19" s="42">
        <f t="shared" si="1"/>
        <v>0</v>
      </c>
      <c r="H19">
        <f ca="1">SUMPRODUCT((Stocks!$C$2:$C$2135=RIGHT(CELL("nomfichier",$A$1),LEN(CELL("nomfichier",$A$1))-SEARCH("]",CELL("nomfichier",$A$1))))*(Stocks!$A$2:$A$2135=E19)*(Stocks!$B$2:$B$2135))</f>
        <v>0</v>
      </c>
    </row>
    <row r="20" spans="1:8">
      <c r="A20" s="17">
        <v>1</v>
      </c>
      <c r="B20" s="19">
        <v>1</v>
      </c>
      <c r="C20" s="21">
        <v>1</v>
      </c>
      <c r="D20" s="23" t="s">
        <v>262</v>
      </c>
      <c r="E20" s="37" t="s">
        <v>95</v>
      </c>
      <c r="F20" s="13"/>
      <c r="G20" s="42">
        <f t="shared" si="1"/>
        <v>5</v>
      </c>
      <c r="H20">
        <f ca="1">SUMPRODUCT((Stocks!$C$2:$C$2135=RIGHT(CELL("nomfichier",$A$1),LEN(CELL("nomfichier",$A$1))-SEARCH("]",CELL("nomfichier",$A$1))))*(Stocks!$A$2:$A$2135=E20)*(Stocks!$B$2:$B$2135))</f>
        <v>0</v>
      </c>
    </row>
    <row r="21" spans="1:8">
      <c r="A21" s="143" t="s">
        <v>330</v>
      </c>
      <c r="B21" s="143"/>
      <c r="C21" s="143"/>
      <c r="D21" s="143"/>
      <c r="E21" s="143"/>
      <c r="F21" s="41"/>
      <c r="G21" s="50"/>
    </row>
    <row r="22" spans="1:8">
      <c r="A22" s="17">
        <v>1</v>
      </c>
      <c r="B22" s="19">
        <v>1</v>
      </c>
      <c r="C22" s="21">
        <v>1</v>
      </c>
      <c r="D22" s="24" t="s">
        <v>1</v>
      </c>
      <c r="E22" s="36" t="s">
        <v>152</v>
      </c>
      <c r="F22" s="13"/>
      <c r="G22" s="42">
        <f t="shared" ref="G22:G23" si="2">($F$3*A22)+($F$4*B22)+($F$5*C22)</f>
        <v>5</v>
      </c>
      <c r="H22">
        <f ca="1">SUMPRODUCT((Stocks!$C$2:$C$2135=RIGHT(CELL("nomfichier",$A$1),LEN(CELL("nomfichier",$A$1))-SEARCH("]",CELL("nomfichier",$A$1))))*(Stocks!$A$2:$A$2135=E22)*(Stocks!$B$2:$B$2135))</f>
        <v>0</v>
      </c>
    </row>
    <row r="23" spans="1:8">
      <c r="A23" s="17">
        <v>3</v>
      </c>
      <c r="B23" s="19">
        <v>3</v>
      </c>
      <c r="C23" s="21">
        <v>3</v>
      </c>
      <c r="D23" s="24" t="s">
        <v>331</v>
      </c>
      <c r="E23" s="37" t="s">
        <v>154</v>
      </c>
      <c r="F23" s="13"/>
      <c r="G23" s="42">
        <f t="shared" si="2"/>
        <v>15</v>
      </c>
      <c r="H23">
        <f ca="1">SUMPRODUCT((Stocks!$C$2:$C$2135=RIGHT(CELL("nomfichier",$A$1),LEN(CELL("nomfichier",$A$1))-SEARCH("]",CELL("nomfichier",$A$1))))*(Stocks!$A$2:$A$2135=E23)*(Stocks!$B$2:$B$2135))</f>
        <v>0</v>
      </c>
    </row>
  </sheetData>
  <mergeCells count="3">
    <mergeCell ref="A6:E6"/>
    <mergeCell ref="A12:E12"/>
    <mergeCell ref="A21:E21"/>
  </mergeCells>
  <conditionalFormatting sqref="K10">
    <cfRule type="cellIs" dxfId="34" priority="69" operator="greaterThan">
      <formula>$O$4</formula>
    </cfRule>
    <cfRule type="cellIs" dxfId="33" priority="70" operator="lessThan">
      <formula>$O$4</formula>
    </cfRule>
  </conditionalFormatting>
  <conditionalFormatting sqref="H7">
    <cfRule type="cellIs" dxfId="32" priority="71" operator="greaterThanOrEqual">
      <formula>G7</formula>
    </cfRule>
    <cfRule type="cellIs" dxfId="31" priority="72" operator="lessThan">
      <formula>G7</formula>
    </cfRule>
  </conditionalFormatting>
  <conditionalFormatting sqref="H8">
    <cfRule type="cellIs" dxfId="30" priority="65" operator="greaterThanOrEqual">
      <formula>G8</formula>
    </cfRule>
    <cfRule type="cellIs" dxfId="29" priority="66" operator="lessThan">
      <formula>G8</formula>
    </cfRule>
  </conditionalFormatting>
  <conditionalFormatting sqref="H9">
    <cfRule type="cellIs" dxfId="28" priority="61" operator="greaterThanOrEqual">
      <formula>G9</formula>
    </cfRule>
    <cfRule type="cellIs" dxfId="27" priority="62" operator="lessThan">
      <formula>G9</formula>
    </cfRule>
  </conditionalFormatting>
  <conditionalFormatting sqref="H10">
    <cfRule type="cellIs" dxfId="26" priority="59" operator="greaterThanOrEqual">
      <formula>G10</formula>
    </cfRule>
    <cfRule type="cellIs" dxfId="25" priority="60" operator="lessThan">
      <formula>G10</formula>
    </cfRule>
  </conditionalFormatting>
  <conditionalFormatting sqref="H11">
    <cfRule type="cellIs" dxfId="24" priority="53" operator="greaterThanOrEqual">
      <formula>G11</formula>
    </cfRule>
    <cfRule type="cellIs" dxfId="23" priority="54" operator="lessThan">
      <formula>G11</formula>
    </cfRule>
  </conditionalFormatting>
  <conditionalFormatting sqref="H13">
    <cfRule type="cellIs" dxfId="22" priority="49" operator="greaterThanOrEqual">
      <formula>G13</formula>
    </cfRule>
    <cfRule type="cellIs" dxfId="21" priority="50" operator="lessThan">
      <formula>G13</formula>
    </cfRule>
  </conditionalFormatting>
  <conditionalFormatting sqref="H14">
    <cfRule type="cellIs" dxfId="20" priority="47" operator="greaterThanOrEqual">
      <formula>G14</formula>
    </cfRule>
    <cfRule type="cellIs" dxfId="19" priority="48" operator="lessThan">
      <formula>G14</formula>
    </cfRule>
  </conditionalFormatting>
  <conditionalFormatting sqref="H15">
    <cfRule type="cellIs" dxfId="18" priority="33" operator="greaterThanOrEqual">
      <formula>G15</formula>
    </cfRule>
    <cfRule type="cellIs" dxfId="17" priority="34" operator="lessThan">
      <formula>G15</formula>
    </cfRule>
  </conditionalFormatting>
  <conditionalFormatting sqref="H16">
    <cfRule type="cellIs" dxfId="16" priority="23" operator="greaterThanOrEqual">
      <formula>G16</formula>
    </cfRule>
    <cfRule type="cellIs" dxfId="15" priority="24" operator="lessThan">
      <formula>G16</formula>
    </cfRule>
  </conditionalFormatting>
  <conditionalFormatting sqref="H17">
    <cfRule type="cellIs" dxfId="14" priority="21" operator="greaterThanOrEqual">
      <formula>G17</formula>
    </cfRule>
    <cfRule type="cellIs" dxfId="13" priority="22" operator="lessThan">
      <formula>G17</formula>
    </cfRule>
  </conditionalFormatting>
  <conditionalFormatting sqref="H18">
    <cfRule type="cellIs" dxfId="12" priority="15" operator="greaterThanOrEqual">
      <formula>G18</formula>
    </cfRule>
    <cfRule type="cellIs" dxfId="11" priority="16" operator="lessThan">
      <formula>G18</formula>
    </cfRule>
  </conditionalFormatting>
  <conditionalFormatting sqref="H19">
    <cfRule type="cellIs" dxfId="10" priority="13" operator="greaterThanOrEqual">
      <formula>G19</formula>
    </cfRule>
    <cfRule type="cellIs" dxfId="9" priority="14" operator="lessThan">
      <formula>G19</formula>
    </cfRule>
  </conditionalFormatting>
  <conditionalFormatting sqref="H20">
    <cfRule type="cellIs" dxfId="8" priority="7" operator="greaterThanOrEqual">
      <formula>G20</formula>
    </cfRule>
    <cfRule type="cellIs" dxfId="7" priority="8" operator="lessThan">
      <formula>G20</formula>
    </cfRule>
  </conditionalFormatting>
  <conditionalFormatting sqref="H22">
    <cfRule type="cellIs" dxfId="6" priority="5" operator="greaterThanOrEqual">
      <formula>G22</formula>
    </cfRule>
    <cfRule type="cellIs" dxfId="5" priority="6" operator="lessThan">
      <formula>G22</formula>
    </cfRule>
  </conditionalFormatting>
  <conditionalFormatting sqref="H23">
    <cfRule type="cellIs" dxfId="4" priority="1" operator="greaterThanOrEqual">
      <formula>G23</formula>
    </cfRule>
    <cfRule type="cellIs" dxfId="3" priority="2" operator="lessThan">
      <formula>G23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G23"/>
  <sheetViews>
    <sheetView topLeftCell="A8" workbookViewId="0">
      <selection activeCell="A24" sqref="A24:A25"/>
    </sheetView>
  </sheetViews>
  <sheetFormatPr baseColWidth="10" defaultRowHeight="14.4"/>
  <cols>
    <col min="1" max="1" width="26.5546875" bestFit="1" customWidth="1"/>
    <col min="2" max="2" width="29" customWidth="1"/>
    <col min="7" max="7" width="14.6640625" customWidth="1"/>
  </cols>
  <sheetData>
    <row r="2" spans="1:3">
      <c r="A2" t="s">
        <v>333</v>
      </c>
      <c r="B2" t="s">
        <v>332</v>
      </c>
    </row>
    <row r="3" spans="1:3" s="110" customFormat="1">
      <c r="B3" s="110" t="s">
        <v>337</v>
      </c>
    </row>
    <row r="4" spans="1:3" s="110" customFormat="1">
      <c r="B4" s="67" t="s">
        <v>338</v>
      </c>
    </row>
    <row r="6" spans="1:3">
      <c r="A6" t="s">
        <v>334</v>
      </c>
      <c r="B6" t="s">
        <v>335</v>
      </c>
    </row>
    <row r="7" spans="1:3">
      <c r="B7" t="s">
        <v>336</v>
      </c>
    </row>
    <row r="8" spans="1:3">
      <c r="B8" t="s">
        <v>359</v>
      </c>
      <c r="C8" t="s">
        <v>367</v>
      </c>
    </row>
    <row r="9" spans="1:3">
      <c r="B9" s="110" t="s">
        <v>376</v>
      </c>
      <c r="C9" t="s">
        <v>360</v>
      </c>
    </row>
    <row r="10" spans="1:3">
      <c r="C10" t="s">
        <v>361</v>
      </c>
    </row>
    <row r="11" spans="1:3">
      <c r="C11" t="s">
        <v>368</v>
      </c>
    </row>
    <row r="13" spans="1:3">
      <c r="A13" s="125" t="s">
        <v>365</v>
      </c>
      <c r="B13" t="s">
        <v>362</v>
      </c>
    </row>
    <row r="14" spans="1:3">
      <c r="B14" s="67" t="s">
        <v>363</v>
      </c>
    </row>
    <row r="15" spans="1:3">
      <c r="B15" t="s">
        <v>366</v>
      </c>
    </row>
    <row r="16" spans="1:3">
      <c r="B16" t="s">
        <v>369</v>
      </c>
    </row>
    <row r="19" spans="2:7">
      <c r="B19" s="126" t="s">
        <v>239</v>
      </c>
      <c r="C19" s="126" t="s">
        <v>240</v>
      </c>
      <c r="D19" s="126" t="s">
        <v>242</v>
      </c>
      <c r="E19" s="126" t="s">
        <v>241</v>
      </c>
      <c r="F19" s="126" t="s">
        <v>243</v>
      </c>
      <c r="G19" s="127" t="s">
        <v>371</v>
      </c>
    </row>
    <row r="20" spans="2:7">
      <c r="B20" s="126" t="s">
        <v>177</v>
      </c>
      <c r="C20" s="126" t="s">
        <v>111</v>
      </c>
      <c r="D20" s="126">
        <v>62</v>
      </c>
      <c r="E20" s="126">
        <v>0</v>
      </c>
      <c r="F20" s="126">
        <v>62</v>
      </c>
      <c r="G20" s="128" t="s">
        <v>374</v>
      </c>
    </row>
    <row r="22" spans="2:7">
      <c r="D22" t="s">
        <v>370</v>
      </c>
      <c r="G22" t="s">
        <v>372</v>
      </c>
    </row>
    <row r="23" spans="2:7">
      <c r="C23" t="s">
        <v>373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X204"/>
  <sheetViews>
    <sheetView tabSelected="1" topLeftCell="A5" zoomScale="91" zoomScaleNormal="91" workbookViewId="0">
      <selection activeCell="P13" sqref="P13:Q13"/>
    </sheetView>
  </sheetViews>
  <sheetFormatPr baseColWidth="10" defaultRowHeight="13.8"/>
  <cols>
    <col min="1" max="1" width="3.77734375" style="144" customWidth="1"/>
    <col min="2" max="2" width="17.77734375" style="144" customWidth="1"/>
    <col min="3" max="3" width="12.44140625" style="144" customWidth="1"/>
    <col min="4" max="4" width="21.21875" style="144" customWidth="1"/>
    <col min="5" max="6" width="11.5546875" style="144"/>
    <col min="7" max="7" width="15.21875" style="144" customWidth="1"/>
    <col min="8" max="22" width="4.77734375" style="144" customWidth="1"/>
    <col min="23" max="16384" width="11.5546875" style="144"/>
  </cols>
  <sheetData>
    <row r="1" spans="1:22" hidden="1">
      <c r="E1" s="144" t="s">
        <v>381</v>
      </c>
    </row>
    <row r="2" spans="1:22" hidden="1">
      <c r="E2" s="144" t="s">
        <v>382</v>
      </c>
      <c r="H2" s="144" t="str">
        <f ca="1">IF(H$6="","",ADDRESS(2,MATCH("REF",INDIRECT("'"&amp;H$6&amp;"'!2:2"),0),,,H$6)&amp;":"&amp;ADDRESS(200,MATCH("REF",INDIRECT("'"&amp;H$6&amp;"'!2:2"),0)))</f>
        <v>ROUGE!$H$2:$H$200</v>
      </c>
      <c r="I2" s="144" t="str">
        <f t="shared" ref="I2:V2" ca="1" si="0">IF(I$6="","",ADDRESS(2,MATCH("REF",INDIRECT("'"&amp;I$6&amp;"'!2:2"),0),,,I$6)&amp;":"&amp;ADDRESS(200,MATCH("REF",INDIRECT("'"&amp;I$6&amp;"'!2:2"),0)))</f>
        <v>JAUNE!$H$2:$H$200</v>
      </c>
      <c r="J2" s="144" t="str">
        <f t="shared" ca="1" si="0"/>
        <v>BLEU!$E$2:$E$200</v>
      </c>
      <c r="K2" s="144" t="str">
        <f t="shared" ca="1" si="0"/>
        <v/>
      </c>
      <c r="L2" s="144" t="str">
        <f t="shared" ca="1" si="0"/>
        <v/>
      </c>
      <c r="M2" s="144" t="str">
        <f t="shared" ca="1" si="0"/>
        <v/>
      </c>
      <c r="N2" s="144" t="str">
        <f t="shared" ca="1" si="0"/>
        <v/>
      </c>
      <c r="O2" s="144" t="str">
        <f t="shared" ca="1" si="0"/>
        <v/>
      </c>
      <c r="P2" s="144" t="str">
        <f t="shared" ca="1" si="0"/>
        <v/>
      </c>
      <c r="Q2" s="144" t="str">
        <f t="shared" ca="1" si="0"/>
        <v/>
      </c>
      <c r="R2" s="144" t="str">
        <f t="shared" ca="1" si="0"/>
        <v/>
      </c>
      <c r="S2" s="144" t="str">
        <f t="shared" ca="1" si="0"/>
        <v/>
      </c>
      <c r="T2" s="144" t="str">
        <f t="shared" ca="1" si="0"/>
        <v/>
      </c>
      <c r="U2" s="144" t="str">
        <f t="shared" ca="1" si="0"/>
        <v/>
      </c>
      <c r="V2" s="144" t="str">
        <f t="shared" ca="1" si="0"/>
        <v/>
      </c>
    </row>
    <row r="3" spans="1:22" hidden="1">
      <c r="E3" s="144" t="s">
        <v>383</v>
      </c>
      <c r="H3" s="144" t="str">
        <f ca="1">IF(H$6="","",ADDRESS(2,MATCH("REF",INDIRECT("'"&amp;H$6&amp;"'!2:2"),0)+2,,,H$6)&amp;":"&amp;ADDRESS(200,MATCH("REF",INDIRECT("'"&amp;H$6&amp;"'!2:2"),0)+2))</f>
        <v>ROUGE!$J$2:$J$200</v>
      </c>
      <c r="I3" s="144" t="str">
        <f t="shared" ref="I3:V3" ca="1" si="1">IF(I$6="","",ADDRESS(2,MATCH("REF",INDIRECT("'"&amp;I$6&amp;"'!2:2"),0)+2,,,I$6)&amp;":"&amp;ADDRESS(200,MATCH("REF",INDIRECT("'"&amp;I$6&amp;"'!2:2"),0)+2))</f>
        <v>JAUNE!$J$2:$J$200</v>
      </c>
      <c r="J3" s="144" t="str">
        <f t="shared" ca="1" si="1"/>
        <v>BLEU!$G$2:$G$200</v>
      </c>
      <c r="K3" s="144" t="str">
        <f t="shared" ca="1" si="1"/>
        <v/>
      </c>
      <c r="L3" s="144" t="str">
        <f t="shared" ca="1" si="1"/>
        <v/>
      </c>
      <c r="M3" s="144" t="str">
        <f t="shared" ca="1" si="1"/>
        <v/>
      </c>
      <c r="N3" s="144" t="str">
        <f t="shared" ca="1" si="1"/>
        <v/>
      </c>
      <c r="O3" s="144" t="str">
        <f t="shared" ca="1" si="1"/>
        <v/>
      </c>
      <c r="P3" s="144" t="str">
        <f t="shared" ca="1" si="1"/>
        <v/>
      </c>
      <c r="Q3" s="144" t="str">
        <f t="shared" ca="1" si="1"/>
        <v/>
      </c>
      <c r="R3" s="144" t="str">
        <f t="shared" ca="1" si="1"/>
        <v/>
      </c>
      <c r="S3" s="144" t="str">
        <f t="shared" ca="1" si="1"/>
        <v/>
      </c>
      <c r="T3" s="144" t="str">
        <f t="shared" ca="1" si="1"/>
        <v/>
      </c>
      <c r="U3" s="144" t="str">
        <f t="shared" ca="1" si="1"/>
        <v/>
      </c>
      <c r="V3" s="144" t="str">
        <f t="shared" ca="1" si="1"/>
        <v/>
      </c>
    </row>
    <row r="5" spans="1:22" ht="14.4" thickBot="1">
      <c r="C5" s="144" t="s">
        <v>386</v>
      </c>
    </row>
    <row r="6" spans="1:22" s="146" customFormat="1" ht="94.2" customHeight="1" thickTop="1">
      <c r="A6" s="154"/>
      <c r="B6" s="155" t="s">
        <v>377</v>
      </c>
      <c r="C6" s="151" t="s">
        <v>385</v>
      </c>
      <c r="D6" s="150" t="s">
        <v>378</v>
      </c>
      <c r="E6" s="150" t="s">
        <v>379</v>
      </c>
      <c r="F6" s="150" t="s">
        <v>380</v>
      </c>
      <c r="G6" s="149" t="s">
        <v>384</v>
      </c>
      <c r="H6" s="148" t="str">
        <f>IF($B$7="","",$B$7)</f>
        <v>ROUGE</v>
      </c>
      <c r="I6" s="148" t="str">
        <f>IF($B8="","",$B$8)</f>
        <v>JAUNE</v>
      </c>
      <c r="J6" s="148" t="str">
        <f>IF($B$9="","",$B$9)</f>
        <v>BLEU</v>
      </c>
      <c r="K6" s="148" t="str">
        <f>IF($B$10="","",$B$10)</f>
        <v/>
      </c>
      <c r="L6" s="148" t="str">
        <f>IF($B$11="","",$B$11)</f>
        <v/>
      </c>
      <c r="M6" s="148" t="str">
        <f>IF($B$12="","",$B$12)</f>
        <v/>
      </c>
      <c r="N6" s="148" t="str">
        <f>IF($B$13="","",$B$13)</f>
        <v/>
      </c>
      <c r="O6" s="148" t="str">
        <f>IF($B$14="","",$B$14)</f>
        <v/>
      </c>
      <c r="P6" s="148" t="str">
        <f>IF($B$15="","",$B$15)</f>
        <v/>
      </c>
      <c r="Q6" s="148" t="str">
        <f>IF($B$16="","",$B$16)</f>
        <v/>
      </c>
      <c r="R6" s="148" t="str">
        <f>IF($B$17="","",$B$17)</f>
        <v/>
      </c>
      <c r="S6" s="148" t="str">
        <f>IF($B$18="","",$B$18)</f>
        <v/>
      </c>
      <c r="T6" s="148" t="str">
        <f>IF($B$19="","",$B$7)</f>
        <v/>
      </c>
      <c r="U6" s="148" t="str">
        <f>IF($B$20="","",$B$7)</f>
        <v/>
      </c>
      <c r="V6" s="148" t="str">
        <f>IF($B$21="","",$B$21)</f>
        <v/>
      </c>
    </row>
    <row r="7" spans="1:22">
      <c r="A7" s="152">
        <v>1</v>
      </c>
      <c r="B7" s="156" t="s">
        <v>245</v>
      </c>
      <c r="C7" s="158" t="str">
        <f ca="1">IF(G7&lt;&gt;"","Beson","")</f>
        <v/>
      </c>
      <c r="D7" s="147" t="str">
        <f>LEFT(Stocks!D2,9)</f>
        <v>4053215TA</v>
      </c>
      <c r="E7" s="147">
        <f>Stocks!B2</f>
        <v>45</v>
      </c>
      <c r="F7" s="147">
        <f ca="1">SUM(H7:V7)</f>
        <v>0</v>
      </c>
      <c r="G7" s="147" t="str">
        <f ca="1">IF(E7-F7&lt;0,E7-F7,"")</f>
        <v/>
      </c>
      <c r="H7" s="147" t="str">
        <f ca="1">IFERROR(INDEX(INDIRECT(H$3),MATCH($D7,INDIRECT(H$2),0)),"")</f>
        <v/>
      </c>
      <c r="I7" s="147" t="str">
        <f ca="1">IFERROR(INDEX(INDIRECT(I$3),MATCH($D7,INDIRECT(I$2),0)),"")</f>
        <v/>
      </c>
      <c r="J7" s="147" t="str">
        <f ca="1">IFERROR(INDEX(INDIRECT(J$3),MATCH($D7,INDIRECT(J$2),0)),"")</f>
        <v/>
      </c>
      <c r="K7" s="147" t="str">
        <f ca="1">IFERROR(INDEX(INDIRECT(K$3),MATCH($D7,INDIRECT(K$2),0)),"")</f>
        <v/>
      </c>
      <c r="L7" s="147" t="str">
        <f ca="1">IFERROR(INDEX(INDIRECT(L$3),MATCH($D7,INDIRECT(L$2),0)),"")</f>
        <v/>
      </c>
      <c r="M7" s="147" t="str">
        <f ca="1">IFERROR(INDEX(INDIRECT(M$3),MATCH($D7,INDIRECT(M$2),0)),"")</f>
        <v/>
      </c>
      <c r="N7" s="147" t="str">
        <f ca="1">IFERROR(INDEX(INDIRECT(N$3),MATCH($D7,INDIRECT(N$2),0)),"")</f>
        <v/>
      </c>
      <c r="O7" s="147" t="str">
        <f ca="1">IFERROR(INDEX(INDIRECT(O$3),MATCH($D7,INDIRECT(O$2),0)),"")</f>
        <v/>
      </c>
      <c r="P7" s="147" t="str">
        <f ca="1">IFERROR(INDEX(INDIRECT(P$3),MATCH($D7,INDIRECT(P$2),0)),"")</f>
        <v/>
      </c>
      <c r="Q7" s="147" t="str">
        <f ca="1">IFERROR(INDEX(INDIRECT(Q$3),MATCH($D7,INDIRECT(Q$2),0)),"")</f>
        <v/>
      </c>
      <c r="R7" s="147" t="str">
        <f ca="1">IFERROR(INDEX(INDIRECT(R$3),MATCH($D7,INDIRECT(R$2),0)),"")</f>
        <v/>
      </c>
      <c r="S7" s="147" t="str">
        <f ca="1">IFERROR(INDEX(INDIRECT(S$3),MATCH($D7,INDIRECT(S$2),0)),"")</f>
        <v/>
      </c>
      <c r="T7" s="147" t="str">
        <f ca="1">IFERROR(INDEX(INDIRECT(T$3),MATCH($D7,INDIRECT(T$2),0)),"")</f>
        <v/>
      </c>
      <c r="U7" s="147" t="str">
        <f ca="1">IFERROR(INDEX(INDIRECT(U$3),MATCH($D7,INDIRECT(U$2),0)),"")</f>
        <v/>
      </c>
      <c r="V7" s="147" t="str">
        <f ca="1">IFERROR(INDEX(INDIRECT(V$3),MATCH($D7,INDIRECT(V$2),0)),"")</f>
        <v/>
      </c>
    </row>
    <row r="8" spans="1:22">
      <c r="A8" s="152">
        <v>2</v>
      </c>
      <c r="B8" s="156" t="s">
        <v>246</v>
      </c>
      <c r="C8" s="158" t="str">
        <f t="shared" ref="C8:C71" ca="1" si="2">IF(G8&lt;&gt;"","Beson","")</f>
        <v/>
      </c>
      <c r="D8" s="147" t="str">
        <f>LEFT(Stocks!D3,9)</f>
        <v>4101811TA</v>
      </c>
      <c r="E8" s="147">
        <f>Stocks!B3</f>
        <v>0</v>
      </c>
      <c r="F8" s="147">
        <f t="shared" ref="F8:F71" ca="1" si="3">SUM(H8:V8)</f>
        <v>0</v>
      </c>
      <c r="G8" s="147" t="str">
        <f t="shared" ref="G8:G71" ca="1" si="4">IF(E8-F8&lt;0,E8-F8,"")</f>
        <v/>
      </c>
      <c r="H8" s="147" t="str">
        <f t="shared" ref="H8:V39" ca="1" si="5">IFERROR(INDEX(INDIRECT(H$3),MATCH($D8,INDIRECT(H$2),0)),"")</f>
        <v/>
      </c>
      <c r="I8" s="147" t="str">
        <f ca="1">IFERROR(INDEX(INDIRECT(I$3),MATCH($D8,INDIRECT(I$2),0)),"")</f>
        <v/>
      </c>
      <c r="J8" s="147" t="str">
        <f ca="1">IFERROR(INDEX(INDIRECT(J$3),MATCH($D8,INDIRECT(J$2),0)),"")</f>
        <v/>
      </c>
      <c r="K8" s="147"/>
      <c r="L8" s="147" t="str">
        <f ca="1">IFERROR(INDEX(INDIRECT(L$3),MATCH($D8,INDIRECT(L$2),0)),"")</f>
        <v/>
      </c>
      <c r="M8" s="147" t="str">
        <f ca="1">IFERROR(INDEX(INDIRECT(M$3),MATCH($D8,INDIRECT(M$2),0)),"")</f>
        <v/>
      </c>
      <c r="N8" s="147" t="str">
        <f ca="1">IFERROR(INDEX(INDIRECT(N$3),MATCH($D8,INDIRECT(N$2),0)),"")</f>
        <v/>
      </c>
      <c r="O8" s="147" t="str">
        <f ca="1">IFERROR(INDEX(INDIRECT(O$3),MATCH($D8,INDIRECT(O$2),0)),"")</f>
        <v/>
      </c>
      <c r="P8" s="147" t="str">
        <f ca="1">IFERROR(INDEX(INDIRECT(P$3),MATCH($D8,INDIRECT(P$2),0)),"")</f>
        <v/>
      </c>
      <c r="Q8" s="147" t="str">
        <f ca="1">IFERROR(INDEX(INDIRECT(Q$3),MATCH($D8,INDIRECT(Q$2),0)),"")</f>
        <v/>
      </c>
      <c r="R8" s="147" t="str">
        <f ca="1">IFERROR(INDEX(INDIRECT(R$3),MATCH($D8,INDIRECT(R$2),0)),"")</f>
        <v/>
      </c>
      <c r="S8" s="147" t="str">
        <f ca="1">IFERROR(INDEX(INDIRECT(S$3),MATCH($D8,INDIRECT(S$2),0)),"")</f>
        <v/>
      </c>
      <c r="T8" s="147" t="str">
        <f ca="1">IFERROR(INDEX(INDIRECT(T$3),MATCH($D8,INDIRECT(T$2),0)),"")</f>
        <v/>
      </c>
      <c r="U8" s="147" t="str">
        <f ca="1">IFERROR(INDEX(INDIRECT(U$3),MATCH($D8,INDIRECT(U$2),0)),"")</f>
        <v/>
      </c>
      <c r="V8" s="147" t="str">
        <f ca="1">IFERROR(INDEX(INDIRECT(V$3),MATCH($D8,INDIRECT(V$2),0)),"")</f>
        <v/>
      </c>
    </row>
    <row r="9" spans="1:22">
      <c r="A9" s="152">
        <v>3</v>
      </c>
      <c r="B9" s="156" t="s">
        <v>244</v>
      </c>
      <c r="C9" s="158" t="str">
        <f t="shared" ca="1" si="2"/>
        <v/>
      </c>
      <c r="D9" s="147" t="str">
        <f>LEFT(Stocks!D4,9)</f>
        <v>7410815TA</v>
      </c>
      <c r="E9" s="147">
        <f>Stocks!B4</f>
        <v>0</v>
      </c>
      <c r="F9" s="147">
        <f t="shared" ca="1" si="3"/>
        <v>0</v>
      </c>
      <c r="G9" s="147" t="str">
        <f t="shared" ca="1" si="4"/>
        <v/>
      </c>
      <c r="H9" s="147" t="str">
        <f t="shared" ca="1" si="5"/>
        <v/>
      </c>
      <c r="I9" s="147" t="str">
        <f ca="1">IFERROR(INDEX(INDIRECT(I$3),MATCH($D9,INDIRECT(I$2),0)),"")</f>
        <v/>
      </c>
      <c r="J9" s="147" t="str">
        <f ca="1">IFERROR(INDEX(INDIRECT(J$3),MATCH($D9,INDIRECT(J$2),0)),"")</f>
        <v/>
      </c>
      <c r="K9" s="147" t="str">
        <f ca="1">IFERROR(INDEX(INDIRECT(K$3),MATCH($D9,INDIRECT(K$2),0)),"")</f>
        <v/>
      </c>
      <c r="L9" s="147" t="str">
        <f ca="1">IFERROR(INDEX(INDIRECT(L$3),MATCH($D9,INDIRECT(L$2),0)),"")</f>
        <v/>
      </c>
      <c r="M9" s="147" t="str">
        <f ca="1">IFERROR(INDEX(INDIRECT(M$3),MATCH($D9,INDIRECT(M$2),0)),"")</f>
        <v/>
      </c>
      <c r="N9" s="147" t="str">
        <f ca="1">IFERROR(INDEX(INDIRECT(N$3),MATCH($D9,INDIRECT(N$2),0)),"")</f>
        <v/>
      </c>
      <c r="O9" s="147" t="str">
        <f ca="1">IFERROR(INDEX(INDIRECT(O$3),MATCH($D9,INDIRECT(O$2),0)),"")</f>
        <v/>
      </c>
      <c r="P9" s="147" t="str">
        <f ca="1">IFERROR(INDEX(INDIRECT(P$3),MATCH($D9,INDIRECT(P$2),0)),"")</f>
        <v/>
      </c>
      <c r="Q9" s="147" t="str">
        <f ca="1">IFERROR(INDEX(INDIRECT(Q$3),MATCH($D9,INDIRECT(Q$2),0)),"")</f>
        <v/>
      </c>
      <c r="R9" s="147" t="str">
        <f ca="1">IFERROR(INDEX(INDIRECT(R$3),MATCH($D9,INDIRECT(R$2),0)),"")</f>
        <v/>
      </c>
      <c r="S9" s="147" t="str">
        <f ca="1">IFERROR(INDEX(INDIRECT(S$3),MATCH($D9,INDIRECT(S$2),0)),"")</f>
        <v/>
      </c>
      <c r="T9" s="147" t="str">
        <f ca="1">IFERROR(INDEX(INDIRECT(T$3),MATCH($D9,INDIRECT(T$2),0)),"")</f>
        <v/>
      </c>
      <c r="U9" s="147" t="str">
        <f ca="1">IFERROR(INDEX(INDIRECT(U$3),MATCH($D9,INDIRECT(U$2),0)),"")</f>
        <v/>
      </c>
      <c r="V9" s="147" t="str">
        <f ca="1">IFERROR(INDEX(INDIRECT(V$3),MATCH($D9,INDIRECT(V$2),0)),"")</f>
        <v/>
      </c>
    </row>
    <row r="10" spans="1:22">
      <c r="A10" s="152">
        <v>4</v>
      </c>
      <c r="B10" s="156"/>
      <c r="C10" s="158" t="str">
        <f t="shared" ca="1" si="2"/>
        <v/>
      </c>
      <c r="D10" s="147" t="str">
        <f>LEFT(Stocks!D5,9)</f>
        <v>7410816TA</v>
      </c>
      <c r="E10" s="147">
        <f>Stocks!B5</f>
        <v>0</v>
      </c>
      <c r="F10" s="147">
        <f t="shared" ca="1" si="3"/>
        <v>0</v>
      </c>
      <c r="G10" s="147" t="str">
        <f t="shared" ca="1" si="4"/>
        <v/>
      </c>
      <c r="H10" s="147" t="str">
        <f t="shared" ca="1" si="5"/>
        <v/>
      </c>
      <c r="I10" s="147" t="str">
        <f ca="1">IFERROR(INDEX(INDIRECT(I$3),MATCH($D10,INDIRECT(I$2),0)),"")</f>
        <v/>
      </c>
      <c r="J10" s="147" t="str">
        <f ca="1">IFERROR(INDEX(INDIRECT(J$3),MATCH($D10,INDIRECT(J$2),0)),"")</f>
        <v/>
      </c>
      <c r="K10" s="147" t="str">
        <f ca="1">IFERROR(INDEX(INDIRECT(K$3),MATCH($D10,INDIRECT(K$2),0)),"")</f>
        <v/>
      </c>
      <c r="L10" s="147" t="str">
        <f ca="1">IFERROR(INDEX(INDIRECT(L$3),MATCH($D10,INDIRECT(L$2),0)),"")</f>
        <v/>
      </c>
      <c r="M10" s="147" t="str">
        <f ca="1">IFERROR(INDEX(INDIRECT(M$3),MATCH($D10,INDIRECT(M$2),0)),"")</f>
        <v/>
      </c>
      <c r="N10" s="147" t="str">
        <f ca="1">IFERROR(INDEX(INDIRECT(N$3),MATCH($D10,INDIRECT(N$2),0)),"")</f>
        <v/>
      </c>
      <c r="O10" s="147" t="str">
        <f ca="1">IFERROR(INDEX(INDIRECT(O$3),MATCH($D10,INDIRECT(O$2),0)),"")</f>
        <v/>
      </c>
      <c r="P10" s="147" t="str">
        <f ca="1">IFERROR(INDEX(INDIRECT(P$3),MATCH($D10,INDIRECT(P$2),0)),"")</f>
        <v/>
      </c>
      <c r="Q10" s="147" t="str">
        <f ca="1">IFERROR(INDEX(INDIRECT(Q$3),MATCH($D10,INDIRECT(Q$2),0)),"")</f>
        <v/>
      </c>
      <c r="R10" s="147" t="str">
        <f ca="1">IFERROR(INDEX(INDIRECT(R$3),MATCH($D10,INDIRECT(R$2),0)),"")</f>
        <v/>
      </c>
      <c r="S10" s="147" t="str">
        <f ca="1">IFERROR(INDEX(INDIRECT(S$3),MATCH($D10,INDIRECT(S$2),0)),"")</f>
        <v/>
      </c>
      <c r="T10" s="147" t="str">
        <f ca="1">IFERROR(INDEX(INDIRECT(T$3),MATCH($D10,INDIRECT(T$2),0)),"")</f>
        <v/>
      </c>
      <c r="U10" s="147" t="str">
        <f ca="1">IFERROR(INDEX(INDIRECT(U$3),MATCH($D10,INDIRECT(U$2),0)),"")</f>
        <v/>
      </c>
      <c r="V10" s="147" t="str">
        <f ca="1">IFERROR(INDEX(INDIRECT(V$3),MATCH($D10,INDIRECT(V$2),0)),"")</f>
        <v/>
      </c>
    </row>
    <row r="11" spans="1:22">
      <c r="A11" s="152">
        <v>5</v>
      </c>
      <c r="B11" s="156"/>
      <c r="C11" s="158" t="str">
        <f t="shared" ca="1" si="2"/>
        <v/>
      </c>
      <c r="D11" s="147" t="str">
        <f>LEFT(Stocks!D6,9)</f>
        <v>7432724UA</v>
      </c>
      <c r="E11" s="147">
        <f>Stocks!B6</f>
        <v>7</v>
      </c>
      <c r="F11" s="147">
        <f t="shared" ca="1" si="3"/>
        <v>0</v>
      </c>
      <c r="G11" s="147" t="str">
        <f t="shared" ca="1" si="4"/>
        <v/>
      </c>
      <c r="H11" s="147" t="str">
        <f t="shared" ca="1" si="5"/>
        <v/>
      </c>
      <c r="I11" s="147" t="str">
        <f ca="1">IFERROR(INDEX(INDIRECT(I$3),MATCH($D11,INDIRECT(I$2),0)),"")</f>
        <v/>
      </c>
      <c r="J11" s="147" t="str">
        <f ca="1">IFERROR(INDEX(INDIRECT(J$3),MATCH($D11,INDIRECT(J$2),0)),"")</f>
        <v/>
      </c>
      <c r="K11" s="147" t="str">
        <f ca="1">IFERROR(INDEX(INDIRECT(K$3),MATCH($D11,INDIRECT(K$2),0)),"")</f>
        <v/>
      </c>
      <c r="L11" s="147" t="str">
        <f ca="1">IFERROR(INDEX(INDIRECT(L$3),MATCH($D11,INDIRECT(L$2),0)),"")</f>
        <v/>
      </c>
      <c r="M11" s="147" t="str">
        <f ca="1">IFERROR(INDEX(INDIRECT(M$3),MATCH($D11,INDIRECT(M$2),0)),"")</f>
        <v/>
      </c>
      <c r="N11" s="147" t="str">
        <f ca="1">IFERROR(INDEX(INDIRECT(N$3),MATCH($D11,INDIRECT(N$2),0)),"")</f>
        <v/>
      </c>
      <c r="O11" s="147" t="str">
        <f ca="1">IFERROR(INDEX(INDIRECT(O$3),MATCH($D11,INDIRECT(O$2),0)),"")</f>
        <v/>
      </c>
      <c r="P11" s="147" t="str">
        <f ca="1">IFERROR(INDEX(INDIRECT(P$3),MATCH($D11,INDIRECT(P$2),0)),"")</f>
        <v/>
      </c>
      <c r="Q11" s="147" t="str">
        <f ca="1">IFERROR(INDEX(INDIRECT(Q$3),MATCH($D11,INDIRECT(Q$2),0)),"")</f>
        <v/>
      </c>
      <c r="R11" s="147" t="str">
        <f ca="1">IFERROR(INDEX(INDIRECT(R$3),MATCH($D11,INDIRECT(R$2),0)),"")</f>
        <v/>
      </c>
      <c r="S11" s="147" t="str">
        <f ca="1">IFERROR(INDEX(INDIRECT(S$3),MATCH($D11,INDIRECT(S$2),0)),"")</f>
        <v/>
      </c>
      <c r="T11" s="147" t="str">
        <f ca="1">IFERROR(INDEX(INDIRECT(T$3),MATCH($D11,INDIRECT(T$2),0)),"")</f>
        <v/>
      </c>
      <c r="U11" s="147" t="str">
        <f ca="1">IFERROR(INDEX(INDIRECT(U$3),MATCH($D11,INDIRECT(U$2),0)),"")</f>
        <v/>
      </c>
      <c r="V11" s="147" t="str">
        <f ca="1">IFERROR(INDEX(INDIRECT(V$3),MATCH($D11,INDIRECT(V$2),0)),"")</f>
        <v/>
      </c>
    </row>
    <row r="12" spans="1:22">
      <c r="A12" s="152">
        <v>6</v>
      </c>
      <c r="B12" s="156"/>
      <c r="C12" s="158" t="str">
        <f t="shared" ca="1" si="2"/>
        <v/>
      </c>
      <c r="D12" s="147" t="str">
        <f>LEFT(Stocks!D7,9)</f>
        <v>7432803AA</v>
      </c>
      <c r="E12" s="147">
        <f>Stocks!B7</f>
        <v>10</v>
      </c>
      <c r="F12" s="147">
        <f t="shared" ca="1" si="3"/>
        <v>0</v>
      </c>
      <c r="G12" s="147" t="str">
        <f t="shared" ca="1" si="4"/>
        <v/>
      </c>
      <c r="H12" s="147" t="str">
        <f t="shared" ca="1" si="5"/>
        <v/>
      </c>
      <c r="I12" s="147" t="str">
        <f ca="1">IFERROR(INDEX(INDIRECT(I$3),MATCH($D12,INDIRECT(I$2),0)),"")</f>
        <v/>
      </c>
      <c r="J12" s="147" t="str">
        <f ca="1">IFERROR(INDEX(INDIRECT(J$3),MATCH($D12,INDIRECT(J$2),0)),"")</f>
        <v/>
      </c>
      <c r="K12" s="147" t="str">
        <f ca="1">IFERROR(INDEX(INDIRECT(K$3),MATCH($D12,INDIRECT(K$2),0)),"")</f>
        <v/>
      </c>
      <c r="L12" s="147" t="str">
        <f ca="1">IFERROR(INDEX(INDIRECT(L$3),MATCH($D12,INDIRECT(L$2),0)),"")</f>
        <v/>
      </c>
      <c r="M12" s="147" t="str">
        <f ca="1">IFERROR(INDEX(INDIRECT(M$3),MATCH($D12,INDIRECT(M$2),0)),"")</f>
        <v/>
      </c>
      <c r="N12" s="147" t="str">
        <f ca="1">IFERROR(INDEX(INDIRECT(N$3),MATCH($D12,INDIRECT(N$2),0)),"")</f>
        <v/>
      </c>
      <c r="O12" s="147" t="str">
        <f ca="1">IFERROR(INDEX(INDIRECT(O$3),MATCH($D12,INDIRECT(O$2),0)),"")</f>
        <v/>
      </c>
      <c r="P12" s="147" t="str">
        <f ca="1">IFERROR(INDEX(INDIRECT(P$3),MATCH($D12,INDIRECT(P$2),0)),"")</f>
        <v/>
      </c>
      <c r="Q12" s="147" t="str">
        <f ca="1">IFERROR(INDEX(INDIRECT(Q$3),MATCH($D12,INDIRECT(Q$2),0)),"")</f>
        <v/>
      </c>
      <c r="R12" s="147" t="str">
        <f ca="1">IFERROR(INDEX(INDIRECT(R$3),MATCH($D12,INDIRECT(R$2),0)),"")</f>
        <v/>
      </c>
      <c r="S12" s="147" t="str">
        <f ca="1">IFERROR(INDEX(INDIRECT(S$3),MATCH($D12,INDIRECT(S$2),0)),"")</f>
        <v/>
      </c>
      <c r="T12" s="147" t="str">
        <f ca="1">IFERROR(INDEX(INDIRECT(T$3),MATCH($D12,INDIRECT(T$2),0)),"")</f>
        <v/>
      </c>
      <c r="U12" s="147" t="str">
        <f ca="1">IFERROR(INDEX(INDIRECT(U$3),MATCH($D12,INDIRECT(U$2),0)),"")</f>
        <v/>
      </c>
      <c r="V12" s="147" t="str">
        <f ca="1">IFERROR(INDEX(INDIRECT(V$3),MATCH($D12,INDIRECT(V$2),0)),"")</f>
        <v/>
      </c>
    </row>
    <row r="13" spans="1:22">
      <c r="A13" s="152">
        <v>7</v>
      </c>
      <c r="B13" s="156"/>
      <c r="C13" s="158" t="str">
        <f t="shared" ca="1" si="2"/>
        <v/>
      </c>
      <c r="D13" s="147" t="str">
        <f>LEFT(Stocks!D8,9)</f>
        <v>7510358TA</v>
      </c>
      <c r="E13" s="147">
        <f>Stocks!B8</f>
        <v>81</v>
      </c>
      <c r="F13" s="147">
        <f t="shared" ca="1" si="3"/>
        <v>0</v>
      </c>
      <c r="G13" s="147" t="str">
        <f t="shared" ca="1" si="4"/>
        <v/>
      </c>
      <c r="H13" s="147" t="str">
        <f t="shared" ca="1" si="5"/>
        <v/>
      </c>
      <c r="I13" s="147" t="str">
        <f ca="1">IFERROR(INDEX(INDIRECT(I$3),MATCH($D13,INDIRECT(I$2),0)),"")</f>
        <v/>
      </c>
      <c r="J13" s="147" t="str">
        <f ca="1">IFERROR(INDEX(INDIRECT(J$3),MATCH($D13,INDIRECT(J$2),0)),"")</f>
        <v/>
      </c>
      <c r="K13" s="147" t="str">
        <f ca="1">IFERROR(INDEX(INDIRECT(K$3),MATCH($D13,INDIRECT(K$2),0)),"")</f>
        <v/>
      </c>
      <c r="L13" s="147" t="str">
        <f ca="1">IFERROR(INDEX(INDIRECT(L$3),MATCH($D13,INDIRECT(L$2),0)),"")</f>
        <v/>
      </c>
      <c r="M13" s="147" t="str">
        <f ca="1">IFERROR(INDEX(INDIRECT(M$3),MATCH($D13,INDIRECT(M$2),0)),"")</f>
        <v/>
      </c>
      <c r="N13" s="147" t="str">
        <f ca="1">IFERROR(INDEX(INDIRECT(N$3),MATCH($D13,INDIRECT(N$2),0)),"")</f>
        <v/>
      </c>
      <c r="O13" s="147" t="str">
        <f ca="1">IFERROR(INDEX(INDIRECT(O$3),MATCH($D13,INDIRECT(O$2),0)),"")</f>
        <v/>
      </c>
      <c r="P13" s="147" t="str">
        <f ca="1">IFERROR(INDEX(INDIRECT(P$3),MATCH($D13,INDIRECT(P$2),0)),"")</f>
        <v/>
      </c>
      <c r="Q13" s="147" t="str">
        <f ca="1">IFERROR(INDEX(INDIRECT(Q$3),MATCH($D13,INDIRECT(Q$2),0)),"")</f>
        <v/>
      </c>
      <c r="R13" s="147" t="str">
        <f ca="1">IFERROR(INDEX(INDIRECT(R$3),MATCH($D13,INDIRECT(R$2),0)),"")</f>
        <v/>
      </c>
      <c r="S13" s="147" t="str">
        <f ca="1">IFERROR(INDEX(INDIRECT(S$3),MATCH($D13,INDIRECT(S$2),0)),"")</f>
        <v/>
      </c>
      <c r="T13" s="147" t="str">
        <f ca="1">IFERROR(INDEX(INDIRECT(T$3),MATCH($D13,INDIRECT(T$2),0)),"")</f>
        <v/>
      </c>
      <c r="U13" s="147" t="str">
        <f ca="1">IFERROR(INDEX(INDIRECT(U$3),MATCH($D13,INDIRECT(U$2),0)),"")</f>
        <v/>
      </c>
      <c r="V13" s="147" t="str">
        <f ca="1">IFERROR(INDEX(INDIRECT(V$3),MATCH($D13,INDIRECT(V$2),0)),"")</f>
        <v/>
      </c>
    </row>
    <row r="14" spans="1:22">
      <c r="A14" s="152">
        <v>8</v>
      </c>
      <c r="B14" s="156"/>
      <c r="C14" s="158" t="str">
        <f t="shared" ca="1" si="2"/>
        <v/>
      </c>
      <c r="D14" s="147" t="str">
        <f>LEFT(Stocks!D9,9)</f>
        <v>7620529TA</v>
      </c>
      <c r="E14" s="147">
        <f>Stocks!B9</f>
        <v>94</v>
      </c>
      <c r="F14" s="147">
        <f t="shared" ca="1" si="3"/>
        <v>0</v>
      </c>
      <c r="G14" s="147" t="str">
        <f t="shared" ca="1" si="4"/>
        <v/>
      </c>
      <c r="H14" s="147" t="str">
        <f t="shared" ca="1" si="5"/>
        <v/>
      </c>
      <c r="I14" s="147" t="str">
        <f ca="1">IFERROR(INDEX(INDIRECT(I$3),MATCH($D14,INDIRECT(I$2),0)),"")</f>
        <v/>
      </c>
      <c r="J14" s="147" t="str">
        <f ca="1">IFERROR(INDEX(INDIRECT(J$3),MATCH($D14,INDIRECT(J$2),0)),"")</f>
        <v/>
      </c>
      <c r="K14" s="147" t="str">
        <f ca="1">IFERROR(INDEX(INDIRECT(K$3),MATCH($D14,INDIRECT(K$2),0)),"")</f>
        <v/>
      </c>
      <c r="L14" s="147" t="str">
        <f ca="1">IFERROR(INDEX(INDIRECT(L$3),MATCH($D14,INDIRECT(L$2),0)),"")</f>
        <v/>
      </c>
      <c r="M14" s="147" t="str">
        <f ca="1">IFERROR(INDEX(INDIRECT(M$3),MATCH($D14,INDIRECT(M$2),0)),"")</f>
        <v/>
      </c>
      <c r="N14" s="147" t="str">
        <f ca="1">IFERROR(INDEX(INDIRECT(N$3),MATCH($D14,INDIRECT(N$2),0)),"")</f>
        <v/>
      </c>
      <c r="O14" s="147" t="str">
        <f ca="1">IFERROR(INDEX(INDIRECT(O$3),MATCH($D14,INDIRECT(O$2),0)),"")</f>
        <v/>
      </c>
      <c r="P14" s="147" t="str">
        <f ca="1">IFERROR(INDEX(INDIRECT(P$3),MATCH($D14,INDIRECT(P$2),0)),"")</f>
        <v/>
      </c>
      <c r="Q14" s="147" t="str">
        <f ca="1">IFERROR(INDEX(INDIRECT(Q$3),MATCH($D14,INDIRECT(Q$2),0)),"")</f>
        <v/>
      </c>
      <c r="R14" s="147" t="str">
        <f ca="1">IFERROR(INDEX(INDIRECT(R$3),MATCH($D14,INDIRECT(R$2),0)),"")</f>
        <v/>
      </c>
      <c r="S14" s="147" t="str">
        <f ca="1">IFERROR(INDEX(INDIRECT(S$3),MATCH($D14,INDIRECT(S$2),0)),"")</f>
        <v/>
      </c>
      <c r="T14" s="147" t="str">
        <f ca="1">IFERROR(INDEX(INDIRECT(T$3),MATCH($D14,INDIRECT(T$2),0)),"")</f>
        <v/>
      </c>
      <c r="U14" s="147" t="str">
        <f ca="1">IFERROR(INDEX(INDIRECT(U$3),MATCH($D14,INDIRECT(U$2),0)),"")</f>
        <v/>
      </c>
      <c r="V14" s="147" t="str">
        <f ca="1">IFERROR(INDEX(INDIRECT(V$3),MATCH($D14,INDIRECT(V$2),0)),"")</f>
        <v/>
      </c>
    </row>
    <row r="15" spans="1:22">
      <c r="A15" s="152">
        <v>9</v>
      </c>
      <c r="B15" s="156"/>
      <c r="C15" s="158" t="str">
        <f t="shared" ca="1" si="2"/>
        <v/>
      </c>
      <c r="D15" s="147" t="str">
        <f>LEFT(Stocks!D10,9)</f>
        <v>7720375TB</v>
      </c>
      <c r="E15" s="147">
        <f>Stocks!B10</f>
        <v>629</v>
      </c>
      <c r="F15" s="147">
        <f t="shared" ca="1" si="3"/>
        <v>0</v>
      </c>
      <c r="G15" s="147" t="str">
        <f t="shared" ca="1" si="4"/>
        <v/>
      </c>
      <c r="H15" s="147" t="str">
        <f t="shared" ca="1" si="5"/>
        <v/>
      </c>
      <c r="I15" s="147" t="str">
        <f ca="1">IFERROR(INDEX(INDIRECT(I$3),MATCH($D15,INDIRECT(I$2),0)),"")</f>
        <v/>
      </c>
      <c r="J15" s="147" t="str">
        <f ca="1">IFERROR(INDEX(INDIRECT(J$3),MATCH($D15,INDIRECT(J$2),0)),"")</f>
        <v/>
      </c>
      <c r="K15" s="147" t="str">
        <f ca="1">IFERROR(INDEX(INDIRECT(K$3),MATCH($D15,INDIRECT(K$2),0)),"")</f>
        <v/>
      </c>
      <c r="L15" s="147" t="str">
        <f ca="1">IFERROR(INDEX(INDIRECT(L$3),MATCH($D15,INDIRECT(L$2),0)),"")</f>
        <v/>
      </c>
      <c r="M15" s="147" t="str">
        <f ca="1">IFERROR(INDEX(INDIRECT(M$3),MATCH($D15,INDIRECT(M$2),0)),"")</f>
        <v/>
      </c>
      <c r="N15" s="147" t="str">
        <f ca="1">IFERROR(INDEX(INDIRECT(N$3),MATCH($D15,INDIRECT(N$2),0)),"")</f>
        <v/>
      </c>
      <c r="O15" s="147" t="str">
        <f ca="1">IFERROR(INDEX(INDIRECT(O$3),MATCH($D15,INDIRECT(O$2),0)),"")</f>
        <v/>
      </c>
      <c r="P15" s="147" t="str">
        <f ca="1">IFERROR(INDEX(INDIRECT(P$3),MATCH($D15,INDIRECT(P$2),0)),"")</f>
        <v/>
      </c>
      <c r="Q15" s="147" t="str">
        <f ca="1">IFERROR(INDEX(INDIRECT(Q$3),MATCH($D15,INDIRECT(Q$2),0)),"")</f>
        <v/>
      </c>
      <c r="R15" s="147" t="str">
        <f ca="1">IFERROR(INDEX(INDIRECT(R$3),MATCH($D15,INDIRECT(R$2),0)),"")</f>
        <v/>
      </c>
      <c r="S15" s="147" t="str">
        <f ca="1">IFERROR(INDEX(INDIRECT(S$3),MATCH($D15,INDIRECT(S$2),0)),"")</f>
        <v/>
      </c>
      <c r="T15" s="147" t="str">
        <f ca="1">IFERROR(INDEX(INDIRECT(T$3),MATCH($D15,INDIRECT(T$2),0)),"")</f>
        <v/>
      </c>
      <c r="U15" s="147" t="str">
        <f ca="1">IFERROR(INDEX(INDIRECT(U$3),MATCH($D15,INDIRECT(U$2),0)),"")</f>
        <v/>
      </c>
      <c r="V15" s="147" t="str">
        <f ca="1">IFERROR(INDEX(INDIRECT(V$3),MATCH($D15,INDIRECT(V$2),0)),"")</f>
        <v/>
      </c>
    </row>
    <row r="16" spans="1:22">
      <c r="A16" s="152">
        <v>10</v>
      </c>
      <c r="B16" s="156"/>
      <c r="C16" s="158" t="str">
        <f t="shared" ca="1" si="2"/>
        <v/>
      </c>
      <c r="D16" s="147" t="str">
        <f>LEFT(Stocks!D11,9)</f>
        <v>4011812TA</v>
      </c>
      <c r="E16" s="147">
        <f>Stocks!B11</f>
        <v>0</v>
      </c>
      <c r="F16" s="147">
        <f t="shared" ca="1" si="3"/>
        <v>0</v>
      </c>
      <c r="G16" s="147" t="str">
        <f t="shared" ca="1" si="4"/>
        <v/>
      </c>
      <c r="H16" s="147" t="str">
        <f t="shared" ca="1" si="5"/>
        <v/>
      </c>
      <c r="I16" s="147" t="str">
        <f ca="1">IFERROR(INDEX(INDIRECT(I$3),MATCH($D16,INDIRECT(I$2),0)),"")</f>
        <v/>
      </c>
      <c r="J16" s="147" t="str">
        <f ca="1">IFERROR(INDEX(INDIRECT(J$3),MATCH($D16,INDIRECT(J$2),0)),"")</f>
        <v/>
      </c>
      <c r="K16" s="147" t="str">
        <f ca="1">IFERROR(INDEX(INDIRECT(K$3),MATCH($D16,INDIRECT(K$2),0)),"")</f>
        <v/>
      </c>
      <c r="L16" s="147" t="str">
        <f ca="1">IFERROR(INDEX(INDIRECT(L$3),MATCH($D16,INDIRECT(L$2),0)),"")</f>
        <v/>
      </c>
      <c r="M16" s="147" t="str">
        <f ca="1">IFERROR(INDEX(INDIRECT(M$3),MATCH($D16,INDIRECT(M$2),0)),"")</f>
        <v/>
      </c>
      <c r="N16" s="147" t="str">
        <f ca="1">IFERROR(INDEX(INDIRECT(N$3),MATCH($D16,INDIRECT(N$2),0)),"")</f>
        <v/>
      </c>
      <c r="O16" s="147" t="str">
        <f ca="1">IFERROR(INDEX(INDIRECT(O$3),MATCH($D16,INDIRECT(O$2),0)),"")</f>
        <v/>
      </c>
      <c r="P16" s="147" t="str">
        <f ca="1">IFERROR(INDEX(INDIRECT(P$3),MATCH($D16,INDIRECT(P$2),0)),"")</f>
        <v/>
      </c>
      <c r="Q16" s="147" t="str">
        <f ca="1">IFERROR(INDEX(INDIRECT(Q$3),MATCH($D16,INDIRECT(Q$2),0)),"")</f>
        <v/>
      </c>
      <c r="R16" s="147" t="str">
        <f ca="1">IFERROR(INDEX(INDIRECT(R$3),MATCH($D16,INDIRECT(R$2),0)),"")</f>
        <v/>
      </c>
      <c r="S16" s="147" t="str">
        <f ca="1">IFERROR(INDEX(INDIRECT(S$3),MATCH($D16,INDIRECT(S$2),0)),"")</f>
        <v/>
      </c>
      <c r="T16" s="147" t="str">
        <f ca="1">IFERROR(INDEX(INDIRECT(T$3),MATCH($D16,INDIRECT(T$2),0)),"")</f>
        <v/>
      </c>
      <c r="U16" s="147" t="str">
        <f ca="1">IFERROR(INDEX(INDIRECT(U$3),MATCH($D16,INDIRECT(U$2),0)),"")</f>
        <v/>
      </c>
      <c r="V16" s="147" t="str">
        <f ca="1">IFERROR(INDEX(INDIRECT(V$3),MATCH($D16,INDIRECT(V$2),0)),"")</f>
        <v/>
      </c>
    </row>
    <row r="17" spans="1:22">
      <c r="A17" s="152">
        <v>11</v>
      </c>
      <c r="B17" s="156"/>
      <c r="C17" s="158" t="str">
        <f t="shared" ca="1" si="2"/>
        <v/>
      </c>
      <c r="D17" s="147" t="str">
        <f>LEFT(Stocks!D12,9)</f>
        <v>7410817TA</v>
      </c>
      <c r="E17" s="147">
        <f>Stocks!B12</f>
        <v>40</v>
      </c>
      <c r="F17" s="147">
        <f t="shared" ca="1" si="3"/>
        <v>0</v>
      </c>
      <c r="G17" s="147" t="str">
        <f t="shared" ca="1" si="4"/>
        <v/>
      </c>
      <c r="H17" s="147" t="str">
        <f t="shared" ca="1" si="5"/>
        <v/>
      </c>
      <c r="I17" s="147" t="str">
        <f ca="1">IFERROR(INDEX(INDIRECT(I$3),MATCH($D17,INDIRECT(I$2),0)),"")</f>
        <v/>
      </c>
      <c r="J17" s="147" t="str">
        <f ca="1">IFERROR(INDEX(INDIRECT(J$3),MATCH($D17,INDIRECT(J$2),0)),"")</f>
        <v/>
      </c>
      <c r="K17" s="147" t="str">
        <f ca="1">IFERROR(INDEX(INDIRECT(K$3),MATCH($D17,INDIRECT(K$2),0)),"")</f>
        <v/>
      </c>
      <c r="L17" s="147" t="str">
        <f ca="1">IFERROR(INDEX(INDIRECT(L$3),MATCH($D17,INDIRECT(L$2),0)),"")</f>
        <v/>
      </c>
      <c r="M17" s="147" t="str">
        <f ca="1">IFERROR(INDEX(INDIRECT(M$3),MATCH($D17,INDIRECT(M$2),0)),"")</f>
        <v/>
      </c>
      <c r="N17" s="147" t="str">
        <f ca="1">IFERROR(INDEX(INDIRECT(N$3),MATCH($D17,INDIRECT(N$2),0)),"")</f>
        <v/>
      </c>
      <c r="O17" s="147" t="str">
        <f ca="1">IFERROR(INDEX(INDIRECT(O$3),MATCH($D17,INDIRECT(O$2),0)),"")</f>
        <v/>
      </c>
      <c r="P17" s="147" t="str">
        <f ca="1">IFERROR(INDEX(INDIRECT(P$3),MATCH($D17,INDIRECT(P$2),0)),"")</f>
        <v/>
      </c>
      <c r="Q17" s="147" t="str">
        <f ca="1">IFERROR(INDEX(INDIRECT(Q$3),MATCH($D17,INDIRECT(Q$2),0)),"")</f>
        <v/>
      </c>
      <c r="R17" s="147" t="str">
        <f ca="1">IFERROR(INDEX(INDIRECT(R$3),MATCH($D17,INDIRECT(R$2),0)),"")</f>
        <v/>
      </c>
      <c r="S17" s="147" t="str">
        <f ca="1">IFERROR(INDEX(INDIRECT(S$3),MATCH($D17,INDIRECT(S$2),0)),"")</f>
        <v/>
      </c>
      <c r="T17" s="147" t="str">
        <f ca="1">IFERROR(INDEX(INDIRECT(T$3),MATCH($D17,INDIRECT(T$2),0)),"")</f>
        <v/>
      </c>
      <c r="U17" s="147" t="str">
        <f ca="1">IFERROR(INDEX(INDIRECT(U$3),MATCH($D17,INDIRECT(U$2),0)),"")</f>
        <v/>
      </c>
      <c r="V17" s="147" t="str">
        <f ca="1">IFERROR(INDEX(INDIRECT(V$3),MATCH($D17,INDIRECT(V$2),0)),"")</f>
        <v/>
      </c>
    </row>
    <row r="18" spans="1:22">
      <c r="A18" s="152">
        <v>12</v>
      </c>
      <c r="B18" s="156"/>
      <c r="C18" s="158" t="str">
        <f t="shared" ca="1" si="2"/>
        <v/>
      </c>
      <c r="D18" s="147" t="str">
        <f>LEFT(Stocks!D13,9)</f>
        <v>7611460TA</v>
      </c>
      <c r="E18" s="147">
        <f>Stocks!B13</f>
        <v>0</v>
      </c>
      <c r="F18" s="147">
        <f t="shared" ca="1" si="3"/>
        <v>0</v>
      </c>
      <c r="G18" s="147" t="str">
        <f t="shared" ca="1" si="4"/>
        <v/>
      </c>
      <c r="H18" s="147" t="str">
        <f t="shared" ca="1" si="5"/>
        <v/>
      </c>
      <c r="I18" s="147" t="str">
        <f ca="1">IFERROR(INDEX(INDIRECT(I$3),MATCH($D18,INDIRECT(I$2),0)),"")</f>
        <v/>
      </c>
      <c r="J18" s="147" t="str">
        <f ca="1">IFERROR(INDEX(INDIRECT(J$3),MATCH($D18,INDIRECT(J$2),0)),"")</f>
        <v/>
      </c>
      <c r="K18" s="147" t="str">
        <f ca="1">IFERROR(INDEX(INDIRECT(K$3),MATCH($D18,INDIRECT(K$2),0)),"")</f>
        <v/>
      </c>
      <c r="L18" s="147" t="str">
        <f ca="1">IFERROR(INDEX(INDIRECT(L$3),MATCH($D18,INDIRECT(L$2),0)),"")</f>
        <v/>
      </c>
      <c r="M18" s="147" t="str">
        <f ca="1">IFERROR(INDEX(INDIRECT(M$3),MATCH($D18,INDIRECT(M$2),0)),"")</f>
        <v/>
      </c>
      <c r="N18" s="147" t="str">
        <f ca="1">IFERROR(INDEX(INDIRECT(N$3),MATCH($D18,INDIRECT(N$2),0)),"")</f>
        <v/>
      </c>
      <c r="O18" s="147" t="str">
        <f ca="1">IFERROR(INDEX(INDIRECT(O$3),MATCH($D18,INDIRECT(O$2),0)),"")</f>
        <v/>
      </c>
      <c r="P18" s="147" t="str">
        <f ca="1">IFERROR(INDEX(INDIRECT(P$3),MATCH($D18,INDIRECT(P$2),0)),"")</f>
        <v/>
      </c>
      <c r="Q18" s="147" t="str">
        <f ca="1">IFERROR(INDEX(INDIRECT(Q$3),MATCH($D18,INDIRECT(Q$2),0)),"")</f>
        <v/>
      </c>
      <c r="R18" s="147" t="str">
        <f ca="1">IFERROR(INDEX(INDIRECT(R$3),MATCH($D18,INDIRECT(R$2),0)),"")</f>
        <v/>
      </c>
      <c r="S18" s="147" t="str">
        <f ca="1">IFERROR(INDEX(INDIRECT(S$3),MATCH($D18,INDIRECT(S$2),0)),"")</f>
        <v/>
      </c>
      <c r="T18" s="147" t="str">
        <f ca="1">IFERROR(INDEX(INDIRECT(T$3),MATCH($D18,INDIRECT(T$2),0)),"")</f>
        <v/>
      </c>
      <c r="U18" s="147" t="str">
        <f ca="1">IFERROR(INDEX(INDIRECT(U$3),MATCH($D18,INDIRECT(U$2),0)),"")</f>
        <v/>
      </c>
      <c r="V18" s="147" t="str">
        <f ca="1">IFERROR(INDEX(INDIRECT(V$3),MATCH($D18,INDIRECT(V$2),0)),"")</f>
        <v/>
      </c>
    </row>
    <row r="19" spans="1:22">
      <c r="A19" s="152">
        <v>13</v>
      </c>
      <c r="B19" s="156"/>
      <c r="C19" s="158" t="str">
        <f t="shared" ca="1" si="2"/>
        <v/>
      </c>
      <c r="D19" s="147" t="str">
        <f>LEFT(Stocks!D14,9)</f>
        <v>7321214TA</v>
      </c>
      <c r="E19" s="147">
        <f>Stocks!B14</f>
        <v>196</v>
      </c>
      <c r="F19" s="147">
        <f t="shared" ca="1" si="3"/>
        <v>40</v>
      </c>
      <c r="G19" s="147" t="str">
        <f t="shared" ca="1" si="4"/>
        <v/>
      </c>
      <c r="H19" s="147" t="str">
        <f t="shared" ca="1" si="5"/>
        <v/>
      </c>
      <c r="I19" s="147">
        <f ca="1">IFERROR(INDEX(INDIRECT(I$3),MATCH($D19,INDIRECT(I$2),0)),"")</f>
        <v>40</v>
      </c>
      <c r="J19" s="147" t="str">
        <f ca="1">IFERROR(INDEX(INDIRECT(J$3),MATCH($D19,INDIRECT(J$2),0)),"")</f>
        <v/>
      </c>
      <c r="K19" s="147" t="str">
        <f ca="1">IFERROR(INDEX(INDIRECT(K$3),MATCH($D19,INDIRECT(K$2),0)),"")</f>
        <v/>
      </c>
      <c r="L19" s="147" t="str">
        <f ca="1">IFERROR(INDEX(INDIRECT(L$3),MATCH($D19,INDIRECT(L$2),0)),"")</f>
        <v/>
      </c>
      <c r="M19" s="147" t="str">
        <f ca="1">IFERROR(INDEX(INDIRECT(M$3),MATCH($D19,INDIRECT(M$2),0)),"")</f>
        <v/>
      </c>
      <c r="N19" s="147" t="str">
        <f ca="1">IFERROR(INDEX(INDIRECT(N$3),MATCH($D19,INDIRECT(N$2),0)),"")</f>
        <v/>
      </c>
      <c r="O19" s="147" t="str">
        <f ca="1">IFERROR(INDEX(INDIRECT(O$3),MATCH($D19,INDIRECT(O$2),0)),"")</f>
        <v/>
      </c>
      <c r="P19" s="147" t="str">
        <f ca="1">IFERROR(INDEX(INDIRECT(P$3),MATCH($D19,INDIRECT(P$2),0)),"")</f>
        <v/>
      </c>
      <c r="Q19" s="147" t="str">
        <f ca="1">IFERROR(INDEX(INDIRECT(Q$3),MATCH($D19,INDIRECT(Q$2),0)),"")</f>
        <v/>
      </c>
      <c r="R19" s="147" t="str">
        <f ca="1">IFERROR(INDEX(INDIRECT(R$3),MATCH($D19,INDIRECT(R$2),0)),"")</f>
        <v/>
      </c>
      <c r="S19" s="147" t="str">
        <f ca="1">IFERROR(INDEX(INDIRECT(S$3),MATCH($D19,INDIRECT(S$2),0)),"")</f>
        <v/>
      </c>
      <c r="T19" s="147" t="str">
        <f ca="1">IFERROR(INDEX(INDIRECT(T$3),MATCH($D19,INDIRECT(T$2),0)),"")</f>
        <v/>
      </c>
      <c r="U19" s="147" t="str">
        <f ca="1">IFERROR(INDEX(INDIRECT(U$3),MATCH($D19,INDIRECT(U$2),0)),"")</f>
        <v/>
      </c>
      <c r="V19" s="147" t="str">
        <f ca="1">IFERROR(INDEX(INDIRECT(V$3),MATCH($D19,INDIRECT(V$2),0)),"")</f>
        <v/>
      </c>
    </row>
    <row r="20" spans="1:22">
      <c r="A20" s="152">
        <v>14</v>
      </c>
      <c r="B20" s="156"/>
      <c r="C20" s="158" t="str">
        <f t="shared" ca="1" si="2"/>
        <v/>
      </c>
      <c r="D20" s="147" t="str">
        <f>LEFT(Stocks!D15,9)</f>
        <v>1001873AA</v>
      </c>
      <c r="E20" s="147">
        <f>Stocks!B15</f>
        <v>2981</v>
      </c>
      <c r="F20" s="147">
        <f t="shared" ca="1" si="3"/>
        <v>0</v>
      </c>
      <c r="G20" s="147" t="str">
        <f t="shared" ca="1" si="4"/>
        <v/>
      </c>
      <c r="H20" s="147" t="str">
        <f t="shared" ca="1" si="5"/>
        <v/>
      </c>
      <c r="I20" s="147" t="str">
        <f ca="1">IFERROR(INDEX(INDIRECT(I$3),MATCH($D20,INDIRECT(I$2),0)),"")</f>
        <v/>
      </c>
      <c r="J20" s="147" t="str">
        <f ca="1">IFERROR(INDEX(INDIRECT(J$3),MATCH($D20,INDIRECT(J$2),0)),"")</f>
        <v/>
      </c>
      <c r="K20" s="147" t="str">
        <f ca="1">IFERROR(INDEX(INDIRECT(K$3),MATCH($D20,INDIRECT(K$2),0)),"")</f>
        <v/>
      </c>
      <c r="L20" s="147" t="str">
        <f ca="1">IFERROR(INDEX(INDIRECT(L$3),MATCH($D20,INDIRECT(L$2),0)),"")</f>
        <v/>
      </c>
      <c r="M20" s="147" t="str">
        <f ca="1">IFERROR(INDEX(INDIRECT(M$3),MATCH($D20,INDIRECT(M$2),0)),"")</f>
        <v/>
      </c>
      <c r="N20" s="147" t="str">
        <f ca="1">IFERROR(INDEX(INDIRECT(N$3),MATCH($D20,INDIRECT(N$2),0)),"")</f>
        <v/>
      </c>
      <c r="O20" s="147" t="str">
        <f ca="1">IFERROR(INDEX(INDIRECT(O$3),MATCH($D20,INDIRECT(O$2),0)),"")</f>
        <v/>
      </c>
      <c r="P20" s="147" t="str">
        <f ca="1">IFERROR(INDEX(INDIRECT(P$3),MATCH($D20,INDIRECT(P$2),0)),"")</f>
        <v/>
      </c>
      <c r="Q20" s="147" t="str">
        <f ca="1">IFERROR(INDEX(INDIRECT(Q$3),MATCH($D20,INDIRECT(Q$2),0)),"")</f>
        <v/>
      </c>
      <c r="R20" s="147" t="str">
        <f ca="1">IFERROR(INDEX(INDIRECT(R$3),MATCH($D20,INDIRECT(R$2),0)),"")</f>
        <v/>
      </c>
      <c r="S20" s="147" t="str">
        <f ca="1">IFERROR(INDEX(INDIRECT(S$3),MATCH($D20,INDIRECT(S$2),0)),"")</f>
        <v/>
      </c>
      <c r="T20" s="147" t="str">
        <f ca="1">IFERROR(INDEX(INDIRECT(T$3),MATCH($D20,INDIRECT(T$2),0)),"")</f>
        <v/>
      </c>
      <c r="U20" s="147" t="str">
        <f ca="1">IFERROR(INDEX(INDIRECT(U$3),MATCH($D20,INDIRECT(U$2),0)),"")</f>
        <v/>
      </c>
      <c r="V20" s="147" t="str">
        <f ca="1">IFERROR(INDEX(INDIRECT(V$3),MATCH($D20,INDIRECT(V$2),0)),"")</f>
        <v/>
      </c>
    </row>
    <row r="21" spans="1:22" ht="14.4" thickBot="1">
      <c r="A21" s="153">
        <v>15</v>
      </c>
      <c r="B21" s="157"/>
      <c r="C21" s="158" t="str">
        <f t="shared" ca="1" si="2"/>
        <v/>
      </c>
      <c r="D21" s="147" t="str">
        <f>LEFT(Stocks!D16,9)</f>
        <v>7210242AA</v>
      </c>
      <c r="E21" s="147">
        <f>Stocks!B16</f>
        <v>2240</v>
      </c>
      <c r="F21" s="147">
        <f t="shared" ca="1" si="3"/>
        <v>40</v>
      </c>
      <c r="G21" s="147" t="str">
        <f t="shared" ca="1" si="4"/>
        <v/>
      </c>
      <c r="H21" s="147" t="str">
        <f t="shared" ca="1" si="5"/>
        <v/>
      </c>
      <c r="I21" s="147">
        <f ca="1">IFERROR(INDEX(INDIRECT(I$3),MATCH($D21,INDIRECT(I$2),0)),"")</f>
        <v>40</v>
      </c>
      <c r="J21" s="147" t="str">
        <f ca="1">IFERROR(INDEX(INDIRECT(J$3),MATCH($D21,INDIRECT(J$2),0)),"")</f>
        <v/>
      </c>
      <c r="K21" s="147" t="str">
        <f ca="1">IFERROR(INDEX(INDIRECT(K$3),MATCH($D21,INDIRECT(K$2),0)),"")</f>
        <v/>
      </c>
      <c r="L21" s="147" t="str">
        <f ca="1">IFERROR(INDEX(INDIRECT(L$3),MATCH($D21,INDIRECT(L$2),0)),"")</f>
        <v/>
      </c>
      <c r="M21" s="147" t="str">
        <f ca="1">IFERROR(INDEX(INDIRECT(M$3),MATCH($D21,INDIRECT(M$2),0)),"")</f>
        <v/>
      </c>
      <c r="N21" s="147" t="str">
        <f ca="1">IFERROR(INDEX(INDIRECT(N$3),MATCH($D21,INDIRECT(N$2),0)),"")</f>
        <v/>
      </c>
      <c r="O21" s="147" t="str">
        <f ca="1">IFERROR(INDEX(INDIRECT(O$3),MATCH($D21,INDIRECT(O$2),0)),"")</f>
        <v/>
      </c>
      <c r="P21" s="147" t="str">
        <f ca="1">IFERROR(INDEX(INDIRECT(P$3),MATCH($D21,INDIRECT(P$2),0)),"")</f>
        <v/>
      </c>
      <c r="Q21" s="147" t="str">
        <f ca="1">IFERROR(INDEX(INDIRECT(Q$3),MATCH($D21,INDIRECT(Q$2),0)),"")</f>
        <v/>
      </c>
      <c r="R21" s="147" t="str">
        <f ca="1">IFERROR(INDEX(INDIRECT(R$3),MATCH($D21,INDIRECT(R$2),0)),"")</f>
        <v/>
      </c>
      <c r="S21" s="147" t="str">
        <f ca="1">IFERROR(INDEX(INDIRECT(S$3),MATCH($D21,INDIRECT(S$2),0)),"")</f>
        <v/>
      </c>
      <c r="T21" s="147" t="str">
        <f ca="1">IFERROR(INDEX(INDIRECT(T$3),MATCH($D21,INDIRECT(T$2),0)),"")</f>
        <v/>
      </c>
      <c r="U21" s="147" t="str">
        <f ca="1">IFERROR(INDEX(INDIRECT(U$3),MATCH($D21,INDIRECT(U$2),0)),"")</f>
        <v/>
      </c>
      <c r="V21" s="147" t="str">
        <f ca="1">IFERROR(INDEX(INDIRECT(V$3),MATCH($D21,INDIRECT(V$2),0)),"")</f>
        <v/>
      </c>
    </row>
    <row r="22" spans="1:22" ht="14.4" thickTop="1">
      <c r="C22" s="158" t="str">
        <f t="shared" ca="1" si="2"/>
        <v/>
      </c>
      <c r="D22" s="147" t="str">
        <f>LEFT(Stocks!D17,9)</f>
        <v>7320091AA</v>
      </c>
      <c r="E22" s="147">
        <f>Stocks!B17</f>
        <v>2204</v>
      </c>
      <c r="F22" s="147">
        <f t="shared" ca="1" si="3"/>
        <v>0</v>
      </c>
      <c r="G22" s="147" t="str">
        <f t="shared" ca="1" si="4"/>
        <v/>
      </c>
      <c r="H22" s="147" t="str">
        <f t="shared" ca="1" si="5"/>
        <v/>
      </c>
      <c r="I22" s="147" t="str">
        <f ca="1">IFERROR(INDEX(INDIRECT(I$3),MATCH($D22,INDIRECT(I$2),0)),"")</f>
        <v/>
      </c>
      <c r="J22" s="147" t="str">
        <f ca="1">IFERROR(INDEX(INDIRECT(J$3),MATCH($D22,INDIRECT(J$2),0)),"")</f>
        <v/>
      </c>
      <c r="K22" s="147" t="str">
        <f ca="1">IFERROR(INDEX(INDIRECT(K$3),MATCH($D22,INDIRECT(K$2),0)),"")</f>
        <v/>
      </c>
      <c r="L22" s="147" t="str">
        <f ca="1">IFERROR(INDEX(INDIRECT(L$3),MATCH($D22,INDIRECT(L$2),0)),"")</f>
        <v/>
      </c>
      <c r="M22" s="147" t="str">
        <f ca="1">IFERROR(INDEX(INDIRECT(M$3),MATCH($D22,INDIRECT(M$2),0)),"")</f>
        <v/>
      </c>
      <c r="N22" s="147" t="str">
        <f ca="1">IFERROR(INDEX(INDIRECT(N$3),MATCH($D22,INDIRECT(N$2),0)),"")</f>
        <v/>
      </c>
      <c r="O22" s="147" t="str">
        <f ca="1">IFERROR(INDEX(INDIRECT(O$3),MATCH($D22,INDIRECT(O$2),0)),"")</f>
        <v/>
      </c>
      <c r="P22" s="147" t="str">
        <f ca="1">IFERROR(INDEX(INDIRECT(P$3),MATCH($D22,INDIRECT(P$2),0)),"")</f>
        <v/>
      </c>
      <c r="Q22" s="147" t="str">
        <f ca="1">IFERROR(INDEX(INDIRECT(Q$3),MATCH($D22,INDIRECT(Q$2),0)),"")</f>
        <v/>
      </c>
      <c r="R22" s="147" t="str">
        <f ca="1">IFERROR(INDEX(INDIRECT(R$3),MATCH($D22,INDIRECT(R$2),0)),"")</f>
        <v/>
      </c>
      <c r="S22" s="147" t="str">
        <f ca="1">IFERROR(INDEX(INDIRECT(S$3),MATCH($D22,INDIRECT(S$2),0)),"")</f>
        <v/>
      </c>
      <c r="T22" s="147" t="str">
        <f ca="1">IFERROR(INDEX(INDIRECT(T$3),MATCH($D22,INDIRECT(T$2),0)),"")</f>
        <v/>
      </c>
      <c r="U22" s="147" t="str">
        <f ca="1">IFERROR(INDEX(INDIRECT(U$3),MATCH($D22,INDIRECT(U$2),0)),"")</f>
        <v/>
      </c>
      <c r="V22" s="147" t="str">
        <f ca="1">IFERROR(INDEX(INDIRECT(V$3),MATCH($D22,INDIRECT(V$2),0)),"")</f>
        <v/>
      </c>
    </row>
    <row r="23" spans="1:22">
      <c r="C23" s="158" t="str">
        <f t="shared" ca="1" si="2"/>
        <v/>
      </c>
      <c r="D23" s="147" t="str">
        <f>LEFT(Stocks!D18,9)</f>
        <v>7320092AA</v>
      </c>
      <c r="E23" s="147">
        <f>Stocks!B18</f>
        <v>4109</v>
      </c>
      <c r="F23" s="147">
        <f t="shared" ca="1" si="3"/>
        <v>0</v>
      </c>
      <c r="G23" s="147" t="str">
        <f t="shared" ca="1" si="4"/>
        <v/>
      </c>
      <c r="H23" s="147" t="str">
        <f t="shared" ca="1" si="5"/>
        <v/>
      </c>
      <c r="I23" s="147" t="str">
        <f t="shared" ca="1" si="5"/>
        <v/>
      </c>
      <c r="J23" s="147" t="str">
        <f t="shared" ca="1" si="5"/>
        <v/>
      </c>
      <c r="K23" s="147" t="str">
        <f t="shared" ca="1" si="5"/>
        <v/>
      </c>
      <c r="L23" s="147" t="str">
        <f t="shared" ca="1" si="5"/>
        <v/>
      </c>
      <c r="M23" s="147" t="str">
        <f t="shared" ca="1" si="5"/>
        <v/>
      </c>
      <c r="N23" s="147" t="str">
        <f t="shared" ca="1" si="5"/>
        <v/>
      </c>
      <c r="O23" s="147" t="str">
        <f t="shared" ca="1" si="5"/>
        <v/>
      </c>
      <c r="P23" s="147" t="str">
        <f t="shared" ca="1" si="5"/>
        <v/>
      </c>
      <c r="Q23" s="147" t="str">
        <f t="shared" ca="1" si="5"/>
        <v/>
      </c>
      <c r="R23" s="147" t="str">
        <f t="shared" ca="1" si="5"/>
        <v/>
      </c>
      <c r="S23" s="147" t="str">
        <f t="shared" ca="1" si="5"/>
        <v/>
      </c>
      <c r="T23" s="147" t="str">
        <f t="shared" ca="1" si="5"/>
        <v/>
      </c>
      <c r="U23" s="147" t="str">
        <f t="shared" ca="1" si="5"/>
        <v/>
      </c>
      <c r="V23" s="147" t="str">
        <f t="shared" ca="1" si="5"/>
        <v/>
      </c>
    </row>
    <row r="24" spans="1:22">
      <c r="C24" s="158" t="str">
        <f t="shared" ca="1" si="2"/>
        <v/>
      </c>
      <c r="D24" s="147" t="str">
        <f>LEFT(Stocks!D19,9)</f>
        <v>7320093AA</v>
      </c>
      <c r="E24" s="147">
        <f>Stocks!B19</f>
        <v>729</v>
      </c>
      <c r="F24" s="147">
        <f t="shared" ca="1" si="3"/>
        <v>0</v>
      </c>
      <c r="G24" s="147" t="str">
        <f t="shared" ca="1" si="4"/>
        <v/>
      </c>
      <c r="H24" s="147" t="str">
        <f t="shared" ca="1" si="5"/>
        <v/>
      </c>
      <c r="I24" s="147" t="str">
        <f t="shared" ca="1" si="5"/>
        <v/>
      </c>
      <c r="J24" s="147" t="str">
        <f t="shared" ca="1" si="5"/>
        <v/>
      </c>
      <c r="K24" s="147" t="str">
        <f t="shared" ca="1" si="5"/>
        <v/>
      </c>
      <c r="L24" s="147" t="str">
        <f t="shared" ca="1" si="5"/>
        <v/>
      </c>
      <c r="M24" s="147" t="str">
        <f t="shared" ca="1" si="5"/>
        <v/>
      </c>
      <c r="N24" s="147" t="str">
        <f t="shared" ca="1" si="5"/>
        <v/>
      </c>
      <c r="O24" s="147" t="str">
        <f t="shared" ca="1" si="5"/>
        <v/>
      </c>
      <c r="P24" s="147" t="str">
        <f t="shared" ca="1" si="5"/>
        <v/>
      </c>
      <c r="Q24" s="147" t="str">
        <f t="shared" ca="1" si="5"/>
        <v/>
      </c>
      <c r="R24" s="147" t="str">
        <f t="shared" ca="1" si="5"/>
        <v/>
      </c>
      <c r="S24" s="147" t="str">
        <f t="shared" ca="1" si="5"/>
        <v/>
      </c>
      <c r="T24" s="147" t="str">
        <f t="shared" ca="1" si="5"/>
        <v/>
      </c>
      <c r="U24" s="147" t="str">
        <f t="shared" ca="1" si="5"/>
        <v/>
      </c>
      <c r="V24" s="147" t="str">
        <f t="shared" ca="1" si="5"/>
        <v/>
      </c>
    </row>
    <row r="25" spans="1:22">
      <c r="C25" s="158" t="str">
        <f t="shared" ca="1" si="2"/>
        <v/>
      </c>
      <c r="D25" s="147" t="str">
        <f>LEFT(Stocks!D20,9)</f>
        <v>7320094AA</v>
      </c>
      <c r="E25" s="147">
        <f>Stocks!B20</f>
        <v>712</v>
      </c>
      <c r="F25" s="147">
        <f t="shared" ca="1" si="3"/>
        <v>0</v>
      </c>
      <c r="G25" s="147" t="str">
        <f t="shared" ca="1" si="4"/>
        <v/>
      </c>
      <c r="H25" s="147" t="str">
        <f t="shared" ca="1" si="5"/>
        <v/>
      </c>
      <c r="I25" s="147" t="str">
        <f t="shared" ca="1" si="5"/>
        <v/>
      </c>
      <c r="J25" s="147" t="str">
        <f t="shared" ca="1" si="5"/>
        <v/>
      </c>
      <c r="K25" s="147" t="str">
        <f t="shared" ca="1" si="5"/>
        <v/>
      </c>
      <c r="L25" s="147" t="str">
        <f t="shared" ca="1" si="5"/>
        <v/>
      </c>
      <c r="M25" s="147" t="str">
        <f t="shared" ca="1" si="5"/>
        <v/>
      </c>
      <c r="N25" s="147" t="str">
        <f t="shared" ca="1" si="5"/>
        <v/>
      </c>
      <c r="O25" s="147" t="str">
        <f t="shared" ca="1" si="5"/>
        <v/>
      </c>
      <c r="P25" s="147" t="str">
        <f t="shared" ca="1" si="5"/>
        <v/>
      </c>
      <c r="Q25" s="147" t="str">
        <f t="shared" ca="1" si="5"/>
        <v/>
      </c>
      <c r="R25" s="147" t="str">
        <f t="shared" ca="1" si="5"/>
        <v/>
      </c>
      <c r="S25" s="147" t="str">
        <f t="shared" ca="1" si="5"/>
        <v/>
      </c>
      <c r="T25" s="147" t="str">
        <f t="shared" ca="1" si="5"/>
        <v/>
      </c>
      <c r="U25" s="147" t="str">
        <f t="shared" ca="1" si="5"/>
        <v/>
      </c>
      <c r="V25" s="147" t="str">
        <f t="shared" ca="1" si="5"/>
        <v/>
      </c>
    </row>
    <row r="26" spans="1:22">
      <c r="C26" s="158" t="str">
        <f t="shared" ca="1" si="2"/>
        <v/>
      </c>
      <c r="D26" s="147" t="str">
        <f>LEFT(Stocks!D21,9)</f>
        <v>7320248AA</v>
      </c>
      <c r="E26" s="147">
        <f>Stocks!B21</f>
        <v>768</v>
      </c>
      <c r="F26" s="147">
        <f t="shared" ca="1" si="3"/>
        <v>0</v>
      </c>
      <c r="G26" s="147" t="str">
        <f t="shared" ca="1" si="4"/>
        <v/>
      </c>
      <c r="H26" s="147" t="str">
        <f t="shared" ca="1" si="5"/>
        <v/>
      </c>
      <c r="I26" s="147" t="str">
        <f t="shared" ca="1" si="5"/>
        <v/>
      </c>
      <c r="J26" s="147" t="str">
        <f t="shared" ca="1" si="5"/>
        <v/>
      </c>
      <c r="K26" s="147" t="str">
        <f t="shared" ca="1" si="5"/>
        <v/>
      </c>
      <c r="L26" s="147" t="str">
        <f t="shared" ca="1" si="5"/>
        <v/>
      </c>
      <c r="M26" s="147" t="str">
        <f t="shared" ca="1" si="5"/>
        <v/>
      </c>
      <c r="N26" s="147" t="str">
        <f t="shared" ca="1" si="5"/>
        <v/>
      </c>
      <c r="O26" s="147" t="str">
        <f t="shared" ca="1" si="5"/>
        <v/>
      </c>
      <c r="P26" s="147" t="str">
        <f t="shared" ca="1" si="5"/>
        <v/>
      </c>
      <c r="Q26" s="147" t="str">
        <f t="shared" ca="1" si="5"/>
        <v/>
      </c>
      <c r="R26" s="147" t="str">
        <f t="shared" ca="1" si="5"/>
        <v/>
      </c>
      <c r="S26" s="147" t="str">
        <f t="shared" ca="1" si="5"/>
        <v/>
      </c>
      <c r="T26" s="147" t="str">
        <f t="shared" ca="1" si="5"/>
        <v/>
      </c>
      <c r="U26" s="147" t="str">
        <f t="shared" ca="1" si="5"/>
        <v/>
      </c>
      <c r="V26" s="147" t="str">
        <f t="shared" ca="1" si="5"/>
        <v/>
      </c>
    </row>
    <row r="27" spans="1:22">
      <c r="C27" s="158" t="str">
        <f t="shared" ca="1" si="2"/>
        <v/>
      </c>
      <c r="D27" s="147" t="str">
        <f>LEFT(Stocks!D22,9)</f>
        <v>7320665AA</v>
      </c>
      <c r="E27" s="147">
        <f>Stocks!B22</f>
        <v>1775</v>
      </c>
      <c r="F27" s="147">
        <f t="shared" ca="1" si="3"/>
        <v>0</v>
      </c>
      <c r="G27" s="147" t="str">
        <f t="shared" ca="1" si="4"/>
        <v/>
      </c>
      <c r="H27" s="147" t="str">
        <f t="shared" ca="1" si="5"/>
        <v/>
      </c>
      <c r="I27" s="147" t="str">
        <f t="shared" ca="1" si="5"/>
        <v/>
      </c>
      <c r="J27" s="147" t="str">
        <f t="shared" ca="1" si="5"/>
        <v/>
      </c>
      <c r="K27" s="147" t="str">
        <f t="shared" ca="1" si="5"/>
        <v/>
      </c>
      <c r="L27" s="147" t="str">
        <f t="shared" ca="1" si="5"/>
        <v/>
      </c>
      <c r="M27" s="147" t="str">
        <f t="shared" ca="1" si="5"/>
        <v/>
      </c>
      <c r="N27" s="147" t="str">
        <f t="shared" ca="1" si="5"/>
        <v/>
      </c>
      <c r="O27" s="147" t="str">
        <f t="shared" ca="1" si="5"/>
        <v/>
      </c>
      <c r="P27" s="147" t="str">
        <f t="shared" ca="1" si="5"/>
        <v/>
      </c>
      <c r="Q27" s="147" t="str">
        <f t="shared" ca="1" si="5"/>
        <v/>
      </c>
      <c r="R27" s="147" t="str">
        <f t="shared" ca="1" si="5"/>
        <v/>
      </c>
      <c r="S27" s="147" t="str">
        <f t="shared" ca="1" si="5"/>
        <v/>
      </c>
      <c r="T27" s="147" t="str">
        <f t="shared" ca="1" si="5"/>
        <v/>
      </c>
      <c r="U27" s="147" t="str">
        <f t="shared" ca="1" si="5"/>
        <v/>
      </c>
      <c r="V27" s="147" t="str">
        <f t="shared" ca="1" si="5"/>
        <v/>
      </c>
    </row>
    <row r="28" spans="1:22">
      <c r="C28" s="158" t="str">
        <f t="shared" ca="1" si="2"/>
        <v/>
      </c>
      <c r="D28" s="147" t="str">
        <f>LEFT(Stocks!D23,9)</f>
        <v>7320849AA</v>
      </c>
      <c r="E28" s="147">
        <f>Stocks!B23</f>
        <v>0</v>
      </c>
      <c r="F28" s="147">
        <f t="shared" ca="1" si="3"/>
        <v>0</v>
      </c>
      <c r="G28" s="147" t="str">
        <f t="shared" ca="1" si="4"/>
        <v/>
      </c>
      <c r="H28" s="147" t="str">
        <f t="shared" ca="1" si="5"/>
        <v/>
      </c>
      <c r="I28" s="147" t="str">
        <f t="shared" ca="1" si="5"/>
        <v/>
      </c>
      <c r="J28" s="147" t="str">
        <f t="shared" ca="1" si="5"/>
        <v/>
      </c>
      <c r="K28" s="147" t="str">
        <f t="shared" ca="1" si="5"/>
        <v/>
      </c>
      <c r="L28" s="147" t="str">
        <f t="shared" ca="1" si="5"/>
        <v/>
      </c>
      <c r="M28" s="147" t="str">
        <f t="shared" ca="1" si="5"/>
        <v/>
      </c>
      <c r="N28" s="147" t="str">
        <f t="shared" ca="1" si="5"/>
        <v/>
      </c>
      <c r="O28" s="147" t="str">
        <f t="shared" ca="1" si="5"/>
        <v/>
      </c>
      <c r="P28" s="147" t="str">
        <f t="shared" ca="1" si="5"/>
        <v/>
      </c>
      <c r="Q28" s="147" t="str">
        <f t="shared" ca="1" si="5"/>
        <v/>
      </c>
      <c r="R28" s="147" t="str">
        <f t="shared" ca="1" si="5"/>
        <v/>
      </c>
      <c r="S28" s="147" t="str">
        <f t="shared" ca="1" si="5"/>
        <v/>
      </c>
      <c r="T28" s="147" t="str">
        <f t="shared" ca="1" si="5"/>
        <v/>
      </c>
      <c r="U28" s="147" t="str">
        <f t="shared" ca="1" si="5"/>
        <v/>
      </c>
      <c r="V28" s="147" t="str">
        <f t="shared" ca="1" si="5"/>
        <v/>
      </c>
    </row>
    <row r="29" spans="1:22">
      <c r="C29" s="158" t="str">
        <f t="shared" ca="1" si="2"/>
        <v/>
      </c>
      <c r="D29" s="147" t="str">
        <f>LEFT(Stocks!D24,9)</f>
        <v>7321199TA</v>
      </c>
      <c r="E29" s="147">
        <f>Stocks!B24</f>
        <v>0</v>
      </c>
      <c r="F29" s="147">
        <f t="shared" ca="1" si="3"/>
        <v>0</v>
      </c>
      <c r="G29" s="147" t="str">
        <f t="shared" ca="1" si="4"/>
        <v/>
      </c>
      <c r="H29" s="147" t="str">
        <f t="shared" ca="1" si="5"/>
        <v/>
      </c>
      <c r="I29" s="147" t="str">
        <f t="shared" ca="1" si="5"/>
        <v/>
      </c>
      <c r="J29" s="147" t="str">
        <f t="shared" ca="1" si="5"/>
        <v/>
      </c>
      <c r="K29" s="147" t="str">
        <f t="shared" ca="1" si="5"/>
        <v/>
      </c>
      <c r="L29" s="147" t="str">
        <f t="shared" ca="1" si="5"/>
        <v/>
      </c>
      <c r="M29" s="147" t="str">
        <f t="shared" ca="1" si="5"/>
        <v/>
      </c>
      <c r="N29" s="147" t="str">
        <f t="shared" ca="1" si="5"/>
        <v/>
      </c>
      <c r="O29" s="147" t="str">
        <f t="shared" ca="1" si="5"/>
        <v/>
      </c>
      <c r="P29" s="147" t="str">
        <f t="shared" ca="1" si="5"/>
        <v/>
      </c>
      <c r="Q29" s="147" t="str">
        <f t="shared" ca="1" si="5"/>
        <v/>
      </c>
      <c r="R29" s="147" t="str">
        <f t="shared" ca="1" si="5"/>
        <v/>
      </c>
      <c r="S29" s="147" t="str">
        <f t="shared" ca="1" si="5"/>
        <v/>
      </c>
      <c r="T29" s="147" t="str">
        <f t="shared" ca="1" si="5"/>
        <v/>
      </c>
      <c r="U29" s="147" t="str">
        <f t="shared" ca="1" si="5"/>
        <v/>
      </c>
      <c r="V29" s="147" t="str">
        <f t="shared" ca="1" si="5"/>
        <v/>
      </c>
    </row>
    <row r="30" spans="1:22">
      <c r="C30" s="158" t="str">
        <f t="shared" ca="1" si="2"/>
        <v/>
      </c>
      <c r="D30" s="147" t="str">
        <f>LEFT(Stocks!D25,9)</f>
        <v>7330193AA</v>
      </c>
      <c r="E30" s="147">
        <f>Stocks!B25</f>
        <v>645</v>
      </c>
      <c r="F30" s="147">
        <f t="shared" ca="1" si="3"/>
        <v>0</v>
      </c>
      <c r="G30" s="147" t="str">
        <f t="shared" ca="1" si="4"/>
        <v/>
      </c>
      <c r="H30" s="147" t="str">
        <f t="shared" ca="1" si="5"/>
        <v/>
      </c>
      <c r="I30" s="147" t="str">
        <f t="shared" ca="1" si="5"/>
        <v/>
      </c>
      <c r="J30" s="147" t="str">
        <f t="shared" ca="1" si="5"/>
        <v/>
      </c>
      <c r="K30" s="147" t="str">
        <f t="shared" ca="1" si="5"/>
        <v/>
      </c>
      <c r="L30" s="147" t="str">
        <f t="shared" ca="1" si="5"/>
        <v/>
      </c>
      <c r="M30" s="147" t="str">
        <f t="shared" ca="1" si="5"/>
        <v/>
      </c>
      <c r="N30" s="147" t="str">
        <f t="shared" ca="1" si="5"/>
        <v/>
      </c>
      <c r="O30" s="147" t="str">
        <f t="shared" ca="1" si="5"/>
        <v/>
      </c>
      <c r="P30" s="147" t="str">
        <f t="shared" ca="1" si="5"/>
        <v/>
      </c>
      <c r="Q30" s="147" t="str">
        <f t="shared" ca="1" si="5"/>
        <v/>
      </c>
      <c r="R30" s="147" t="str">
        <f t="shared" ca="1" si="5"/>
        <v/>
      </c>
      <c r="S30" s="147" t="str">
        <f t="shared" ca="1" si="5"/>
        <v/>
      </c>
      <c r="T30" s="147" t="str">
        <f t="shared" ca="1" si="5"/>
        <v/>
      </c>
      <c r="U30" s="147" t="str">
        <f t="shared" ca="1" si="5"/>
        <v/>
      </c>
      <c r="V30" s="147" t="str">
        <f t="shared" ca="1" si="5"/>
        <v/>
      </c>
    </row>
    <row r="31" spans="1:22">
      <c r="C31" s="158" t="str">
        <f t="shared" ca="1" si="2"/>
        <v/>
      </c>
      <c r="D31" s="147" t="str">
        <f>LEFT(Stocks!D26,9)</f>
        <v>7432688TA</v>
      </c>
      <c r="E31" s="147">
        <f>Stocks!B26</f>
        <v>10</v>
      </c>
      <c r="F31" s="147">
        <f t="shared" ca="1" si="3"/>
        <v>0</v>
      </c>
      <c r="G31" s="147" t="str">
        <f t="shared" ca="1" si="4"/>
        <v/>
      </c>
      <c r="H31" s="147" t="str">
        <f t="shared" ca="1" si="5"/>
        <v/>
      </c>
      <c r="I31" s="147" t="str">
        <f t="shared" ca="1" si="5"/>
        <v/>
      </c>
      <c r="J31" s="147" t="str">
        <f t="shared" ca="1" si="5"/>
        <v/>
      </c>
      <c r="K31" s="147" t="str">
        <f t="shared" ca="1" si="5"/>
        <v/>
      </c>
      <c r="L31" s="147" t="str">
        <f t="shared" ca="1" si="5"/>
        <v/>
      </c>
      <c r="M31" s="147" t="str">
        <f t="shared" ca="1" si="5"/>
        <v/>
      </c>
      <c r="N31" s="147" t="str">
        <f t="shared" ca="1" si="5"/>
        <v/>
      </c>
      <c r="O31" s="147" t="str">
        <f t="shared" ca="1" si="5"/>
        <v/>
      </c>
      <c r="P31" s="147" t="str">
        <f t="shared" ca="1" si="5"/>
        <v/>
      </c>
      <c r="Q31" s="147" t="str">
        <f t="shared" ca="1" si="5"/>
        <v/>
      </c>
      <c r="R31" s="147" t="str">
        <f t="shared" ca="1" si="5"/>
        <v/>
      </c>
      <c r="S31" s="147" t="str">
        <f t="shared" ca="1" si="5"/>
        <v/>
      </c>
      <c r="T31" s="147" t="str">
        <f t="shared" ca="1" si="5"/>
        <v/>
      </c>
      <c r="U31" s="147" t="str">
        <f t="shared" ca="1" si="5"/>
        <v/>
      </c>
      <c r="V31" s="147" t="str">
        <f t="shared" ca="1" si="5"/>
        <v/>
      </c>
    </row>
    <row r="32" spans="1:22">
      <c r="C32" s="158" t="str">
        <f t="shared" ca="1" si="2"/>
        <v/>
      </c>
      <c r="D32" s="147" t="str">
        <f>LEFT(Stocks!D27,9)</f>
        <v>7432730UA</v>
      </c>
      <c r="E32" s="147">
        <f>Stocks!B27</f>
        <v>0</v>
      </c>
      <c r="F32" s="147">
        <f t="shared" ca="1" si="3"/>
        <v>0</v>
      </c>
      <c r="G32" s="147" t="str">
        <f t="shared" ca="1" si="4"/>
        <v/>
      </c>
      <c r="H32" s="147" t="str">
        <f t="shared" ca="1" si="5"/>
        <v/>
      </c>
      <c r="I32" s="147" t="str">
        <f t="shared" ca="1" si="5"/>
        <v/>
      </c>
      <c r="J32" s="147" t="str">
        <f t="shared" ca="1" si="5"/>
        <v/>
      </c>
      <c r="K32" s="147" t="str">
        <f t="shared" ca="1" si="5"/>
        <v/>
      </c>
      <c r="L32" s="147" t="str">
        <f t="shared" ca="1" si="5"/>
        <v/>
      </c>
      <c r="M32" s="147" t="str">
        <f t="shared" ca="1" si="5"/>
        <v/>
      </c>
      <c r="N32" s="147" t="str">
        <f t="shared" ca="1" si="5"/>
        <v/>
      </c>
      <c r="O32" s="147" t="str">
        <f t="shared" ca="1" si="5"/>
        <v/>
      </c>
      <c r="P32" s="147" t="str">
        <f t="shared" ca="1" si="5"/>
        <v/>
      </c>
      <c r="Q32" s="147" t="str">
        <f t="shared" ca="1" si="5"/>
        <v/>
      </c>
      <c r="R32" s="147" t="str">
        <f t="shared" ca="1" si="5"/>
        <v/>
      </c>
      <c r="S32" s="147" t="str">
        <f t="shared" ca="1" si="5"/>
        <v/>
      </c>
      <c r="T32" s="147" t="str">
        <f t="shared" ca="1" si="5"/>
        <v/>
      </c>
      <c r="U32" s="147" t="str">
        <f t="shared" ca="1" si="5"/>
        <v/>
      </c>
      <c r="V32" s="147" t="str">
        <f t="shared" ca="1" si="5"/>
        <v/>
      </c>
    </row>
    <row r="33" spans="3:22">
      <c r="C33" s="158" t="str">
        <f t="shared" ca="1" si="2"/>
        <v/>
      </c>
      <c r="D33" s="147" t="str">
        <f>LEFT(Stocks!D28,9)</f>
        <v>7432803TA</v>
      </c>
      <c r="E33" s="147">
        <f>Stocks!B28</f>
        <v>10</v>
      </c>
      <c r="F33" s="147">
        <f t="shared" ca="1" si="3"/>
        <v>0</v>
      </c>
      <c r="G33" s="147" t="str">
        <f t="shared" ca="1" si="4"/>
        <v/>
      </c>
      <c r="H33" s="147" t="str">
        <f t="shared" ca="1" si="5"/>
        <v/>
      </c>
      <c r="I33" s="147" t="str">
        <f t="shared" ca="1" si="5"/>
        <v/>
      </c>
      <c r="J33" s="147" t="str">
        <f t="shared" ca="1" si="5"/>
        <v/>
      </c>
      <c r="K33" s="147" t="str">
        <f t="shared" ca="1" si="5"/>
        <v/>
      </c>
      <c r="L33" s="147" t="str">
        <f t="shared" ca="1" si="5"/>
        <v/>
      </c>
      <c r="M33" s="147" t="str">
        <f t="shared" ca="1" si="5"/>
        <v/>
      </c>
      <c r="N33" s="147" t="str">
        <f t="shared" ca="1" si="5"/>
        <v/>
      </c>
      <c r="O33" s="147" t="str">
        <f t="shared" ca="1" si="5"/>
        <v/>
      </c>
      <c r="P33" s="147" t="str">
        <f t="shared" ca="1" si="5"/>
        <v/>
      </c>
      <c r="Q33" s="147" t="str">
        <f t="shared" ca="1" si="5"/>
        <v/>
      </c>
      <c r="R33" s="147" t="str">
        <f t="shared" ca="1" si="5"/>
        <v/>
      </c>
      <c r="S33" s="147" t="str">
        <f t="shared" ca="1" si="5"/>
        <v/>
      </c>
      <c r="T33" s="147" t="str">
        <f t="shared" ca="1" si="5"/>
        <v/>
      </c>
      <c r="U33" s="147" t="str">
        <f t="shared" ca="1" si="5"/>
        <v/>
      </c>
      <c r="V33" s="147" t="str">
        <f t="shared" ca="1" si="5"/>
        <v/>
      </c>
    </row>
    <row r="34" spans="3:22">
      <c r="C34" s="158" t="str">
        <f t="shared" ca="1" si="2"/>
        <v/>
      </c>
      <c r="D34" s="147" t="str">
        <f>LEFT(Stocks!D29,9)</f>
        <v>7432804TA</v>
      </c>
      <c r="E34" s="147">
        <f>Stocks!B29</f>
        <v>25</v>
      </c>
      <c r="F34" s="147">
        <f t="shared" ca="1" si="3"/>
        <v>0</v>
      </c>
      <c r="G34" s="147" t="str">
        <f t="shared" ca="1" si="4"/>
        <v/>
      </c>
      <c r="H34" s="147" t="str">
        <f t="shared" ca="1" si="5"/>
        <v/>
      </c>
      <c r="I34" s="147" t="str">
        <f t="shared" ca="1" si="5"/>
        <v/>
      </c>
      <c r="J34" s="147" t="str">
        <f t="shared" ca="1" si="5"/>
        <v/>
      </c>
      <c r="K34" s="147" t="str">
        <f t="shared" ca="1" si="5"/>
        <v/>
      </c>
      <c r="L34" s="147" t="str">
        <f t="shared" ca="1" si="5"/>
        <v/>
      </c>
      <c r="M34" s="147" t="str">
        <f t="shared" ca="1" si="5"/>
        <v/>
      </c>
      <c r="N34" s="147" t="str">
        <f t="shared" ca="1" si="5"/>
        <v/>
      </c>
      <c r="O34" s="147" t="str">
        <f t="shared" ca="1" si="5"/>
        <v/>
      </c>
      <c r="P34" s="147" t="str">
        <f t="shared" ca="1" si="5"/>
        <v/>
      </c>
      <c r="Q34" s="147" t="str">
        <f t="shared" ca="1" si="5"/>
        <v/>
      </c>
      <c r="R34" s="147" t="str">
        <f t="shared" ca="1" si="5"/>
        <v/>
      </c>
      <c r="S34" s="147" t="str">
        <f t="shared" ca="1" si="5"/>
        <v/>
      </c>
      <c r="T34" s="147" t="str">
        <f t="shared" ca="1" si="5"/>
        <v/>
      </c>
      <c r="U34" s="147" t="str">
        <f t="shared" ca="1" si="5"/>
        <v/>
      </c>
      <c r="V34" s="147" t="str">
        <f t="shared" ca="1" si="5"/>
        <v/>
      </c>
    </row>
    <row r="35" spans="3:22">
      <c r="C35" s="158" t="str">
        <f t="shared" ca="1" si="2"/>
        <v/>
      </c>
      <c r="D35" s="147" t="str">
        <f>LEFT(Stocks!D30,9)</f>
        <v>7540058AA</v>
      </c>
      <c r="E35" s="147">
        <f>Stocks!B30</f>
        <v>1639</v>
      </c>
      <c r="F35" s="147">
        <f t="shared" ca="1" si="3"/>
        <v>41</v>
      </c>
      <c r="G35" s="147" t="str">
        <f t="shared" ca="1" si="4"/>
        <v/>
      </c>
      <c r="H35" s="147">
        <f t="shared" ca="1" si="5"/>
        <v>1</v>
      </c>
      <c r="I35" s="147">
        <f t="shared" ca="1" si="5"/>
        <v>40</v>
      </c>
      <c r="J35" s="147" t="str">
        <f t="shared" ca="1" si="5"/>
        <v/>
      </c>
      <c r="K35" s="147" t="str">
        <f t="shared" ca="1" si="5"/>
        <v/>
      </c>
      <c r="L35" s="147" t="str">
        <f t="shared" ca="1" si="5"/>
        <v/>
      </c>
      <c r="M35" s="147" t="str">
        <f t="shared" ca="1" si="5"/>
        <v/>
      </c>
      <c r="N35" s="147" t="str">
        <f t="shared" ca="1" si="5"/>
        <v/>
      </c>
      <c r="O35" s="147" t="str">
        <f t="shared" ca="1" si="5"/>
        <v/>
      </c>
      <c r="P35" s="147" t="str">
        <f t="shared" ca="1" si="5"/>
        <v/>
      </c>
      <c r="Q35" s="147" t="str">
        <f t="shared" ca="1" si="5"/>
        <v/>
      </c>
      <c r="R35" s="147" t="str">
        <f t="shared" ca="1" si="5"/>
        <v/>
      </c>
      <c r="S35" s="147" t="str">
        <f t="shared" ca="1" si="5"/>
        <v/>
      </c>
      <c r="T35" s="147" t="str">
        <f t="shared" ca="1" si="5"/>
        <v/>
      </c>
      <c r="U35" s="147" t="str">
        <f t="shared" ca="1" si="5"/>
        <v/>
      </c>
      <c r="V35" s="147" t="str">
        <f t="shared" ca="1" si="5"/>
        <v/>
      </c>
    </row>
    <row r="36" spans="3:22">
      <c r="C36" s="158" t="str">
        <f t="shared" ca="1" si="2"/>
        <v/>
      </c>
      <c r="D36" s="147" t="str">
        <f>LEFT(Stocks!D31,9)</f>
        <v>7570067AA</v>
      </c>
      <c r="E36" s="147">
        <f>Stocks!B31</f>
        <v>2145</v>
      </c>
      <c r="F36" s="147">
        <f t="shared" ca="1" si="3"/>
        <v>0</v>
      </c>
      <c r="G36" s="147" t="str">
        <f t="shared" ca="1" si="4"/>
        <v/>
      </c>
      <c r="H36" s="147" t="str">
        <f t="shared" ca="1" si="5"/>
        <v/>
      </c>
      <c r="I36" s="147" t="str">
        <f t="shared" ca="1" si="5"/>
        <v/>
      </c>
      <c r="J36" s="147" t="str">
        <f t="shared" ca="1" si="5"/>
        <v/>
      </c>
      <c r="K36" s="147" t="str">
        <f t="shared" ca="1" si="5"/>
        <v/>
      </c>
      <c r="L36" s="147" t="str">
        <f t="shared" ca="1" si="5"/>
        <v/>
      </c>
      <c r="M36" s="147" t="str">
        <f t="shared" ca="1" si="5"/>
        <v/>
      </c>
      <c r="N36" s="147" t="str">
        <f t="shared" ca="1" si="5"/>
        <v/>
      </c>
      <c r="O36" s="147" t="str">
        <f t="shared" ca="1" si="5"/>
        <v/>
      </c>
      <c r="P36" s="147" t="str">
        <f t="shared" ca="1" si="5"/>
        <v/>
      </c>
      <c r="Q36" s="147" t="str">
        <f t="shared" ca="1" si="5"/>
        <v/>
      </c>
      <c r="R36" s="147" t="str">
        <f t="shared" ca="1" si="5"/>
        <v/>
      </c>
      <c r="S36" s="147" t="str">
        <f t="shared" ca="1" si="5"/>
        <v/>
      </c>
      <c r="T36" s="147" t="str">
        <f t="shared" ca="1" si="5"/>
        <v/>
      </c>
      <c r="U36" s="147" t="str">
        <f t="shared" ca="1" si="5"/>
        <v/>
      </c>
      <c r="V36" s="147" t="str">
        <f t="shared" ca="1" si="5"/>
        <v/>
      </c>
    </row>
    <row r="37" spans="3:22">
      <c r="C37" s="158" t="str">
        <f t="shared" ca="1" si="2"/>
        <v/>
      </c>
      <c r="D37" s="147" t="str">
        <f>LEFT(Stocks!D32,9)</f>
        <v>NP0000444</v>
      </c>
      <c r="E37" s="147">
        <f>Stocks!B32</f>
        <v>30</v>
      </c>
      <c r="F37" s="147">
        <f t="shared" ca="1" si="3"/>
        <v>0</v>
      </c>
      <c r="G37" s="147" t="str">
        <f t="shared" ca="1" si="4"/>
        <v/>
      </c>
      <c r="H37" s="147" t="str">
        <f t="shared" ca="1" si="5"/>
        <v/>
      </c>
      <c r="I37" s="147" t="str">
        <f t="shared" ca="1" si="5"/>
        <v/>
      </c>
      <c r="J37" s="147" t="str">
        <f t="shared" ca="1" si="5"/>
        <v/>
      </c>
      <c r="K37" s="147" t="str">
        <f t="shared" ca="1" si="5"/>
        <v/>
      </c>
      <c r="L37" s="147" t="str">
        <f t="shared" ca="1" si="5"/>
        <v/>
      </c>
      <c r="M37" s="147" t="str">
        <f t="shared" ca="1" si="5"/>
        <v/>
      </c>
      <c r="N37" s="147" t="str">
        <f t="shared" ca="1" si="5"/>
        <v/>
      </c>
      <c r="O37" s="147" t="str">
        <f t="shared" ca="1" si="5"/>
        <v/>
      </c>
      <c r="P37" s="147" t="str">
        <f t="shared" ca="1" si="5"/>
        <v/>
      </c>
      <c r="Q37" s="147" t="str">
        <f t="shared" ca="1" si="5"/>
        <v/>
      </c>
      <c r="R37" s="147" t="str">
        <f t="shared" ca="1" si="5"/>
        <v/>
      </c>
      <c r="S37" s="147" t="str">
        <f t="shared" ca="1" si="5"/>
        <v/>
      </c>
      <c r="T37" s="147" t="str">
        <f t="shared" ca="1" si="5"/>
        <v/>
      </c>
      <c r="U37" s="147" t="str">
        <f t="shared" ca="1" si="5"/>
        <v/>
      </c>
      <c r="V37" s="147" t="str">
        <f t="shared" ca="1" si="5"/>
        <v/>
      </c>
    </row>
    <row r="38" spans="3:22">
      <c r="C38" s="158" t="str">
        <f t="shared" ca="1" si="2"/>
        <v/>
      </c>
      <c r="D38" s="147" t="str">
        <f>LEFT(Stocks!D33,9)</f>
        <v>4101714TA</v>
      </c>
      <c r="E38" s="147">
        <f>Stocks!B33</f>
        <v>19</v>
      </c>
      <c r="F38" s="147">
        <f t="shared" ca="1" si="3"/>
        <v>0</v>
      </c>
      <c r="G38" s="147" t="str">
        <f t="shared" ca="1" si="4"/>
        <v/>
      </c>
      <c r="H38" s="147" t="str">
        <f t="shared" ca="1" si="5"/>
        <v/>
      </c>
      <c r="I38" s="147" t="str">
        <f t="shared" ca="1" si="5"/>
        <v/>
      </c>
      <c r="J38" s="147" t="str">
        <f t="shared" ca="1" si="5"/>
        <v/>
      </c>
      <c r="K38" s="147" t="str">
        <f t="shared" ca="1" si="5"/>
        <v/>
      </c>
      <c r="L38" s="147" t="str">
        <f t="shared" ca="1" si="5"/>
        <v/>
      </c>
      <c r="M38" s="147" t="str">
        <f t="shared" ca="1" si="5"/>
        <v/>
      </c>
      <c r="N38" s="147" t="str">
        <f t="shared" ca="1" si="5"/>
        <v/>
      </c>
      <c r="O38" s="147" t="str">
        <f t="shared" ca="1" si="5"/>
        <v/>
      </c>
      <c r="P38" s="147" t="str">
        <f t="shared" ca="1" si="5"/>
        <v/>
      </c>
      <c r="Q38" s="147" t="str">
        <f t="shared" ca="1" si="5"/>
        <v/>
      </c>
      <c r="R38" s="147" t="str">
        <f t="shared" ca="1" si="5"/>
        <v/>
      </c>
      <c r="S38" s="147" t="str">
        <f t="shared" ca="1" si="5"/>
        <v/>
      </c>
      <c r="T38" s="147" t="str">
        <f t="shared" ca="1" si="5"/>
        <v/>
      </c>
      <c r="U38" s="147" t="str">
        <f t="shared" ca="1" si="5"/>
        <v/>
      </c>
      <c r="V38" s="147" t="str">
        <f t="shared" ca="1" si="5"/>
        <v/>
      </c>
    </row>
    <row r="39" spans="3:22">
      <c r="C39" s="158" t="str">
        <f t="shared" ca="1" si="2"/>
        <v/>
      </c>
      <c r="D39" s="147" t="str">
        <f>LEFT(Stocks!D34,9)</f>
        <v>7310126AA</v>
      </c>
      <c r="E39" s="147">
        <f>Stocks!B34</f>
        <v>566</v>
      </c>
      <c r="F39" s="147">
        <f t="shared" ca="1" si="3"/>
        <v>0</v>
      </c>
      <c r="G39" s="147" t="str">
        <f t="shared" ca="1" si="4"/>
        <v/>
      </c>
      <c r="H39" s="147" t="str">
        <f t="shared" ref="H39:V70" ca="1" si="6">IFERROR(INDEX(INDIRECT(H$3),MATCH($D39,INDIRECT(H$2),0)),"")</f>
        <v/>
      </c>
      <c r="I39" s="147" t="str">
        <f t="shared" ca="1" si="6"/>
        <v/>
      </c>
      <c r="J39" s="147" t="str">
        <f t="shared" ca="1" si="6"/>
        <v/>
      </c>
      <c r="K39" s="147" t="str">
        <f t="shared" ca="1" si="6"/>
        <v/>
      </c>
      <c r="L39" s="147" t="str">
        <f t="shared" ca="1" si="6"/>
        <v/>
      </c>
      <c r="M39" s="147" t="str">
        <f t="shared" ca="1" si="6"/>
        <v/>
      </c>
      <c r="N39" s="147" t="str">
        <f t="shared" ca="1" si="6"/>
        <v/>
      </c>
      <c r="O39" s="147" t="str">
        <f t="shared" ca="1" si="6"/>
        <v/>
      </c>
      <c r="P39" s="147" t="str">
        <f t="shared" ca="1" si="6"/>
        <v/>
      </c>
      <c r="Q39" s="147" t="str">
        <f t="shared" ca="1" si="6"/>
        <v/>
      </c>
      <c r="R39" s="147" t="str">
        <f t="shared" ca="1" si="6"/>
        <v/>
      </c>
      <c r="S39" s="147" t="str">
        <f t="shared" ca="1" si="6"/>
        <v/>
      </c>
      <c r="T39" s="147" t="str">
        <f t="shared" ca="1" si="6"/>
        <v/>
      </c>
      <c r="U39" s="147" t="str">
        <f t="shared" ca="1" si="6"/>
        <v/>
      </c>
      <c r="V39" s="147" t="str">
        <f t="shared" ca="1" si="6"/>
        <v/>
      </c>
    </row>
    <row r="40" spans="3:22">
      <c r="C40" s="158" t="str">
        <f t="shared" ca="1" si="2"/>
        <v/>
      </c>
      <c r="D40" s="147" t="str">
        <f>LEFT(Stocks!D35,9)</f>
        <v>7410817TA</v>
      </c>
      <c r="E40" s="147">
        <f>Stocks!B35</f>
        <v>8</v>
      </c>
      <c r="F40" s="147">
        <f t="shared" ca="1" si="3"/>
        <v>0</v>
      </c>
      <c r="G40" s="147" t="str">
        <f t="shared" ca="1" si="4"/>
        <v/>
      </c>
      <c r="H40" s="147" t="str">
        <f t="shared" ca="1" si="6"/>
        <v/>
      </c>
      <c r="I40" s="147" t="str">
        <f t="shared" ca="1" si="6"/>
        <v/>
      </c>
      <c r="J40" s="147" t="str">
        <f t="shared" ca="1" si="6"/>
        <v/>
      </c>
      <c r="K40" s="147" t="str">
        <f t="shared" ca="1" si="6"/>
        <v/>
      </c>
      <c r="L40" s="147" t="str">
        <f t="shared" ca="1" si="6"/>
        <v/>
      </c>
      <c r="M40" s="147" t="str">
        <f t="shared" ca="1" si="6"/>
        <v/>
      </c>
      <c r="N40" s="147" t="str">
        <f t="shared" ca="1" si="6"/>
        <v/>
      </c>
      <c r="O40" s="147" t="str">
        <f t="shared" ca="1" si="6"/>
        <v/>
      </c>
      <c r="P40" s="147" t="str">
        <f t="shared" ca="1" si="6"/>
        <v/>
      </c>
      <c r="Q40" s="147" t="str">
        <f t="shared" ca="1" si="6"/>
        <v/>
      </c>
      <c r="R40" s="147" t="str">
        <f t="shared" ca="1" si="6"/>
        <v/>
      </c>
      <c r="S40" s="147" t="str">
        <f t="shared" ca="1" si="6"/>
        <v/>
      </c>
      <c r="T40" s="147" t="str">
        <f t="shared" ca="1" si="6"/>
        <v/>
      </c>
      <c r="U40" s="147" t="str">
        <f t="shared" ca="1" si="6"/>
        <v/>
      </c>
      <c r="V40" s="147" t="str">
        <f t="shared" ca="1" si="6"/>
        <v/>
      </c>
    </row>
    <row r="41" spans="3:22">
      <c r="C41" s="158" t="str">
        <f t="shared" ca="1" si="2"/>
        <v/>
      </c>
      <c r="D41" s="147" t="str">
        <f>LEFT(Stocks!D36,9)</f>
        <v>7410827TA</v>
      </c>
      <c r="E41" s="147">
        <f>Stocks!B36</f>
        <v>10</v>
      </c>
      <c r="F41" s="147">
        <f t="shared" ca="1" si="3"/>
        <v>0</v>
      </c>
      <c r="G41" s="147" t="str">
        <f t="shared" ca="1" si="4"/>
        <v/>
      </c>
      <c r="H41" s="147" t="str">
        <f t="shared" ca="1" si="6"/>
        <v/>
      </c>
      <c r="I41" s="147" t="str">
        <f t="shared" ca="1" si="6"/>
        <v/>
      </c>
      <c r="J41" s="147" t="str">
        <f t="shared" ca="1" si="6"/>
        <v/>
      </c>
      <c r="K41" s="147" t="str">
        <f t="shared" ca="1" si="6"/>
        <v/>
      </c>
      <c r="L41" s="147" t="str">
        <f t="shared" ca="1" si="6"/>
        <v/>
      </c>
      <c r="M41" s="147" t="str">
        <f t="shared" ca="1" si="6"/>
        <v/>
      </c>
      <c r="N41" s="147" t="str">
        <f t="shared" ca="1" si="6"/>
        <v/>
      </c>
      <c r="O41" s="147" t="str">
        <f t="shared" ca="1" si="6"/>
        <v/>
      </c>
      <c r="P41" s="147" t="str">
        <f t="shared" ca="1" si="6"/>
        <v/>
      </c>
      <c r="Q41" s="147" t="str">
        <f t="shared" ca="1" si="6"/>
        <v/>
      </c>
      <c r="R41" s="147" t="str">
        <f t="shared" ca="1" si="6"/>
        <v/>
      </c>
      <c r="S41" s="147" t="str">
        <f t="shared" ca="1" si="6"/>
        <v/>
      </c>
      <c r="T41" s="147" t="str">
        <f t="shared" ca="1" si="6"/>
        <v/>
      </c>
      <c r="U41" s="147" t="str">
        <f t="shared" ca="1" si="6"/>
        <v/>
      </c>
      <c r="V41" s="147" t="str">
        <f t="shared" ca="1" si="6"/>
        <v/>
      </c>
    </row>
    <row r="42" spans="3:22">
      <c r="C42" s="158" t="str">
        <f t="shared" ca="1" si="2"/>
        <v/>
      </c>
      <c r="D42" s="147" t="str">
        <f>LEFT(Stocks!D37,9)</f>
        <v>7410827UA</v>
      </c>
      <c r="E42" s="147">
        <f>Stocks!B37</f>
        <v>106</v>
      </c>
      <c r="F42" s="147">
        <f t="shared" ca="1" si="3"/>
        <v>0</v>
      </c>
      <c r="G42" s="147" t="str">
        <f t="shared" ca="1" si="4"/>
        <v/>
      </c>
      <c r="H42" s="147" t="str">
        <f t="shared" ca="1" si="6"/>
        <v/>
      </c>
      <c r="I42" s="147" t="str">
        <f t="shared" ca="1" si="6"/>
        <v/>
      </c>
      <c r="J42" s="147" t="str">
        <f t="shared" ca="1" si="6"/>
        <v/>
      </c>
      <c r="K42" s="147" t="str">
        <f t="shared" ca="1" si="6"/>
        <v/>
      </c>
      <c r="L42" s="147" t="str">
        <f t="shared" ca="1" si="6"/>
        <v/>
      </c>
      <c r="M42" s="147" t="str">
        <f t="shared" ca="1" si="6"/>
        <v/>
      </c>
      <c r="N42" s="147" t="str">
        <f t="shared" ca="1" si="6"/>
        <v/>
      </c>
      <c r="O42" s="147" t="str">
        <f t="shared" ca="1" si="6"/>
        <v/>
      </c>
      <c r="P42" s="147" t="str">
        <f t="shared" ca="1" si="6"/>
        <v/>
      </c>
      <c r="Q42" s="147" t="str">
        <f t="shared" ca="1" si="6"/>
        <v/>
      </c>
      <c r="R42" s="147" t="str">
        <f t="shared" ca="1" si="6"/>
        <v/>
      </c>
      <c r="S42" s="147" t="str">
        <f t="shared" ca="1" si="6"/>
        <v/>
      </c>
      <c r="T42" s="147" t="str">
        <f t="shared" ca="1" si="6"/>
        <v/>
      </c>
      <c r="U42" s="147" t="str">
        <f t="shared" ca="1" si="6"/>
        <v/>
      </c>
      <c r="V42" s="147" t="str">
        <f t="shared" ca="1" si="6"/>
        <v/>
      </c>
    </row>
    <row r="43" spans="3:22">
      <c r="C43" s="158" t="str">
        <f t="shared" ca="1" si="2"/>
        <v/>
      </c>
      <c r="D43" s="147" t="str">
        <f>LEFT(Stocks!D38,9)</f>
        <v>7432690TB</v>
      </c>
      <c r="E43" s="147">
        <f>Stocks!B38</f>
        <v>2</v>
      </c>
      <c r="F43" s="147">
        <f t="shared" ca="1" si="3"/>
        <v>0</v>
      </c>
      <c r="G43" s="147" t="str">
        <f t="shared" ca="1" si="4"/>
        <v/>
      </c>
      <c r="H43" s="147" t="str">
        <f t="shared" ca="1" si="6"/>
        <v/>
      </c>
      <c r="I43" s="147" t="str">
        <f t="shared" ca="1" si="6"/>
        <v/>
      </c>
      <c r="J43" s="147" t="str">
        <f t="shared" ca="1" si="6"/>
        <v/>
      </c>
      <c r="K43" s="147" t="str">
        <f t="shared" ca="1" si="6"/>
        <v/>
      </c>
      <c r="L43" s="147" t="str">
        <f t="shared" ca="1" si="6"/>
        <v/>
      </c>
      <c r="M43" s="147" t="str">
        <f t="shared" ca="1" si="6"/>
        <v/>
      </c>
      <c r="N43" s="147" t="str">
        <f t="shared" ca="1" si="6"/>
        <v/>
      </c>
      <c r="O43" s="147" t="str">
        <f t="shared" ca="1" si="6"/>
        <v/>
      </c>
      <c r="P43" s="147" t="str">
        <f t="shared" ca="1" si="6"/>
        <v/>
      </c>
      <c r="Q43" s="147" t="str">
        <f t="shared" ca="1" si="6"/>
        <v/>
      </c>
      <c r="R43" s="147" t="str">
        <f t="shared" ca="1" si="6"/>
        <v/>
      </c>
      <c r="S43" s="147" t="str">
        <f t="shared" ca="1" si="6"/>
        <v/>
      </c>
      <c r="T43" s="147" t="str">
        <f t="shared" ca="1" si="6"/>
        <v/>
      </c>
      <c r="U43" s="147" t="str">
        <f t="shared" ca="1" si="6"/>
        <v/>
      </c>
      <c r="V43" s="147" t="str">
        <f t="shared" ca="1" si="6"/>
        <v/>
      </c>
    </row>
    <row r="44" spans="3:22">
      <c r="C44" s="158" t="str">
        <f t="shared" ca="1" si="2"/>
        <v/>
      </c>
      <c r="D44" s="147" t="str">
        <f>LEFT(Stocks!D39,9)</f>
        <v>7432691TA</v>
      </c>
      <c r="E44" s="147">
        <f>Stocks!B39</f>
        <v>1</v>
      </c>
      <c r="F44" s="147">
        <f t="shared" ca="1" si="3"/>
        <v>0</v>
      </c>
      <c r="G44" s="147" t="str">
        <f t="shared" ca="1" si="4"/>
        <v/>
      </c>
      <c r="H44" s="147" t="str">
        <f t="shared" ca="1" si="6"/>
        <v/>
      </c>
      <c r="I44" s="147" t="str">
        <f t="shared" ca="1" si="6"/>
        <v/>
      </c>
      <c r="J44" s="147" t="str">
        <f t="shared" ca="1" si="6"/>
        <v/>
      </c>
      <c r="K44" s="147" t="str">
        <f t="shared" ca="1" si="6"/>
        <v/>
      </c>
      <c r="L44" s="147" t="str">
        <f t="shared" ca="1" si="6"/>
        <v/>
      </c>
      <c r="M44" s="147" t="str">
        <f t="shared" ca="1" si="6"/>
        <v/>
      </c>
      <c r="N44" s="147" t="str">
        <f t="shared" ca="1" si="6"/>
        <v/>
      </c>
      <c r="O44" s="147" t="str">
        <f t="shared" ca="1" si="6"/>
        <v/>
      </c>
      <c r="P44" s="147" t="str">
        <f t="shared" ca="1" si="6"/>
        <v/>
      </c>
      <c r="Q44" s="147" t="str">
        <f t="shared" ca="1" si="6"/>
        <v/>
      </c>
      <c r="R44" s="147" t="str">
        <f t="shared" ca="1" si="6"/>
        <v/>
      </c>
      <c r="S44" s="147" t="str">
        <f t="shared" ca="1" si="6"/>
        <v/>
      </c>
      <c r="T44" s="147" t="str">
        <f t="shared" ca="1" si="6"/>
        <v/>
      </c>
      <c r="U44" s="147" t="str">
        <f t="shared" ca="1" si="6"/>
        <v/>
      </c>
      <c r="V44" s="147" t="str">
        <f t="shared" ca="1" si="6"/>
        <v/>
      </c>
    </row>
    <row r="45" spans="3:22">
      <c r="C45" s="158" t="str">
        <f t="shared" ca="1" si="2"/>
        <v/>
      </c>
      <c r="D45" s="147" t="str">
        <f>LEFT(Stocks!D40,9)</f>
        <v>7432720TA</v>
      </c>
      <c r="E45" s="147">
        <f>Stocks!B40</f>
        <v>6</v>
      </c>
      <c r="F45" s="147">
        <f t="shared" ca="1" si="3"/>
        <v>0</v>
      </c>
      <c r="G45" s="147" t="str">
        <f t="shared" ca="1" si="4"/>
        <v/>
      </c>
      <c r="H45" s="147" t="str">
        <f t="shared" ca="1" si="6"/>
        <v/>
      </c>
      <c r="I45" s="147" t="str">
        <f t="shared" ca="1" si="6"/>
        <v/>
      </c>
      <c r="J45" s="147" t="str">
        <f t="shared" ca="1" si="6"/>
        <v/>
      </c>
      <c r="K45" s="147" t="str">
        <f t="shared" ca="1" si="6"/>
        <v/>
      </c>
      <c r="L45" s="147" t="str">
        <f t="shared" ca="1" si="6"/>
        <v/>
      </c>
      <c r="M45" s="147" t="str">
        <f t="shared" ca="1" si="6"/>
        <v/>
      </c>
      <c r="N45" s="147" t="str">
        <f t="shared" ca="1" si="6"/>
        <v/>
      </c>
      <c r="O45" s="147" t="str">
        <f t="shared" ca="1" si="6"/>
        <v/>
      </c>
      <c r="P45" s="147" t="str">
        <f t="shared" ca="1" si="6"/>
        <v/>
      </c>
      <c r="Q45" s="147" t="str">
        <f t="shared" ca="1" si="6"/>
        <v/>
      </c>
      <c r="R45" s="147" t="str">
        <f t="shared" ca="1" si="6"/>
        <v/>
      </c>
      <c r="S45" s="147" t="str">
        <f t="shared" ca="1" si="6"/>
        <v/>
      </c>
      <c r="T45" s="147" t="str">
        <f t="shared" ca="1" si="6"/>
        <v/>
      </c>
      <c r="U45" s="147" t="str">
        <f t="shared" ca="1" si="6"/>
        <v/>
      </c>
      <c r="V45" s="147" t="str">
        <f t="shared" ca="1" si="6"/>
        <v/>
      </c>
    </row>
    <row r="46" spans="3:22">
      <c r="C46" s="158" t="str">
        <f t="shared" ca="1" si="2"/>
        <v/>
      </c>
      <c r="D46" s="147" t="str">
        <f>LEFT(Stocks!D41,9)</f>
        <v>7432721TA</v>
      </c>
      <c r="E46" s="147">
        <f>Stocks!B41</f>
        <v>12</v>
      </c>
      <c r="F46" s="147">
        <f t="shared" ca="1" si="3"/>
        <v>0</v>
      </c>
      <c r="G46" s="147" t="str">
        <f t="shared" ca="1" si="4"/>
        <v/>
      </c>
      <c r="H46" s="147" t="str">
        <f t="shared" ca="1" si="6"/>
        <v/>
      </c>
      <c r="I46" s="147" t="str">
        <f t="shared" ca="1" si="6"/>
        <v/>
      </c>
      <c r="J46" s="147" t="str">
        <f t="shared" ca="1" si="6"/>
        <v/>
      </c>
      <c r="K46" s="147" t="str">
        <f t="shared" ca="1" si="6"/>
        <v/>
      </c>
      <c r="L46" s="147" t="str">
        <f t="shared" ca="1" si="6"/>
        <v/>
      </c>
      <c r="M46" s="147" t="str">
        <f t="shared" ca="1" si="6"/>
        <v/>
      </c>
      <c r="N46" s="147" t="str">
        <f t="shared" ca="1" si="6"/>
        <v/>
      </c>
      <c r="O46" s="147" t="str">
        <f t="shared" ca="1" si="6"/>
        <v/>
      </c>
      <c r="P46" s="147" t="str">
        <f t="shared" ca="1" si="6"/>
        <v/>
      </c>
      <c r="Q46" s="147" t="str">
        <f t="shared" ca="1" si="6"/>
        <v/>
      </c>
      <c r="R46" s="147" t="str">
        <f t="shared" ca="1" si="6"/>
        <v/>
      </c>
      <c r="S46" s="147" t="str">
        <f t="shared" ca="1" si="6"/>
        <v/>
      </c>
      <c r="T46" s="147" t="str">
        <f t="shared" ca="1" si="6"/>
        <v/>
      </c>
      <c r="U46" s="147" t="str">
        <f t="shared" ca="1" si="6"/>
        <v/>
      </c>
      <c r="V46" s="147" t="str">
        <f t="shared" ca="1" si="6"/>
        <v/>
      </c>
    </row>
    <row r="47" spans="3:22">
      <c r="C47" s="158" t="str">
        <f t="shared" ca="1" si="2"/>
        <v/>
      </c>
      <c r="D47" s="147" t="str">
        <f>LEFT(Stocks!D42,9)</f>
        <v>7433064TA</v>
      </c>
      <c r="E47" s="147">
        <f>Stocks!B42</f>
        <v>0</v>
      </c>
      <c r="F47" s="147">
        <f t="shared" ca="1" si="3"/>
        <v>0</v>
      </c>
      <c r="G47" s="147" t="str">
        <f t="shared" ca="1" si="4"/>
        <v/>
      </c>
      <c r="H47" s="147" t="str">
        <f t="shared" ca="1" si="6"/>
        <v/>
      </c>
      <c r="I47" s="147" t="str">
        <f t="shared" ca="1" si="6"/>
        <v/>
      </c>
      <c r="J47" s="147" t="str">
        <f t="shared" ca="1" si="6"/>
        <v/>
      </c>
      <c r="K47" s="147" t="str">
        <f t="shared" ca="1" si="6"/>
        <v/>
      </c>
      <c r="L47" s="147" t="str">
        <f t="shared" ca="1" si="6"/>
        <v/>
      </c>
      <c r="M47" s="147" t="str">
        <f t="shared" ca="1" si="6"/>
        <v/>
      </c>
      <c r="N47" s="147" t="str">
        <f t="shared" ca="1" si="6"/>
        <v/>
      </c>
      <c r="O47" s="147" t="str">
        <f t="shared" ca="1" si="6"/>
        <v/>
      </c>
      <c r="P47" s="147" t="str">
        <f t="shared" ca="1" si="6"/>
        <v/>
      </c>
      <c r="Q47" s="147" t="str">
        <f t="shared" ca="1" si="6"/>
        <v/>
      </c>
      <c r="R47" s="147" t="str">
        <f t="shared" ca="1" si="6"/>
        <v/>
      </c>
      <c r="S47" s="147" t="str">
        <f t="shared" ca="1" si="6"/>
        <v/>
      </c>
      <c r="T47" s="147" t="str">
        <f t="shared" ca="1" si="6"/>
        <v/>
      </c>
      <c r="U47" s="147" t="str">
        <f t="shared" ca="1" si="6"/>
        <v/>
      </c>
      <c r="V47" s="147" t="str">
        <f t="shared" ca="1" si="6"/>
        <v/>
      </c>
    </row>
    <row r="48" spans="3:22">
      <c r="C48" s="158" t="str">
        <f t="shared" ca="1" si="2"/>
        <v/>
      </c>
      <c r="D48" s="147" t="str">
        <f>LEFT(Stocks!D43,9)</f>
        <v>7611435TA</v>
      </c>
      <c r="E48" s="147">
        <f>Stocks!B43</f>
        <v>0</v>
      </c>
      <c r="F48" s="147">
        <f t="shared" ca="1" si="3"/>
        <v>0</v>
      </c>
      <c r="G48" s="147" t="str">
        <f t="shared" ca="1" si="4"/>
        <v/>
      </c>
      <c r="H48" s="147" t="str">
        <f t="shared" ca="1" si="6"/>
        <v/>
      </c>
      <c r="I48" s="147" t="str">
        <f t="shared" ca="1" si="6"/>
        <v/>
      </c>
      <c r="J48" s="147" t="str">
        <f t="shared" ca="1" si="6"/>
        <v/>
      </c>
      <c r="K48" s="147" t="str">
        <f t="shared" ca="1" si="6"/>
        <v/>
      </c>
      <c r="L48" s="147" t="str">
        <f t="shared" ca="1" si="6"/>
        <v/>
      </c>
      <c r="M48" s="147" t="str">
        <f t="shared" ca="1" si="6"/>
        <v/>
      </c>
      <c r="N48" s="147" t="str">
        <f t="shared" ca="1" si="6"/>
        <v/>
      </c>
      <c r="O48" s="147" t="str">
        <f t="shared" ca="1" si="6"/>
        <v/>
      </c>
      <c r="P48" s="147" t="str">
        <f t="shared" ca="1" si="6"/>
        <v/>
      </c>
      <c r="Q48" s="147" t="str">
        <f t="shared" ca="1" si="6"/>
        <v/>
      </c>
      <c r="R48" s="147" t="str">
        <f t="shared" ca="1" si="6"/>
        <v/>
      </c>
      <c r="S48" s="147" t="str">
        <f t="shared" ca="1" si="6"/>
        <v/>
      </c>
      <c r="T48" s="147" t="str">
        <f t="shared" ca="1" si="6"/>
        <v/>
      </c>
      <c r="U48" s="147" t="str">
        <f t="shared" ca="1" si="6"/>
        <v/>
      </c>
      <c r="V48" s="147" t="str">
        <f t="shared" ca="1" si="6"/>
        <v/>
      </c>
    </row>
    <row r="49" spans="3:22">
      <c r="C49" s="158" t="str">
        <f t="shared" ca="1" si="2"/>
        <v/>
      </c>
      <c r="D49" s="147" t="str">
        <f>LEFT(Stocks!D44,9)</f>
        <v>7611435TB</v>
      </c>
      <c r="E49" s="147">
        <f>Stocks!B44</f>
        <v>0</v>
      </c>
      <c r="F49" s="147">
        <f t="shared" ca="1" si="3"/>
        <v>0</v>
      </c>
      <c r="G49" s="147" t="str">
        <f t="shared" ca="1" si="4"/>
        <v/>
      </c>
      <c r="H49" s="147" t="str">
        <f t="shared" ca="1" si="6"/>
        <v/>
      </c>
      <c r="I49" s="147" t="str">
        <f t="shared" ca="1" si="6"/>
        <v/>
      </c>
      <c r="J49" s="147" t="str">
        <f t="shared" ca="1" si="6"/>
        <v/>
      </c>
      <c r="K49" s="147" t="str">
        <f t="shared" ca="1" si="6"/>
        <v/>
      </c>
      <c r="L49" s="147" t="str">
        <f t="shared" ca="1" si="6"/>
        <v/>
      </c>
      <c r="M49" s="147" t="str">
        <f t="shared" ca="1" si="6"/>
        <v/>
      </c>
      <c r="N49" s="147" t="str">
        <f t="shared" ca="1" si="6"/>
        <v/>
      </c>
      <c r="O49" s="147" t="str">
        <f t="shared" ca="1" si="6"/>
        <v/>
      </c>
      <c r="P49" s="147" t="str">
        <f t="shared" ca="1" si="6"/>
        <v/>
      </c>
      <c r="Q49" s="147" t="str">
        <f t="shared" ca="1" si="6"/>
        <v/>
      </c>
      <c r="R49" s="147" t="str">
        <f t="shared" ca="1" si="6"/>
        <v/>
      </c>
      <c r="S49" s="147" t="str">
        <f t="shared" ca="1" si="6"/>
        <v/>
      </c>
      <c r="T49" s="147" t="str">
        <f t="shared" ca="1" si="6"/>
        <v/>
      </c>
      <c r="U49" s="147" t="str">
        <f t="shared" ca="1" si="6"/>
        <v/>
      </c>
      <c r="V49" s="147" t="str">
        <f t="shared" ca="1" si="6"/>
        <v/>
      </c>
    </row>
    <row r="50" spans="3:22">
      <c r="C50" s="158" t="str">
        <f t="shared" ca="1" si="2"/>
        <v/>
      </c>
      <c r="D50" s="147" t="str">
        <f>LEFT(Stocks!D45,9)</f>
        <v>7611446TA</v>
      </c>
      <c r="E50" s="147">
        <f>Stocks!B45</f>
        <v>4</v>
      </c>
      <c r="F50" s="147">
        <f t="shared" ca="1" si="3"/>
        <v>0</v>
      </c>
      <c r="G50" s="147" t="str">
        <f t="shared" ca="1" si="4"/>
        <v/>
      </c>
      <c r="H50" s="147" t="str">
        <f t="shared" ca="1" si="6"/>
        <v/>
      </c>
      <c r="I50" s="147" t="str">
        <f t="shared" ca="1" si="6"/>
        <v/>
      </c>
      <c r="J50" s="147" t="str">
        <f t="shared" ca="1" si="6"/>
        <v/>
      </c>
      <c r="K50" s="147" t="str">
        <f t="shared" ca="1" si="6"/>
        <v/>
      </c>
      <c r="L50" s="147" t="str">
        <f t="shared" ca="1" si="6"/>
        <v/>
      </c>
      <c r="M50" s="147" t="str">
        <f t="shared" ca="1" si="6"/>
        <v/>
      </c>
      <c r="N50" s="147" t="str">
        <f t="shared" ca="1" si="6"/>
        <v/>
      </c>
      <c r="O50" s="147" t="str">
        <f t="shared" ca="1" si="6"/>
        <v/>
      </c>
      <c r="P50" s="147" t="str">
        <f t="shared" ca="1" si="6"/>
        <v/>
      </c>
      <c r="Q50" s="147" t="str">
        <f t="shared" ca="1" si="6"/>
        <v/>
      </c>
      <c r="R50" s="147" t="str">
        <f t="shared" ca="1" si="6"/>
        <v/>
      </c>
      <c r="S50" s="147" t="str">
        <f t="shared" ca="1" si="6"/>
        <v/>
      </c>
      <c r="T50" s="147" t="str">
        <f t="shared" ca="1" si="6"/>
        <v/>
      </c>
      <c r="U50" s="147" t="str">
        <f t="shared" ca="1" si="6"/>
        <v/>
      </c>
      <c r="V50" s="147" t="str">
        <f t="shared" ca="1" si="6"/>
        <v/>
      </c>
    </row>
    <row r="51" spans="3:22">
      <c r="C51" s="158" t="str">
        <f t="shared" ca="1" si="2"/>
        <v/>
      </c>
      <c r="D51" s="147" t="str">
        <f>LEFT(Stocks!D46,9)</f>
        <v>7620475TA</v>
      </c>
      <c r="E51" s="147">
        <f>Stocks!B46</f>
        <v>0</v>
      </c>
      <c r="F51" s="147">
        <f t="shared" ca="1" si="3"/>
        <v>0</v>
      </c>
      <c r="G51" s="147" t="str">
        <f t="shared" ca="1" si="4"/>
        <v/>
      </c>
      <c r="H51" s="147" t="str">
        <f t="shared" ca="1" si="6"/>
        <v/>
      </c>
      <c r="I51" s="147" t="str">
        <f t="shared" ca="1" si="6"/>
        <v/>
      </c>
      <c r="J51" s="147" t="str">
        <f t="shared" ca="1" si="6"/>
        <v/>
      </c>
      <c r="K51" s="147" t="str">
        <f t="shared" ca="1" si="6"/>
        <v/>
      </c>
      <c r="L51" s="147" t="str">
        <f t="shared" ca="1" si="6"/>
        <v/>
      </c>
      <c r="M51" s="147" t="str">
        <f t="shared" ca="1" si="6"/>
        <v/>
      </c>
      <c r="N51" s="147" t="str">
        <f t="shared" ca="1" si="6"/>
        <v/>
      </c>
      <c r="O51" s="147" t="str">
        <f t="shared" ca="1" si="6"/>
        <v/>
      </c>
      <c r="P51" s="147" t="str">
        <f t="shared" ca="1" si="6"/>
        <v/>
      </c>
      <c r="Q51" s="147" t="str">
        <f t="shared" ca="1" si="6"/>
        <v/>
      </c>
      <c r="R51" s="147" t="str">
        <f t="shared" ca="1" si="6"/>
        <v/>
      </c>
      <c r="S51" s="147" t="str">
        <f t="shared" ca="1" si="6"/>
        <v/>
      </c>
      <c r="T51" s="147" t="str">
        <f t="shared" ca="1" si="6"/>
        <v/>
      </c>
      <c r="U51" s="147" t="str">
        <f t="shared" ca="1" si="6"/>
        <v/>
      </c>
      <c r="V51" s="147" t="str">
        <f t="shared" ca="1" si="6"/>
        <v/>
      </c>
    </row>
    <row r="52" spans="3:22">
      <c r="C52" s="158" t="str">
        <f t="shared" ca="1" si="2"/>
        <v/>
      </c>
      <c r="D52" s="147" t="str">
        <f>LEFT(Stocks!D47,9)</f>
        <v>7660604TA</v>
      </c>
      <c r="E52" s="147">
        <f>Stocks!B47</f>
        <v>44</v>
      </c>
      <c r="F52" s="147">
        <f t="shared" ca="1" si="3"/>
        <v>0</v>
      </c>
      <c r="G52" s="147" t="str">
        <f t="shared" ca="1" si="4"/>
        <v/>
      </c>
      <c r="H52" s="147" t="str">
        <f t="shared" ca="1" si="6"/>
        <v/>
      </c>
      <c r="I52" s="147" t="str">
        <f t="shared" ca="1" si="6"/>
        <v/>
      </c>
      <c r="J52" s="147" t="str">
        <f t="shared" ca="1" si="6"/>
        <v/>
      </c>
      <c r="K52" s="147" t="str">
        <f t="shared" ca="1" si="6"/>
        <v/>
      </c>
      <c r="L52" s="147" t="str">
        <f t="shared" ca="1" si="6"/>
        <v/>
      </c>
      <c r="M52" s="147" t="str">
        <f t="shared" ca="1" si="6"/>
        <v/>
      </c>
      <c r="N52" s="147" t="str">
        <f t="shared" ca="1" si="6"/>
        <v/>
      </c>
      <c r="O52" s="147" t="str">
        <f t="shared" ca="1" si="6"/>
        <v/>
      </c>
      <c r="P52" s="147" t="str">
        <f t="shared" ca="1" si="6"/>
        <v/>
      </c>
      <c r="Q52" s="147" t="str">
        <f t="shared" ca="1" si="6"/>
        <v/>
      </c>
      <c r="R52" s="147" t="str">
        <f t="shared" ca="1" si="6"/>
        <v/>
      </c>
      <c r="S52" s="147" t="str">
        <f t="shared" ca="1" si="6"/>
        <v/>
      </c>
      <c r="T52" s="147" t="str">
        <f t="shared" ca="1" si="6"/>
        <v/>
      </c>
      <c r="U52" s="147" t="str">
        <f t="shared" ca="1" si="6"/>
        <v/>
      </c>
      <c r="V52" s="147" t="str">
        <f t="shared" ca="1" si="6"/>
        <v/>
      </c>
    </row>
    <row r="53" spans="3:22">
      <c r="C53" s="158" t="str">
        <f t="shared" ca="1" si="2"/>
        <v/>
      </c>
      <c r="D53" s="147" t="str">
        <f>LEFT(Stocks!D48,9)</f>
        <v>7710035AA</v>
      </c>
      <c r="E53" s="147">
        <f>Stocks!B48</f>
        <v>137</v>
      </c>
      <c r="F53" s="147">
        <f t="shared" ca="1" si="3"/>
        <v>0</v>
      </c>
      <c r="G53" s="147" t="str">
        <f t="shared" ca="1" si="4"/>
        <v/>
      </c>
      <c r="H53" s="147" t="str">
        <f t="shared" ca="1" si="6"/>
        <v/>
      </c>
      <c r="I53" s="147" t="str">
        <f t="shared" ca="1" si="6"/>
        <v/>
      </c>
      <c r="J53" s="147" t="str">
        <f t="shared" ca="1" si="6"/>
        <v/>
      </c>
      <c r="K53" s="147" t="str">
        <f t="shared" ca="1" si="6"/>
        <v/>
      </c>
      <c r="L53" s="147" t="str">
        <f t="shared" ca="1" si="6"/>
        <v/>
      </c>
      <c r="M53" s="147" t="str">
        <f t="shared" ca="1" si="6"/>
        <v/>
      </c>
      <c r="N53" s="147" t="str">
        <f t="shared" ca="1" si="6"/>
        <v/>
      </c>
      <c r="O53" s="147" t="str">
        <f t="shared" ca="1" si="6"/>
        <v/>
      </c>
      <c r="P53" s="147" t="str">
        <f t="shared" ca="1" si="6"/>
        <v/>
      </c>
      <c r="Q53" s="147" t="str">
        <f t="shared" ca="1" si="6"/>
        <v/>
      </c>
      <c r="R53" s="147" t="str">
        <f t="shared" ca="1" si="6"/>
        <v/>
      </c>
      <c r="S53" s="147" t="str">
        <f t="shared" ca="1" si="6"/>
        <v/>
      </c>
      <c r="T53" s="147" t="str">
        <f t="shared" ca="1" si="6"/>
        <v/>
      </c>
      <c r="U53" s="147" t="str">
        <f t="shared" ca="1" si="6"/>
        <v/>
      </c>
      <c r="V53" s="147" t="str">
        <f t="shared" ca="1" si="6"/>
        <v/>
      </c>
    </row>
    <row r="54" spans="3:22">
      <c r="C54" s="158" t="str">
        <f t="shared" ca="1" si="2"/>
        <v>Beson</v>
      </c>
      <c r="D54" s="147" t="str">
        <f>LEFT(Stocks!D49,9)</f>
        <v>7310148AA</v>
      </c>
      <c r="E54" s="147">
        <f>Stocks!B49</f>
        <v>37</v>
      </c>
      <c r="F54" s="147">
        <f t="shared" ca="1" si="3"/>
        <v>40</v>
      </c>
      <c r="G54" s="147">
        <f t="shared" ca="1" si="4"/>
        <v>-3</v>
      </c>
      <c r="H54" s="147" t="str">
        <f t="shared" ca="1" si="6"/>
        <v/>
      </c>
      <c r="I54" s="147">
        <f t="shared" ca="1" si="6"/>
        <v>40</v>
      </c>
      <c r="J54" s="147" t="str">
        <f t="shared" ca="1" si="6"/>
        <v/>
      </c>
      <c r="K54" s="147" t="str">
        <f t="shared" ca="1" si="6"/>
        <v/>
      </c>
      <c r="L54" s="147" t="str">
        <f t="shared" ca="1" si="6"/>
        <v/>
      </c>
      <c r="M54" s="147" t="str">
        <f t="shared" ca="1" si="6"/>
        <v/>
      </c>
      <c r="N54" s="147" t="str">
        <f t="shared" ca="1" si="6"/>
        <v/>
      </c>
      <c r="O54" s="147" t="str">
        <f t="shared" ca="1" si="6"/>
        <v/>
      </c>
      <c r="P54" s="147" t="str">
        <f t="shared" ca="1" si="6"/>
        <v/>
      </c>
      <c r="Q54" s="147" t="str">
        <f t="shared" ca="1" si="6"/>
        <v/>
      </c>
      <c r="R54" s="147" t="str">
        <f t="shared" ca="1" si="6"/>
        <v/>
      </c>
      <c r="S54" s="147" t="str">
        <f t="shared" ca="1" si="6"/>
        <v/>
      </c>
      <c r="T54" s="147" t="str">
        <f t="shared" ca="1" si="6"/>
        <v/>
      </c>
      <c r="U54" s="147" t="str">
        <f t="shared" ca="1" si="6"/>
        <v/>
      </c>
      <c r="V54" s="147" t="str">
        <f t="shared" ca="1" si="6"/>
        <v/>
      </c>
    </row>
    <row r="55" spans="3:22">
      <c r="C55" s="158" t="str">
        <f t="shared" ca="1" si="2"/>
        <v/>
      </c>
      <c r="D55" s="147" t="str">
        <f>LEFT(Stocks!D50,9)</f>
        <v>7310630AA</v>
      </c>
      <c r="E55" s="147">
        <f>Stocks!B50</f>
        <v>60</v>
      </c>
      <c r="F55" s="147">
        <f t="shared" ca="1" si="3"/>
        <v>0</v>
      </c>
      <c r="G55" s="147" t="str">
        <f t="shared" ca="1" si="4"/>
        <v/>
      </c>
      <c r="H55" s="147" t="str">
        <f t="shared" ca="1" si="6"/>
        <v/>
      </c>
      <c r="I55" s="147" t="str">
        <f t="shared" ca="1" si="6"/>
        <v/>
      </c>
      <c r="J55" s="147" t="str">
        <f t="shared" ca="1" si="6"/>
        <v/>
      </c>
      <c r="K55" s="147" t="str">
        <f t="shared" ca="1" si="6"/>
        <v/>
      </c>
      <c r="L55" s="147" t="str">
        <f t="shared" ca="1" si="6"/>
        <v/>
      </c>
      <c r="M55" s="147" t="str">
        <f t="shared" ca="1" si="6"/>
        <v/>
      </c>
      <c r="N55" s="147" t="str">
        <f t="shared" ca="1" si="6"/>
        <v/>
      </c>
      <c r="O55" s="147" t="str">
        <f t="shared" ca="1" si="6"/>
        <v/>
      </c>
      <c r="P55" s="147" t="str">
        <f t="shared" ca="1" si="6"/>
        <v/>
      </c>
      <c r="Q55" s="147" t="str">
        <f t="shared" ca="1" si="6"/>
        <v/>
      </c>
      <c r="R55" s="147" t="str">
        <f t="shared" ca="1" si="6"/>
        <v/>
      </c>
      <c r="S55" s="147" t="str">
        <f t="shared" ca="1" si="6"/>
        <v/>
      </c>
      <c r="T55" s="147" t="str">
        <f t="shared" ca="1" si="6"/>
        <v/>
      </c>
      <c r="U55" s="147" t="str">
        <f t="shared" ca="1" si="6"/>
        <v/>
      </c>
      <c r="V55" s="147" t="str">
        <f t="shared" ca="1" si="6"/>
        <v/>
      </c>
    </row>
    <row r="56" spans="3:22">
      <c r="C56" s="158" t="str">
        <f t="shared" ca="1" si="2"/>
        <v/>
      </c>
      <c r="D56" s="147" t="str">
        <f>LEFT(Stocks!D51,9)</f>
        <v>7410150AA</v>
      </c>
      <c r="E56" s="147">
        <f>Stocks!B51</f>
        <v>575</v>
      </c>
      <c r="F56" s="147">
        <f t="shared" ca="1" si="3"/>
        <v>0</v>
      </c>
      <c r="G56" s="147" t="str">
        <f t="shared" ca="1" si="4"/>
        <v/>
      </c>
      <c r="H56" s="147" t="str">
        <f t="shared" ref="H56:V87" ca="1" si="7">IFERROR(INDEX(INDIRECT(H$3),MATCH($D56,INDIRECT(H$2),0)),"")</f>
        <v/>
      </c>
      <c r="I56" s="147" t="str">
        <f t="shared" ca="1" si="7"/>
        <v/>
      </c>
      <c r="J56" s="147" t="str">
        <f t="shared" ca="1" si="7"/>
        <v/>
      </c>
      <c r="K56" s="147" t="str">
        <f t="shared" ca="1" si="7"/>
        <v/>
      </c>
      <c r="L56" s="147" t="str">
        <f t="shared" ca="1" si="7"/>
        <v/>
      </c>
      <c r="M56" s="147" t="str">
        <f t="shared" ca="1" si="7"/>
        <v/>
      </c>
      <c r="N56" s="147" t="str">
        <f t="shared" ca="1" si="7"/>
        <v/>
      </c>
      <c r="O56" s="147" t="str">
        <f t="shared" ca="1" si="7"/>
        <v/>
      </c>
      <c r="P56" s="147" t="str">
        <f t="shared" ca="1" si="7"/>
        <v/>
      </c>
      <c r="Q56" s="147" t="str">
        <f t="shared" ca="1" si="7"/>
        <v/>
      </c>
      <c r="R56" s="147" t="str">
        <f t="shared" ca="1" si="7"/>
        <v/>
      </c>
      <c r="S56" s="147" t="str">
        <f t="shared" ca="1" si="7"/>
        <v/>
      </c>
      <c r="T56" s="147" t="str">
        <f t="shared" ca="1" si="7"/>
        <v/>
      </c>
      <c r="U56" s="147" t="str">
        <f t="shared" ca="1" si="7"/>
        <v/>
      </c>
      <c r="V56" s="147" t="str">
        <f t="shared" ca="1" si="7"/>
        <v/>
      </c>
    </row>
    <row r="57" spans="3:22">
      <c r="C57" s="158" t="str">
        <f t="shared" ca="1" si="2"/>
        <v/>
      </c>
      <c r="D57" s="147" t="str">
        <f>LEFT(Stocks!D52,9)</f>
        <v>7432723TA</v>
      </c>
      <c r="E57" s="147">
        <f>Stocks!B52</f>
        <v>76</v>
      </c>
      <c r="F57" s="147">
        <f t="shared" ca="1" si="3"/>
        <v>0</v>
      </c>
      <c r="G57" s="147" t="str">
        <f t="shared" ca="1" si="4"/>
        <v/>
      </c>
      <c r="H57" s="147" t="str">
        <f t="shared" ca="1" si="7"/>
        <v/>
      </c>
      <c r="I57" s="147" t="str">
        <f t="shared" ca="1" si="7"/>
        <v/>
      </c>
      <c r="J57" s="147" t="str">
        <f t="shared" ca="1" si="7"/>
        <v/>
      </c>
      <c r="K57" s="147" t="str">
        <f t="shared" ca="1" si="7"/>
        <v/>
      </c>
      <c r="L57" s="147" t="str">
        <f t="shared" ca="1" si="7"/>
        <v/>
      </c>
      <c r="M57" s="147" t="str">
        <f t="shared" ca="1" si="7"/>
        <v/>
      </c>
      <c r="N57" s="147" t="str">
        <f t="shared" ca="1" si="7"/>
        <v/>
      </c>
      <c r="O57" s="147" t="str">
        <f t="shared" ca="1" si="7"/>
        <v/>
      </c>
      <c r="P57" s="147" t="str">
        <f t="shared" ca="1" si="7"/>
        <v/>
      </c>
      <c r="Q57" s="147" t="str">
        <f t="shared" ca="1" si="7"/>
        <v/>
      </c>
      <c r="R57" s="147" t="str">
        <f t="shared" ca="1" si="7"/>
        <v/>
      </c>
      <c r="S57" s="147" t="str">
        <f t="shared" ca="1" si="7"/>
        <v/>
      </c>
      <c r="T57" s="147" t="str">
        <f t="shared" ca="1" si="7"/>
        <v/>
      </c>
      <c r="U57" s="147" t="str">
        <f t="shared" ca="1" si="7"/>
        <v/>
      </c>
      <c r="V57" s="147" t="str">
        <f t="shared" ca="1" si="7"/>
        <v/>
      </c>
    </row>
    <row r="58" spans="3:22">
      <c r="C58" s="158" t="str">
        <f t="shared" ca="1" si="2"/>
        <v/>
      </c>
      <c r="D58" s="147" t="str">
        <f>LEFT(Stocks!D53,9)</f>
        <v>7640211TA</v>
      </c>
      <c r="E58" s="147">
        <f>Stocks!B53</f>
        <v>18</v>
      </c>
      <c r="F58" s="147">
        <f t="shared" ca="1" si="3"/>
        <v>0</v>
      </c>
      <c r="G58" s="147" t="str">
        <f t="shared" ca="1" si="4"/>
        <v/>
      </c>
      <c r="H58" s="147" t="str">
        <f t="shared" ca="1" si="7"/>
        <v/>
      </c>
      <c r="I58" s="147" t="str">
        <f t="shared" ca="1" si="7"/>
        <v/>
      </c>
      <c r="J58" s="147" t="str">
        <f t="shared" ca="1" si="7"/>
        <v/>
      </c>
      <c r="K58" s="147" t="str">
        <f t="shared" ca="1" si="7"/>
        <v/>
      </c>
      <c r="L58" s="147" t="str">
        <f t="shared" ca="1" si="7"/>
        <v/>
      </c>
      <c r="M58" s="147" t="str">
        <f t="shared" ca="1" si="7"/>
        <v/>
      </c>
      <c r="N58" s="147" t="str">
        <f t="shared" ca="1" si="7"/>
        <v/>
      </c>
      <c r="O58" s="147" t="str">
        <f t="shared" ca="1" si="7"/>
        <v/>
      </c>
      <c r="P58" s="147" t="str">
        <f t="shared" ca="1" si="7"/>
        <v/>
      </c>
      <c r="Q58" s="147" t="str">
        <f t="shared" ca="1" si="7"/>
        <v/>
      </c>
      <c r="R58" s="147" t="str">
        <f t="shared" ca="1" si="7"/>
        <v/>
      </c>
      <c r="S58" s="147" t="str">
        <f t="shared" ca="1" si="7"/>
        <v/>
      </c>
      <c r="T58" s="147" t="str">
        <f t="shared" ca="1" si="7"/>
        <v/>
      </c>
      <c r="U58" s="147" t="str">
        <f t="shared" ca="1" si="7"/>
        <v/>
      </c>
      <c r="V58" s="147" t="str">
        <f t="shared" ca="1" si="7"/>
        <v/>
      </c>
    </row>
    <row r="59" spans="3:22">
      <c r="C59" s="158" t="str">
        <f t="shared" ca="1" si="2"/>
        <v/>
      </c>
      <c r="D59" s="147" t="str">
        <f>LEFT(Stocks!D54,9)</f>
        <v>7640213TA</v>
      </c>
      <c r="E59" s="147">
        <f>Stocks!B54</f>
        <v>13</v>
      </c>
      <c r="F59" s="147">
        <f t="shared" ca="1" si="3"/>
        <v>0</v>
      </c>
      <c r="G59" s="147" t="str">
        <f t="shared" ca="1" si="4"/>
        <v/>
      </c>
      <c r="H59" s="147" t="str">
        <f t="shared" ca="1" si="7"/>
        <v/>
      </c>
      <c r="I59" s="147" t="str">
        <f t="shared" ca="1" si="7"/>
        <v/>
      </c>
      <c r="J59" s="147" t="str">
        <f t="shared" ca="1" si="7"/>
        <v/>
      </c>
      <c r="K59" s="147" t="str">
        <f t="shared" ca="1" si="7"/>
        <v/>
      </c>
      <c r="L59" s="147" t="str">
        <f t="shared" ca="1" si="7"/>
        <v/>
      </c>
      <c r="M59" s="147" t="str">
        <f t="shared" ca="1" si="7"/>
        <v/>
      </c>
      <c r="N59" s="147" t="str">
        <f t="shared" ca="1" si="7"/>
        <v/>
      </c>
      <c r="O59" s="147" t="str">
        <f t="shared" ca="1" si="7"/>
        <v/>
      </c>
      <c r="P59" s="147" t="str">
        <f t="shared" ca="1" si="7"/>
        <v/>
      </c>
      <c r="Q59" s="147" t="str">
        <f t="shared" ca="1" si="7"/>
        <v/>
      </c>
      <c r="R59" s="147" t="str">
        <f t="shared" ca="1" si="7"/>
        <v/>
      </c>
      <c r="S59" s="147" t="str">
        <f t="shared" ca="1" si="7"/>
        <v/>
      </c>
      <c r="T59" s="147" t="str">
        <f t="shared" ca="1" si="7"/>
        <v/>
      </c>
      <c r="U59" s="147" t="str">
        <f t="shared" ca="1" si="7"/>
        <v/>
      </c>
      <c r="V59" s="147" t="str">
        <f t="shared" ca="1" si="7"/>
        <v/>
      </c>
    </row>
    <row r="60" spans="3:22">
      <c r="C60" s="158" t="str">
        <f t="shared" ca="1" si="2"/>
        <v/>
      </c>
      <c r="D60" s="147" t="str">
        <f>LEFT(Stocks!D55,9)</f>
        <v>7710077AA</v>
      </c>
      <c r="E60" s="147">
        <f>Stocks!B55</f>
        <v>710</v>
      </c>
      <c r="F60" s="147">
        <f t="shared" ca="1" si="3"/>
        <v>0</v>
      </c>
      <c r="G60" s="147" t="str">
        <f t="shared" ca="1" si="4"/>
        <v/>
      </c>
      <c r="H60" s="147" t="str">
        <f t="shared" ca="1" si="7"/>
        <v/>
      </c>
      <c r="I60" s="147" t="str">
        <f t="shared" ca="1" si="7"/>
        <v/>
      </c>
      <c r="J60" s="147" t="str">
        <f t="shared" ca="1" si="7"/>
        <v/>
      </c>
      <c r="K60" s="147" t="str">
        <f t="shared" ca="1" si="7"/>
        <v/>
      </c>
      <c r="L60" s="147" t="str">
        <f t="shared" ca="1" si="7"/>
        <v/>
      </c>
      <c r="M60" s="147" t="str">
        <f t="shared" ca="1" si="7"/>
        <v/>
      </c>
      <c r="N60" s="147" t="str">
        <f t="shared" ca="1" si="7"/>
        <v/>
      </c>
      <c r="O60" s="147" t="str">
        <f t="shared" ca="1" si="7"/>
        <v/>
      </c>
      <c r="P60" s="147" t="str">
        <f t="shared" ca="1" si="7"/>
        <v/>
      </c>
      <c r="Q60" s="147" t="str">
        <f t="shared" ca="1" si="7"/>
        <v/>
      </c>
      <c r="R60" s="147" t="str">
        <f t="shared" ca="1" si="7"/>
        <v/>
      </c>
      <c r="S60" s="147" t="str">
        <f t="shared" ca="1" si="7"/>
        <v/>
      </c>
      <c r="T60" s="147" t="str">
        <f t="shared" ca="1" si="7"/>
        <v/>
      </c>
      <c r="U60" s="147" t="str">
        <f t="shared" ca="1" si="7"/>
        <v/>
      </c>
      <c r="V60" s="147" t="str">
        <f t="shared" ca="1" si="7"/>
        <v/>
      </c>
    </row>
    <row r="61" spans="3:22">
      <c r="C61" s="158" t="str">
        <f t="shared" ca="1" si="2"/>
        <v/>
      </c>
      <c r="D61" s="147" t="str">
        <f>LEFT(Stocks!D56,9)</f>
        <v>4053216TA</v>
      </c>
      <c r="E61" s="147">
        <f>Stocks!B56</f>
        <v>1</v>
      </c>
      <c r="F61" s="147">
        <f t="shared" ca="1" si="3"/>
        <v>0</v>
      </c>
      <c r="G61" s="147" t="str">
        <f t="shared" ca="1" si="4"/>
        <v/>
      </c>
      <c r="H61" s="147" t="str">
        <f t="shared" ca="1" si="7"/>
        <v/>
      </c>
      <c r="I61" s="147" t="str">
        <f t="shared" ca="1" si="7"/>
        <v/>
      </c>
      <c r="J61" s="147" t="str">
        <f t="shared" ca="1" si="7"/>
        <v/>
      </c>
      <c r="K61" s="147" t="str">
        <f t="shared" ca="1" si="7"/>
        <v/>
      </c>
      <c r="L61" s="147" t="str">
        <f t="shared" ca="1" si="7"/>
        <v/>
      </c>
      <c r="M61" s="147" t="str">
        <f t="shared" ca="1" si="7"/>
        <v/>
      </c>
      <c r="N61" s="147" t="str">
        <f t="shared" ca="1" si="7"/>
        <v/>
      </c>
      <c r="O61" s="147" t="str">
        <f t="shared" ca="1" si="7"/>
        <v/>
      </c>
      <c r="P61" s="147" t="str">
        <f t="shared" ca="1" si="7"/>
        <v/>
      </c>
      <c r="Q61" s="147" t="str">
        <f t="shared" ca="1" si="7"/>
        <v/>
      </c>
      <c r="R61" s="147" t="str">
        <f t="shared" ca="1" si="7"/>
        <v/>
      </c>
      <c r="S61" s="147" t="str">
        <f t="shared" ca="1" si="7"/>
        <v/>
      </c>
      <c r="T61" s="147" t="str">
        <f t="shared" ca="1" si="7"/>
        <v/>
      </c>
      <c r="U61" s="147" t="str">
        <f t="shared" ca="1" si="7"/>
        <v/>
      </c>
      <c r="V61" s="147" t="str">
        <f t="shared" ca="1" si="7"/>
        <v/>
      </c>
    </row>
    <row r="62" spans="3:22">
      <c r="C62" s="158" t="str">
        <f t="shared" ca="1" si="2"/>
        <v/>
      </c>
      <c r="D62" s="147" t="str">
        <f>LEFT(Stocks!D57,9)</f>
        <v>4053217TA</v>
      </c>
      <c r="E62" s="147">
        <f>Stocks!B57</f>
        <v>0</v>
      </c>
      <c r="F62" s="147">
        <f t="shared" ca="1" si="3"/>
        <v>0</v>
      </c>
      <c r="G62" s="147" t="str">
        <f t="shared" ca="1" si="4"/>
        <v/>
      </c>
      <c r="H62" s="147" t="str">
        <f t="shared" ca="1" si="7"/>
        <v/>
      </c>
      <c r="I62" s="147" t="str">
        <f t="shared" ca="1" si="7"/>
        <v/>
      </c>
      <c r="J62" s="147" t="str">
        <f t="shared" ca="1" si="7"/>
        <v/>
      </c>
      <c r="K62" s="147" t="str">
        <f t="shared" ca="1" si="7"/>
        <v/>
      </c>
      <c r="L62" s="147" t="str">
        <f t="shared" ca="1" si="7"/>
        <v/>
      </c>
      <c r="M62" s="147" t="str">
        <f t="shared" ca="1" si="7"/>
        <v/>
      </c>
      <c r="N62" s="147" t="str">
        <f t="shared" ca="1" si="7"/>
        <v/>
      </c>
      <c r="O62" s="147" t="str">
        <f t="shared" ca="1" si="7"/>
        <v/>
      </c>
      <c r="P62" s="147" t="str">
        <f t="shared" ca="1" si="7"/>
        <v/>
      </c>
      <c r="Q62" s="147" t="str">
        <f t="shared" ca="1" si="7"/>
        <v/>
      </c>
      <c r="R62" s="147" t="str">
        <f t="shared" ca="1" si="7"/>
        <v/>
      </c>
      <c r="S62" s="147" t="str">
        <f t="shared" ca="1" si="7"/>
        <v/>
      </c>
      <c r="T62" s="147" t="str">
        <f t="shared" ca="1" si="7"/>
        <v/>
      </c>
      <c r="U62" s="147" t="str">
        <f t="shared" ca="1" si="7"/>
        <v/>
      </c>
      <c r="V62" s="147" t="str">
        <f t="shared" ca="1" si="7"/>
        <v/>
      </c>
    </row>
    <row r="63" spans="3:22">
      <c r="C63" s="158" t="str">
        <f t="shared" ca="1" si="2"/>
        <v/>
      </c>
      <c r="D63" s="147" t="str">
        <f>LEFT(Stocks!D58,9)</f>
        <v>7432730TB</v>
      </c>
      <c r="E63" s="147">
        <f>Stocks!B58</f>
        <v>0</v>
      </c>
      <c r="F63" s="147">
        <f t="shared" ca="1" si="3"/>
        <v>0</v>
      </c>
      <c r="G63" s="147" t="str">
        <f t="shared" ca="1" si="4"/>
        <v/>
      </c>
      <c r="H63" s="147" t="str">
        <f t="shared" ca="1" si="7"/>
        <v/>
      </c>
      <c r="I63" s="147" t="str">
        <f t="shared" ca="1" si="7"/>
        <v/>
      </c>
      <c r="J63" s="147" t="str">
        <f t="shared" ca="1" si="7"/>
        <v/>
      </c>
      <c r="K63" s="147" t="str">
        <f t="shared" ca="1" si="7"/>
        <v/>
      </c>
      <c r="L63" s="147" t="str">
        <f t="shared" ca="1" si="7"/>
        <v/>
      </c>
      <c r="M63" s="147" t="str">
        <f t="shared" ca="1" si="7"/>
        <v/>
      </c>
      <c r="N63" s="147" t="str">
        <f t="shared" ca="1" si="7"/>
        <v/>
      </c>
      <c r="O63" s="147" t="str">
        <f t="shared" ca="1" si="7"/>
        <v/>
      </c>
      <c r="P63" s="147" t="str">
        <f t="shared" ca="1" si="7"/>
        <v/>
      </c>
      <c r="Q63" s="147" t="str">
        <f t="shared" ca="1" si="7"/>
        <v/>
      </c>
      <c r="R63" s="147" t="str">
        <f t="shared" ca="1" si="7"/>
        <v/>
      </c>
      <c r="S63" s="147" t="str">
        <f t="shared" ca="1" si="7"/>
        <v/>
      </c>
      <c r="T63" s="147" t="str">
        <f t="shared" ca="1" si="7"/>
        <v/>
      </c>
      <c r="U63" s="147" t="str">
        <f t="shared" ca="1" si="7"/>
        <v/>
      </c>
      <c r="V63" s="147" t="str">
        <f t="shared" ca="1" si="7"/>
        <v/>
      </c>
    </row>
    <row r="64" spans="3:22">
      <c r="C64" s="158" t="str">
        <f t="shared" ca="1" si="2"/>
        <v/>
      </c>
      <c r="D64" s="147" t="str">
        <f>LEFT(Stocks!D59,9)</f>
        <v>7510353TB</v>
      </c>
      <c r="E64" s="147">
        <f>Stocks!B59</f>
        <v>5</v>
      </c>
      <c r="F64" s="147">
        <f t="shared" ca="1" si="3"/>
        <v>0</v>
      </c>
      <c r="G64" s="147" t="str">
        <f t="shared" ca="1" si="4"/>
        <v/>
      </c>
      <c r="H64" s="147" t="str">
        <f t="shared" ca="1" si="7"/>
        <v/>
      </c>
      <c r="I64" s="147" t="str">
        <f t="shared" ca="1" si="7"/>
        <v/>
      </c>
      <c r="J64" s="147" t="str">
        <f t="shared" ca="1" si="7"/>
        <v/>
      </c>
      <c r="K64" s="147" t="str">
        <f t="shared" ca="1" si="7"/>
        <v/>
      </c>
      <c r="L64" s="147" t="str">
        <f t="shared" ca="1" si="7"/>
        <v/>
      </c>
      <c r="M64" s="147" t="str">
        <f t="shared" ca="1" si="7"/>
        <v/>
      </c>
      <c r="N64" s="147" t="str">
        <f t="shared" ca="1" si="7"/>
        <v/>
      </c>
      <c r="O64" s="147" t="str">
        <f t="shared" ca="1" si="7"/>
        <v/>
      </c>
      <c r="P64" s="147" t="str">
        <f t="shared" ca="1" si="7"/>
        <v/>
      </c>
      <c r="Q64" s="147" t="str">
        <f t="shared" ca="1" si="7"/>
        <v/>
      </c>
      <c r="R64" s="147" t="str">
        <f t="shared" ca="1" si="7"/>
        <v/>
      </c>
      <c r="S64" s="147" t="str">
        <f t="shared" ca="1" si="7"/>
        <v/>
      </c>
      <c r="T64" s="147" t="str">
        <f t="shared" ca="1" si="7"/>
        <v/>
      </c>
      <c r="U64" s="147" t="str">
        <f t="shared" ca="1" si="7"/>
        <v/>
      </c>
      <c r="V64" s="147" t="str">
        <f t="shared" ca="1" si="7"/>
        <v/>
      </c>
    </row>
    <row r="65" spans="3:22">
      <c r="C65" s="158" t="str">
        <f t="shared" ca="1" si="2"/>
        <v/>
      </c>
      <c r="D65" s="147" t="str">
        <f>LEFT(Stocks!D60,9)</f>
        <v>7510353TB</v>
      </c>
      <c r="E65" s="147">
        <f>Stocks!B60</f>
        <v>28</v>
      </c>
      <c r="F65" s="147">
        <f t="shared" ca="1" si="3"/>
        <v>0</v>
      </c>
      <c r="G65" s="147" t="str">
        <f t="shared" ca="1" si="4"/>
        <v/>
      </c>
      <c r="H65" s="147" t="str">
        <f t="shared" ca="1" si="7"/>
        <v/>
      </c>
      <c r="I65" s="147" t="str">
        <f t="shared" ca="1" si="7"/>
        <v/>
      </c>
      <c r="J65" s="147" t="str">
        <f t="shared" ca="1" si="7"/>
        <v/>
      </c>
      <c r="K65" s="147" t="str">
        <f t="shared" ca="1" si="7"/>
        <v/>
      </c>
      <c r="L65" s="147" t="str">
        <f t="shared" ca="1" si="7"/>
        <v/>
      </c>
      <c r="M65" s="147" t="str">
        <f t="shared" ca="1" si="7"/>
        <v/>
      </c>
      <c r="N65" s="147" t="str">
        <f t="shared" ca="1" si="7"/>
        <v/>
      </c>
      <c r="O65" s="147" t="str">
        <f t="shared" ca="1" si="7"/>
        <v/>
      </c>
      <c r="P65" s="147" t="str">
        <f t="shared" ca="1" si="7"/>
        <v/>
      </c>
      <c r="Q65" s="147" t="str">
        <f t="shared" ca="1" si="7"/>
        <v/>
      </c>
      <c r="R65" s="147" t="str">
        <f t="shared" ca="1" si="7"/>
        <v/>
      </c>
      <c r="S65" s="147" t="str">
        <f t="shared" ca="1" si="7"/>
        <v/>
      </c>
      <c r="T65" s="147" t="str">
        <f t="shared" ca="1" si="7"/>
        <v/>
      </c>
      <c r="U65" s="147" t="str">
        <f t="shared" ca="1" si="7"/>
        <v/>
      </c>
      <c r="V65" s="147" t="str">
        <f t="shared" ca="1" si="7"/>
        <v/>
      </c>
    </row>
    <row r="66" spans="3:22">
      <c r="C66" s="158" t="str">
        <f t="shared" ca="1" si="2"/>
        <v/>
      </c>
      <c r="D66" s="147" t="str">
        <f>LEFT(Stocks!D61,9)</f>
        <v>7620469TA</v>
      </c>
      <c r="E66" s="147">
        <f>Stocks!B61</f>
        <v>0</v>
      </c>
      <c r="F66" s="147">
        <f t="shared" ca="1" si="3"/>
        <v>0</v>
      </c>
      <c r="G66" s="147" t="str">
        <f t="shared" ca="1" si="4"/>
        <v/>
      </c>
      <c r="H66" s="147" t="str">
        <f t="shared" ca="1" si="7"/>
        <v/>
      </c>
      <c r="I66" s="147" t="str">
        <f t="shared" ca="1" si="7"/>
        <v/>
      </c>
      <c r="J66" s="147" t="str">
        <f t="shared" ca="1" si="7"/>
        <v/>
      </c>
      <c r="K66" s="147" t="str">
        <f t="shared" ca="1" si="7"/>
        <v/>
      </c>
      <c r="L66" s="147" t="str">
        <f t="shared" ca="1" si="7"/>
        <v/>
      </c>
      <c r="M66" s="147" t="str">
        <f t="shared" ca="1" si="7"/>
        <v/>
      </c>
      <c r="N66" s="147" t="str">
        <f t="shared" ca="1" si="7"/>
        <v/>
      </c>
      <c r="O66" s="147" t="str">
        <f t="shared" ca="1" si="7"/>
        <v/>
      </c>
      <c r="P66" s="147" t="str">
        <f t="shared" ca="1" si="7"/>
        <v/>
      </c>
      <c r="Q66" s="147" t="str">
        <f t="shared" ca="1" si="7"/>
        <v/>
      </c>
      <c r="R66" s="147" t="str">
        <f t="shared" ca="1" si="7"/>
        <v/>
      </c>
      <c r="S66" s="147" t="str">
        <f t="shared" ca="1" si="7"/>
        <v/>
      </c>
      <c r="T66" s="147" t="str">
        <f t="shared" ca="1" si="7"/>
        <v/>
      </c>
      <c r="U66" s="147" t="str">
        <f t="shared" ca="1" si="7"/>
        <v/>
      </c>
      <c r="V66" s="147" t="str">
        <f t="shared" ca="1" si="7"/>
        <v/>
      </c>
    </row>
    <row r="67" spans="3:22">
      <c r="C67" s="158" t="str">
        <f t="shared" ca="1" si="2"/>
        <v/>
      </c>
      <c r="D67" s="147" t="str">
        <f>LEFT(Stocks!D62,9)</f>
        <v>7620470TA</v>
      </c>
      <c r="E67" s="147">
        <f>Stocks!B62</f>
        <v>0</v>
      </c>
      <c r="F67" s="147">
        <f t="shared" ca="1" si="3"/>
        <v>0</v>
      </c>
      <c r="G67" s="147" t="str">
        <f t="shared" ca="1" si="4"/>
        <v/>
      </c>
      <c r="H67" s="147" t="str">
        <f t="shared" ca="1" si="7"/>
        <v/>
      </c>
      <c r="I67" s="147" t="str">
        <f t="shared" ca="1" si="7"/>
        <v/>
      </c>
      <c r="J67" s="147" t="str">
        <f t="shared" ca="1" si="7"/>
        <v/>
      </c>
      <c r="K67" s="147" t="str">
        <f t="shared" ca="1" si="7"/>
        <v/>
      </c>
      <c r="L67" s="147" t="str">
        <f t="shared" ca="1" si="7"/>
        <v/>
      </c>
      <c r="M67" s="147" t="str">
        <f t="shared" ca="1" si="7"/>
        <v/>
      </c>
      <c r="N67" s="147" t="str">
        <f t="shared" ca="1" si="7"/>
        <v/>
      </c>
      <c r="O67" s="147" t="str">
        <f t="shared" ca="1" si="7"/>
        <v/>
      </c>
      <c r="P67" s="147" t="str">
        <f t="shared" ca="1" si="7"/>
        <v/>
      </c>
      <c r="Q67" s="147" t="str">
        <f t="shared" ca="1" si="7"/>
        <v/>
      </c>
      <c r="R67" s="147" t="str">
        <f t="shared" ca="1" si="7"/>
        <v/>
      </c>
      <c r="S67" s="147" t="str">
        <f t="shared" ca="1" si="7"/>
        <v/>
      </c>
      <c r="T67" s="147" t="str">
        <f t="shared" ca="1" si="7"/>
        <v/>
      </c>
      <c r="U67" s="147" t="str">
        <f t="shared" ca="1" si="7"/>
        <v/>
      </c>
      <c r="V67" s="147" t="str">
        <f t="shared" ca="1" si="7"/>
        <v/>
      </c>
    </row>
    <row r="68" spans="3:22">
      <c r="C68" s="158" t="str">
        <f t="shared" ca="1" si="2"/>
        <v/>
      </c>
      <c r="D68" s="147" t="str">
        <f>LEFT(Stocks!D63,9)</f>
        <v>7620543TA</v>
      </c>
      <c r="E68" s="147">
        <f>Stocks!B63</f>
        <v>154</v>
      </c>
      <c r="F68" s="147">
        <f t="shared" ca="1" si="3"/>
        <v>0</v>
      </c>
      <c r="G68" s="147" t="str">
        <f t="shared" ca="1" si="4"/>
        <v/>
      </c>
      <c r="H68" s="147" t="str">
        <f t="shared" ca="1" si="7"/>
        <v/>
      </c>
      <c r="I68" s="147" t="str">
        <f t="shared" ca="1" si="7"/>
        <v/>
      </c>
      <c r="J68" s="147" t="str">
        <f t="shared" ca="1" si="7"/>
        <v/>
      </c>
      <c r="K68" s="147" t="str">
        <f t="shared" ca="1" si="7"/>
        <v/>
      </c>
      <c r="L68" s="147" t="str">
        <f t="shared" ca="1" si="7"/>
        <v/>
      </c>
      <c r="M68" s="147" t="str">
        <f t="shared" ca="1" si="7"/>
        <v/>
      </c>
      <c r="N68" s="147" t="str">
        <f t="shared" ca="1" si="7"/>
        <v/>
      </c>
      <c r="O68" s="147" t="str">
        <f t="shared" ca="1" si="7"/>
        <v/>
      </c>
      <c r="P68" s="147" t="str">
        <f t="shared" ca="1" si="7"/>
        <v/>
      </c>
      <c r="Q68" s="147" t="str">
        <f t="shared" ca="1" si="7"/>
        <v/>
      </c>
      <c r="R68" s="147" t="str">
        <f t="shared" ca="1" si="7"/>
        <v/>
      </c>
      <c r="S68" s="147" t="str">
        <f t="shared" ca="1" si="7"/>
        <v/>
      </c>
      <c r="T68" s="147" t="str">
        <f t="shared" ca="1" si="7"/>
        <v/>
      </c>
      <c r="U68" s="147" t="str">
        <f t="shared" ca="1" si="7"/>
        <v/>
      </c>
      <c r="V68" s="147" t="str">
        <f t="shared" ca="1" si="7"/>
        <v/>
      </c>
    </row>
    <row r="69" spans="3:22">
      <c r="C69" s="158" t="str">
        <f t="shared" ca="1" si="2"/>
        <v/>
      </c>
      <c r="D69" s="147" t="str">
        <f>LEFT(Stocks!D64,9)</f>
        <v>7720379TA</v>
      </c>
      <c r="E69" s="147">
        <f>Stocks!B64</f>
        <v>380</v>
      </c>
      <c r="F69" s="147">
        <f t="shared" ca="1" si="3"/>
        <v>0</v>
      </c>
      <c r="G69" s="147" t="str">
        <f t="shared" ca="1" si="4"/>
        <v/>
      </c>
      <c r="H69" s="147" t="str">
        <f t="shared" ca="1" si="7"/>
        <v/>
      </c>
      <c r="I69" s="147" t="str">
        <f t="shared" ca="1" si="7"/>
        <v/>
      </c>
      <c r="J69" s="147" t="str">
        <f t="shared" ca="1" si="7"/>
        <v/>
      </c>
      <c r="K69" s="147" t="str">
        <f t="shared" ca="1" si="7"/>
        <v/>
      </c>
      <c r="L69" s="147" t="str">
        <f t="shared" ca="1" si="7"/>
        <v/>
      </c>
      <c r="M69" s="147" t="str">
        <f t="shared" ca="1" si="7"/>
        <v/>
      </c>
      <c r="N69" s="147" t="str">
        <f t="shared" ca="1" si="7"/>
        <v/>
      </c>
      <c r="O69" s="147" t="str">
        <f t="shared" ca="1" si="7"/>
        <v/>
      </c>
      <c r="P69" s="147" t="str">
        <f t="shared" ca="1" si="7"/>
        <v/>
      </c>
      <c r="Q69" s="147" t="str">
        <f t="shared" ca="1" si="7"/>
        <v/>
      </c>
      <c r="R69" s="147" t="str">
        <f t="shared" ca="1" si="7"/>
        <v/>
      </c>
      <c r="S69" s="147" t="str">
        <f t="shared" ca="1" si="7"/>
        <v/>
      </c>
      <c r="T69" s="147" t="str">
        <f t="shared" ca="1" si="7"/>
        <v/>
      </c>
      <c r="U69" s="147" t="str">
        <f t="shared" ca="1" si="7"/>
        <v/>
      </c>
      <c r="V69" s="147" t="str">
        <f t="shared" ca="1" si="7"/>
        <v/>
      </c>
    </row>
    <row r="70" spans="3:22">
      <c r="C70" s="158" t="str">
        <f t="shared" ca="1" si="2"/>
        <v/>
      </c>
      <c r="D70" s="147" t="str">
        <f>LEFT(Stocks!D65,9)</f>
        <v>7410189AA</v>
      </c>
      <c r="E70" s="147">
        <f>Stocks!B65</f>
        <v>67</v>
      </c>
      <c r="F70" s="147">
        <f t="shared" ca="1" si="3"/>
        <v>0</v>
      </c>
      <c r="G70" s="147" t="str">
        <f t="shared" ca="1" si="4"/>
        <v/>
      </c>
      <c r="H70" s="147" t="str">
        <f t="shared" ca="1" si="7"/>
        <v/>
      </c>
      <c r="I70" s="147" t="str">
        <f t="shared" ca="1" si="7"/>
        <v/>
      </c>
      <c r="J70" s="147" t="str">
        <f t="shared" ca="1" si="7"/>
        <v/>
      </c>
      <c r="K70" s="147" t="str">
        <f t="shared" ca="1" si="7"/>
        <v/>
      </c>
      <c r="L70" s="147" t="str">
        <f t="shared" ca="1" si="7"/>
        <v/>
      </c>
      <c r="M70" s="147" t="str">
        <f t="shared" ca="1" si="7"/>
        <v/>
      </c>
      <c r="N70" s="147" t="str">
        <f t="shared" ca="1" si="7"/>
        <v/>
      </c>
      <c r="O70" s="147" t="str">
        <f t="shared" ca="1" si="7"/>
        <v/>
      </c>
      <c r="P70" s="147" t="str">
        <f t="shared" ca="1" si="7"/>
        <v/>
      </c>
      <c r="Q70" s="147" t="str">
        <f t="shared" ca="1" si="7"/>
        <v/>
      </c>
      <c r="R70" s="147" t="str">
        <f t="shared" ca="1" si="7"/>
        <v/>
      </c>
      <c r="S70" s="147" t="str">
        <f t="shared" ca="1" si="7"/>
        <v/>
      </c>
      <c r="T70" s="147" t="str">
        <f t="shared" ca="1" si="7"/>
        <v/>
      </c>
      <c r="U70" s="147" t="str">
        <f t="shared" ca="1" si="7"/>
        <v/>
      </c>
      <c r="V70" s="147" t="str">
        <f t="shared" ca="1" si="7"/>
        <v/>
      </c>
    </row>
    <row r="71" spans="3:22">
      <c r="C71" s="158" t="str">
        <f t="shared" ca="1" si="2"/>
        <v/>
      </c>
      <c r="D71" s="147" t="str">
        <f>LEFT(Stocks!D66,9)</f>
        <v>7432689TA</v>
      </c>
      <c r="E71" s="147">
        <f>Stocks!B66</f>
        <v>11</v>
      </c>
      <c r="F71" s="147">
        <f t="shared" ca="1" si="3"/>
        <v>0</v>
      </c>
      <c r="G71" s="147" t="str">
        <f t="shared" ca="1" si="4"/>
        <v/>
      </c>
      <c r="H71" s="147" t="str">
        <f t="shared" ca="1" si="7"/>
        <v/>
      </c>
      <c r="I71" s="147" t="str">
        <f t="shared" ca="1" si="7"/>
        <v/>
      </c>
      <c r="J71" s="147" t="str">
        <f t="shared" ca="1" si="7"/>
        <v/>
      </c>
      <c r="K71" s="147" t="str">
        <f t="shared" ca="1" si="7"/>
        <v/>
      </c>
      <c r="L71" s="147" t="str">
        <f t="shared" ca="1" si="7"/>
        <v/>
      </c>
      <c r="M71" s="147" t="str">
        <f t="shared" ca="1" si="7"/>
        <v/>
      </c>
      <c r="N71" s="147" t="str">
        <f t="shared" ca="1" si="7"/>
        <v/>
      </c>
      <c r="O71" s="147" t="str">
        <f t="shared" ca="1" si="7"/>
        <v/>
      </c>
      <c r="P71" s="147" t="str">
        <f t="shared" ca="1" si="7"/>
        <v/>
      </c>
      <c r="Q71" s="147" t="str">
        <f t="shared" ca="1" si="7"/>
        <v/>
      </c>
      <c r="R71" s="147" t="str">
        <f t="shared" ca="1" si="7"/>
        <v/>
      </c>
      <c r="S71" s="147" t="str">
        <f t="shared" ca="1" si="7"/>
        <v/>
      </c>
      <c r="T71" s="147" t="str">
        <f t="shared" ca="1" si="7"/>
        <v/>
      </c>
      <c r="U71" s="147" t="str">
        <f t="shared" ca="1" si="7"/>
        <v/>
      </c>
      <c r="V71" s="147" t="str">
        <f t="shared" ca="1" si="7"/>
        <v/>
      </c>
    </row>
    <row r="72" spans="3:22">
      <c r="C72" s="158" t="str">
        <f t="shared" ref="C72:C135" ca="1" si="8">IF(G72&lt;&gt;"","Beson","")</f>
        <v/>
      </c>
      <c r="D72" s="147" t="str">
        <f>LEFT(Stocks!D67,9)</f>
        <v>7432722TA</v>
      </c>
      <c r="E72" s="147">
        <f>Stocks!B67</f>
        <v>12</v>
      </c>
      <c r="F72" s="147">
        <f t="shared" ref="F72:F135" ca="1" si="9">SUM(H72:V72)</f>
        <v>0</v>
      </c>
      <c r="G72" s="147" t="str">
        <f t="shared" ref="G72:G135" ca="1" si="10">IF(E72-F72&lt;0,E72-F72,"")</f>
        <v/>
      </c>
      <c r="H72" s="147" t="str">
        <f t="shared" ca="1" si="7"/>
        <v/>
      </c>
      <c r="I72" s="147" t="str">
        <f t="shared" ca="1" si="7"/>
        <v/>
      </c>
      <c r="J72" s="147" t="str">
        <f t="shared" ca="1" si="7"/>
        <v/>
      </c>
      <c r="K72" s="147" t="str">
        <f t="shared" ca="1" si="7"/>
        <v/>
      </c>
      <c r="L72" s="147" t="str">
        <f t="shared" ca="1" si="7"/>
        <v/>
      </c>
      <c r="M72" s="147" t="str">
        <f t="shared" ca="1" si="7"/>
        <v/>
      </c>
      <c r="N72" s="147" t="str">
        <f t="shared" ca="1" si="7"/>
        <v/>
      </c>
      <c r="O72" s="147" t="str">
        <f t="shared" ca="1" si="7"/>
        <v/>
      </c>
      <c r="P72" s="147" t="str">
        <f t="shared" ca="1" si="7"/>
        <v/>
      </c>
      <c r="Q72" s="147" t="str">
        <f t="shared" ca="1" si="7"/>
        <v/>
      </c>
      <c r="R72" s="147" t="str">
        <f t="shared" ca="1" si="7"/>
        <v/>
      </c>
      <c r="S72" s="147" t="str">
        <f t="shared" ca="1" si="7"/>
        <v/>
      </c>
      <c r="T72" s="147" t="str">
        <f t="shared" ca="1" si="7"/>
        <v/>
      </c>
      <c r="U72" s="147" t="str">
        <f t="shared" ca="1" si="7"/>
        <v/>
      </c>
      <c r="V72" s="147" t="str">
        <f t="shared" ca="1" si="7"/>
        <v/>
      </c>
    </row>
    <row r="73" spans="3:22">
      <c r="C73" s="158" t="str">
        <f t="shared" ca="1" si="8"/>
        <v/>
      </c>
      <c r="D73" s="147" t="str">
        <f>LEFT(Stocks!D68,9)</f>
        <v>7440292TA</v>
      </c>
      <c r="E73" s="147">
        <f>Stocks!B68</f>
        <v>34</v>
      </c>
      <c r="F73" s="147">
        <f t="shared" ca="1" si="9"/>
        <v>0</v>
      </c>
      <c r="G73" s="147" t="str">
        <f t="shared" ca="1" si="10"/>
        <v/>
      </c>
      <c r="H73" s="147" t="str">
        <f t="shared" ref="H73:V104" ca="1" si="11">IFERROR(INDEX(INDIRECT(H$3),MATCH($D73,INDIRECT(H$2),0)),"")</f>
        <v/>
      </c>
      <c r="I73" s="147" t="str">
        <f t="shared" ca="1" si="11"/>
        <v/>
      </c>
      <c r="J73" s="147" t="str">
        <f t="shared" ca="1" si="11"/>
        <v/>
      </c>
      <c r="K73" s="147" t="str">
        <f t="shared" ca="1" si="11"/>
        <v/>
      </c>
      <c r="L73" s="147" t="str">
        <f t="shared" ca="1" si="11"/>
        <v/>
      </c>
      <c r="M73" s="147" t="str">
        <f t="shared" ca="1" si="11"/>
        <v/>
      </c>
      <c r="N73" s="147" t="str">
        <f t="shared" ca="1" si="11"/>
        <v/>
      </c>
      <c r="O73" s="147" t="str">
        <f t="shared" ca="1" si="11"/>
        <v/>
      </c>
      <c r="P73" s="147" t="str">
        <f t="shared" ca="1" si="11"/>
        <v/>
      </c>
      <c r="Q73" s="147" t="str">
        <f t="shared" ca="1" si="11"/>
        <v/>
      </c>
      <c r="R73" s="147" t="str">
        <f t="shared" ca="1" si="11"/>
        <v/>
      </c>
      <c r="S73" s="147" t="str">
        <f t="shared" ca="1" si="11"/>
        <v/>
      </c>
      <c r="T73" s="147" t="str">
        <f t="shared" ca="1" si="11"/>
        <v/>
      </c>
      <c r="U73" s="147" t="str">
        <f t="shared" ca="1" si="11"/>
        <v/>
      </c>
      <c r="V73" s="147" t="str">
        <f t="shared" ca="1" si="11"/>
        <v/>
      </c>
    </row>
    <row r="74" spans="3:22">
      <c r="C74" s="158" t="str">
        <f t="shared" ca="1" si="8"/>
        <v/>
      </c>
      <c r="D74" s="147" t="str">
        <f>LEFT(Stocks!D69,9)</f>
        <v>7440293TA</v>
      </c>
      <c r="E74" s="147">
        <f>Stocks!B69</f>
        <v>62</v>
      </c>
      <c r="F74" s="147">
        <f t="shared" ca="1" si="9"/>
        <v>0</v>
      </c>
      <c r="G74" s="147" t="str">
        <f t="shared" ca="1" si="10"/>
        <v/>
      </c>
      <c r="H74" s="147" t="str">
        <f t="shared" ca="1" si="11"/>
        <v/>
      </c>
      <c r="I74" s="147" t="str">
        <f t="shared" ca="1" si="11"/>
        <v/>
      </c>
      <c r="J74" s="147" t="str">
        <f t="shared" ca="1" si="11"/>
        <v/>
      </c>
      <c r="K74" s="147" t="str">
        <f t="shared" ca="1" si="11"/>
        <v/>
      </c>
      <c r="L74" s="147" t="str">
        <f t="shared" ca="1" si="11"/>
        <v/>
      </c>
      <c r="M74" s="147" t="str">
        <f t="shared" ca="1" si="11"/>
        <v/>
      </c>
      <c r="N74" s="147" t="str">
        <f t="shared" ca="1" si="11"/>
        <v/>
      </c>
      <c r="O74" s="147" t="str">
        <f t="shared" ca="1" si="11"/>
        <v/>
      </c>
      <c r="P74" s="147" t="str">
        <f t="shared" ca="1" si="11"/>
        <v/>
      </c>
      <c r="Q74" s="147" t="str">
        <f t="shared" ca="1" si="11"/>
        <v/>
      </c>
      <c r="R74" s="147" t="str">
        <f t="shared" ca="1" si="11"/>
        <v/>
      </c>
      <c r="S74" s="147" t="str">
        <f t="shared" ca="1" si="11"/>
        <v/>
      </c>
      <c r="T74" s="147" t="str">
        <f t="shared" ca="1" si="11"/>
        <v/>
      </c>
      <c r="U74" s="147" t="str">
        <f t="shared" ca="1" si="11"/>
        <v/>
      </c>
      <c r="V74" s="147" t="str">
        <f t="shared" ca="1" si="11"/>
        <v/>
      </c>
    </row>
    <row r="75" spans="3:22">
      <c r="C75" s="158" t="str">
        <f t="shared" ca="1" si="8"/>
        <v/>
      </c>
      <c r="D75" s="147" t="str">
        <f>LEFT(Stocks!D70,9)</f>
        <v>7640212TA</v>
      </c>
      <c r="E75" s="147">
        <f>Stocks!B70</f>
        <v>24</v>
      </c>
      <c r="F75" s="147">
        <f t="shared" ca="1" si="9"/>
        <v>0</v>
      </c>
      <c r="G75" s="147" t="str">
        <f t="shared" ca="1" si="10"/>
        <v/>
      </c>
      <c r="H75" s="147" t="str">
        <f t="shared" ca="1" si="11"/>
        <v/>
      </c>
      <c r="I75" s="147" t="str">
        <f t="shared" ca="1" si="11"/>
        <v/>
      </c>
      <c r="J75" s="147" t="str">
        <f t="shared" ca="1" si="11"/>
        <v/>
      </c>
      <c r="K75" s="147" t="str">
        <f t="shared" ca="1" si="11"/>
        <v/>
      </c>
      <c r="L75" s="147" t="str">
        <f t="shared" ca="1" si="11"/>
        <v/>
      </c>
      <c r="M75" s="147" t="str">
        <f t="shared" ca="1" si="11"/>
        <v/>
      </c>
      <c r="N75" s="147" t="str">
        <f t="shared" ca="1" si="11"/>
        <v/>
      </c>
      <c r="O75" s="147" t="str">
        <f t="shared" ca="1" si="11"/>
        <v/>
      </c>
      <c r="P75" s="147" t="str">
        <f t="shared" ca="1" si="11"/>
        <v/>
      </c>
      <c r="Q75" s="147" t="str">
        <f t="shared" ca="1" si="11"/>
        <v/>
      </c>
      <c r="R75" s="147" t="str">
        <f t="shared" ca="1" si="11"/>
        <v/>
      </c>
      <c r="S75" s="147" t="str">
        <f t="shared" ca="1" si="11"/>
        <v/>
      </c>
      <c r="T75" s="147" t="str">
        <f t="shared" ca="1" si="11"/>
        <v/>
      </c>
      <c r="U75" s="147" t="str">
        <f t="shared" ca="1" si="11"/>
        <v/>
      </c>
      <c r="V75" s="147" t="str">
        <f t="shared" ca="1" si="11"/>
        <v/>
      </c>
    </row>
    <row r="76" spans="3:22">
      <c r="C76" s="158" t="str">
        <f t="shared" ca="1" si="8"/>
        <v/>
      </c>
      <c r="D76" s="147" t="str">
        <f>LEFT(Stocks!D71,9)</f>
        <v>4101713TA</v>
      </c>
      <c r="E76" s="147">
        <f>Stocks!B71</f>
        <v>27</v>
      </c>
      <c r="F76" s="147">
        <f t="shared" ca="1" si="9"/>
        <v>0</v>
      </c>
      <c r="G76" s="147" t="str">
        <f t="shared" ca="1" si="10"/>
        <v/>
      </c>
      <c r="H76" s="147" t="str">
        <f t="shared" ca="1" si="11"/>
        <v/>
      </c>
      <c r="I76" s="147" t="str">
        <f t="shared" ca="1" si="11"/>
        <v/>
      </c>
      <c r="J76" s="147" t="str">
        <f t="shared" ca="1" si="11"/>
        <v/>
      </c>
      <c r="K76" s="147" t="str">
        <f t="shared" ca="1" si="11"/>
        <v/>
      </c>
      <c r="L76" s="147" t="str">
        <f t="shared" ca="1" si="11"/>
        <v/>
      </c>
      <c r="M76" s="147" t="str">
        <f t="shared" ca="1" si="11"/>
        <v/>
      </c>
      <c r="N76" s="147" t="str">
        <f t="shared" ca="1" si="11"/>
        <v/>
      </c>
      <c r="O76" s="147" t="str">
        <f t="shared" ca="1" si="11"/>
        <v/>
      </c>
      <c r="P76" s="147" t="str">
        <f t="shared" ca="1" si="11"/>
        <v/>
      </c>
      <c r="Q76" s="147" t="str">
        <f t="shared" ca="1" si="11"/>
        <v/>
      </c>
      <c r="R76" s="147" t="str">
        <f t="shared" ca="1" si="11"/>
        <v/>
      </c>
      <c r="S76" s="147" t="str">
        <f t="shared" ca="1" si="11"/>
        <v/>
      </c>
      <c r="T76" s="147" t="str">
        <f t="shared" ca="1" si="11"/>
        <v/>
      </c>
      <c r="U76" s="147" t="str">
        <f t="shared" ca="1" si="11"/>
        <v/>
      </c>
      <c r="V76" s="147" t="str">
        <f t="shared" ca="1" si="11"/>
        <v/>
      </c>
    </row>
    <row r="77" spans="3:22">
      <c r="C77" s="158" t="str">
        <f t="shared" ca="1" si="8"/>
        <v/>
      </c>
      <c r="D77" s="147" t="str">
        <f>LEFT(Stocks!D72,9)</f>
        <v>7410815TA</v>
      </c>
      <c r="E77" s="147">
        <f>Stocks!B72</f>
        <v>24</v>
      </c>
      <c r="F77" s="147">
        <f t="shared" ca="1" si="9"/>
        <v>0</v>
      </c>
      <c r="G77" s="147" t="str">
        <f t="shared" ca="1" si="10"/>
        <v/>
      </c>
      <c r="H77" s="147" t="str">
        <f t="shared" ca="1" si="11"/>
        <v/>
      </c>
      <c r="I77" s="147" t="str">
        <f t="shared" ca="1" si="11"/>
        <v/>
      </c>
      <c r="J77" s="147" t="str">
        <f t="shared" ca="1" si="11"/>
        <v/>
      </c>
      <c r="K77" s="147" t="str">
        <f t="shared" ca="1" si="11"/>
        <v/>
      </c>
      <c r="L77" s="147" t="str">
        <f t="shared" ca="1" si="11"/>
        <v/>
      </c>
      <c r="M77" s="147" t="str">
        <f t="shared" ca="1" si="11"/>
        <v/>
      </c>
      <c r="N77" s="147" t="str">
        <f t="shared" ca="1" si="11"/>
        <v/>
      </c>
      <c r="O77" s="147" t="str">
        <f t="shared" ca="1" si="11"/>
        <v/>
      </c>
      <c r="P77" s="147" t="str">
        <f t="shared" ca="1" si="11"/>
        <v/>
      </c>
      <c r="Q77" s="147" t="str">
        <f t="shared" ca="1" si="11"/>
        <v/>
      </c>
      <c r="R77" s="147" t="str">
        <f t="shared" ca="1" si="11"/>
        <v/>
      </c>
      <c r="S77" s="147" t="str">
        <f t="shared" ca="1" si="11"/>
        <v/>
      </c>
      <c r="T77" s="147" t="str">
        <f t="shared" ca="1" si="11"/>
        <v/>
      </c>
      <c r="U77" s="147" t="str">
        <f t="shared" ca="1" si="11"/>
        <v/>
      </c>
      <c r="V77" s="147" t="str">
        <f t="shared" ca="1" si="11"/>
        <v/>
      </c>
    </row>
    <row r="78" spans="3:22">
      <c r="C78" s="158" t="str">
        <f t="shared" ca="1" si="8"/>
        <v/>
      </c>
      <c r="D78" s="147" t="str">
        <f>LEFT(Stocks!D73,9)</f>
        <v>7410816TA</v>
      </c>
      <c r="E78" s="147">
        <f>Stocks!B73</f>
        <v>0</v>
      </c>
      <c r="F78" s="147">
        <f t="shared" ca="1" si="9"/>
        <v>0</v>
      </c>
      <c r="G78" s="147" t="str">
        <f t="shared" ca="1" si="10"/>
        <v/>
      </c>
      <c r="H78" s="147" t="str">
        <f t="shared" ca="1" si="11"/>
        <v/>
      </c>
      <c r="I78" s="147" t="str">
        <f t="shared" ca="1" si="11"/>
        <v/>
      </c>
      <c r="J78" s="147" t="str">
        <f t="shared" ca="1" si="11"/>
        <v/>
      </c>
      <c r="K78" s="147" t="str">
        <f t="shared" ca="1" si="11"/>
        <v/>
      </c>
      <c r="L78" s="147" t="str">
        <f t="shared" ca="1" si="11"/>
        <v/>
      </c>
      <c r="M78" s="147" t="str">
        <f t="shared" ca="1" si="11"/>
        <v/>
      </c>
      <c r="N78" s="147" t="str">
        <f t="shared" ca="1" si="11"/>
        <v/>
      </c>
      <c r="O78" s="147" t="str">
        <f t="shared" ca="1" si="11"/>
        <v/>
      </c>
      <c r="P78" s="147" t="str">
        <f t="shared" ca="1" si="11"/>
        <v/>
      </c>
      <c r="Q78" s="147" t="str">
        <f t="shared" ca="1" si="11"/>
        <v/>
      </c>
      <c r="R78" s="147" t="str">
        <f t="shared" ca="1" si="11"/>
        <v/>
      </c>
      <c r="S78" s="147" t="str">
        <f t="shared" ca="1" si="11"/>
        <v/>
      </c>
      <c r="T78" s="147" t="str">
        <f t="shared" ca="1" si="11"/>
        <v/>
      </c>
      <c r="U78" s="147" t="str">
        <f t="shared" ca="1" si="11"/>
        <v/>
      </c>
      <c r="V78" s="147" t="str">
        <f t="shared" ca="1" si="11"/>
        <v/>
      </c>
    </row>
    <row r="79" spans="3:22">
      <c r="C79" s="158" t="str">
        <f t="shared" ca="1" si="8"/>
        <v/>
      </c>
      <c r="D79" s="147" t="str">
        <f>LEFT(Stocks!D74,9)</f>
        <v>7410826TA</v>
      </c>
      <c r="E79" s="147">
        <f>Stocks!B74</f>
        <v>45</v>
      </c>
      <c r="F79" s="147">
        <f t="shared" ca="1" si="9"/>
        <v>40</v>
      </c>
      <c r="G79" s="147" t="str">
        <f t="shared" ca="1" si="10"/>
        <v/>
      </c>
      <c r="H79" s="147" t="str">
        <f t="shared" ca="1" si="11"/>
        <v/>
      </c>
      <c r="I79" s="147">
        <f t="shared" ca="1" si="11"/>
        <v>40</v>
      </c>
      <c r="J79" s="147" t="str">
        <f t="shared" ca="1" si="11"/>
        <v/>
      </c>
      <c r="K79" s="147" t="str">
        <f t="shared" ca="1" si="11"/>
        <v/>
      </c>
      <c r="L79" s="147" t="str">
        <f t="shared" ca="1" si="11"/>
        <v/>
      </c>
      <c r="M79" s="147" t="str">
        <f t="shared" ca="1" si="11"/>
        <v/>
      </c>
      <c r="N79" s="147" t="str">
        <f t="shared" ca="1" si="11"/>
        <v/>
      </c>
      <c r="O79" s="147" t="str">
        <f t="shared" ca="1" si="11"/>
        <v/>
      </c>
      <c r="P79" s="147" t="str">
        <f t="shared" ca="1" si="11"/>
        <v/>
      </c>
      <c r="Q79" s="147" t="str">
        <f t="shared" ca="1" si="11"/>
        <v/>
      </c>
      <c r="R79" s="147" t="str">
        <f t="shared" ca="1" si="11"/>
        <v/>
      </c>
      <c r="S79" s="147" t="str">
        <f t="shared" ca="1" si="11"/>
        <v/>
      </c>
      <c r="T79" s="147" t="str">
        <f t="shared" ca="1" si="11"/>
        <v/>
      </c>
      <c r="U79" s="147" t="str">
        <f t="shared" ca="1" si="11"/>
        <v/>
      </c>
      <c r="V79" s="147" t="str">
        <f t="shared" ca="1" si="11"/>
        <v/>
      </c>
    </row>
    <row r="80" spans="3:22">
      <c r="C80" s="158" t="str">
        <f t="shared" ca="1" si="8"/>
        <v/>
      </c>
      <c r="D80" s="147" t="str">
        <f>LEFT(Stocks!D75,9)</f>
        <v>7432686TA</v>
      </c>
      <c r="E80" s="147">
        <f>Stocks!B75</f>
        <v>46</v>
      </c>
      <c r="F80" s="147">
        <f t="shared" ca="1" si="9"/>
        <v>0</v>
      </c>
      <c r="G80" s="147" t="str">
        <f t="shared" ca="1" si="10"/>
        <v/>
      </c>
      <c r="H80" s="147" t="str">
        <f t="shared" ca="1" si="11"/>
        <v/>
      </c>
      <c r="I80" s="147" t="str">
        <f t="shared" ca="1" si="11"/>
        <v/>
      </c>
      <c r="J80" s="147" t="str">
        <f t="shared" ca="1" si="11"/>
        <v/>
      </c>
      <c r="K80" s="147" t="str">
        <f t="shared" ca="1" si="11"/>
        <v/>
      </c>
      <c r="L80" s="147" t="str">
        <f t="shared" ca="1" si="11"/>
        <v/>
      </c>
      <c r="M80" s="147" t="str">
        <f t="shared" ca="1" si="11"/>
        <v/>
      </c>
      <c r="N80" s="147" t="str">
        <f t="shared" ca="1" si="11"/>
        <v/>
      </c>
      <c r="O80" s="147" t="str">
        <f t="shared" ca="1" si="11"/>
        <v/>
      </c>
      <c r="P80" s="147" t="str">
        <f t="shared" ca="1" si="11"/>
        <v/>
      </c>
      <c r="Q80" s="147" t="str">
        <f t="shared" ca="1" si="11"/>
        <v/>
      </c>
      <c r="R80" s="147" t="str">
        <f t="shared" ca="1" si="11"/>
        <v/>
      </c>
      <c r="S80" s="147" t="str">
        <f t="shared" ca="1" si="11"/>
        <v/>
      </c>
      <c r="T80" s="147" t="str">
        <f t="shared" ca="1" si="11"/>
        <v/>
      </c>
      <c r="U80" s="147" t="str">
        <f t="shared" ca="1" si="11"/>
        <v/>
      </c>
      <c r="V80" s="147" t="str">
        <f t="shared" ca="1" si="11"/>
        <v/>
      </c>
    </row>
    <row r="81" spans="3:22">
      <c r="C81" s="158" t="str">
        <f t="shared" ca="1" si="8"/>
        <v/>
      </c>
      <c r="D81" s="147" t="str">
        <f>LEFT(Stocks!D76,9)</f>
        <v>7432687TA</v>
      </c>
      <c r="E81" s="147">
        <f>Stocks!B76</f>
        <v>118</v>
      </c>
      <c r="F81" s="147">
        <f t="shared" ca="1" si="9"/>
        <v>0</v>
      </c>
      <c r="G81" s="147" t="str">
        <f t="shared" ca="1" si="10"/>
        <v/>
      </c>
      <c r="H81" s="147" t="str">
        <f t="shared" ca="1" si="11"/>
        <v/>
      </c>
      <c r="I81" s="147" t="str">
        <f t="shared" ca="1" si="11"/>
        <v/>
      </c>
      <c r="J81" s="147" t="str">
        <f t="shared" ca="1" si="11"/>
        <v/>
      </c>
      <c r="K81" s="147" t="str">
        <f t="shared" ca="1" si="11"/>
        <v/>
      </c>
      <c r="L81" s="147" t="str">
        <f t="shared" ca="1" si="11"/>
        <v/>
      </c>
      <c r="M81" s="147" t="str">
        <f t="shared" ca="1" si="11"/>
        <v/>
      </c>
      <c r="N81" s="147" t="str">
        <f t="shared" ca="1" si="11"/>
        <v/>
      </c>
      <c r="O81" s="147" t="str">
        <f t="shared" ca="1" si="11"/>
        <v/>
      </c>
      <c r="P81" s="147" t="str">
        <f t="shared" ca="1" si="11"/>
        <v/>
      </c>
      <c r="Q81" s="147" t="str">
        <f t="shared" ca="1" si="11"/>
        <v/>
      </c>
      <c r="R81" s="147" t="str">
        <f t="shared" ca="1" si="11"/>
        <v/>
      </c>
      <c r="S81" s="147" t="str">
        <f t="shared" ca="1" si="11"/>
        <v/>
      </c>
      <c r="T81" s="147" t="str">
        <f t="shared" ca="1" si="11"/>
        <v/>
      </c>
      <c r="U81" s="147" t="str">
        <f t="shared" ca="1" si="11"/>
        <v/>
      </c>
      <c r="V81" s="147" t="str">
        <f t="shared" ca="1" si="11"/>
        <v/>
      </c>
    </row>
    <row r="82" spans="3:22">
      <c r="C82" s="158" t="str">
        <f t="shared" ca="1" si="8"/>
        <v/>
      </c>
      <c r="D82" s="147" t="str">
        <f>LEFT(Stocks!D77,9)</f>
        <v>7432724TA</v>
      </c>
      <c r="E82" s="147">
        <f>Stocks!B77</f>
        <v>86</v>
      </c>
      <c r="F82" s="147">
        <f t="shared" ca="1" si="9"/>
        <v>0</v>
      </c>
      <c r="G82" s="147" t="str">
        <f t="shared" ca="1" si="10"/>
        <v/>
      </c>
      <c r="H82" s="147" t="str">
        <f t="shared" ca="1" si="11"/>
        <v/>
      </c>
      <c r="I82" s="147" t="str">
        <f t="shared" ca="1" si="11"/>
        <v/>
      </c>
      <c r="J82" s="147" t="str">
        <f t="shared" ca="1" si="11"/>
        <v/>
      </c>
      <c r="K82" s="147" t="str">
        <f t="shared" ca="1" si="11"/>
        <v/>
      </c>
      <c r="L82" s="147" t="str">
        <f t="shared" ca="1" si="11"/>
        <v/>
      </c>
      <c r="M82" s="147" t="str">
        <f t="shared" ca="1" si="11"/>
        <v/>
      </c>
      <c r="N82" s="147" t="str">
        <f t="shared" ca="1" si="11"/>
        <v/>
      </c>
      <c r="O82" s="147" t="str">
        <f t="shared" ca="1" si="11"/>
        <v/>
      </c>
      <c r="P82" s="147" t="str">
        <f t="shared" ca="1" si="11"/>
        <v/>
      </c>
      <c r="Q82" s="147" t="str">
        <f t="shared" ca="1" si="11"/>
        <v/>
      </c>
      <c r="R82" s="147" t="str">
        <f t="shared" ca="1" si="11"/>
        <v/>
      </c>
      <c r="S82" s="147" t="str">
        <f t="shared" ca="1" si="11"/>
        <v/>
      </c>
      <c r="T82" s="147" t="str">
        <f t="shared" ca="1" si="11"/>
        <v/>
      </c>
      <c r="U82" s="147" t="str">
        <f t="shared" ca="1" si="11"/>
        <v/>
      </c>
      <c r="V82" s="147" t="str">
        <f t="shared" ca="1" si="11"/>
        <v/>
      </c>
    </row>
    <row r="83" spans="3:22">
      <c r="C83" s="158" t="str">
        <f t="shared" ca="1" si="8"/>
        <v/>
      </c>
      <c r="D83" s="147" t="str">
        <f>LEFT(Stocks!D78,9)</f>
        <v>7432725TA</v>
      </c>
      <c r="E83" s="147">
        <f>Stocks!B78</f>
        <v>8</v>
      </c>
      <c r="F83" s="147">
        <f t="shared" ca="1" si="9"/>
        <v>0</v>
      </c>
      <c r="G83" s="147" t="str">
        <f t="shared" ca="1" si="10"/>
        <v/>
      </c>
      <c r="H83" s="147" t="str">
        <f t="shared" ca="1" si="11"/>
        <v/>
      </c>
      <c r="I83" s="147" t="str">
        <f t="shared" ca="1" si="11"/>
        <v/>
      </c>
      <c r="J83" s="147" t="str">
        <f t="shared" ca="1" si="11"/>
        <v/>
      </c>
      <c r="K83" s="147" t="str">
        <f t="shared" ca="1" si="11"/>
        <v/>
      </c>
      <c r="L83" s="147" t="str">
        <f t="shared" ca="1" si="11"/>
        <v/>
      </c>
      <c r="M83" s="147" t="str">
        <f t="shared" ca="1" si="11"/>
        <v/>
      </c>
      <c r="N83" s="147" t="str">
        <f t="shared" ca="1" si="11"/>
        <v/>
      </c>
      <c r="O83" s="147" t="str">
        <f t="shared" ca="1" si="11"/>
        <v/>
      </c>
      <c r="P83" s="147" t="str">
        <f t="shared" ca="1" si="11"/>
        <v/>
      </c>
      <c r="Q83" s="147" t="str">
        <f t="shared" ca="1" si="11"/>
        <v/>
      </c>
      <c r="R83" s="147" t="str">
        <f t="shared" ca="1" si="11"/>
        <v/>
      </c>
      <c r="S83" s="147" t="str">
        <f t="shared" ca="1" si="11"/>
        <v/>
      </c>
      <c r="T83" s="147" t="str">
        <f t="shared" ca="1" si="11"/>
        <v/>
      </c>
      <c r="U83" s="147" t="str">
        <f t="shared" ca="1" si="11"/>
        <v/>
      </c>
      <c r="V83" s="147" t="str">
        <f t="shared" ca="1" si="11"/>
        <v/>
      </c>
    </row>
    <row r="84" spans="3:22">
      <c r="C84" s="158" t="str">
        <f t="shared" ca="1" si="8"/>
        <v/>
      </c>
      <c r="D84" s="147" t="str">
        <f>LEFT(Stocks!D79,9)</f>
        <v>7432726TA</v>
      </c>
      <c r="E84" s="147">
        <f>Stocks!B79</f>
        <v>0</v>
      </c>
      <c r="F84" s="147">
        <f t="shared" ca="1" si="9"/>
        <v>0</v>
      </c>
      <c r="G84" s="147" t="str">
        <f t="shared" ca="1" si="10"/>
        <v/>
      </c>
      <c r="H84" s="147" t="str">
        <f t="shared" ca="1" si="11"/>
        <v/>
      </c>
      <c r="I84" s="147" t="str">
        <f t="shared" ca="1" si="11"/>
        <v/>
      </c>
      <c r="J84" s="147" t="str">
        <f t="shared" ca="1" si="11"/>
        <v/>
      </c>
      <c r="K84" s="147" t="str">
        <f t="shared" ca="1" si="11"/>
        <v/>
      </c>
      <c r="L84" s="147" t="str">
        <f t="shared" ca="1" si="11"/>
        <v/>
      </c>
      <c r="M84" s="147" t="str">
        <f t="shared" ca="1" si="11"/>
        <v/>
      </c>
      <c r="N84" s="147" t="str">
        <f t="shared" ca="1" si="11"/>
        <v/>
      </c>
      <c r="O84" s="147" t="str">
        <f t="shared" ca="1" si="11"/>
        <v/>
      </c>
      <c r="P84" s="147" t="str">
        <f t="shared" ca="1" si="11"/>
        <v/>
      </c>
      <c r="Q84" s="147" t="str">
        <f t="shared" ca="1" si="11"/>
        <v/>
      </c>
      <c r="R84" s="147" t="str">
        <f t="shared" ca="1" si="11"/>
        <v/>
      </c>
      <c r="S84" s="147" t="str">
        <f t="shared" ca="1" si="11"/>
        <v/>
      </c>
      <c r="T84" s="147" t="str">
        <f t="shared" ca="1" si="11"/>
        <v/>
      </c>
      <c r="U84" s="147" t="str">
        <f t="shared" ca="1" si="11"/>
        <v/>
      </c>
      <c r="V84" s="147" t="str">
        <f t="shared" ca="1" si="11"/>
        <v/>
      </c>
    </row>
    <row r="85" spans="3:22">
      <c r="C85" s="158" t="str">
        <f t="shared" ca="1" si="8"/>
        <v/>
      </c>
      <c r="D85" s="147" t="str">
        <f>LEFT(Stocks!D80,9)</f>
        <v>7432727TA</v>
      </c>
      <c r="E85" s="147">
        <f>Stocks!B80</f>
        <v>1</v>
      </c>
      <c r="F85" s="147">
        <f t="shared" ca="1" si="9"/>
        <v>0</v>
      </c>
      <c r="G85" s="147" t="str">
        <f t="shared" ca="1" si="10"/>
        <v/>
      </c>
      <c r="H85" s="147" t="str">
        <f t="shared" ca="1" si="11"/>
        <v/>
      </c>
      <c r="I85" s="147" t="str">
        <f t="shared" ca="1" si="11"/>
        <v/>
      </c>
      <c r="J85" s="147" t="str">
        <f t="shared" ca="1" si="11"/>
        <v/>
      </c>
      <c r="K85" s="147" t="str">
        <f t="shared" ca="1" si="11"/>
        <v/>
      </c>
      <c r="L85" s="147" t="str">
        <f t="shared" ca="1" si="11"/>
        <v/>
      </c>
      <c r="M85" s="147" t="str">
        <f t="shared" ca="1" si="11"/>
        <v/>
      </c>
      <c r="N85" s="147" t="str">
        <f t="shared" ca="1" si="11"/>
        <v/>
      </c>
      <c r="O85" s="147" t="str">
        <f t="shared" ca="1" si="11"/>
        <v/>
      </c>
      <c r="P85" s="147" t="str">
        <f t="shared" ca="1" si="11"/>
        <v/>
      </c>
      <c r="Q85" s="147" t="str">
        <f t="shared" ca="1" si="11"/>
        <v/>
      </c>
      <c r="R85" s="147" t="str">
        <f t="shared" ca="1" si="11"/>
        <v/>
      </c>
      <c r="S85" s="147" t="str">
        <f t="shared" ca="1" si="11"/>
        <v/>
      </c>
      <c r="T85" s="147" t="str">
        <f t="shared" ca="1" si="11"/>
        <v/>
      </c>
      <c r="U85" s="147" t="str">
        <f t="shared" ca="1" si="11"/>
        <v/>
      </c>
      <c r="V85" s="147" t="str">
        <f t="shared" ca="1" si="11"/>
        <v/>
      </c>
    </row>
    <row r="86" spans="3:22">
      <c r="C86" s="158" t="str">
        <f t="shared" ca="1" si="8"/>
        <v/>
      </c>
      <c r="D86" s="147" t="str">
        <f>LEFT(Stocks!D81,9)</f>
        <v>7432728TA</v>
      </c>
      <c r="E86" s="147">
        <f>Stocks!B81</f>
        <v>0</v>
      </c>
      <c r="F86" s="147">
        <f t="shared" ca="1" si="9"/>
        <v>0</v>
      </c>
      <c r="G86" s="147" t="str">
        <f t="shared" ca="1" si="10"/>
        <v/>
      </c>
      <c r="H86" s="147" t="str">
        <f t="shared" ca="1" si="11"/>
        <v/>
      </c>
      <c r="I86" s="147" t="str">
        <f t="shared" ca="1" si="11"/>
        <v/>
      </c>
      <c r="J86" s="147" t="str">
        <f t="shared" ca="1" si="11"/>
        <v/>
      </c>
      <c r="K86" s="147" t="str">
        <f t="shared" ca="1" si="11"/>
        <v/>
      </c>
      <c r="L86" s="147" t="str">
        <f t="shared" ca="1" si="11"/>
        <v/>
      </c>
      <c r="M86" s="147" t="str">
        <f t="shared" ca="1" si="11"/>
        <v/>
      </c>
      <c r="N86" s="147" t="str">
        <f t="shared" ca="1" si="11"/>
        <v/>
      </c>
      <c r="O86" s="147" t="str">
        <f t="shared" ca="1" si="11"/>
        <v/>
      </c>
      <c r="P86" s="147" t="str">
        <f t="shared" ca="1" si="11"/>
        <v/>
      </c>
      <c r="Q86" s="147" t="str">
        <f t="shared" ca="1" si="11"/>
        <v/>
      </c>
      <c r="R86" s="147" t="str">
        <f t="shared" ca="1" si="11"/>
        <v/>
      </c>
      <c r="S86" s="147" t="str">
        <f t="shared" ca="1" si="11"/>
        <v/>
      </c>
      <c r="T86" s="147" t="str">
        <f t="shared" ca="1" si="11"/>
        <v/>
      </c>
      <c r="U86" s="147" t="str">
        <f t="shared" ca="1" si="11"/>
        <v/>
      </c>
      <c r="V86" s="147" t="str">
        <f t="shared" ca="1" si="11"/>
        <v/>
      </c>
    </row>
    <row r="87" spans="3:22">
      <c r="C87" s="158" t="str">
        <f t="shared" ca="1" si="8"/>
        <v/>
      </c>
      <c r="D87" s="147" t="str">
        <f>LEFT(Stocks!D82,9)</f>
        <v>7611434TA</v>
      </c>
      <c r="E87" s="147">
        <f>Stocks!B82</f>
        <v>3</v>
      </c>
      <c r="F87" s="147">
        <f t="shared" ca="1" si="9"/>
        <v>0</v>
      </c>
      <c r="G87" s="147" t="str">
        <f t="shared" ca="1" si="10"/>
        <v/>
      </c>
      <c r="H87" s="147" t="str">
        <f t="shared" ca="1" si="11"/>
        <v/>
      </c>
      <c r="I87" s="147" t="str">
        <f t="shared" ca="1" si="11"/>
        <v/>
      </c>
      <c r="J87" s="147" t="str">
        <f t="shared" ca="1" si="11"/>
        <v/>
      </c>
      <c r="K87" s="147" t="str">
        <f t="shared" ca="1" si="11"/>
        <v/>
      </c>
      <c r="L87" s="147" t="str">
        <f t="shared" ca="1" si="11"/>
        <v/>
      </c>
      <c r="M87" s="147" t="str">
        <f t="shared" ca="1" si="11"/>
        <v/>
      </c>
      <c r="N87" s="147" t="str">
        <f t="shared" ca="1" si="11"/>
        <v/>
      </c>
      <c r="O87" s="147" t="str">
        <f t="shared" ca="1" si="11"/>
        <v/>
      </c>
      <c r="P87" s="147" t="str">
        <f t="shared" ca="1" si="11"/>
        <v/>
      </c>
      <c r="Q87" s="147" t="str">
        <f t="shared" ca="1" si="11"/>
        <v/>
      </c>
      <c r="R87" s="147" t="str">
        <f t="shared" ca="1" si="11"/>
        <v/>
      </c>
      <c r="S87" s="147" t="str">
        <f t="shared" ca="1" si="11"/>
        <v/>
      </c>
      <c r="T87" s="147" t="str">
        <f t="shared" ca="1" si="11"/>
        <v/>
      </c>
      <c r="U87" s="147" t="str">
        <f t="shared" ca="1" si="11"/>
        <v/>
      </c>
      <c r="V87" s="147" t="str">
        <f t="shared" ca="1" si="11"/>
        <v/>
      </c>
    </row>
    <row r="88" spans="3:22">
      <c r="C88" s="158" t="str">
        <f t="shared" ca="1" si="8"/>
        <v/>
      </c>
      <c r="D88" s="147" t="str">
        <f>LEFT(Stocks!D83,9)</f>
        <v>7611443TA</v>
      </c>
      <c r="E88" s="147">
        <f>Stocks!B83</f>
        <v>0</v>
      </c>
      <c r="F88" s="147">
        <f t="shared" ca="1" si="9"/>
        <v>0</v>
      </c>
      <c r="G88" s="147" t="str">
        <f t="shared" ca="1" si="10"/>
        <v/>
      </c>
      <c r="H88" s="147" t="str">
        <f t="shared" ca="1" si="11"/>
        <v/>
      </c>
      <c r="I88" s="147" t="str">
        <f t="shared" ca="1" si="11"/>
        <v/>
      </c>
      <c r="J88" s="147" t="str">
        <f t="shared" ca="1" si="11"/>
        <v/>
      </c>
      <c r="K88" s="147" t="str">
        <f t="shared" ca="1" si="11"/>
        <v/>
      </c>
      <c r="L88" s="147" t="str">
        <f t="shared" ca="1" si="11"/>
        <v/>
      </c>
      <c r="M88" s="147" t="str">
        <f t="shared" ca="1" si="11"/>
        <v/>
      </c>
      <c r="N88" s="147" t="str">
        <f t="shared" ca="1" si="11"/>
        <v/>
      </c>
      <c r="O88" s="147" t="str">
        <f t="shared" ca="1" si="11"/>
        <v/>
      </c>
      <c r="P88" s="147" t="str">
        <f t="shared" ca="1" si="11"/>
        <v/>
      </c>
      <c r="Q88" s="147" t="str">
        <f t="shared" ca="1" si="11"/>
        <v/>
      </c>
      <c r="R88" s="147" t="str">
        <f t="shared" ca="1" si="11"/>
        <v/>
      </c>
      <c r="S88" s="147" t="str">
        <f t="shared" ca="1" si="11"/>
        <v/>
      </c>
      <c r="T88" s="147" t="str">
        <f t="shared" ca="1" si="11"/>
        <v/>
      </c>
      <c r="U88" s="147" t="str">
        <f t="shared" ca="1" si="11"/>
        <v/>
      </c>
      <c r="V88" s="147" t="str">
        <f t="shared" ca="1" si="11"/>
        <v/>
      </c>
    </row>
    <row r="89" spans="3:22">
      <c r="C89" s="158" t="str">
        <f t="shared" ca="1" si="8"/>
        <v/>
      </c>
      <c r="D89" s="147" t="str">
        <f>LEFT(Stocks!D84,9)</f>
        <v>7611445TA</v>
      </c>
      <c r="E89" s="147">
        <f>Stocks!B84</f>
        <v>0</v>
      </c>
      <c r="F89" s="147">
        <f t="shared" ca="1" si="9"/>
        <v>0</v>
      </c>
      <c r="G89" s="147" t="str">
        <f t="shared" ca="1" si="10"/>
        <v/>
      </c>
      <c r="H89" s="147" t="str">
        <f t="shared" ca="1" si="11"/>
        <v/>
      </c>
      <c r="I89" s="147" t="str">
        <f t="shared" ca="1" si="11"/>
        <v/>
      </c>
      <c r="J89" s="147" t="str">
        <f t="shared" ca="1" si="11"/>
        <v/>
      </c>
      <c r="K89" s="147" t="str">
        <f t="shared" ca="1" si="11"/>
        <v/>
      </c>
      <c r="L89" s="147" t="str">
        <f t="shared" ca="1" si="11"/>
        <v/>
      </c>
      <c r="M89" s="147" t="str">
        <f t="shared" ca="1" si="11"/>
        <v/>
      </c>
      <c r="N89" s="147" t="str">
        <f t="shared" ca="1" si="11"/>
        <v/>
      </c>
      <c r="O89" s="147" t="str">
        <f t="shared" ca="1" si="11"/>
        <v/>
      </c>
      <c r="P89" s="147" t="str">
        <f t="shared" ca="1" si="11"/>
        <v/>
      </c>
      <c r="Q89" s="147" t="str">
        <f t="shared" ca="1" si="11"/>
        <v/>
      </c>
      <c r="R89" s="147" t="str">
        <f t="shared" ca="1" si="11"/>
        <v/>
      </c>
      <c r="S89" s="147" t="str">
        <f t="shared" ca="1" si="11"/>
        <v/>
      </c>
      <c r="T89" s="147" t="str">
        <f t="shared" ca="1" si="11"/>
        <v/>
      </c>
      <c r="U89" s="147" t="str">
        <f t="shared" ca="1" si="11"/>
        <v/>
      </c>
      <c r="V89" s="147" t="str">
        <f t="shared" ca="1" si="11"/>
        <v/>
      </c>
    </row>
    <row r="90" spans="3:22">
      <c r="C90" s="158" t="str">
        <f t="shared" ca="1" si="8"/>
        <v/>
      </c>
      <c r="D90" s="147" t="str">
        <f>LEFT(Stocks!D85,9)</f>
        <v>7620474TA</v>
      </c>
      <c r="E90" s="147">
        <f>Stocks!B85</f>
        <v>0</v>
      </c>
      <c r="F90" s="147">
        <f t="shared" ca="1" si="9"/>
        <v>0</v>
      </c>
      <c r="G90" s="147" t="str">
        <f t="shared" ca="1" si="10"/>
        <v/>
      </c>
      <c r="H90" s="147" t="str">
        <f t="shared" ref="H90:V121" ca="1" si="12">IFERROR(INDEX(INDIRECT(H$3),MATCH($D90,INDIRECT(H$2),0)),"")</f>
        <v/>
      </c>
      <c r="I90" s="147" t="str">
        <f t="shared" ca="1" si="12"/>
        <v/>
      </c>
      <c r="J90" s="147" t="str">
        <f t="shared" ca="1" si="12"/>
        <v/>
      </c>
      <c r="K90" s="147" t="str">
        <f t="shared" ca="1" si="12"/>
        <v/>
      </c>
      <c r="L90" s="147" t="str">
        <f t="shared" ca="1" si="12"/>
        <v/>
      </c>
      <c r="M90" s="147" t="str">
        <f t="shared" ca="1" si="12"/>
        <v/>
      </c>
      <c r="N90" s="147" t="str">
        <f t="shared" ca="1" si="12"/>
        <v/>
      </c>
      <c r="O90" s="147" t="str">
        <f t="shared" ca="1" si="12"/>
        <v/>
      </c>
      <c r="P90" s="147" t="str">
        <f t="shared" ca="1" si="12"/>
        <v/>
      </c>
      <c r="Q90" s="147" t="str">
        <f t="shared" ca="1" si="12"/>
        <v/>
      </c>
      <c r="R90" s="147" t="str">
        <f t="shared" ca="1" si="12"/>
        <v/>
      </c>
      <c r="S90" s="147" t="str">
        <f t="shared" ca="1" si="12"/>
        <v/>
      </c>
      <c r="T90" s="147" t="str">
        <f t="shared" ca="1" si="12"/>
        <v/>
      </c>
      <c r="U90" s="147" t="str">
        <f t="shared" ca="1" si="12"/>
        <v/>
      </c>
      <c r="V90" s="147" t="str">
        <f t="shared" ca="1" si="12"/>
        <v/>
      </c>
    </row>
    <row r="91" spans="3:22">
      <c r="C91" s="158" t="str">
        <f t="shared" ca="1" si="8"/>
        <v/>
      </c>
      <c r="D91" s="147" t="str">
        <f>LEFT(Stocks!D86,9)</f>
        <v>7620524TA</v>
      </c>
      <c r="E91" s="147">
        <f>Stocks!B86</f>
        <v>0</v>
      </c>
      <c r="F91" s="147">
        <f t="shared" ca="1" si="9"/>
        <v>0</v>
      </c>
      <c r="G91" s="147" t="str">
        <f t="shared" ca="1" si="10"/>
        <v/>
      </c>
      <c r="H91" s="147" t="str">
        <f t="shared" ca="1" si="12"/>
        <v/>
      </c>
      <c r="I91" s="147" t="str">
        <f t="shared" ca="1" si="12"/>
        <v/>
      </c>
      <c r="J91" s="147" t="str">
        <f t="shared" ca="1" si="12"/>
        <v/>
      </c>
      <c r="K91" s="147" t="str">
        <f t="shared" ca="1" si="12"/>
        <v/>
      </c>
      <c r="L91" s="147" t="str">
        <f t="shared" ca="1" si="12"/>
        <v/>
      </c>
      <c r="M91" s="147" t="str">
        <f t="shared" ca="1" si="12"/>
        <v/>
      </c>
      <c r="N91" s="147" t="str">
        <f t="shared" ca="1" si="12"/>
        <v/>
      </c>
      <c r="O91" s="147" t="str">
        <f t="shared" ca="1" si="12"/>
        <v/>
      </c>
      <c r="P91" s="147" t="str">
        <f t="shared" ca="1" si="12"/>
        <v/>
      </c>
      <c r="Q91" s="147" t="str">
        <f t="shared" ca="1" si="12"/>
        <v/>
      </c>
      <c r="R91" s="147" t="str">
        <f t="shared" ca="1" si="12"/>
        <v/>
      </c>
      <c r="S91" s="147" t="str">
        <f t="shared" ca="1" si="12"/>
        <v/>
      </c>
      <c r="T91" s="147" t="str">
        <f t="shared" ca="1" si="12"/>
        <v/>
      </c>
      <c r="U91" s="147" t="str">
        <f t="shared" ca="1" si="12"/>
        <v/>
      </c>
      <c r="V91" s="147" t="str">
        <f t="shared" ca="1" si="12"/>
        <v/>
      </c>
    </row>
    <row r="92" spans="3:22">
      <c r="C92" s="158" t="str">
        <f t="shared" ca="1" si="8"/>
        <v/>
      </c>
      <c r="D92" s="147" t="str">
        <f>LEFT(Stocks!D87,9)</f>
        <v>7660603TA</v>
      </c>
      <c r="E92" s="147">
        <f>Stocks!B87</f>
        <v>37</v>
      </c>
      <c r="F92" s="147">
        <f t="shared" ca="1" si="9"/>
        <v>0</v>
      </c>
      <c r="G92" s="147" t="str">
        <f t="shared" ca="1" si="10"/>
        <v/>
      </c>
      <c r="H92" s="147" t="str">
        <f t="shared" ca="1" si="12"/>
        <v/>
      </c>
      <c r="I92" s="147" t="str">
        <f t="shared" ca="1" si="12"/>
        <v/>
      </c>
      <c r="J92" s="147" t="str">
        <f t="shared" ca="1" si="12"/>
        <v/>
      </c>
      <c r="K92" s="147" t="str">
        <f t="shared" ca="1" si="12"/>
        <v/>
      </c>
      <c r="L92" s="147" t="str">
        <f t="shared" ca="1" si="12"/>
        <v/>
      </c>
      <c r="M92" s="147" t="str">
        <f t="shared" ca="1" si="12"/>
        <v/>
      </c>
      <c r="N92" s="147" t="str">
        <f t="shared" ca="1" si="12"/>
        <v/>
      </c>
      <c r="O92" s="147" t="str">
        <f t="shared" ca="1" si="12"/>
        <v/>
      </c>
      <c r="P92" s="147" t="str">
        <f t="shared" ca="1" si="12"/>
        <v/>
      </c>
      <c r="Q92" s="147" t="str">
        <f t="shared" ca="1" si="12"/>
        <v/>
      </c>
      <c r="R92" s="147" t="str">
        <f t="shared" ca="1" si="12"/>
        <v/>
      </c>
      <c r="S92" s="147" t="str">
        <f t="shared" ca="1" si="12"/>
        <v/>
      </c>
      <c r="T92" s="147" t="str">
        <f t="shared" ca="1" si="12"/>
        <v/>
      </c>
      <c r="U92" s="147" t="str">
        <f t="shared" ca="1" si="12"/>
        <v/>
      </c>
      <c r="V92" s="147" t="str">
        <f t="shared" ca="1" si="12"/>
        <v/>
      </c>
    </row>
    <row r="93" spans="3:22">
      <c r="C93" s="158" t="str">
        <f t="shared" ca="1" si="8"/>
        <v/>
      </c>
      <c r="D93" s="147" t="str">
        <f>LEFT(Stocks!D88,9)</f>
        <v>7440293TA</v>
      </c>
      <c r="E93" s="147">
        <f>Stocks!B88</f>
        <v>53</v>
      </c>
      <c r="F93" s="147">
        <f t="shared" ca="1" si="9"/>
        <v>0</v>
      </c>
      <c r="G93" s="147" t="str">
        <f t="shared" ca="1" si="10"/>
        <v/>
      </c>
      <c r="H93" s="147" t="str">
        <f t="shared" ca="1" si="12"/>
        <v/>
      </c>
      <c r="I93" s="147" t="str">
        <f t="shared" ca="1" si="12"/>
        <v/>
      </c>
      <c r="J93" s="147" t="str">
        <f t="shared" ca="1" si="12"/>
        <v/>
      </c>
      <c r="K93" s="147" t="str">
        <f t="shared" ca="1" si="12"/>
        <v/>
      </c>
      <c r="L93" s="147" t="str">
        <f t="shared" ca="1" si="12"/>
        <v/>
      </c>
      <c r="M93" s="147" t="str">
        <f t="shared" ca="1" si="12"/>
        <v/>
      </c>
      <c r="N93" s="147" t="str">
        <f t="shared" ca="1" si="12"/>
        <v/>
      </c>
      <c r="O93" s="147" t="str">
        <f t="shared" ca="1" si="12"/>
        <v/>
      </c>
      <c r="P93" s="147" t="str">
        <f t="shared" ca="1" si="12"/>
        <v/>
      </c>
      <c r="Q93" s="147" t="str">
        <f t="shared" ca="1" si="12"/>
        <v/>
      </c>
      <c r="R93" s="147" t="str">
        <f t="shared" ca="1" si="12"/>
        <v/>
      </c>
      <c r="S93" s="147" t="str">
        <f t="shared" ca="1" si="12"/>
        <v/>
      </c>
      <c r="T93" s="147" t="str">
        <f t="shared" ca="1" si="12"/>
        <v/>
      </c>
      <c r="U93" s="147" t="str">
        <f t="shared" ca="1" si="12"/>
        <v/>
      </c>
      <c r="V93" s="147" t="str">
        <f t="shared" ca="1" si="12"/>
        <v/>
      </c>
    </row>
    <row r="94" spans="3:22">
      <c r="C94" s="158" t="str">
        <f t="shared" ca="1" si="8"/>
        <v/>
      </c>
      <c r="D94" s="147" t="str">
        <f>LEFT(Stocks!D89,9)</f>
        <v>4039541AA</v>
      </c>
      <c r="E94" s="147">
        <f>Stocks!B89</f>
        <v>188</v>
      </c>
      <c r="F94" s="147">
        <f t="shared" ca="1" si="9"/>
        <v>0</v>
      </c>
      <c r="G94" s="147" t="str">
        <f t="shared" ca="1" si="10"/>
        <v/>
      </c>
      <c r="H94" s="147" t="str">
        <f t="shared" ca="1" si="12"/>
        <v/>
      </c>
      <c r="I94" s="147" t="str">
        <f t="shared" ca="1" si="12"/>
        <v/>
      </c>
      <c r="J94" s="147" t="str">
        <f t="shared" ca="1" si="12"/>
        <v/>
      </c>
      <c r="K94" s="147" t="str">
        <f t="shared" ca="1" si="12"/>
        <v/>
      </c>
      <c r="L94" s="147" t="str">
        <f t="shared" ca="1" si="12"/>
        <v/>
      </c>
      <c r="M94" s="147" t="str">
        <f t="shared" ca="1" si="12"/>
        <v/>
      </c>
      <c r="N94" s="147" t="str">
        <f t="shared" ca="1" si="12"/>
        <v/>
      </c>
      <c r="O94" s="147" t="str">
        <f t="shared" ca="1" si="12"/>
        <v/>
      </c>
      <c r="P94" s="147" t="str">
        <f t="shared" ca="1" si="12"/>
        <v/>
      </c>
      <c r="Q94" s="147" t="str">
        <f t="shared" ca="1" si="12"/>
        <v/>
      </c>
      <c r="R94" s="147" t="str">
        <f t="shared" ca="1" si="12"/>
        <v/>
      </c>
      <c r="S94" s="147" t="str">
        <f t="shared" ca="1" si="12"/>
        <v/>
      </c>
      <c r="T94" s="147" t="str">
        <f t="shared" ca="1" si="12"/>
        <v/>
      </c>
      <c r="U94" s="147" t="str">
        <f t="shared" ca="1" si="12"/>
        <v/>
      </c>
      <c r="V94" s="147" t="str">
        <f t="shared" ca="1" si="12"/>
        <v/>
      </c>
    </row>
    <row r="95" spans="3:22">
      <c r="C95" s="158" t="str">
        <f t="shared" ca="1" si="8"/>
        <v/>
      </c>
      <c r="D95" s="147" t="str">
        <f>LEFT(Stocks!D90,9)</f>
        <v>7570124AA</v>
      </c>
      <c r="E95" s="147">
        <f>Stocks!B90</f>
        <v>560</v>
      </c>
      <c r="F95" s="147">
        <f t="shared" ca="1" si="9"/>
        <v>160</v>
      </c>
      <c r="G95" s="147" t="str">
        <f t="shared" ca="1" si="10"/>
        <v/>
      </c>
      <c r="H95" s="147" t="str">
        <f t="shared" ca="1" si="12"/>
        <v/>
      </c>
      <c r="I95" s="147">
        <f t="shared" ca="1" si="12"/>
        <v>160</v>
      </c>
      <c r="J95" s="147" t="str">
        <f t="shared" ca="1" si="12"/>
        <v/>
      </c>
      <c r="K95" s="147" t="str">
        <f t="shared" ca="1" si="12"/>
        <v/>
      </c>
      <c r="L95" s="147" t="str">
        <f t="shared" ca="1" si="12"/>
        <v/>
      </c>
      <c r="M95" s="147" t="str">
        <f t="shared" ca="1" si="12"/>
        <v/>
      </c>
      <c r="N95" s="147" t="str">
        <f t="shared" ca="1" si="12"/>
        <v/>
      </c>
      <c r="O95" s="147" t="str">
        <f t="shared" ca="1" si="12"/>
        <v/>
      </c>
      <c r="P95" s="147" t="str">
        <f t="shared" ca="1" si="12"/>
        <v/>
      </c>
      <c r="Q95" s="147" t="str">
        <f t="shared" ca="1" si="12"/>
        <v/>
      </c>
      <c r="R95" s="147" t="str">
        <f t="shared" ca="1" si="12"/>
        <v/>
      </c>
      <c r="S95" s="147" t="str">
        <f t="shared" ca="1" si="12"/>
        <v/>
      </c>
      <c r="T95" s="147" t="str">
        <f t="shared" ca="1" si="12"/>
        <v/>
      </c>
      <c r="U95" s="147" t="str">
        <f t="shared" ca="1" si="12"/>
        <v/>
      </c>
      <c r="V95" s="147" t="str">
        <f t="shared" ca="1" si="12"/>
        <v/>
      </c>
    </row>
    <row r="96" spans="3:22">
      <c r="C96" s="158" t="str">
        <f t="shared" ca="1" si="8"/>
        <v>Beson</v>
      </c>
      <c r="D96" s="147" t="str">
        <f>LEFT(Stocks!D91,9)</f>
        <v>7620492TA</v>
      </c>
      <c r="E96" s="147">
        <f>Stocks!B91</f>
        <v>0</v>
      </c>
      <c r="F96" s="147">
        <f t="shared" ca="1" si="9"/>
        <v>40</v>
      </c>
      <c r="G96" s="147">
        <f t="shared" ca="1" si="10"/>
        <v>-40</v>
      </c>
      <c r="H96" s="147" t="str">
        <f t="shared" ca="1" si="12"/>
        <v/>
      </c>
      <c r="I96" s="147">
        <f t="shared" ca="1" si="12"/>
        <v>40</v>
      </c>
      <c r="J96" s="147" t="str">
        <f t="shared" ca="1" si="12"/>
        <v/>
      </c>
      <c r="K96" s="147" t="str">
        <f t="shared" ca="1" si="12"/>
        <v/>
      </c>
      <c r="L96" s="147" t="str">
        <f t="shared" ca="1" si="12"/>
        <v/>
      </c>
      <c r="M96" s="147" t="str">
        <f t="shared" ca="1" si="12"/>
        <v/>
      </c>
      <c r="N96" s="147" t="str">
        <f t="shared" ca="1" si="12"/>
        <v/>
      </c>
      <c r="O96" s="147" t="str">
        <f t="shared" ca="1" si="12"/>
        <v/>
      </c>
      <c r="P96" s="147" t="str">
        <f t="shared" ca="1" si="12"/>
        <v/>
      </c>
      <c r="Q96" s="147" t="str">
        <f t="shared" ca="1" si="12"/>
        <v/>
      </c>
      <c r="R96" s="147" t="str">
        <f t="shared" ca="1" si="12"/>
        <v/>
      </c>
      <c r="S96" s="147" t="str">
        <f t="shared" ca="1" si="12"/>
        <v/>
      </c>
      <c r="T96" s="147" t="str">
        <f t="shared" ca="1" si="12"/>
        <v/>
      </c>
      <c r="U96" s="147" t="str">
        <f t="shared" ca="1" si="12"/>
        <v/>
      </c>
      <c r="V96" s="147" t="str">
        <f t="shared" ca="1" si="12"/>
        <v/>
      </c>
    </row>
    <row r="97" spans="3:22">
      <c r="C97" s="158" t="str">
        <f t="shared" ca="1" si="8"/>
        <v/>
      </c>
      <c r="D97" s="147" t="str">
        <f>LEFT(Stocks!D92,9)</f>
        <v>7730063AA</v>
      </c>
      <c r="E97" s="147">
        <f>Stocks!B92</f>
        <v>560</v>
      </c>
      <c r="F97" s="147">
        <f t="shared" ca="1" si="9"/>
        <v>0</v>
      </c>
      <c r="G97" s="147" t="str">
        <f t="shared" ca="1" si="10"/>
        <v/>
      </c>
      <c r="H97" s="147" t="str">
        <f t="shared" ca="1" si="12"/>
        <v/>
      </c>
      <c r="I97" s="147" t="str">
        <f t="shared" ca="1" si="12"/>
        <v/>
      </c>
      <c r="J97" s="147" t="str">
        <f t="shared" ca="1" si="12"/>
        <v/>
      </c>
      <c r="K97" s="147" t="str">
        <f t="shared" ca="1" si="12"/>
        <v/>
      </c>
      <c r="L97" s="147" t="str">
        <f t="shared" ca="1" si="12"/>
        <v/>
      </c>
      <c r="M97" s="147" t="str">
        <f t="shared" ca="1" si="12"/>
        <v/>
      </c>
      <c r="N97" s="147" t="str">
        <f t="shared" ca="1" si="12"/>
        <v/>
      </c>
      <c r="O97" s="147" t="str">
        <f t="shared" ca="1" si="12"/>
        <v/>
      </c>
      <c r="P97" s="147" t="str">
        <f t="shared" ca="1" si="12"/>
        <v/>
      </c>
      <c r="Q97" s="147" t="str">
        <f t="shared" ca="1" si="12"/>
        <v/>
      </c>
      <c r="R97" s="147" t="str">
        <f t="shared" ca="1" si="12"/>
        <v/>
      </c>
      <c r="S97" s="147" t="str">
        <f t="shared" ca="1" si="12"/>
        <v/>
      </c>
      <c r="T97" s="147" t="str">
        <f t="shared" ca="1" si="12"/>
        <v/>
      </c>
      <c r="U97" s="147" t="str">
        <f t="shared" ca="1" si="12"/>
        <v/>
      </c>
      <c r="V97" s="147" t="str">
        <f t="shared" ca="1" si="12"/>
        <v/>
      </c>
    </row>
    <row r="98" spans="3:22">
      <c r="C98" s="158" t="str">
        <f t="shared" ca="1" si="8"/>
        <v/>
      </c>
      <c r="D98" s="147" t="str">
        <f>LEFT(Stocks!D93,9)</f>
        <v>7410533AA</v>
      </c>
      <c r="E98" s="147">
        <f>Stocks!B93</f>
        <v>176</v>
      </c>
      <c r="F98" s="147">
        <f t="shared" ca="1" si="9"/>
        <v>40</v>
      </c>
      <c r="G98" s="147" t="str">
        <f t="shared" ca="1" si="10"/>
        <v/>
      </c>
      <c r="H98" s="147" t="str">
        <f t="shared" ca="1" si="12"/>
        <v/>
      </c>
      <c r="I98" s="147">
        <f t="shared" ca="1" si="12"/>
        <v>40</v>
      </c>
      <c r="J98" s="147" t="str">
        <f t="shared" ca="1" si="12"/>
        <v/>
      </c>
      <c r="K98" s="147" t="str">
        <f t="shared" ca="1" si="12"/>
        <v/>
      </c>
      <c r="L98" s="147" t="str">
        <f t="shared" ca="1" si="12"/>
        <v/>
      </c>
      <c r="M98" s="147" t="str">
        <f t="shared" ca="1" si="12"/>
        <v/>
      </c>
      <c r="N98" s="147" t="str">
        <f t="shared" ca="1" si="12"/>
        <v/>
      </c>
      <c r="O98" s="147" t="str">
        <f t="shared" ca="1" si="12"/>
        <v/>
      </c>
      <c r="P98" s="147" t="str">
        <f t="shared" ca="1" si="12"/>
        <v/>
      </c>
      <c r="Q98" s="147" t="str">
        <f t="shared" ca="1" si="12"/>
        <v/>
      </c>
      <c r="R98" s="147" t="str">
        <f t="shared" ca="1" si="12"/>
        <v/>
      </c>
      <c r="S98" s="147" t="str">
        <f t="shared" ca="1" si="12"/>
        <v/>
      </c>
      <c r="T98" s="147" t="str">
        <f t="shared" ca="1" si="12"/>
        <v/>
      </c>
      <c r="U98" s="147" t="str">
        <f t="shared" ca="1" si="12"/>
        <v/>
      </c>
      <c r="V98" s="147" t="str">
        <f t="shared" ca="1" si="12"/>
        <v/>
      </c>
    </row>
    <row r="99" spans="3:22">
      <c r="C99" s="158" t="str">
        <f t="shared" ca="1" si="8"/>
        <v/>
      </c>
      <c r="D99" s="147" t="str">
        <f>LEFT(Stocks!D94,9)</f>
        <v>7611487TA</v>
      </c>
      <c r="E99" s="147">
        <f>Stocks!B94</f>
        <v>8</v>
      </c>
      <c r="F99" s="147">
        <f t="shared" ca="1" si="9"/>
        <v>0</v>
      </c>
      <c r="G99" s="147" t="str">
        <f t="shared" ca="1" si="10"/>
        <v/>
      </c>
      <c r="H99" s="147" t="str">
        <f t="shared" ca="1" si="12"/>
        <v/>
      </c>
      <c r="I99" s="147" t="str">
        <f t="shared" ca="1" si="12"/>
        <v/>
      </c>
      <c r="J99" s="147" t="str">
        <f t="shared" ca="1" si="12"/>
        <v/>
      </c>
      <c r="K99" s="147" t="str">
        <f t="shared" ca="1" si="12"/>
        <v/>
      </c>
      <c r="L99" s="147" t="str">
        <f t="shared" ca="1" si="12"/>
        <v/>
      </c>
      <c r="M99" s="147" t="str">
        <f t="shared" ca="1" si="12"/>
        <v/>
      </c>
      <c r="N99" s="147" t="str">
        <f t="shared" ca="1" si="12"/>
        <v/>
      </c>
      <c r="O99" s="147" t="str">
        <f t="shared" ca="1" si="12"/>
        <v/>
      </c>
      <c r="P99" s="147" t="str">
        <f t="shared" ca="1" si="12"/>
        <v/>
      </c>
      <c r="Q99" s="147" t="str">
        <f t="shared" ca="1" si="12"/>
        <v/>
      </c>
      <c r="R99" s="147" t="str">
        <f t="shared" ca="1" si="12"/>
        <v/>
      </c>
      <c r="S99" s="147" t="str">
        <f t="shared" ca="1" si="12"/>
        <v/>
      </c>
      <c r="T99" s="147" t="str">
        <f t="shared" ca="1" si="12"/>
        <v/>
      </c>
      <c r="U99" s="147" t="str">
        <f t="shared" ca="1" si="12"/>
        <v/>
      </c>
      <c r="V99" s="147" t="str">
        <f t="shared" ca="1" si="12"/>
        <v/>
      </c>
    </row>
    <row r="100" spans="3:22">
      <c r="C100" s="158" t="str">
        <f t="shared" ca="1" si="8"/>
        <v/>
      </c>
      <c r="D100" s="147" t="str">
        <f>LEFT(Stocks!D95,9)</f>
        <v>7320883AA</v>
      </c>
      <c r="E100" s="147">
        <f>Stocks!B95</f>
        <v>188</v>
      </c>
      <c r="F100" s="147">
        <f t="shared" ca="1" si="9"/>
        <v>40</v>
      </c>
      <c r="G100" s="147" t="str">
        <f t="shared" ca="1" si="10"/>
        <v/>
      </c>
      <c r="H100" s="147" t="str">
        <f t="shared" ca="1" si="12"/>
        <v/>
      </c>
      <c r="I100" s="147">
        <f t="shared" ca="1" si="12"/>
        <v>40</v>
      </c>
      <c r="J100" s="147" t="str">
        <f t="shared" ca="1" si="12"/>
        <v/>
      </c>
      <c r="K100" s="147" t="str">
        <f t="shared" ca="1" si="12"/>
        <v/>
      </c>
      <c r="L100" s="147" t="str">
        <f t="shared" ca="1" si="12"/>
        <v/>
      </c>
      <c r="M100" s="147" t="str">
        <f t="shared" ca="1" si="12"/>
        <v/>
      </c>
      <c r="N100" s="147" t="str">
        <f t="shared" ca="1" si="12"/>
        <v/>
      </c>
      <c r="O100" s="147" t="str">
        <f t="shared" ca="1" si="12"/>
        <v/>
      </c>
      <c r="P100" s="147" t="str">
        <f t="shared" ca="1" si="12"/>
        <v/>
      </c>
      <c r="Q100" s="147" t="str">
        <f t="shared" ca="1" si="12"/>
        <v/>
      </c>
      <c r="R100" s="147" t="str">
        <f t="shared" ca="1" si="12"/>
        <v/>
      </c>
      <c r="S100" s="147" t="str">
        <f t="shared" ca="1" si="12"/>
        <v/>
      </c>
      <c r="T100" s="147" t="str">
        <f t="shared" ca="1" si="12"/>
        <v/>
      </c>
      <c r="U100" s="147" t="str">
        <f t="shared" ca="1" si="12"/>
        <v/>
      </c>
      <c r="V100" s="147" t="str">
        <f t="shared" ca="1" si="12"/>
        <v/>
      </c>
    </row>
    <row r="101" spans="3:22">
      <c r="C101" s="158" t="str">
        <f t="shared" ca="1" si="8"/>
        <v/>
      </c>
      <c r="D101" s="147" t="str">
        <f>LEFT(Stocks!D96,9)</f>
        <v>7432959TA</v>
      </c>
      <c r="E101" s="147">
        <f>Stocks!B96</f>
        <v>82</v>
      </c>
      <c r="F101" s="147">
        <f t="shared" ca="1" si="9"/>
        <v>40</v>
      </c>
      <c r="G101" s="147" t="str">
        <f t="shared" ca="1" si="10"/>
        <v/>
      </c>
      <c r="H101" s="147" t="str">
        <f t="shared" ca="1" si="12"/>
        <v/>
      </c>
      <c r="I101" s="147">
        <f t="shared" ca="1" si="12"/>
        <v>40</v>
      </c>
      <c r="J101" s="147" t="str">
        <f t="shared" ca="1" si="12"/>
        <v/>
      </c>
      <c r="K101" s="147" t="str">
        <f t="shared" ca="1" si="12"/>
        <v/>
      </c>
      <c r="L101" s="147" t="str">
        <f t="shared" ca="1" si="12"/>
        <v/>
      </c>
      <c r="M101" s="147" t="str">
        <f t="shared" ca="1" si="12"/>
        <v/>
      </c>
      <c r="N101" s="147" t="str">
        <f t="shared" ca="1" si="12"/>
        <v/>
      </c>
      <c r="O101" s="147" t="str">
        <f t="shared" ca="1" si="12"/>
        <v/>
      </c>
      <c r="P101" s="147" t="str">
        <f t="shared" ca="1" si="12"/>
        <v/>
      </c>
      <c r="Q101" s="147" t="str">
        <f t="shared" ca="1" si="12"/>
        <v/>
      </c>
      <c r="R101" s="147" t="str">
        <f t="shared" ca="1" si="12"/>
        <v/>
      </c>
      <c r="S101" s="147" t="str">
        <f t="shared" ca="1" si="12"/>
        <v/>
      </c>
      <c r="T101" s="147" t="str">
        <f t="shared" ca="1" si="12"/>
        <v/>
      </c>
      <c r="U101" s="147" t="str">
        <f t="shared" ca="1" si="12"/>
        <v/>
      </c>
      <c r="V101" s="147" t="str">
        <f t="shared" ca="1" si="12"/>
        <v/>
      </c>
    </row>
    <row r="102" spans="3:22">
      <c r="C102" s="158" t="str">
        <f t="shared" ca="1" si="8"/>
        <v/>
      </c>
      <c r="D102" s="147" t="str">
        <f>LEFT(Stocks!D97,9)</f>
        <v>7440294TA</v>
      </c>
      <c r="E102" s="147">
        <f>Stocks!B97</f>
        <v>87</v>
      </c>
      <c r="F102" s="147">
        <f t="shared" ca="1" si="9"/>
        <v>0</v>
      </c>
      <c r="G102" s="147" t="str">
        <f t="shared" ca="1" si="10"/>
        <v/>
      </c>
      <c r="H102" s="147" t="str">
        <f t="shared" ca="1" si="12"/>
        <v/>
      </c>
      <c r="I102" s="147" t="str">
        <f t="shared" ca="1" si="12"/>
        <v/>
      </c>
      <c r="J102" s="147" t="str">
        <f t="shared" ca="1" si="12"/>
        <v/>
      </c>
      <c r="K102" s="147" t="str">
        <f t="shared" ca="1" si="12"/>
        <v/>
      </c>
      <c r="L102" s="147" t="str">
        <f t="shared" ca="1" si="12"/>
        <v/>
      </c>
      <c r="M102" s="147" t="str">
        <f t="shared" ca="1" si="12"/>
        <v/>
      </c>
      <c r="N102" s="147" t="str">
        <f t="shared" ca="1" si="12"/>
        <v/>
      </c>
      <c r="O102" s="147" t="str">
        <f t="shared" ca="1" si="12"/>
        <v/>
      </c>
      <c r="P102" s="147" t="str">
        <f t="shared" ca="1" si="12"/>
        <v/>
      </c>
      <c r="Q102" s="147" t="str">
        <f t="shared" ca="1" si="12"/>
        <v/>
      </c>
      <c r="R102" s="147" t="str">
        <f t="shared" ca="1" si="12"/>
        <v/>
      </c>
      <c r="S102" s="147" t="str">
        <f t="shared" ca="1" si="12"/>
        <v/>
      </c>
      <c r="T102" s="147" t="str">
        <f t="shared" ca="1" si="12"/>
        <v/>
      </c>
      <c r="U102" s="147" t="str">
        <f t="shared" ca="1" si="12"/>
        <v/>
      </c>
      <c r="V102" s="147" t="str">
        <f t="shared" ca="1" si="12"/>
        <v/>
      </c>
    </row>
    <row r="103" spans="3:22">
      <c r="C103" s="158" t="str">
        <f t="shared" ca="1" si="8"/>
        <v>Beson</v>
      </c>
      <c r="D103" s="147" t="str">
        <f>LEFT(Stocks!D98,9)</f>
        <v>7432791TA</v>
      </c>
      <c r="E103" s="147">
        <f>Stocks!B98</f>
        <v>24</v>
      </c>
      <c r="F103" s="147">
        <f t="shared" ca="1" si="9"/>
        <v>40</v>
      </c>
      <c r="G103" s="147">
        <f t="shared" ca="1" si="10"/>
        <v>-16</v>
      </c>
      <c r="H103" s="147" t="str">
        <f t="shared" ca="1" si="12"/>
        <v/>
      </c>
      <c r="I103" s="147">
        <f t="shared" ca="1" si="12"/>
        <v>40</v>
      </c>
      <c r="J103" s="147" t="str">
        <f t="shared" ca="1" si="12"/>
        <v/>
      </c>
      <c r="K103" s="147" t="str">
        <f t="shared" ca="1" si="12"/>
        <v/>
      </c>
      <c r="L103" s="147" t="str">
        <f t="shared" ca="1" si="12"/>
        <v/>
      </c>
      <c r="M103" s="147" t="str">
        <f t="shared" ca="1" si="12"/>
        <v/>
      </c>
      <c r="N103" s="147" t="str">
        <f t="shared" ca="1" si="12"/>
        <v/>
      </c>
      <c r="O103" s="147" t="str">
        <f t="shared" ca="1" si="12"/>
        <v/>
      </c>
      <c r="P103" s="147" t="str">
        <f t="shared" ca="1" si="12"/>
        <v/>
      </c>
      <c r="Q103" s="147" t="str">
        <f t="shared" ca="1" si="12"/>
        <v/>
      </c>
      <c r="R103" s="147" t="str">
        <f t="shared" ca="1" si="12"/>
        <v/>
      </c>
      <c r="S103" s="147" t="str">
        <f t="shared" ca="1" si="12"/>
        <v/>
      </c>
      <c r="T103" s="147" t="str">
        <f t="shared" ca="1" si="12"/>
        <v/>
      </c>
      <c r="U103" s="147" t="str">
        <f t="shared" ca="1" si="12"/>
        <v/>
      </c>
      <c r="V103" s="147" t="str">
        <f t="shared" ca="1" si="12"/>
        <v/>
      </c>
    </row>
    <row r="104" spans="3:22">
      <c r="C104" s="158" t="str">
        <f t="shared" ca="1" si="8"/>
        <v/>
      </c>
      <c r="D104" s="147" t="str">
        <f>LEFT(Stocks!D99,9)</f>
        <v>7432792TA</v>
      </c>
      <c r="E104" s="147">
        <f>Stocks!B99</f>
        <v>80</v>
      </c>
      <c r="F104" s="147">
        <f t="shared" ca="1" si="9"/>
        <v>40</v>
      </c>
      <c r="G104" s="147" t="str">
        <f t="shared" ca="1" si="10"/>
        <v/>
      </c>
      <c r="H104" s="147" t="str">
        <f t="shared" ca="1" si="12"/>
        <v/>
      </c>
      <c r="I104" s="147">
        <f t="shared" ca="1" si="12"/>
        <v>40</v>
      </c>
      <c r="J104" s="147" t="str">
        <f t="shared" ca="1" si="12"/>
        <v/>
      </c>
      <c r="K104" s="147" t="str">
        <f t="shared" ca="1" si="12"/>
        <v/>
      </c>
      <c r="L104" s="147" t="str">
        <f t="shared" ca="1" si="12"/>
        <v/>
      </c>
      <c r="M104" s="147" t="str">
        <f t="shared" ca="1" si="12"/>
        <v/>
      </c>
      <c r="N104" s="147" t="str">
        <f t="shared" ca="1" si="12"/>
        <v/>
      </c>
      <c r="O104" s="147" t="str">
        <f t="shared" ca="1" si="12"/>
        <v/>
      </c>
      <c r="P104" s="147" t="str">
        <f t="shared" ca="1" si="12"/>
        <v/>
      </c>
      <c r="Q104" s="147" t="str">
        <f t="shared" ca="1" si="12"/>
        <v/>
      </c>
      <c r="R104" s="147" t="str">
        <f t="shared" ca="1" si="12"/>
        <v/>
      </c>
      <c r="S104" s="147" t="str">
        <f t="shared" ca="1" si="12"/>
        <v/>
      </c>
      <c r="T104" s="147" t="str">
        <f t="shared" ca="1" si="12"/>
        <v/>
      </c>
      <c r="U104" s="147" t="str">
        <f t="shared" ca="1" si="12"/>
        <v/>
      </c>
      <c r="V104" s="147" t="str">
        <f t="shared" ca="1" si="12"/>
        <v/>
      </c>
    </row>
    <row r="105" spans="3:22">
      <c r="C105" s="158" t="str">
        <f t="shared" ca="1" si="8"/>
        <v/>
      </c>
      <c r="D105" s="147" t="str">
        <f>LEFT(Stocks!D100,9)</f>
        <v>7310658AA</v>
      </c>
      <c r="E105" s="147">
        <f>Stocks!B100</f>
        <v>320</v>
      </c>
      <c r="F105" s="147">
        <f t="shared" ca="1" si="9"/>
        <v>5</v>
      </c>
      <c r="G105" s="147" t="str">
        <f t="shared" ca="1" si="10"/>
        <v/>
      </c>
      <c r="H105" s="147" t="str">
        <f t="shared" ca="1" si="12"/>
        <v/>
      </c>
      <c r="I105" s="147" t="str">
        <f t="shared" ca="1" si="12"/>
        <v/>
      </c>
      <c r="J105" s="147">
        <f t="shared" ca="1" si="12"/>
        <v>5</v>
      </c>
      <c r="K105" s="147" t="str">
        <f t="shared" ca="1" si="12"/>
        <v/>
      </c>
      <c r="L105" s="147" t="str">
        <f t="shared" ca="1" si="12"/>
        <v/>
      </c>
      <c r="M105" s="147" t="str">
        <f t="shared" ca="1" si="12"/>
        <v/>
      </c>
      <c r="N105" s="147" t="str">
        <f t="shared" ca="1" si="12"/>
        <v/>
      </c>
      <c r="O105" s="147" t="str">
        <f t="shared" ca="1" si="12"/>
        <v/>
      </c>
      <c r="P105" s="147" t="str">
        <f t="shared" ca="1" si="12"/>
        <v/>
      </c>
      <c r="Q105" s="147" t="str">
        <f t="shared" ca="1" si="12"/>
        <v/>
      </c>
      <c r="R105" s="147" t="str">
        <f t="shared" ca="1" si="12"/>
        <v/>
      </c>
      <c r="S105" s="147" t="str">
        <f t="shared" ca="1" si="12"/>
        <v/>
      </c>
      <c r="T105" s="147" t="str">
        <f t="shared" ca="1" si="12"/>
        <v/>
      </c>
      <c r="U105" s="147" t="str">
        <f t="shared" ca="1" si="12"/>
        <v/>
      </c>
      <c r="V105" s="147" t="str">
        <f t="shared" ca="1" si="12"/>
        <v/>
      </c>
    </row>
    <row r="106" spans="3:22">
      <c r="C106" s="158" t="str">
        <f t="shared" ca="1" si="8"/>
        <v/>
      </c>
      <c r="D106" s="147" t="str">
        <f>LEFT(Stocks!D101,9)</f>
        <v>7310678AA</v>
      </c>
      <c r="E106" s="147">
        <f>Stocks!B101</f>
        <v>466</v>
      </c>
      <c r="F106" s="147">
        <f t="shared" ca="1" si="9"/>
        <v>5</v>
      </c>
      <c r="G106" s="147" t="str">
        <f t="shared" ca="1" si="10"/>
        <v/>
      </c>
      <c r="H106" s="147" t="str">
        <f t="shared" ca="1" si="12"/>
        <v/>
      </c>
      <c r="I106" s="147" t="str">
        <f t="shared" ca="1" si="12"/>
        <v/>
      </c>
      <c r="J106" s="147">
        <f t="shared" ca="1" si="12"/>
        <v>5</v>
      </c>
      <c r="K106" s="147" t="str">
        <f t="shared" ca="1" si="12"/>
        <v/>
      </c>
      <c r="L106" s="147" t="str">
        <f t="shared" ca="1" si="12"/>
        <v/>
      </c>
      <c r="M106" s="147" t="str">
        <f t="shared" ca="1" si="12"/>
        <v/>
      </c>
      <c r="N106" s="147" t="str">
        <f t="shared" ca="1" si="12"/>
        <v/>
      </c>
      <c r="O106" s="147" t="str">
        <f t="shared" ca="1" si="12"/>
        <v/>
      </c>
      <c r="P106" s="147" t="str">
        <f t="shared" ca="1" si="12"/>
        <v/>
      </c>
      <c r="Q106" s="147" t="str">
        <f t="shared" ca="1" si="12"/>
        <v/>
      </c>
      <c r="R106" s="147" t="str">
        <f t="shared" ca="1" si="12"/>
        <v/>
      </c>
      <c r="S106" s="147" t="str">
        <f t="shared" ca="1" si="12"/>
        <v/>
      </c>
      <c r="T106" s="147" t="str">
        <f t="shared" ca="1" si="12"/>
        <v/>
      </c>
      <c r="U106" s="147" t="str">
        <f t="shared" ca="1" si="12"/>
        <v/>
      </c>
      <c r="V106" s="147" t="str">
        <f t="shared" ca="1" si="12"/>
        <v/>
      </c>
    </row>
    <row r="107" spans="3:22">
      <c r="C107" s="158" t="str">
        <f t="shared" ca="1" si="8"/>
        <v/>
      </c>
      <c r="D107" s="147" t="str">
        <f>LEFT(Stocks!D102,9)</f>
        <v>7320711AA</v>
      </c>
      <c r="E107" s="147">
        <f>Stocks!B102</f>
        <v>781</v>
      </c>
      <c r="F107" s="147">
        <f t="shared" ca="1" si="9"/>
        <v>15</v>
      </c>
      <c r="G107" s="147" t="str">
        <f t="shared" ca="1" si="10"/>
        <v/>
      </c>
      <c r="H107" s="147" t="str">
        <f t="shared" ref="H107:V138" ca="1" si="13">IFERROR(INDEX(INDIRECT(H$3),MATCH($D107,INDIRECT(H$2),0)),"")</f>
        <v/>
      </c>
      <c r="I107" s="147" t="str">
        <f t="shared" ca="1" si="13"/>
        <v/>
      </c>
      <c r="J107" s="147">
        <f t="shared" ca="1" si="13"/>
        <v>15</v>
      </c>
      <c r="K107" s="147" t="str">
        <f t="shared" ca="1" si="13"/>
        <v/>
      </c>
      <c r="L107" s="147" t="str">
        <f t="shared" ca="1" si="13"/>
        <v/>
      </c>
      <c r="M107" s="147" t="str">
        <f t="shared" ca="1" si="13"/>
        <v/>
      </c>
      <c r="N107" s="147" t="str">
        <f t="shared" ca="1" si="13"/>
        <v/>
      </c>
      <c r="O107" s="147" t="str">
        <f t="shared" ca="1" si="13"/>
        <v/>
      </c>
      <c r="P107" s="147" t="str">
        <f t="shared" ca="1" si="13"/>
        <v/>
      </c>
      <c r="Q107" s="147" t="str">
        <f t="shared" ca="1" si="13"/>
        <v/>
      </c>
      <c r="R107" s="147" t="str">
        <f t="shared" ca="1" si="13"/>
        <v/>
      </c>
      <c r="S107" s="147" t="str">
        <f t="shared" ca="1" si="13"/>
        <v/>
      </c>
      <c r="T107" s="147" t="str">
        <f t="shared" ca="1" si="13"/>
        <v/>
      </c>
      <c r="U107" s="147" t="str">
        <f t="shared" ca="1" si="13"/>
        <v/>
      </c>
      <c r="V107" s="147" t="str">
        <f t="shared" ca="1" si="13"/>
        <v/>
      </c>
    </row>
    <row r="108" spans="3:22">
      <c r="C108" s="158" t="str">
        <f t="shared" ca="1" si="8"/>
        <v/>
      </c>
      <c r="D108" s="147" t="str">
        <f>LEFT(Stocks!D103,9)</f>
        <v>7321206AA</v>
      </c>
      <c r="E108" s="147">
        <f>Stocks!B103</f>
        <v>310</v>
      </c>
      <c r="F108" s="147">
        <f t="shared" ca="1" si="9"/>
        <v>0</v>
      </c>
      <c r="G108" s="147" t="str">
        <f t="shared" ca="1" si="10"/>
        <v/>
      </c>
      <c r="H108" s="147" t="str">
        <f t="shared" ca="1" si="13"/>
        <v/>
      </c>
      <c r="I108" s="147" t="str">
        <f t="shared" ca="1" si="13"/>
        <v/>
      </c>
      <c r="J108" s="147" t="str">
        <f t="shared" ca="1" si="13"/>
        <v/>
      </c>
      <c r="K108" s="147" t="str">
        <f t="shared" ca="1" si="13"/>
        <v/>
      </c>
      <c r="L108" s="147" t="str">
        <f t="shared" ca="1" si="13"/>
        <v/>
      </c>
      <c r="M108" s="147" t="str">
        <f t="shared" ca="1" si="13"/>
        <v/>
      </c>
      <c r="N108" s="147" t="str">
        <f t="shared" ca="1" si="13"/>
        <v/>
      </c>
      <c r="O108" s="147" t="str">
        <f t="shared" ca="1" si="13"/>
        <v/>
      </c>
      <c r="P108" s="147" t="str">
        <f t="shared" ca="1" si="13"/>
        <v/>
      </c>
      <c r="Q108" s="147" t="str">
        <f t="shared" ca="1" si="13"/>
        <v/>
      </c>
      <c r="R108" s="147" t="str">
        <f t="shared" ca="1" si="13"/>
        <v/>
      </c>
      <c r="S108" s="147" t="str">
        <f t="shared" ca="1" si="13"/>
        <v/>
      </c>
      <c r="T108" s="147" t="str">
        <f t="shared" ca="1" si="13"/>
        <v/>
      </c>
      <c r="U108" s="147" t="str">
        <f t="shared" ca="1" si="13"/>
        <v/>
      </c>
      <c r="V108" s="147" t="str">
        <f t="shared" ca="1" si="13"/>
        <v/>
      </c>
    </row>
    <row r="109" spans="3:22">
      <c r="C109" s="158" t="str">
        <f t="shared" ca="1" si="8"/>
        <v/>
      </c>
      <c r="D109" s="147" t="str">
        <f>LEFT(Stocks!D104,9)</f>
        <v>7321207AA</v>
      </c>
      <c r="E109" s="147">
        <f>Stocks!B104</f>
        <v>310</v>
      </c>
      <c r="F109" s="147">
        <f t="shared" ca="1" si="9"/>
        <v>0</v>
      </c>
      <c r="G109" s="147" t="str">
        <f t="shared" ca="1" si="10"/>
        <v/>
      </c>
      <c r="H109" s="147" t="str">
        <f t="shared" ca="1" si="13"/>
        <v/>
      </c>
      <c r="I109" s="147" t="str">
        <f t="shared" ca="1" si="13"/>
        <v/>
      </c>
      <c r="J109" s="147" t="str">
        <f t="shared" ca="1" si="13"/>
        <v/>
      </c>
      <c r="K109" s="147" t="str">
        <f t="shared" ca="1" si="13"/>
        <v/>
      </c>
      <c r="L109" s="147" t="str">
        <f t="shared" ca="1" si="13"/>
        <v/>
      </c>
      <c r="M109" s="147" t="str">
        <f t="shared" ca="1" si="13"/>
        <v/>
      </c>
      <c r="N109" s="147" t="str">
        <f t="shared" ca="1" si="13"/>
        <v/>
      </c>
      <c r="O109" s="147" t="str">
        <f t="shared" ca="1" si="13"/>
        <v/>
      </c>
      <c r="P109" s="147" t="str">
        <f t="shared" ca="1" si="13"/>
        <v/>
      </c>
      <c r="Q109" s="147" t="str">
        <f t="shared" ca="1" si="13"/>
        <v/>
      </c>
      <c r="R109" s="147" t="str">
        <f t="shared" ca="1" si="13"/>
        <v/>
      </c>
      <c r="S109" s="147" t="str">
        <f t="shared" ca="1" si="13"/>
        <v/>
      </c>
      <c r="T109" s="147" t="str">
        <f t="shared" ca="1" si="13"/>
        <v/>
      </c>
      <c r="U109" s="147" t="str">
        <f t="shared" ca="1" si="13"/>
        <v/>
      </c>
      <c r="V109" s="147" t="str">
        <f t="shared" ca="1" si="13"/>
        <v/>
      </c>
    </row>
    <row r="110" spans="3:22">
      <c r="C110" s="158" t="str">
        <f t="shared" ca="1" si="8"/>
        <v/>
      </c>
      <c r="D110" s="147" t="str">
        <f>LEFT(Stocks!D105,9)</f>
        <v>7432753AA</v>
      </c>
      <c r="E110" s="147">
        <f>Stocks!B105</f>
        <v>7</v>
      </c>
      <c r="F110" s="147">
        <f t="shared" ca="1" si="9"/>
        <v>5</v>
      </c>
      <c r="G110" s="147" t="str">
        <f t="shared" ca="1" si="10"/>
        <v/>
      </c>
      <c r="H110" s="147" t="str">
        <f t="shared" ca="1" si="13"/>
        <v/>
      </c>
      <c r="I110" s="147" t="str">
        <f t="shared" ca="1" si="13"/>
        <v/>
      </c>
      <c r="J110" s="147">
        <f t="shared" ca="1" si="13"/>
        <v>5</v>
      </c>
      <c r="K110" s="147" t="str">
        <f t="shared" ca="1" si="13"/>
        <v/>
      </c>
      <c r="L110" s="147" t="str">
        <f t="shared" ca="1" si="13"/>
        <v/>
      </c>
      <c r="M110" s="147" t="str">
        <f t="shared" ca="1" si="13"/>
        <v/>
      </c>
      <c r="N110" s="147" t="str">
        <f t="shared" ca="1" si="13"/>
        <v/>
      </c>
      <c r="O110" s="147" t="str">
        <f t="shared" ca="1" si="13"/>
        <v/>
      </c>
      <c r="P110" s="147" t="str">
        <f t="shared" ca="1" si="13"/>
        <v/>
      </c>
      <c r="Q110" s="147" t="str">
        <f t="shared" ca="1" si="13"/>
        <v/>
      </c>
      <c r="R110" s="147" t="str">
        <f t="shared" ca="1" si="13"/>
        <v/>
      </c>
      <c r="S110" s="147" t="str">
        <f t="shared" ca="1" si="13"/>
        <v/>
      </c>
      <c r="T110" s="147" t="str">
        <f t="shared" ca="1" si="13"/>
        <v/>
      </c>
      <c r="U110" s="147" t="str">
        <f t="shared" ca="1" si="13"/>
        <v/>
      </c>
      <c r="V110" s="147" t="str">
        <f t="shared" ca="1" si="13"/>
        <v/>
      </c>
    </row>
    <row r="111" spans="3:22">
      <c r="C111" s="158" t="str">
        <f t="shared" ca="1" si="8"/>
        <v/>
      </c>
      <c r="D111" s="147" t="str">
        <f>LEFT(Stocks!D106,9)</f>
        <v>7510365AA</v>
      </c>
      <c r="E111" s="147">
        <f>Stocks!B106</f>
        <v>155</v>
      </c>
      <c r="F111" s="147">
        <f t="shared" ca="1" si="9"/>
        <v>5</v>
      </c>
      <c r="G111" s="147" t="str">
        <f t="shared" ca="1" si="10"/>
        <v/>
      </c>
      <c r="H111" s="147" t="str">
        <f t="shared" ca="1" si="13"/>
        <v/>
      </c>
      <c r="I111" s="147" t="str">
        <f t="shared" ca="1" si="13"/>
        <v/>
      </c>
      <c r="J111" s="147">
        <f t="shared" ca="1" si="13"/>
        <v>5</v>
      </c>
      <c r="K111" s="147" t="str">
        <f t="shared" ca="1" si="13"/>
        <v/>
      </c>
      <c r="L111" s="147" t="str">
        <f t="shared" ca="1" si="13"/>
        <v/>
      </c>
      <c r="M111" s="147" t="str">
        <f t="shared" ca="1" si="13"/>
        <v/>
      </c>
      <c r="N111" s="147" t="str">
        <f t="shared" ca="1" si="13"/>
        <v/>
      </c>
      <c r="O111" s="147" t="str">
        <f t="shared" ca="1" si="13"/>
        <v/>
      </c>
      <c r="P111" s="147" t="str">
        <f t="shared" ca="1" si="13"/>
        <v/>
      </c>
      <c r="Q111" s="147" t="str">
        <f t="shared" ca="1" si="13"/>
        <v/>
      </c>
      <c r="R111" s="147" t="str">
        <f t="shared" ca="1" si="13"/>
        <v/>
      </c>
      <c r="S111" s="147" t="str">
        <f t="shared" ca="1" si="13"/>
        <v/>
      </c>
      <c r="T111" s="147" t="str">
        <f t="shared" ca="1" si="13"/>
        <v/>
      </c>
      <c r="U111" s="147" t="str">
        <f t="shared" ca="1" si="13"/>
        <v/>
      </c>
      <c r="V111" s="147" t="str">
        <f t="shared" ca="1" si="13"/>
        <v/>
      </c>
    </row>
    <row r="112" spans="3:22">
      <c r="C112" s="158" t="str">
        <f t="shared" ca="1" si="8"/>
        <v/>
      </c>
      <c r="D112" s="147" t="str">
        <f>LEFT(Stocks!D107,9)</f>
        <v>7510365UA</v>
      </c>
      <c r="E112" s="147">
        <f>Stocks!B107</f>
        <v>1</v>
      </c>
      <c r="F112" s="147">
        <f t="shared" ca="1" si="9"/>
        <v>0</v>
      </c>
      <c r="G112" s="147" t="str">
        <f t="shared" ca="1" si="10"/>
        <v/>
      </c>
      <c r="H112" s="147" t="str">
        <f t="shared" ca="1" si="13"/>
        <v/>
      </c>
      <c r="I112" s="147" t="str">
        <f t="shared" ca="1" si="13"/>
        <v/>
      </c>
      <c r="J112" s="147" t="str">
        <f t="shared" ca="1" si="13"/>
        <v/>
      </c>
      <c r="K112" s="147" t="str">
        <f t="shared" ca="1" si="13"/>
        <v/>
      </c>
      <c r="L112" s="147" t="str">
        <f t="shared" ca="1" si="13"/>
        <v/>
      </c>
      <c r="M112" s="147" t="str">
        <f t="shared" ca="1" si="13"/>
        <v/>
      </c>
      <c r="N112" s="147" t="str">
        <f t="shared" ca="1" si="13"/>
        <v/>
      </c>
      <c r="O112" s="147" t="str">
        <f t="shared" ca="1" si="13"/>
        <v/>
      </c>
      <c r="P112" s="147" t="str">
        <f t="shared" ca="1" si="13"/>
        <v/>
      </c>
      <c r="Q112" s="147" t="str">
        <f t="shared" ca="1" si="13"/>
        <v/>
      </c>
      <c r="R112" s="147" t="str">
        <f t="shared" ca="1" si="13"/>
        <v/>
      </c>
      <c r="S112" s="147" t="str">
        <f t="shared" ca="1" si="13"/>
        <v/>
      </c>
      <c r="T112" s="147" t="str">
        <f t="shared" ca="1" si="13"/>
        <v/>
      </c>
      <c r="U112" s="147" t="str">
        <f t="shared" ca="1" si="13"/>
        <v/>
      </c>
      <c r="V112" s="147" t="str">
        <f t="shared" ca="1" si="13"/>
        <v/>
      </c>
    </row>
    <row r="113" spans="3:22">
      <c r="C113" s="158" t="str">
        <f t="shared" ca="1" si="8"/>
        <v/>
      </c>
      <c r="D113" s="147" t="str">
        <f>LEFT(Stocks!D108,9)</f>
        <v>7540209UA</v>
      </c>
      <c r="E113" s="147">
        <f>Stocks!B108</f>
        <v>80</v>
      </c>
      <c r="F113" s="147">
        <f t="shared" ca="1" si="9"/>
        <v>0</v>
      </c>
      <c r="G113" s="147" t="str">
        <f t="shared" ca="1" si="10"/>
        <v/>
      </c>
      <c r="H113" s="147" t="str">
        <f t="shared" ca="1" si="13"/>
        <v/>
      </c>
      <c r="I113" s="147" t="str">
        <f t="shared" ca="1" si="13"/>
        <v/>
      </c>
      <c r="J113" s="147" t="str">
        <f t="shared" ca="1" si="13"/>
        <v/>
      </c>
      <c r="K113" s="147" t="str">
        <f t="shared" ca="1" si="13"/>
        <v/>
      </c>
      <c r="L113" s="147" t="str">
        <f t="shared" ca="1" si="13"/>
        <v/>
      </c>
      <c r="M113" s="147" t="str">
        <f t="shared" ca="1" si="13"/>
        <v/>
      </c>
      <c r="N113" s="147" t="str">
        <f t="shared" ca="1" si="13"/>
        <v/>
      </c>
      <c r="O113" s="147" t="str">
        <f t="shared" ca="1" si="13"/>
        <v/>
      </c>
      <c r="P113" s="147" t="str">
        <f t="shared" ca="1" si="13"/>
        <v/>
      </c>
      <c r="Q113" s="147" t="str">
        <f t="shared" ca="1" si="13"/>
        <v/>
      </c>
      <c r="R113" s="147" t="str">
        <f t="shared" ca="1" si="13"/>
        <v/>
      </c>
      <c r="S113" s="147" t="str">
        <f t="shared" ca="1" si="13"/>
        <v/>
      </c>
      <c r="T113" s="147" t="str">
        <f t="shared" ca="1" si="13"/>
        <v/>
      </c>
      <c r="U113" s="147" t="str">
        <f t="shared" ca="1" si="13"/>
        <v/>
      </c>
      <c r="V113" s="147" t="str">
        <f t="shared" ca="1" si="13"/>
        <v/>
      </c>
    </row>
    <row r="114" spans="3:22">
      <c r="C114" s="158" t="str">
        <f t="shared" ca="1" si="8"/>
        <v/>
      </c>
      <c r="D114" s="147" t="str">
        <f>LEFT(Stocks!D109,9)</f>
        <v>7540210UA</v>
      </c>
      <c r="E114" s="147">
        <f>Stocks!B109</f>
        <v>68</v>
      </c>
      <c r="F114" s="147">
        <f t="shared" ca="1" si="9"/>
        <v>0</v>
      </c>
      <c r="G114" s="147" t="str">
        <f t="shared" ca="1" si="10"/>
        <v/>
      </c>
      <c r="H114" s="147" t="str">
        <f t="shared" ca="1" si="13"/>
        <v/>
      </c>
      <c r="I114" s="147" t="str">
        <f t="shared" ca="1" si="13"/>
        <v/>
      </c>
      <c r="J114" s="147" t="str">
        <f t="shared" ca="1" si="13"/>
        <v/>
      </c>
      <c r="K114" s="147" t="str">
        <f t="shared" ca="1" si="13"/>
        <v/>
      </c>
      <c r="L114" s="147" t="str">
        <f t="shared" ca="1" si="13"/>
        <v/>
      </c>
      <c r="M114" s="147" t="str">
        <f t="shared" ca="1" si="13"/>
        <v/>
      </c>
      <c r="N114" s="147" t="str">
        <f t="shared" ca="1" si="13"/>
        <v/>
      </c>
      <c r="O114" s="147" t="str">
        <f t="shared" ca="1" si="13"/>
        <v/>
      </c>
      <c r="P114" s="147" t="str">
        <f t="shared" ca="1" si="13"/>
        <v/>
      </c>
      <c r="Q114" s="147" t="str">
        <f t="shared" ca="1" si="13"/>
        <v/>
      </c>
      <c r="R114" s="147" t="str">
        <f t="shared" ca="1" si="13"/>
        <v/>
      </c>
      <c r="S114" s="147" t="str">
        <f t="shared" ca="1" si="13"/>
        <v/>
      </c>
      <c r="T114" s="147" t="str">
        <f t="shared" ca="1" si="13"/>
        <v/>
      </c>
      <c r="U114" s="147" t="str">
        <f t="shared" ca="1" si="13"/>
        <v/>
      </c>
      <c r="V114" s="147" t="str">
        <f t="shared" ca="1" si="13"/>
        <v/>
      </c>
    </row>
    <row r="115" spans="3:22">
      <c r="C115" s="158" t="str">
        <f t="shared" ca="1" si="8"/>
        <v/>
      </c>
      <c r="D115" s="147" t="str">
        <f>LEFT(Stocks!D110,9)</f>
        <v>7320883AA</v>
      </c>
      <c r="E115" s="147">
        <f>Stocks!B110</f>
        <v>851</v>
      </c>
      <c r="F115" s="147">
        <f t="shared" ca="1" si="9"/>
        <v>40</v>
      </c>
      <c r="G115" s="147" t="str">
        <f t="shared" ca="1" si="10"/>
        <v/>
      </c>
      <c r="H115" s="147" t="str">
        <f t="shared" ca="1" si="13"/>
        <v/>
      </c>
      <c r="I115" s="147">
        <f t="shared" ca="1" si="13"/>
        <v>40</v>
      </c>
      <c r="J115" s="147" t="str">
        <f t="shared" ca="1" si="13"/>
        <v/>
      </c>
      <c r="K115" s="147" t="str">
        <f t="shared" ca="1" si="13"/>
        <v/>
      </c>
      <c r="L115" s="147" t="str">
        <f t="shared" ca="1" si="13"/>
        <v/>
      </c>
      <c r="M115" s="147" t="str">
        <f t="shared" ca="1" si="13"/>
        <v/>
      </c>
      <c r="N115" s="147" t="str">
        <f t="shared" ca="1" si="13"/>
        <v/>
      </c>
      <c r="O115" s="147" t="str">
        <f t="shared" ca="1" si="13"/>
        <v/>
      </c>
      <c r="P115" s="147" t="str">
        <f t="shared" ca="1" si="13"/>
        <v/>
      </c>
      <c r="Q115" s="147" t="str">
        <f t="shared" ca="1" si="13"/>
        <v/>
      </c>
      <c r="R115" s="147" t="str">
        <f t="shared" ca="1" si="13"/>
        <v/>
      </c>
      <c r="S115" s="147" t="str">
        <f t="shared" ca="1" si="13"/>
        <v/>
      </c>
      <c r="T115" s="147" t="str">
        <f t="shared" ca="1" si="13"/>
        <v/>
      </c>
      <c r="U115" s="147" t="str">
        <f t="shared" ca="1" si="13"/>
        <v/>
      </c>
      <c r="V115" s="147" t="str">
        <f t="shared" ca="1" si="13"/>
        <v/>
      </c>
    </row>
    <row r="116" spans="3:22">
      <c r="C116" s="158" t="str">
        <f t="shared" ca="1" si="8"/>
        <v/>
      </c>
      <c r="D116" s="147" t="str">
        <f>LEFT(Stocks!D111,9)</f>
        <v>7410818AA</v>
      </c>
      <c r="E116" s="147">
        <f>Stocks!B111</f>
        <v>20</v>
      </c>
      <c r="F116" s="147">
        <f t="shared" ca="1" si="9"/>
        <v>5</v>
      </c>
      <c r="G116" s="147" t="str">
        <f t="shared" ca="1" si="10"/>
        <v/>
      </c>
      <c r="H116" s="147" t="str">
        <f t="shared" ca="1" si="13"/>
        <v/>
      </c>
      <c r="I116" s="147" t="str">
        <f t="shared" ca="1" si="13"/>
        <v/>
      </c>
      <c r="J116" s="147">
        <f t="shared" ca="1" si="13"/>
        <v>5</v>
      </c>
      <c r="K116" s="147" t="str">
        <f t="shared" ca="1" si="13"/>
        <v/>
      </c>
      <c r="L116" s="147" t="str">
        <f t="shared" ca="1" si="13"/>
        <v/>
      </c>
      <c r="M116" s="147" t="str">
        <f t="shared" ca="1" si="13"/>
        <v/>
      </c>
      <c r="N116" s="147" t="str">
        <f t="shared" ca="1" si="13"/>
        <v/>
      </c>
      <c r="O116" s="147" t="str">
        <f t="shared" ca="1" si="13"/>
        <v/>
      </c>
      <c r="P116" s="147" t="str">
        <f t="shared" ca="1" si="13"/>
        <v/>
      </c>
      <c r="Q116" s="147" t="str">
        <f t="shared" ca="1" si="13"/>
        <v/>
      </c>
      <c r="R116" s="147" t="str">
        <f t="shared" ca="1" si="13"/>
        <v/>
      </c>
      <c r="S116" s="147" t="str">
        <f t="shared" ca="1" si="13"/>
        <v/>
      </c>
      <c r="T116" s="147" t="str">
        <f t="shared" ca="1" si="13"/>
        <v/>
      </c>
      <c r="U116" s="147" t="str">
        <f t="shared" ca="1" si="13"/>
        <v/>
      </c>
      <c r="V116" s="147" t="str">
        <f t="shared" ca="1" si="13"/>
        <v/>
      </c>
    </row>
    <row r="117" spans="3:22">
      <c r="C117" s="158" t="str">
        <f t="shared" ca="1" si="8"/>
        <v/>
      </c>
      <c r="D117" s="147" t="str">
        <f>LEFT(Stocks!D112,9)</f>
        <v>7620484AA</v>
      </c>
      <c r="E117" s="147">
        <f>Stocks!B112</f>
        <v>80</v>
      </c>
      <c r="F117" s="147">
        <f t="shared" ca="1" si="9"/>
        <v>5</v>
      </c>
      <c r="G117" s="147" t="str">
        <f t="shared" ca="1" si="10"/>
        <v/>
      </c>
      <c r="H117" s="147" t="str">
        <f t="shared" ca="1" si="13"/>
        <v/>
      </c>
      <c r="I117" s="147" t="str">
        <f t="shared" ca="1" si="13"/>
        <v/>
      </c>
      <c r="J117" s="147">
        <f t="shared" ca="1" si="13"/>
        <v>5</v>
      </c>
      <c r="K117" s="147" t="str">
        <f t="shared" ca="1" si="13"/>
        <v/>
      </c>
      <c r="L117" s="147" t="str">
        <f t="shared" ca="1" si="13"/>
        <v/>
      </c>
      <c r="M117" s="147" t="str">
        <f t="shared" ca="1" si="13"/>
        <v/>
      </c>
      <c r="N117" s="147" t="str">
        <f t="shared" ca="1" si="13"/>
        <v/>
      </c>
      <c r="O117" s="147" t="str">
        <f t="shared" ca="1" si="13"/>
        <v/>
      </c>
      <c r="P117" s="147" t="str">
        <f t="shared" ca="1" si="13"/>
        <v/>
      </c>
      <c r="Q117" s="147" t="str">
        <f t="shared" ca="1" si="13"/>
        <v/>
      </c>
      <c r="R117" s="147" t="str">
        <f t="shared" ca="1" si="13"/>
        <v/>
      </c>
      <c r="S117" s="147" t="str">
        <f t="shared" ca="1" si="13"/>
        <v/>
      </c>
      <c r="T117" s="147" t="str">
        <f t="shared" ca="1" si="13"/>
        <v/>
      </c>
      <c r="U117" s="147" t="str">
        <f t="shared" ca="1" si="13"/>
        <v/>
      </c>
      <c r="V117" s="147" t="str">
        <f t="shared" ca="1" si="13"/>
        <v/>
      </c>
    </row>
    <row r="118" spans="3:22">
      <c r="C118" s="158" t="str">
        <f t="shared" ca="1" si="8"/>
        <v/>
      </c>
      <c r="D118" s="147" t="str">
        <f>LEFT(Stocks!D113,9)</f>
        <v>94556450</v>
      </c>
      <c r="E118" s="147">
        <f>Stocks!B113</f>
        <v>81</v>
      </c>
      <c r="F118" s="147">
        <f t="shared" ca="1" si="9"/>
        <v>0</v>
      </c>
      <c r="G118" s="147" t="str">
        <f t="shared" ca="1" si="10"/>
        <v/>
      </c>
      <c r="H118" s="147" t="str">
        <f t="shared" ca="1" si="13"/>
        <v/>
      </c>
      <c r="I118" s="147" t="str">
        <f t="shared" ca="1" si="13"/>
        <v/>
      </c>
      <c r="J118" s="147" t="str">
        <f t="shared" ca="1" si="13"/>
        <v/>
      </c>
      <c r="K118" s="147" t="str">
        <f t="shared" ca="1" si="13"/>
        <v/>
      </c>
      <c r="L118" s="147" t="str">
        <f t="shared" ca="1" si="13"/>
        <v/>
      </c>
      <c r="M118" s="147" t="str">
        <f t="shared" ca="1" si="13"/>
        <v/>
      </c>
      <c r="N118" s="147" t="str">
        <f t="shared" ca="1" si="13"/>
        <v/>
      </c>
      <c r="O118" s="147" t="str">
        <f t="shared" ca="1" si="13"/>
        <v/>
      </c>
      <c r="P118" s="147" t="str">
        <f t="shared" ca="1" si="13"/>
        <v/>
      </c>
      <c r="Q118" s="147" t="str">
        <f t="shared" ca="1" si="13"/>
        <v/>
      </c>
      <c r="R118" s="147" t="str">
        <f t="shared" ca="1" si="13"/>
        <v/>
      </c>
      <c r="S118" s="147" t="str">
        <f t="shared" ca="1" si="13"/>
        <v/>
      </c>
      <c r="T118" s="147" t="str">
        <f t="shared" ca="1" si="13"/>
        <v/>
      </c>
      <c r="U118" s="147" t="str">
        <f t="shared" ca="1" si="13"/>
        <v/>
      </c>
      <c r="V118" s="147" t="str">
        <f t="shared" ca="1" si="13"/>
        <v/>
      </c>
    </row>
    <row r="119" spans="3:22">
      <c r="C119" s="158" t="str">
        <f t="shared" ca="1" si="8"/>
        <v/>
      </c>
      <c r="D119" s="147" t="str">
        <f>LEFT(Stocks!D114,9)</f>
        <v>7510366AA</v>
      </c>
      <c r="E119" s="147">
        <f>Stocks!B114</f>
        <v>47</v>
      </c>
      <c r="F119" s="147">
        <f t="shared" ca="1" si="9"/>
        <v>0</v>
      </c>
      <c r="G119" s="147" t="str">
        <f t="shared" ca="1" si="10"/>
        <v/>
      </c>
      <c r="H119" s="147" t="str">
        <f t="shared" ca="1" si="13"/>
        <v/>
      </c>
      <c r="I119" s="147" t="str">
        <f t="shared" ca="1" si="13"/>
        <v/>
      </c>
      <c r="J119" s="147" t="str">
        <f t="shared" ca="1" si="13"/>
        <v/>
      </c>
      <c r="K119" s="147" t="str">
        <f t="shared" ca="1" si="13"/>
        <v/>
      </c>
      <c r="L119" s="147" t="str">
        <f t="shared" ca="1" si="13"/>
        <v/>
      </c>
      <c r="M119" s="147" t="str">
        <f t="shared" ca="1" si="13"/>
        <v/>
      </c>
      <c r="N119" s="147" t="str">
        <f t="shared" ca="1" si="13"/>
        <v/>
      </c>
      <c r="O119" s="147" t="str">
        <f t="shared" ca="1" si="13"/>
        <v/>
      </c>
      <c r="P119" s="147" t="str">
        <f t="shared" ca="1" si="13"/>
        <v/>
      </c>
      <c r="Q119" s="147" t="str">
        <f t="shared" ca="1" si="13"/>
        <v/>
      </c>
      <c r="R119" s="147" t="str">
        <f t="shared" ca="1" si="13"/>
        <v/>
      </c>
      <c r="S119" s="147" t="str">
        <f t="shared" ca="1" si="13"/>
        <v/>
      </c>
      <c r="T119" s="147" t="str">
        <f t="shared" ca="1" si="13"/>
        <v/>
      </c>
      <c r="U119" s="147" t="str">
        <f t="shared" ca="1" si="13"/>
        <v/>
      </c>
      <c r="V119" s="147" t="str">
        <f t="shared" ca="1" si="13"/>
        <v/>
      </c>
    </row>
    <row r="120" spans="3:22">
      <c r="C120" s="158" t="str">
        <f t="shared" ca="1" si="8"/>
        <v/>
      </c>
      <c r="D120" s="147" t="str">
        <f>LEFT(Stocks!D115,9)</f>
        <v>7611469AA</v>
      </c>
      <c r="E120" s="147">
        <f>Stocks!B115</f>
        <v>32</v>
      </c>
      <c r="F120" s="147">
        <f t="shared" ca="1" si="9"/>
        <v>0</v>
      </c>
      <c r="G120" s="147" t="str">
        <f t="shared" ca="1" si="10"/>
        <v/>
      </c>
      <c r="H120" s="147" t="str">
        <f t="shared" ca="1" si="13"/>
        <v/>
      </c>
      <c r="I120" s="147" t="str">
        <f t="shared" ca="1" si="13"/>
        <v/>
      </c>
      <c r="J120" s="147" t="str">
        <f t="shared" ca="1" si="13"/>
        <v/>
      </c>
      <c r="K120" s="147" t="str">
        <f t="shared" ca="1" si="13"/>
        <v/>
      </c>
      <c r="L120" s="147" t="str">
        <f t="shared" ca="1" si="13"/>
        <v/>
      </c>
      <c r="M120" s="147" t="str">
        <f t="shared" ca="1" si="13"/>
        <v/>
      </c>
      <c r="N120" s="147" t="str">
        <f t="shared" ca="1" si="13"/>
        <v/>
      </c>
      <c r="O120" s="147" t="str">
        <f t="shared" ca="1" si="13"/>
        <v/>
      </c>
      <c r="P120" s="147" t="str">
        <f t="shared" ca="1" si="13"/>
        <v/>
      </c>
      <c r="Q120" s="147" t="str">
        <f t="shared" ca="1" si="13"/>
        <v/>
      </c>
      <c r="R120" s="147" t="str">
        <f t="shared" ca="1" si="13"/>
        <v/>
      </c>
      <c r="S120" s="147" t="str">
        <f t="shared" ca="1" si="13"/>
        <v/>
      </c>
      <c r="T120" s="147" t="str">
        <f t="shared" ca="1" si="13"/>
        <v/>
      </c>
      <c r="U120" s="147" t="str">
        <f t="shared" ca="1" si="13"/>
        <v/>
      </c>
      <c r="V120" s="147" t="str">
        <f t="shared" ca="1" si="13"/>
        <v/>
      </c>
    </row>
    <row r="121" spans="3:22">
      <c r="C121" s="158" t="str">
        <f t="shared" ca="1" si="8"/>
        <v/>
      </c>
      <c r="D121" s="147" t="str">
        <f>LEFT(Stocks!D116,9)</f>
        <v>7640215AA</v>
      </c>
      <c r="E121" s="147">
        <f>Stocks!B116</f>
        <v>85</v>
      </c>
      <c r="F121" s="147">
        <f t="shared" ca="1" si="9"/>
        <v>0</v>
      </c>
      <c r="G121" s="147" t="str">
        <f t="shared" ca="1" si="10"/>
        <v/>
      </c>
      <c r="H121" s="147" t="str">
        <f t="shared" ca="1" si="13"/>
        <v/>
      </c>
      <c r="I121" s="147" t="str">
        <f t="shared" ca="1" si="13"/>
        <v/>
      </c>
      <c r="J121" s="147">
        <f t="shared" ca="1" si="13"/>
        <v>0</v>
      </c>
      <c r="K121" s="147" t="str">
        <f t="shared" ca="1" si="13"/>
        <v/>
      </c>
      <c r="L121" s="147" t="str">
        <f t="shared" ca="1" si="13"/>
        <v/>
      </c>
      <c r="M121" s="147" t="str">
        <f t="shared" ca="1" si="13"/>
        <v/>
      </c>
      <c r="N121" s="147" t="str">
        <f t="shared" ca="1" si="13"/>
        <v/>
      </c>
      <c r="O121" s="147" t="str">
        <f t="shared" ca="1" si="13"/>
        <v/>
      </c>
      <c r="P121" s="147" t="str">
        <f t="shared" ca="1" si="13"/>
        <v/>
      </c>
      <c r="Q121" s="147" t="str">
        <f t="shared" ca="1" si="13"/>
        <v/>
      </c>
      <c r="R121" s="147" t="str">
        <f t="shared" ca="1" si="13"/>
        <v/>
      </c>
      <c r="S121" s="147" t="str">
        <f t="shared" ca="1" si="13"/>
        <v/>
      </c>
      <c r="T121" s="147" t="str">
        <f t="shared" ca="1" si="13"/>
        <v/>
      </c>
      <c r="U121" s="147" t="str">
        <f t="shared" ca="1" si="13"/>
        <v/>
      </c>
      <c r="V121" s="147" t="str">
        <f t="shared" ca="1" si="13"/>
        <v/>
      </c>
    </row>
    <row r="122" spans="3:22">
      <c r="C122" s="158" t="str">
        <f t="shared" ca="1" si="8"/>
        <v/>
      </c>
      <c r="D122" s="147" t="str">
        <f>LEFT(Stocks!D117,9)</f>
        <v>7611465AA</v>
      </c>
      <c r="E122" s="147">
        <f>Stocks!B117</f>
        <v>70</v>
      </c>
      <c r="F122" s="147">
        <f t="shared" ca="1" si="9"/>
        <v>0</v>
      </c>
      <c r="G122" s="147" t="str">
        <f t="shared" ca="1" si="10"/>
        <v/>
      </c>
      <c r="H122" s="147" t="str">
        <f t="shared" ca="1" si="13"/>
        <v/>
      </c>
      <c r="I122" s="147" t="str">
        <f t="shared" ca="1" si="13"/>
        <v/>
      </c>
      <c r="J122" s="147" t="str">
        <f t="shared" ca="1" si="13"/>
        <v/>
      </c>
      <c r="K122" s="147" t="str">
        <f t="shared" ca="1" si="13"/>
        <v/>
      </c>
      <c r="L122" s="147" t="str">
        <f t="shared" ca="1" si="13"/>
        <v/>
      </c>
      <c r="M122" s="147" t="str">
        <f t="shared" ca="1" si="13"/>
        <v/>
      </c>
      <c r="N122" s="147" t="str">
        <f t="shared" ca="1" si="13"/>
        <v/>
      </c>
      <c r="O122" s="147" t="str">
        <f t="shared" ca="1" si="13"/>
        <v/>
      </c>
      <c r="P122" s="147" t="str">
        <f t="shared" ca="1" si="13"/>
        <v/>
      </c>
      <c r="Q122" s="147" t="str">
        <f t="shared" ca="1" si="13"/>
        <v/>
      </c>
      <c r="R122" s="147" t="str">
        <f t="shared" ca="1" si="13"/>
        <v/>
      </c>
      <c r="S122" s="147" t="str">
        <f t="shared" ca="1" si="13"/>
        <v/>
      </c>
      <c r="T122" s="147" t="str">
        <f t="shared" ca="1" si="13"/>
        <v/>
      </c>
      <c r="U122" s="147" t="str">
        <f t="shared" ca="1" si="13"/>
        <v/>
      </c>
      <c r="V122" s="147" t="str">
        <f t="shared" ca="1" si="13"/>
        <v/>
      </c>
    </row>
    <row r="123" spans="3:22">
      <c r="C123" s="158" t="str">
        <f t="shared" ca="1" si="8"/>
        <v/>
      </c>
      <c r="D123" s="147" t="str">
        <f>LEFT(Stocks!D118,9)</f>
        <v>7210230AA</v>
      </c>
      <c r="E123" s="147">
        <f>Stocks!B118</f>
        <v>200</v>
      </c>
      <c r="F123" s="147">
        <f t="shared" ca="1" si="9"/>
        <v>0</v>
      </c>
      <c r="G123" s="147" t="str">
        <f t="shared" ca="1" si="10"/>
        <v/>
      </c>
      <c r="H123" s="147" t="str">
        <f t="shared" ca="1" si="13"/>
        <v/>
      </c>
      <c r="I123" s="147" t="str">
        <f t="shared" ca="1" si="13"/>
        <v/>
      </c>
      <c r="J123" s="147" t="str">
        <f t="shared" ca="1" si="13"/>
        <v/>
      </c>
      <c r="K123" s="147" t="str">
        <f t="shared" ca="1" si="13"/>
        <v/>
      </c>
      <c r="L123" s="147" t="str">
        <f t="shared" ca="1" si="13"/>
        <v/>
      </c>
      <c r="M123" s="147" t="str">
        <f t="shared" ca="1" si="13"/>
        <v/>
      </c>
      <c r="N123" s="147" t="str">
        <f t="shared" ca="1" si="13"/>
        <v/>
      </c>
      <c r="O123" s="147" t="str">
        <f t="shared" ca="1" si="13"/>
        <v/>
      </c>
      <c r="P123" s="147" t="str">
        <f t="shared" ca="1" si="13"/>
        <v/>
      </c>
      <c r="Q123" s="147" t="str">
        <f t="shared" ca="1" si="13"/>
        <v/>
      </c>
      <c r="R123" s="147" t="str">
        <f t="shared" ca="1" si="13"/>
        <v/>
      </c>
      <c r="S123" s="147" t="str">
        <f t="shared" ca="1" si="13"/>
        <v/>
      </c>
      <c r="T123" s="147" t="str">
        <f t="shared" ca="1" si="13"/>
        <v/>
      </c>
      <c r="U123" s="147" t="str">
        <f t="shared" ca="1" si="13"/>
        <v/>
      </c>
      <c r="V123" s="147" t="str">
        <f t="shared" ca="1" si="13"/>
        <v/>
      </c>
    </row>
    <row r="124" spans="3:22">
      <c r="C124" s="158" t="str">
        <f t="shared" ca="1" si="8"/>
        <v/>
      </c>
      <c r="D124" s="147" t="str">
        <f>LEFT(Stocks!D119,9)</f>
        <v>7210247AA</v>
      </c>
      <c r="E124" s="147">
        <f>Stocks!B119</f>
        <v>200</v>
      </c>
      <c r="F124" s="147">
        <f t="shared" ca="1" si="9"/>
        <v>0</v>
      </c>
      <c r="G124" s="147" t="str">
        <f t="shared" ca="1" si="10"/>
        <v/>
      </c>
      <c r="H124" s="147" t="str">
        <f t="shared" ref="H124:V155" ca="1" si="14">IFERROR(INDEX(INDIRECT(H$3),MATCH($D124,INDIRECT(H$2),0)),"")</f>
        <v/>
      </c>
      <c r="I124" s="147" t="str">
        <f t="shared" ca="1" si="14"/>
        <v/>
      </c>
      <c r="J124" s="147" t="str">
        <f t="shared" ca="1" si="14"/>
        <v/>
      </c>
      <c r="K124" s="147" t="str">
        <f t="shared" ca="1" si="14"/>
        <v/>
      </c>
      <c r="L124" s="147" t="str">
        <f t="shared" ca="1" si="14"/>
        <v/>
      </c>
      <c r="M124" s="147" t="str">
        <f t="shared" ca="1" si="14"/>
        <v/>
      </c>
      <c r="N124" s="147" t="str">
        <f t="shared" ca="1" si="14"/>
        <v/>
      </c>
      <c r="O124" s="147" t="str">
        <f t="shared" ca="1" si="14"/>
        <v/>
      </c>
      <c r="P124" s="147" t="str">
        <f t="shared" ca="1" si="14"/>
        <v/>
      </c>
      <c r="Q124" s="147" t="str">
        <f t="shared" ca="1" si="14"/>
        <v/>
      </c>
      <c r="R124" s="147" t="str">
        <f t="shared" ca="1" si="14"/>
        <v/>
      </c>
      <c r="S124" s="147" t="str">
        <f t="shared" ca="1" si="14"/>
        <v/>
      </c>
      <c r="T124" s="147" t="str">
        <f t="shared" ca="1" si="14"/>
        <v/>
      </c>
      <c r="U124" s="147" t="str">
        <f t="shared" ca="1" si="14"/>
        <v/>
      </c>
      <c r="V124" s="147" t="str">
        <f t="shared" ca="1" si="14"/>
        <v/>
      </c>
    </row>
    <row r="125" spans="3:22">
      <c r="C125" s="158" t="str">
        <f t="shared" ca="1" si="8"/>
        <v/>
      </c>
      <c r="D125" s="147" t="str">
        <f>LEFT(Stocks!D120,9)</f>
        <v>7320123AA</v>
      </c>
      <c r="E125" s="147">
        <f>Stocks!B120</f>
        <v>446</v>
      </c>
      <c r="F125" s="147">
        <f t="shared" ca="1" si="9"/>
        <v>1</v>
      </c>
      <c r="G125" s="147" t="str">
        <f t="shared" ca="1" si="10"/>
        <v/>
      </c>
      <c r="H125" s="147">
        <f t="shared" ca="1" si="14"/>
        <v>1</v>
      </c>
      <c r="I125" s="147" t="str">
        <f t="shared" ca="1" si="14"/>
        <v/>
      </c>
      <c r="J125" s="147" t="str">
        <f t="shared" ca="1" si="14"/>
        <v/>
      </c>
      <c r="K125" s="147" t="str">
        <f t="shared" ca="1" si="14"/>
        <v/>
      </c>
      <c r="L125" s="147" t="str">
        <f t="shared" ca="1" si="14"/>
        <v/>
      </c>
      <c r="M125" s="147" t="str">
        <f t="shared" ca="1" si="14"/>
        <v/>
      </c>
      <c r="N125" s="147" t="str">
        <f t="shared" ca="1" si="14"/>
        <v/>
      </c>
      <c r="O125" s="147" t="str">
        <f t="shared" ca="1" si="14"/>
        <v/>
      </c>
      <c r="P125" s="147" t="str">
        <f t="shared" ca="1" si="14"/>
        <v/>
      </c>
      <c r="Q125" s="147" t="str">
        <f t="shared" ca="1" si="14"/>
        <v/>
      </c>
      <c r="R125" s="147" t="str">
        <f t="shared" ca="1" si="14"/>
        <v/>
      </c>
      <c r="S125" s="147" t="str">
        <f t="shared" ca="1" si="14"/>
        <v/>
      </c>
      <c r="T125" s="147" t="str">
        <f t="shared" ca="1" si="14"/>
        <v/>
      </c>
      <c r="U125" s="147" t="str">
        <f t="shared" ca="1" si="14"/>
        <v/>
      </c>
      <c r="V125" s="147" t="str">
        <f t="shared" ca="1" si="14"/>
        <v/>
      </c>
    </row>
    <row r="126" spans="3:22">
      <c r="C126" s="158" t="str">
        <f t="shared" ca="1" si="8"/>
        <v/>
      </c>
      <c r="D126" s="147" t="str">
        <f>LEFT(Stocks!D121,9)</f>
        <v>7320159AC</v>
      </c>
      <c r="E126" s="147">
        <f>Stocks!B121</f>
        <v>152</v>
      </c>
      <c r="F126" s="147">
        <f t="shared" ca="1" si="9"/>
        <v>1</v>
      </c>
      <c r="G126" s="147" t="str">
        <f t="shared" ca="1" si="10"/>
        <v/>
      </c>
      <c r="H126" s="147">
        <f t="shared" ca="1" si="14"/>
        <v>1</v>
      </c>
      <c r="I126" s="147" t="str">
        <f t="shared" ca="1" si="14"/>
        <v/>
      </c>
      <c r="J126" s="147" t="str">
        <f t="shared" ca="1" si="14"/>
        <v/>
      </c>
      <c r="K126" s="147" t="str">
        <f t="shared" ca="1" si="14"/>
        <v/>
      </c>
      <c r="L126" s="147" t="str">
        <f t="shared" ca="1" si="14"/>
        <v/>
      </c>
      <c r="M126" s="147" t="str">
        <f t="shared" ca="1" si="14"/>
        <v/>
      </c>
      <c r="N126" s="147" t="str">
        <f t="shared" ca="1" si="14"/>
        <v/>
      </c>
      <c r="O126" s="147" t="str">
        <f t="shared" ca="1" si="14"/>
        <v/>
      </c>
      <c r="P126" s="147" t="str">
        <f t="shared" ca="1" si="14"/>
        <v/>
      </c>
      <c r="Q126" s="147" t="str">
        <f t="shared" ca="1" si="14"/>
        <v/>
      </c>
      <c r="R126" s="147" t="str">
        <f t="shared" ca="1" si="14"/>
        <v/>
      </c>
      <c r="S126" s="147" t="str">
        <f t="shared" ca="1" si="14"/>
        <v/>
      </c>
      <c r="T126" s="147" t="str">
        <f t="shared" ca="1" si="14"/>
        <v/>
      </c>
      <c r="U126" s="147" t="str">
        <f t="shared" ca="1" si="14"/>
        <v/>
      </c>
      <c r="V126" s="147" t="str">
        <f t="shared" ca="1" si="14"/>
        <v/>
      </c>
    </row>
    <row r="127" spans="3:22">
      <c r="C127" s="158" t="str">
        <f t="shared" ca="1" si="8"/>
        <v/>
      </c>
      <c r="D127" s="147" t="str">
        <f>LEFT(Stocks!D122,9)</f>
        <v>7320354AA</v>
      </c>
      <c r="E127" s="147">
        <f>Stocks!B122</f>
        <v>156</v>
      </c>
      <c r="F127" s="147">
        <f t="shared" ca="1" si="9"/>
        <v>1</v>
      </c>
      <c r="G127" s="147" t="str">
        <f t="shared" ca="1" si="10"/>
        <v/>
      </c>
      <c r="H127" s="147">
        <f t="shared" ca="1" si="14"/>
        <v>1</v>
      </c>
      <c r="I127" s="147" t="str">
        <f t="shared" ca="1" si="14"/>
        <v/>
      </c>
      <c r="J127" s="147" t="str">
        <f t="shared" ca="1" si="14"/>
        <v/>
      </c>
      <c r="K127" s="147" t="str">
        <f t="shared" ca="1" si="14"/>
        <v/>
      </c>
      <c r="L127" s="147" t="str">
        <f t="shared" ca="1" si="14"/>
        <v/>
      </c>
      <c r="M127" s="147" t="str">
        <f t="shared" ca="1" si="14"/>
        <v/>
      </c>
      <c r="N127" s="147" t="str">
        <f t="shared" ca="1" si="14"/>
        <v/>
      </c>
      <c r="O127" s="147" t="str">
        <f t="shared" ca="1" si="14"/>
        <v/>
      </c>
      <c r="P127" s="147" t="str">
        <f t="shared" ca="1" si="14"/>
        <v/>
      </c>
      <c r="Q127" s="147" t="str">
        <f t="shared" ca="1" si="14"/>
        <v/>
      </c>
      <c r="R127" s="147" t="str">
        <f t="shared" ca="1" si="14"/>
        <v/>
      </c>
      <c r="S127" s="147" t="str">
        <f t="shared" ca="1" si="14"/>
        <v/>
      </c>
      <c r="T127" s="147" t="str">
        <f t="shared" ca="1" si="14"/>
        <v/>
      </c>
      <c r="U127" s="147" t="str">
        <f t="shared" ca="1" si="14"/>
        <v/>
      </c>
      <c r="V127" s="147" t="str">
        <f t="shared" ca="1" si="14"/>
        <v/>
      </c>
    </row>
    <row r="128" spans="3:22">
      <c r="C128" s="158" t="str">
        <f t="shared" ca="1" si="8"/>
        <v/>
      </c>
      <c r="D128" s="147" t="str">
        <f>LEFT(Stocks!D123,9)</f>
        <v>7320666AB</v>
      </c>
      <c r="E128" s="147">
        <f>Stocks!B123</f>
        <v>200</v>
      </c>
      <c r="F128" s="147">
        <f t="shared" ca="1" si="9"/>
        <v>0</v>
      </c>
      <c r="G128" s="147" t="str">
        <f t="shared" ca="1" si="10"/>
        <v/>
      </c>
      <c r="H128" s="147" t="str">
        <f t="shared" ca="1" si="14"/>
        <v/>
      </c>
      <c r="I128" s="147" t="str">
        <f t="shared" ca="1" si="14"/>
        <v/>
      </c>
      <c r="J128" s="147" t="str">
        <f t="shared" ca="1" si="14"/>
        <v/>
      </c>
      <c r="K128" s="147" t="str">
        <f t="shared" ca="1" si="14"/>
        <v/>
      </c>
      <c r="L128" s="147" t="str">
        <f t="shared" ca="1" si="14"/>
        <v/>
      </c>
      <c r="M128" s="147" t="str">
        <f t="shared" ca="1" si="14"/>
        <v/>
      </c>
      <c r="N128" s="147" t="str">
        <f t="shared" ca="1" si="14"/>
        <v/>
      </c>
      <c r="O128" s="147" t="str">
        <f t="shared" ca="1" si="14"/>
        <v/>
      </c>
      <c r="P128" s="147" t="str">
        <f t="shared" ca="1" si="14"/>
        <v/>
      </c>
      <c r="Q128" s="147" t="str">
        <f t="shared" ca="1" si="14"/>
        <v/>
      </c>
      <c r="R128" s="147" t="str">
        <f t="shared" ca="1" si="14"/>
        <v/>
      </c>
      <c r="S128" s="147" t="str">
        <f t="shared" ca="1" si="14"/>
        <v/>
      </c>
      <c r="T128" s="147" t="str">
        <f t="shared" ca="1" si="14"/>
        <v/>
      </c>
      <c r="U128" s="147" t="str">
        <f t="shared" ca="1" si="14"/>
        <v/>
      </c>
      <c r="V128" s="147" t="str">
        <f t="shared" ca="1" si="14"/>
        <v/>
      </c>
    </row>
    <row r="129" spans="3:22">
      <c r="C129" s="158" t="str">
        <f t="shared" ca="1" si="8"/>
        <v/>
      </c>
      <c r="D129" s="147" t="str">
        <f>LEFT(Stocks!D124,9)</f>
        <v>7330744AA</v>
      </c>
      <c r="E129" s="147">
        <f>Stocks!B124</f>
        <v>240</v>
      </c>
      <c r="F129" s="147">
        <f t="shared" ca="1" si="9"/>
        <v>1</v>
      </c>
      <c r="G129" s="147" t="str">
        <f t="shared" ca="1" si="10"/>
        <v/>
      </c>
      <c r="H129" s="147">
        <f t="shared" ca="1" si="14"/>
        <v>1</v>
      </c>
      <c r="I129" s="147" t="str">
        <f t="shared" ca="1" si="14"/>
        <v/>
      </c>
      <c r="J129" s="147" t="str">
        <f t="shared" ca="1" si="14"/>
        <v/>
      </c>
      <c r="K129" s="147" t="str">
        <f t="shared" ca="1" si="14"/>
        <v/>
      </c>
      <c r="L129" s="147" t="str">
        <f t="shared" ca="1" si="14"/>
        <v/>
      </c>
      <c r="M129" s="147" t="str">
        <f t="shared" ca="1" si="14"/>
        <v/>
      </c>
      <c r="N129" s="147" t="str">
        <f t="shared" ca="1" si="14"/>
        <v/>
      </c>
      <c r="O129" s="147" t="str">
        <f t="shared" ca="1" si="14"/>
        <v/>
      </c>
      <c r="P129" s="147" t="str">
        <f t="shared" ca="1" si="14"/>
        <v/>
      </c>
      <c r="Q129" s="147" t="str">
        <f t="shared" ca="1" si="14"/>
        <v/>
      </c>
      <c r="R129" s="147" t="str">
        <f t="shared" ca="1" si="14"/>
        <v/>
      </c>
      <c r="S129" s="147" t="str">
        <f t="shared" ca="1" si="14"/>
        <v/>
      </c>
      <c r="T129" s="147" t="str">
        <f t="shared" ca="1" si="14"/>
        <v/>
      </c>
      <c r="U129" s="147" t="str">
        <f t="shared" ca="1" si="14"/>
        <v/>
      </c>
      <c r="V129" s="147" t="str">
        <f t="shared" ca="1" si="14"/>
        <v/>
      </c>
    </row>
    <row r="130" spans="3:22">
      <c r="C130" s="158" t="str">
        <f t="shared" ca="1" si="8"/>
        <v/>
      </c>
      <c r="D130" s="147" t="str">
        <f>LEFT(Stocks!D125,9)</f>
        <v>7330745AA</v>
      </c>
      <c r="E130" s="147">
        <f>Stocks!B125</f>
        <v>240</v>
      </c>
      <c r="F130" s="147">
        <f t="shared" ca="1" si="9"/>
        <v>1</v>
      </c>
      <c r="G130" s="147" t="str">
        <f t="shared" ca="1" si="10"/>
        <v/>
      </c>
      <c r="H130" s="147">
        <f t="shared" ca="1" si="14"/>
        <v>1</v>
      </c>
      <c r="I130" s="147" t="str">
        <f t="shared" ca="1" si="14"/>
        <v/>
      </c>
      <c r="J130" s="147" t="str">
        <f t="shared" ca="1" si="14"/>
        <v/>
      </c>
      <c r="K130" s="147" t="str">
        <f t="shared" ca="1" si="14"/>
        <v/>
      </c>
      <c r="L130" s="147" t="str">
        <f t="shared" ca="1" si="14"/>
        <v/>
      </c>
      <c r="M130" s="147" t="str">
        <f t="shared" ca="1" si="14"/>
        <v/>
      </c>
      <c r="N130" s="147" t="str">
        <f t="shared" ca="1" si="14"/>
        <v/>
      </c>
      <c r="O130" s="147" t="str">
        <f t="shared" ca="1" si="14"/>
        <v/>
      </c>
      <c r="P130" s="147" t="str">
        <f t="shared" ca="1" si="14"/>
        <v/>
      </c>
      <c r="Q130" s="147" t="str">
        <f t="shared" ca="1" si="14"/>
        <v/>
      </c>
      <c r="R130" s="147" t="str">
        <f t="shared" ca="1" si="14"/>
        <v/>
      </c>
      <c r="S130" s="147" t="str">
        <f t="shared" ca="1" si="14"/>
        <v/>
      </c>
      <c r="T130" s="147" t="str">
        <f t="shared" ca="1" si="14"/>
        <v/>
      </c>
      <c r="U130" s="147" t="str">
        <f t="shared" ca="1" si="14"/>
        <v/>
      </c>
      <c r="V130" s="147" t="str">
        <f t="shared" ca="1" si="14"/>
        <v/>
      </c>
    </row>
    <row r="131" spans="3:22">
      <c r="C131" s="158" t="str">
        <f t="shared" ca="1" si="8"/>
        <v/>
      </c>
      <c r="D131" s="147" t="str">
        <f>LEFT(Stocks!D126,9)</f>
        <v>7410071AA</v>
      </c>
      <c r="E131" s="147">
        <f>Stocks!B126</f>
        <v>89</v>
      </c>
      <c r="F131" s="147">
        <f t="shared" ca="1" si="9"/>
        <v>1</v>
      </c>
      <c r="G131" s="147" t="str">
        <f t="shared" ca="1" si="10"/>
        <v/>
      </c>
      <c r="H131" s="147">
        <f t="shared" ca="1" si="14"/>
        <v>1</v>
      </c>
      <c r="I131" s="147" t="str">
        <f t="shared" ca="1" si="14"/>
        <v/>
      </c>
      <c r="J131" s="147" t="str">
        <f t="shared" ca="1" si="14"/>
        <v/>
      </c>
      <c r="K131" s="147" t="str">
        <f t="shared" ca="1" si="14"/>
        <v/>
      </c>
      <c r="L131" s="147" t="str">
        <f t="shared" ca="1" si="14"/>
        <v/>
      </c>
      <c r="M131" s="147" t="str">
        <f t="shared" ca="1" si="14"/>
        <v/>
      </c>
      <c r="N131" s="147" t="str">
        <f t="shared" ca="1" si="14"/>
        <v/>
      </c>
      <c r="O131" s="147" t="str">
        <f t="shared" ca="1" si="14"/>
        <v/>
      </c>
      <c r="P131" s="147" t="str">
        <f t="shared" ca="1" si="14"/>
        <v/>
      </c>
      <c r="Q131" s="147" t="str">
        <f t="shared" ca="1" si="14"/>
        <v/>
      </c>
      <c r="R131" s="147" t="str">
        <f t="shared" ca="1" si="14"/>
        <v/>
      </c>
      <c r="S131" s="147" t="str">
        <f t="shared" ca="1" si="14"/>
        <v/>
      </c>
      <c r="T131" s="147" t="str">
        <f t="shared" ca="1" si="14"/>
        <v/>
      </c>
      <c r="U131" s="147" t="str">
        <f t="shared" ca="1" si="14"/>
        <v/>
      </c>
      <c r="V131" s="147" t="str">
        <f t="shared" ca="1" si="14"/>
        <v/>
      </c>
    </row>
    <row r="132" spans="3:22">
      <c r="C132" s="158" t="str">
        <f t="shared" ca="1" si="8"/>
        <v/>
      </c>
      <c r="D132" s="147" t="str">
        <f>LEFT(Stocks!D127,9)</f>
        <v>7540058AA</v>
      </c>
      <c r="E132" s="147">
        <f>Stocks!B127</f>
        <v>180</v>
      </c>
      <c r="F132" s="147">
        <f t="shared" ca="1" si="9"/>
        <v>41</v>
      </c>
      <c r="G132" s="147" t="str">
        <f t="shared" ca="1" si="10"/>
        <v/>
      </c>
      <c r="H132" s="147">
        <f t="shared" ca="1" si="14"/>
        <v>1</v>
      </c>
      <c r="I132" s="147">
        <f t="shared" ca="1" si="14"/>
        <v>40</v>
      </c>
      <c r="J132" s="147" t="str">
        <f t="shared" ca="1" si="14"/>
        <v/>
      </c>
      <c r="K132" s="147" t="str">
        <f t="shared" ca="1" si="14"/>
        <v/>
      </c>
      <c r="L132" s="147" t="str">
        <f t="shared" ca="1" si="14"/>
        <v/>
      </c>
      <c r="M132" s="147" t="str">
        <f t="shared" ca="1" si="14"/>
        <v/>
      </c>
      <c r="N132" s="147" t="str">
        <f t="shared" ca="1" si="14"/>
        <v/>
      </c>
      <c r="O132" s="147" t="str">
        <f t="shared" ca="1" si="14"/>
        <v/>
      </c>
      <c r="P132" s="147" t="str">
        <f t="shared" ca="1" si="14"/>
        <v/>
      </c>
      <c r="Q132" s="147" t="str">
        <f t="shared" ca="1" si="14"/>
        <v/>
      </c>
      <c r="R132" s="147" t="str">
        <f t="shared" ca="1" si="14"/>
        <v/>
      </c>
      <c r="S132" s="147" t="str">
        <f t="shared" ca="1" si="14"/>
        <v/>
      </c>
      <c r="T132" s="147" t="str">
        <f t="shared" ca="1" si="14"/>
        <v/>
      </c>
      <c r="U132" s="147" t="str">
        <f t="shared" ca="1" si="14"/>
        <v/>
      </c>
      <c r="V132" s="147" t="str">
        <f t="shared" ca="1" si="14"/>
        <v/>
      </c>
    </row>
    <row r="133" spans="3:22">
      <c r="C133" s="158" t="str">
        <f t="shared" ca="1" si="8"/>
        <v>Beson</v>
      </c>
      <c r="D133" s="147" t="str">
        <f>LEFT(Stocks!D128,9)</f>
        <v>7540075AA</v>
      </c>
      <c r="E133" s="147">
        <f>Stocks!B128</f>
        <v>0</v>
      </c>
      <c r="F133" s="147">
        <f t="shared" ca="1" si="9"/>
        <v>41</v>
      </c>
      <c r="G133" s="147">
        <f t="shared" ca="1" si="10"/>
        <v>-41</v>
      </c>
      <c r="H133" s="147">
        <f t="shared" ca="1" si="14"/>
        <v>1</v>
      </c>
      <c r="I133" s="147">
        <f t="shared" ca="1" si="14"/>
        <v>40</v>
      </c>
      <c r="J133" s="147" t="str">
        <f t="shared" ca="1" si="14"/>
        <v/>
      </c>
      <c r="K133" s="147" t="str">
        <f t="shared" ca="1" si="14"/>
        <v/>
      </c>
      <c r="L133" s="147" t="str">
        <f t="shared" ca="1" si="14"/>
        <v/>
      </c>
      <c r="M133" s="147" t="str">
        <f t="shared" ca="1" si="14"/>
        <v/>
      </c>
      <c r="N133" s="147" t="str">
        <f t="shared" ca="1" si="14"/>
        <v/>
      </c>
      <c r="O133" s="147" t="str">
        <f t="shared" ca="1" si="14"/>
        <v/>
      </c>
      <c r="P133" s="147" t="str">
        <f t="shared" ca="1" si="14"/>
        <v/>
      </c>
      <c r="Q133" s="147" t="str">
        <f t="shared" ca="1" si="14"/>
        <v/>
      </c>
      <c r="R133" s="147" t="str">
        <f t="shared" ca="1" si="14"/>
        <v/>
      </c>
      <c r="S133" s="147" t="str">
        <f t="shared" ca="1" si="14"/>
        <v/>
      </c>
      <c r="T133" s="147" t="str">
        <f t="shared" ca="1" si="14"/>
        <v/>
      </c>
      <c r="U133" s="147" t="str">
        <f t="shared" ca="1" si="14"/>
        <v/>
      </c>
      <c r="V133" s="147" t="str">
        <f t="shared" ca="1" si="14"/>
        <v/>
      </c>
    </row>
    <row r="134" spans="3:22">
      <c r="C134" s="158" t="str">
        <f t="shared" ca="1" si="8"/>
        <v/>
      </c>
      <c r="D134" s="147" t="str">
        <f>LEFT(Stocks!D129,9)</f>
        <v>7310128AA</v>
      </c>
      <c r="E134" s="147">
        <f>Stocks!B129</f>
        <v>14</v>
      </c>
      <c r="F134" s="147">
        <f t="shared" ca="1" si="9"/>
        <v>0</v>
      </c>
      <c r="G134" s="147" t="str">
        <f t="shared" ca="1" si="10"/>
        <v/>
      </c>
      <c r="H134" s="147" t="str">
        <f t="shared" ca="1" si="14"/>
        <v/>
      </c>
      <c r="I134" s="147" t="str">
        <f t="shared" ca="1" si="14"/>
        <v/>
      </c>
      <c r="J134" s="147" t="str">
        <f t="shared" ca="1" si="14"/>
        <v/>
      </c>
      <c r="K134" s="147" t="str">
        <f t="shared" ca="1" si="14"/>
        <v/>
      </c>
      <c r="L134" s="147" t="str">
        <f t="shared" ca="1" si="14"/>
        <v/>
      </c>
      <c r="M134" s="147" t="str">
        <f t="shared" ca="1" si="14"/>
        <v/>
      </c>
      <c r="N134" s="147" t="str">
        <f t="shared" ca="1" si="14"/>
        <v/>
      </c>
      <c r="O134" s="147" t="str">
        <f t="shared" ca="1" si="14"/>
        <v/>
      </c>
      <c r="P134" s="147" t="str">
        <f t="shared" ca="1" si="14"/>
        <v/>
      </c>
      <c r="Q134" s="147" t="str">
        <f t="shared" ca="1" si="14"/>
        <v/>
      </c>
      <c r="R134" s="147" t="str">
        <f t="shared" ca="1" si="14"/>
        <v/>
      </c>
      <c r="S134" s="147" t="str">
        <f t="shared" ca="1" si="14"/>
        <v/>
      </c>
      <c r="T134" s="147" t="str">
        <f t="shared" ca="1" si="14"/>
        <v/>
      </c>
      <c r="U134" s="147" t="str">
        <f t="shared" ca="1" si="14"/>
        <v/>
      </c>
      <c r="V134" s="147" t="str">
        <f t="shared" ca="1" si="14"/>
        <v/>
      </c>
    </row>
    <row r="135" spans="3:22">
      <c r="C135" s="158" t="str">
        <f t="shared" ca="1" si="8"/>
        <v/>
      </c>
      <c r="D135" s="147" t="str">
        <f>LEFT(Stocks!D130,9)</f>
        <v>7310129AA</v>
      </c>
      <c r="E135" s="147">
        <f>Stocks!B130</f>
        <v>15</v>
      </c>
      <c r="F135" s="147">
        <f t="shared" ca="1" si="9"/>
        <v>0</v>
      </c>
      <c r="G135" s="147" t="str">
        <f t="shared" ca="1" si="10"/>
        <v/>
      </c>
      <c r="H135" s="147" t="str">
        <f t="shared" ca="1" si="14"/>
        <v/>
      </c>
      <c r="I135" s="147" t="str">
        <f t="shared" ca="1" si="14"/>
        <v/>
      </c>
      <c r="J135" s="147" t="str">
        <f t="shared" ca="1" si="14"/>
        <v/>
      </c>
      <c r="K135" s="147" t="str">
        <f t="shared" ca="1" si="14"/>
        <v/>
      </c>
      <c r="L135" s="147" t="str">
        <f t="shared" ca="1" si="14"/>
        <v/>
      </c>
      <c r="M135" s="147" t="str">
        <f t="shared" ca="1" si="14"/>
        <v/>
      </c>
      <c r="N135" s="147" t="str">
        <f t="shared" ca="1" si="14"/>
        <v/>
      </c>
      <c r="O135" s="147" t="str">
        <f t="shared" ca="1" si="14"/>
        <v/>
      </c>
      <c r="P135" s="147" t="str">
        <f t="shared" ca="1" si="14"/>
        <v/>
      </c>
      <c r="Q135" s="147" t="str">
        <f t="shared" ca="1" si="14"/>
        <v/>
      </c>
      <c r="R135" s="147" t="str">
        <f t="shared" ca="1" si="14"/>
        <v/>
      </c>
      <c r="S135" s="147" t="str">
        <f t="shared" ca="1" si="14"/>
        <v/>
      </c>
      <c r="T135" s="147" t="str">
        <f t="shared" ca="1" si="14"/>
        <v/>
      </c>
      <c r="U135" s="147" t="str">
        <f t="shared" ca="1" si="14"/>
        <v/>
      </c>
      <c r="V135" s="147" t="str">
        <f t="shared" ca="1" si="14"/>
        <v/>
      </c>
    </row>
    <row r="136" spans="3:22">
      <c r="C136" s="158" t="str">
        <f t="shared" ref="C136:C199" ca="1" si="15">IF(G136&lt;&gt;"","Beson","")</f>
        <v/>
      </c>
      <c r="D136" s="147" t="str">
        <f>LEFT(Stocks!D131,9)</f>
        <v>7320751AA</v>
      </c>
      <c r="E136" s="147">
        <f>Stocks!B131</f>
        <v>14</v>
      </c>
      <c r="F136" s="147">
        <f t="shared" ref="F136:F199" ca="1" si="16">SUM(H136:V136)</f>
        <v>0</v>
      </c>
      <c r="G136" s="147" t="str">
        <f t="shared" ref="G136:G199" ca="1" si="17">IF(E136-F136&lt;0,E136-F136,"")</f>
        <v/>
      </c>
      <c r="H136" s="147" t="str">
        <f t="shared" ca="1" si="14"/>
        <v/>
      </c>
      <c r="I136" s="147" t="str">
        <f t="shared" ca="1" si="14"/>
        <v/>
      </c>
      <c r="J136" s="147" t="str">
        <f t="shared" ca="1" si="14"/>
        <v/>
      </c>
      <c r="K136" s="147" t="str">
        <f t="shared" ca="1" si="14"/>
        <v/>
      </c>
      <c r="L136" s="147" t="str">
        <f t="shared" ca="1" si="14"/>
        <v/>
      </c>
      <c r="M136" s="147" t="str">
        <f t="shared" ca="1" si="14"/>
        <v/>
      </c>
      <c r="N136" s="147" t="str">
        <f t="shared" ca="1" si="14"/>
        <v/>
      </c>
      <c r="O136" s="147" t="str">
        <f t="shared" ca="1" si="14"/>
        <v/>
      </c>
      <c r="P136" s="147" t="str">
        <f t="shared" ca="1" si="14"/>
        <v/>
      </c>
      <c r="Q136" s="147" t="str">
        <f t="shared" ca="1" si="14"/>
        <v/>
      </c>
      <c r="R136" s="147" t="str">
        <f t="shared" ca="1" si="14"/>
        <v/>
      </c>
      <c r="S136" s="147" t="str">
        <f t="shared" ca="1" si="14"/>
        <v/>
      </c>
      <c r="T136" s="147" t="str">
        <f t="shared" ca="1" si="14"/>
        <v/>
      </c>
      <c r="U136" s="147" t="str">
        <f t="shared" ca="1" si="14"/>
        <v/>
      </c>
      <c r="V136" s="147" t="str">
        <f t="shared" ca="1" si="14"/>
        <v/>
      </c>
    </row>
    <row r="137" spans="3:22">
      <c r="C137" s="158" t="str">
        <f t="shared" ca="1" si="15"/>
        <v/>
      </c>
      <c r="D137" s="147" t="str">
        <f>LEFT(Stocks!D132,9)</f>
        <v>7330452AA</v>
      </c>
      <c r="E137" s="147">
        <f>Stocks!B132</f>
        <v>84</v>
      </c>
      <c r="F137" s="147">
        <f t="shared" ca="1" si="16"/>
        <v>1</v>
      </c>
      <c r="G137" s="147" t="str">
        <f t="shared" ca="1" si="17"/>
        <v/>
      </c>
      <c r="H137" s="147">
        <f t="shared" ca="1" si="14"/>
        <v>1</v>
      </c>
      <c r="I137" s="147" t="str">
        <f t="shared" ca="1" si="14"/>
        <v/>
      </c>
      <c r="J137" s="147" t="str">
        <f t="shared" ca="1" si="14"/>
        <v/>
      </c>
      <c r="K137" s="147" t="str">
        <f t="shared" ca="1" si="14"/>
        <v/>
      </c>
      <c r="L137" s="147" t="str">
        <f t="shared" ca="1" si="14"/>
        <v/>
      </c>
      <c r="M137" s="147" t="str">
        <f t="shared" ca="1" si="14"/>
        <v/>
      </c>
      <c r="N137" s="147" t="str">
        <f t="shared" ca="1" si="14"/>
        <v/>
      </c>
      <c r="O137" s="147" t="str">
        <f t="shared" ca="1" si="14"/>
        <v/>
      </c>
      <c r="P137" s="147" t="str">
        <f t="shared" ca="1" si="14"/>
        <v/>
      </c>
      <c r="Q137" s="147" t="str">
        <f t="shared" ca="1" si="14"/>
        <v/>
      </c>
      <c r="R137" s="147" t="str">
        <f t="shared" ca="1" si="14"/>
        <v/>
      </c>
      <c r="S137" s="147" t="str">
        <f t="shared" ca="1" si="14"/>
        <v/>
      </c>
      <c r="T137" s="147" t="str">
        <f t="shared" ca="1" si="14"/>
        <v/>
      </c>
      <c r="U137" s="147" t="str">
        <f t="shared" ca="1" si="14"/>
        <v/>
      </c>
      <c r="V137" s="147" t="str">
        <f t="shared" ca="1" si="14"/>
        <v/>
      </c>
    </row>
    <row r="138" spans="3:22">
      <c r="C138" s="158" t="str">
        <f t="shared" ca="1" si="15"/>
        <v/>
      </c>
      <c r="D138" s="147" t="str">
        <f>LEFT(Stocks!D133,9)</f>
        <v>7420182AA</v>
      </c>
      <c r="E138" s="147">
        <f>Stocks!B133</f>
        <v>15</v>
      </c>
      <c r="F138" s="147">
        <f t="shared" ca="1" si="16"/>
        <v>0</v>
      </c>
      <c r="G138" s="147" t="str">
        <f t="shared" ca="1" si="17"/>
        <v/>
      </c>
      <c r="H138" s="147" t="str">
        <f t="shared" ca="1" si="14"/>
        <v/>
      </c>
      <c r="I138" s="147" t="str">
        <f t="shared" ca="1" si="14"/>
        <v/>
      </c>
      <c r="J138" s="147" t="str">
        <f t="shared" ca="1" si="14"/>
        <v/>
      </c>
      <c r="K138" s="147" t="str">
        <f t="shared" ca="1" si="14"/>
        <v/>
      </c>
      <c r="L138" s="147" t="str">
        <f t="shared" ca="1" si="14"/>
        <v/>
      </c>
      <c r="M138" s="147" t="str">
        <f t="shared" ca="1" si="14"/>
        <v/>
      </c>
      <c r="N138" s="147" t="str">
        <f t="shared" ca="1" si="14"/>
        <v/>
      </c>
      <c r="O138" s="147" t="str">
        <f t="shared" ca="1" si="14"/>
        <v/>
      </c>
      <c r="P138" s="147" t="str">
        <f t="shared" ca="1" si="14"/>
        <v/>
      </c>
      <c r="Q138" s="147" t="str">
        <f t="shared" ca="1" si="14"/>
        <v/>
      </c>
      <c r="R138" s="147" t="str">
        <f t="shared" ca="1" si="14"/>
        <v/>
      </c>
      <c r="S138" s="147" t="str">
        <f t="shared" ca="1" si="14"/>
        <v/>
      </c>
      <c r="T138" s="147" t="str">
        <f t="shared" ca="1" si="14"/>
        <v/>
      </c>
      <c r="U138" s="147" t="str">
        <f t="shared" ca="1" si="14"/>
        <v/>
      </c>
      <c r="V138" s="147" t="str">
        <f t="shared" ca="1" si="14"/>
        <v/>
      </c>
    </row>
    <row r="139" spans="3:22">
      <c r="C139" s="158" t="str">
        <f t="shared" ca="1" si="15"/>
        <v/>
      </c>
      <c r="D139" s="147" t="str">
        <f>LEFT(Stocks!D134,9)</f>
        <v>7431882AA</v>
      </c>
      <c r="E139" s="147">
        <f>Stocks!B134</f>
        <v>9</v>
      </c>
      <c r="F139" s="147">
        <f t="shared" ca="1" si="16"/>
        <v>0</v>
      </c>
      <c r="G139" s="147" t="str">
        <f t="shared" ca="1" si="17"/>
        <v/>
      </c>
      <c r="H139" s="147" t="str">
        <f t="shared" ca="1" si="14"/>
        <v/>
      </c>
      <c r="I139" s="147" t="str">
        <f t="shared" ca="1" si="14"/>
        <v/>
      </c>
      <c r="J139" s="147" t="str">
        <f t="shared" ca="1" si="14"/>
        <v/>
      </c>
      <c r="K139" s="147" t="str">
        <f t="shared" ca="1" si="14"/>
        <v/>
      </c>
      <c r="L139" s="147" t="str">
        <f t="shared" ca="1" si="14"/>
        <v/>
      </c>
      <c r="M139" s="147" t="str">
        <f t="shared" ca="1" si="14"/>
        <v/>
      </c>
      <c r="N139" s="147" t="str">
        <f t="shared" ca="1" si="14"/>
        <v/>
      </c>
      <c r="O139" s="147" t="str">
        <f t="shared" ca="1" si="14"/>
        <v/>
      </c>
      <c r="P139" s="147" t="str">
        <f t="shared" ca="1" si="14"/>
        <v/>
      </c>
      <c r="Q139" s="147" t="str">
        <f t="shared" ca="1" si="14"/>
        <v/>
      </c>
      <c r="R139" s="147" t="str">
        <f t="shared" ca="1" si="14"/>
        <v/>
      </c>
      <c r="S139" s="147" t="str">
        <f t="shared" ca="1" si="14"/>
        <v/>
      </c>
      <c r="T139" s="147" t="str">
        <f t="shared" ca="1" si="14"/>
        <v/>
      </c>
      <c r="U139" s="147" t="str">
        <f t="shared" ca="1" si="14"/>
        <v/>
      </c>
      <c r="V139" s="147" t="str">
        <f t="shared" ca="1" si="14"/>
        <v/>
      </c>
    </row>
    <row r="140" spans="3:22">
      <c r="C140" s="158" t="str">
        <f t="shared" ca="1" si="15"/>
        <v/>
      </c>
      <c r="D140" s="147" t="str">
        <f>LEFT(Stocks!D135,9)</f>
        <v>7460031AA</v>
      </c>
      <c r="E140" s="147">
        <f>Stocks!B135</f>
        <v>170</v>
      </c>
      <c r="F140" s="147">
        <f t="shared" ca="1" si="16"/>
        <v>1</v>
      </c>
      <c r="G140" s="147" t="str">
        <f t="shared" ca="1" si="17"/>
        <v/>
      </c>
      <c r="H140" s="147">
        <f t="shared" ca="1" si="14"/>
        <v>1</v>
      </c>
      <c r="I140" s="147" t="str">
        <f t="shared" ca="1" si="14"/>
        <v/>
      </c>
      <c r="J140" s="147" t="str">
        <f t="shared" ca="1" si="14"/>
        <v/>
      </c>
      <c r="K140" s="147" t="str">
        <f t="shared" ca="1" si="14"/>
        <v/>
      </c>
      <c r="L140" s="147" t="str">
        <f t="shared" ca="1" si="14"/>
        <v/>
      </c>
      <c r="M140" s="147" t="str">
        <f t="shared" ca="1" si="14"/>
        <v/>
      </c>
      <c r="N140" s="147" t="str">
        <f t="shared" ca="1" si="14"/>
        <v/>
      </c>
      <c r="O140" s="147" t="str">
        <f t="shared" ca="1" si="14"/>
        <v/>
      </c>
      <c r="P140" s="147" t="str">
        <f t="shared" ca="1" si="14"/>
        <v/>
      </c>
      <c r="Q140" s="147" t="str">
        <f t="shared" ca="1" si="14"/>
        <v/>
      </c>
      <c r="R140" s="147" t="str">
        <f t="shared" ca="1" si="14"/>
        <v/>
      </c>
      <c r="S140" s="147" t="str">
        <f t="shared" ca="1" si="14"/>
        <v/>
      </c>
      <c r="T140" s="147" t="str">
        <f t="shared" ca="1" si="14"/>
        <v/>
      </c>
      <c r="U140" s="147" t="str">
        <f t="shared" ca="1" si="14"/>
        <v/>
      </c>
      <c r="V140" s="147" t="str">
        <f t="shared" ca="1" si="14"/>
        <v/>
      </c>
    </row>
    <row r="141" spans="3:22">
      <c r="C141" s="158" t="str">
        <f t="shared" ca="1" si="15"/>
        <v/>
      </c>
      <c r="D141" s="147" t="str">
        <f>LEFT(Stocks!D136,9)</f>
        <v>7610217AA</v>
      </c>
      <c r="E141" s="147">
        <f>Stocks!B136</f>
        <v>0</v>
      </c>
      <c r="F141" s="147">
        <f t="shared" ca="1" si="16"/>
        <v>0</v>
      </c>
      <c r="G141" s="147" t="str">
        <f t="shared" ca="1" si="17"/>
        <v/>
      </c>
      <c r="H141" s="147" t="str">
        <f t="shared" ref="H141:V172" ca="1" si="18">IFERROR(INDEX(INDIRECT(H$3),MATCH($D141,INDIRECT(H$2),0)),"")</f>
        <v/>
      </c>
      <c r="I141" s="147" t="str">
        <f t="shared" ca="1" si="18"/>
        <v/>
      </c>
      <c r="J141" s="147" t="str">
        <f t="shared" ca="1" si="18"/>
        <v/>
      </c>
      <c r="K141" s="147" t="str">
        <f t="shared" ca="1" si="18"/>
        <v/>
      </c>
      <c r="L141" s="147" t="str">
        <f t="shared" ca="1" si="18"/>
        <v/>
      </c>
      <c r="M141" s="147" t="str">
        <f t="shared" ca="1" si="18"/>
        <v/>
      </c>
      <c r="N141" s="147" t="str">
        <f t="shared" ca="1" si="18"/>
        <v/>
      </c>
      <c r="O141" s="147" t="str">
        <f t="shared" ca="1" si="18"/>
        <v/>
      </c>
      <c r="P141" s="147" t="str">
        <f t="shared" ca="1" si="18"/>
        <v/>
      </c>
      <c r="Q141" s="147" t="str">
        <f t="shared" ca="1" si="18"/>
        <v/>
      </c>
      <c r="R141" s="147" t="str">
        <f t="shared" ca="1" si="18"/>
        <v/>
      </c>
      <c r="S141" s="147" t="str">
        <f t="shared" ca="1" si="18"/>
        <v/>
      </c>
      <c r="T141" s="147" t="str">
        <f t="shared" ca="1" si="18"/>
        <v/>
      </c>
      <c r="U141" s="147" t="str">
        <f t="shared" ca="1" si="18"/>
        <v/>
      </c>
      <c r="V141" s="147" t="str">
        <f t="shared" ca="1" si="18"/>
        <v/>
      </c>
    </row>
    <row r="142" spans="3:22">
      <c r="C142" s="158" t="str">
        <f t="shared" ca="1" si="15"/>
        <v/>
      </c>
      <c r="D142" s="147" t="str">
        <f>LEFT(Stocks!D137,9)</f>
        <v>7611202AB</v>
      </c>
      <c r="E142" s="147">
        <f>Stocks!B137</f>
        <v>8</v>
      </c>
      <c r="F142" s="147">
        <f t="shared" ca="1" si="16"/>
        <v>0</v>
      </c>
      <c r="G142" s="147" t="str">
        <f t="shared" ca="1" si="17"/>
        <v/>
      </c>
      <c r="H142" s="147" t="str">
        <f t="shared" ca="1" si="18"/>
        <v/>
      </c>
      <c r="I142" s="147" t="str">
        <f t="shared" ca="1" si="18"/>
        <v/>
      </c>
      <c r="J142" s="147" t="str">
        <f t="shared" ca="1" si="18"/>
        <v/>
      </c>
      <c r="K142" s="147" t="str">
        <f t="shared" ca="1" si="18"/>
        <v/>
      </c>
      <c r="L142" s="147" t="str">
        <f t="shared" ca="1" si="18"/>
        <v/>
      </c>
      <c r="M142" s="147" t="str">
        <f t="shared" ca="1" si="18"/>
        <v/>
      </c>
      <c r="N142" s="147" t="str">
        <f t="shared" ca="1" si="18"/>
        <v/>
      </c>
      <c r="O142" s="147" t="str">
        <f t="shared" ca="1" si="18"/>
        <v/>
      </c>
      <c r="P142" s="147" t="str">
        <f t="shared" ca="1" si="18"/>
        <v/>
      </c>
      <c r="Q142" s="147" t="str">
        <f t="shared" ca="1" si="18"/>
        <v/>
      </c>
      <c r="R142" s="147" t="str">
        <f t="shared" ca="1" si="18"/>
        <v/>
      </c>
      <c r="S142" s="147" t="str">
        <f t="shared" ca="1" si="18"/>
        <v/>
      </c>
      <c r="T142" s="147" t="str">
        <f t="shared" ca="1" si="18"/>
        <v/>
      </c>
      <c r="U142" s="147" t="str">
        <f t="shared" ca="1" si="18"/>
        <v/>
      </c>
      <c r="V142" s="147" t="str">
        <f t="shared" ca="1" si="18"/>
        <v/>
      </c>
    </row>
    <row r="143" spans="3:22">
      <c r="C143" s="158" t="str">
        <f t="shared" ca="1" si="15"/>
        <v/>
      </c>
      <c r="D143" s="147" t="str">
        <f>LEFT(Stocks!D138,9)</f>
        <v>7660096AA</v>
      </c>
      <c r="E143" s="147">
        <f>Stocks!B138</f>
        <v>179</v>
      </c>
      <c r="F143" s="147">
        <f t="shared" ca="1" si="16"/>
        <v>0</v>
      </c>
      <c r="G143" s="147" t="str">
        <f t="shared" ca="1" si="17"/>
        <v/>
      </c>
      <c r="H143" s="147" t="str">
        <f t="shared" ca="1" si="18"/>
        <v/>
      </c>
      <c r="I143" s="147" t="str">
        <f t="shared" ca="1" si="18"/>
        <v/>
      </c>
      <c r="J143" s="147" t="str">
        <f t="shared" ca="1" si="18"/>
        <v/>
      </c>
      <c r="K143" s="147" t="str">
        <f t="shared" ca="1" si="18"/>
        <v/>
      </c>
      <c r="L143" s="147" t="str">
        <f t="shared" ca="1" si="18"/>
        <v/>
      </c>
      <c r="M143" s="147" t="str">
        <f t="shared" ca="1" si="18"/>
        <v/>
      </c>
      <c r="N143" s="147" t="str">
        <f t="shared" ca="1" si="18"/>
        <v/>
      </c>
      <c r="O143" s="147" t="str">
        <f t="shared" ca="1" si="18"/>
        <v/>
      </c>
      <c r="P143" s="147" t="str">
        <f t="shared" ca="1" si="18"/>
        <v/>
      </c>
      <c r="Q143" s="147" t="str">
        <f t="shared" ca="1" si="18"/>
        <v/>
      </c>
      <c r="R143" s="147" t="str">
        <f t="shared" ca="1" si="18"/>
        <v/>
      </c>
      <c r="S143" s="147" t="str">
        <f t="shared" ca="1" si="18"/>
        <v/>
      </c>
      <c r="T143" s="147" t="str">
        <f t="shared" ca="1" si="18"/>
        <v/>
      </c>
      <c r="U143" s="147" t="str">
        <f t="shared" ca="1" si="18"/>
        <v/>
      </c>
      <c r="V143" s="147" t="str">
        <f t="shared" ca="1" si="18"/>
        <v/>
      </c>
    </row>
    <row r="144" spans="3:22">
      <c r="C144" s="158" t="str">
        <f t="shared" ca="1" si="15"/>
        <v/>
      </c>
      <c r="D144" s="147" t="str">
        <f>LEFT(Stocks!D139,9)</f>
        <v>7710010AA</v>
      </c>
      <c r="E144" s="147">
        <f>Stocks!B139</f>
        <v>15</v>
      </c>
      <c r="F144" s="147">
        <f t="shared" ca="1" si="16"/>
        <v>0</v>
      </c>
      <c r="G144" s="147" t="str">
        <f t="shared" ca="1" si="17"/>
        <v/>
      </c>
      <c r="H144" s="147" t="str">
        <f t="shared" ca="1" si="18"/>
        <v/>
      </c>
      <c r="I144" s="147" t="str">
        <f t="shared" ca="1" si="18"/>
        <v/>
      </c>
      <c r="J144" s="147" t="str">
        <f t="shared" ca="1" si="18"/>
        <v/>
      </c>
      <c r="K144" s="147" t="str">
        <f t="shared" ca="1" si="18"/>
        <v/>
      </c>
      <c r="L144" s="147" t="str">
        <f t="shared" ca="1" si="18"/>
        <v/>
      </c>
      <c r="M144" s="147" t="str">
        <f t="shared" ca="1" si="18"/>
        <v/>
      </c>
      <c r="N144" s="147" t="str">
        <f t="shared" ca="1" si="18"/>
        <v/>
      </c>
      <c r="O144" s="147" t="str">
        <f t="shared" ca="1" si="18"/>
        <v/>
      </c>
      <c r="P144" s="147" t="str">
        <f t="shared" ca="1" si="18"/>
        <v/>
      </c>
      <c r="Q144" s="147" t="str">
        <f t="shared" ca="1" si="18"/>
        <v/>
      </c>
      <c r="R144" s="147" t="str">
        <f t="shared" ca="1" si="18"/>
        <v/>
      </c>
      <c r="S144" s="147" t="str">
        <f t="shared" ca="1" si="18"/>
        <v/>
      </c>
      <c r="T144" s="147" t="str">
        <f t="shared" ca="1" si="18"/>
        <v/>
      </c>
      <c r="U144" s="147" t="str">
        <f t="shared" ca="1" si="18"/>
        <v/>
      </c>
      <c r="V144" s="147" t="str">
        <f t="shared" ca="1" si="18"/>
        <v/>
      </c>
    </row>
    <row r="145" spans="3:22">
      <c r="C145" s="158" t="str">
        <f t="shared" ca="1" si="15"/>
        <v/>
      </c>
      <c r="D145" s="147" t="str">
        <f>LEFT(Stocks!D140,9)</f>
        <v>7710036AA</v>
      </c>
      <c r="E145" s="147">
        <f>Stocks!B140</f>
        <v>180</v>
      </c>
      <c r="F145" s="147">
        <f t="shared" ca="1" si="16"/>
        <v>0</v>
      </c>
      <c r="G145" s="147" t="str">
        <f t="shared" ca="1" si="17"/>
        <v/>
      </c>
      <c r="H145" s="147" t="str">
        <f t="shared" ca="1" si="18"/>
        <v/>
      </c>
      <c r="I145" s="147" t="str">
        <f t="shared" ca="1" si="18"/>
        <v/>
      </c>
      <c r="J145" s="147" t="str">
        <f t="shared" ca="1" si="18"/>
        <v/>
      </c>
      <c r="K145" s="147" t="str">
        <f t="shared" ca="1" si="18"/>
        <v/>
      </c>
      <c r="L145" s="147" t="str">
        <f t="shared" ca="1" si="18"/>
        <v/>
      </c>
      <c r="M145" s="147" t="str">
        <f t="shared" ca="1" si="18"/>
        <v/>
      </c>
      <c r="N145" s="147" t="str">
        <f t="shared" ca="1" si="18"/>
        <v/>
      </c>
      <c r="O145" s="147" t="str">
        <f t="shared" ca="1" si="18"/>
        <v/>
      </c>
      <c r="P145" s="147" t="str">
        <f t="shared" ca="1" si="18"/>
        <v/>
      </c>
      <c r="Q145" s="147" t="str">
        <f t="shared" ca="1" si="18"/>
        <v/>
      </c>
      <c r="R145" s="147" t="str">
        <f t="shared" ca="1" si="18"/>
        <v/>
      </c>
      <c r="S145" s="147" t="str">
        <f t="shared" ca="1" si="18"/>
        <v/>
      </c>
      <c r="T145" s="147" t="str">
        <f t="shared" ca="1" si="18"/>
        <v/>
      </c>
      <c r="U145" s="147" t="str">
        <f t="shared" ca="1" si="18"/>
        <v/>
      </c>
      <c r="V145" s="147" t="str">
        <f t="shared" ca="1" si="18"/>
        <v/>
      </c>
    </row>
    <row r="146" spans="3:22">
      <c r="C146" s="158" t="str">
        <f t="shared" ca="1" si="15"/>
        <v/>
      </c>
      <c r="D146" s="147" t="str">
        <f>LEFT(Stocks!D141,9)</f>
        <v/>
      </c>
      <c r="E146" s="147">
        <f>Stocks!B141</f>
        <v>0</v>
      </c>
      <c r="F146" s="147">
        <f t="shared" ca="1" si="16"/>
        <v>0</v>
      </c>
      <c r="G146" s="147" t="str">
        <f t="shared" ca="1" si="17"/>
        <v/>
      </c>
      <c r="H146" s="147" t="str">
        <f t="shared" ca="1" si="18"/>
        <v/>
      </c>
      <c r="I146" s="147" t="str">
        <f t="shared" ca="1" si="18"/>
        <v/>
      </c>
      <c r="J146" s="147" t="str">
        <f t="shared" ca="1" si="18"/>
        <v/>
      </c>
      <c r="K146" s="147" t="str">
        <f t="shared" ca="1" si="18"/>
        <v/>
      </c>
      <c r="L146" s="147" t="str">
        <f t="shared" ca="1" si="18"/>
        <v/>
      </c>
      <c r="M146" s="147" t="str">
        <f t="shared" ca="1" si="18"/>
        <v/>
      </c>
      <c r="N146" s="147" t="str">
        <f t="shared" ca="1" si="18"/>
        <v/>
      </c>
      <c r="O146" s="147" t="str">
        <f t="shared" ca="1" si="18"/>
        <v/>
      </c>
      <c r="P146" s="147" t="str">
        <f t="shared" ca="1" si="18"/>
        <v/>
      </c>
      <c r="Q146" s="147" t="str">
        <f t="shared" ca="1" si="18"/>
        <v/>
      </c>
      <c r="R146" s="147" t="str">
        <f t="shared" ca="1" si="18"/>
        <v/>
      </c>
      <c r="S146" s="147" t="str">
        <f t="shared" ca="1" si="18"/>
        <v/>
      </c>
      <c r="T146" s="147" t="str">
        <f t="shared" ca="1" si="18"/>
        <v/>
      </c>
      <c r="U146" s="147" t="str">
        <f t="shared" ca="1" si="18"/>
        <v/>
      </c>
      <c r="V146" s="147" t="str">
        <f t="shared" ca="1" si="18"/>
        <v/>
      </c>
    </row>
    <row r="147" spans="3:22">
      <c r="C147" s="158" t="str">
        <f t="shared" ca="1" si="15"/>
        <v/>
      </c>
      <c r="D147" s="147" t="str">
        <f>LEFT(Stocks!D142,9)</f>
        <v/>
      </c>
      <c r="E147" s="147">
        <f>Stocks!B142</f>
        <v>0</v>
      </c>
      <c r="F147" s="147">
        <f t="shared" ca="1" si="16"/>
        <v>0</v>
      </c>
      <c r="G147" s="147" t="str">
        <f t="shared" ca="1" si="17"/>
        <v/>
      </c>
      <c r="H147" s="147" t="str">
        <f t="shared" ca="1" si="18"/>
        <v/>
      </c>
      <c r="I147" s="147" t="str">
        <f t="shared" ca="1" si="18"/>
        <v/>
      </c>
      <c r="J147" s="147" t="str">
        <f t="shared" ca="1" si="18"/>
        <v/>
      </c>
      <c r="K147" s="147" t="str">
        <f t="shared" ca="1" si="18"/>
        <v/>
      </c>
      <c r="L147" s="147" t="str">
        <f t="shared" ca="1" si="18"/>
        <v/>
      </c>
      <c r="M147" s="147" t="str">
        <f t="shared" ca="1" si="18"/>
        <v/>
      </c>
      <c r="N147" s="147" t="str">
        <f t="shared" ca="1" si="18"/>
        <v/>
      </c>
      <c r="O147" s="147" t="str">
        <f t="shared" ca="1" si="18"/>
        <v/>
      </c>
      <c r="P147" s="147" t="str">
        <f t="shared" ca="1" si="18"/>
        <v/>
      </c>
      <c r="Q147" s="147" t="str">
        <f t="shared" ca="1" si="18"/>
        <v/>
      </c>
      <c r="R147" s="147" t="str">
        <f t="shared" ca="1" si="18"/>
        <v/>
      </c>
      <c r="S147" s="147" t="str">
        <f t="shared" ca="1" si="18"/>
        <v/>
      </c>
      <c r="T147" s="147" t="str">
        <f t="shared" ca="1" si="18"/>
        <v/>
      </c>
      <c r="U147" s="147" t="str">
        <f t="shared" ca="1" si="18"/>
        <v/>
      </c>
      <c r="V147" s="147" t="str">
        <f t="shared" ca="1" si="18"/>
        <v/>
      </c>
    </row>
    <row r="148" spans="3:22">
      <c r="C148" s="158" t="str">
        <f t="shared" ca="1" si="15"/>
        <v/>
      </c>
      <c r="D148" s="147" t="str">
        <f>LEFT(Stocks!D143,9)</f>
        <v/>
      </c>
      <c r="E148" s="147">
        <f>Stocks!B143</f>
        <v>0</v>
      </c>
      <c r="F148" s="147">
        <f t="shared" ca="1" si="16"/>
        <v>0</v>
      </c>
      <c r="G148" s="147" t="str">
        <f t="shared" ca="1" si="17"/>
        <v/>
      </c>
      <c r="H148" s="147" t="str">
        <f t="shared" ca="1" si="18"/>
        <v/>
      </c>
      <c r="I148" s="147" t="str">
        <f t="shared" ca="1" si="18"/>
        <v/>
      </c>
      <c r="J148" s="147" t="str">
        <f t="shared" ca="1" si="18"/>
        <v/>
      </c>
      <c r="K148" s="147" t="str">
        <f t="shared" ca="1" si="18"/>
        <v/>
      </c>
      <c r="L148" s="147" t="str">
        <f t="shared" ca="1" si="18"/>
        <v/>
      </c>
      <c r="M148" s="147" t="str">
        <f t="shared" ca="1" si="18"/>
        <v/>
      </c>
      <c r="N148" s="147" t="str">
        <f t="shared" ca="1" si="18"/>
        <v/>
      </c>
      <c r="O148" s="147" t="str">
        <f t="shared" ca="1" si="18"/>
        <v/>
      </c>
      <c r="P148" s="147" t="str">
        <f t="shared" ca="1" si="18"/>
        <v/>
      </c>
      <c r="Q148" s="147" t="str">
        <f t="shared" ca="1" si="18"/>
        <v/>
      </c>
      <c r="R148" s="147" t="str">
        <f t="shared" ca="1" si="18"/>
        <v/>
      </c>
      <c r="S148" s="147" t="str">
        <f t="shared" ca="1" si="18"/>
        <v/>
      </c>
      <c r="T148" s="147" t="str">
        <f t="shared" ca="1" si="18"/>
        <v/>
      </c>
      <c r="U148" s="147" t="str">
        <f t="shared" ca="1" si="18"/>
        <v/>
      </c>
      <c r="V148" s="147" t="str">
        <f t="shared" ca="1" si="18"/>
        <v/>
      </c>
    </row>
    <row r="149" spans="3:22">
      <c r="C149" s="158" t="str">
        <f t="shared" ca="1" si="15"/>
        <v/>
      </c>
      <c r="D149" s="147" t="str">
        <f>LEFT(Stocks!D144,9)</f>
        <v/>
      </c>
      <c r="E149" s="147">
        <f>Stocks!B144</f>
        <v>0</v>
      </c>
      <c r="F149" s="147">
        <f t="shared" ca="1" si="16"/>
        <v>0</v>
      </c>
      <c r="G149" s="147" t="str">
        <f t="shared" ca="1" si="17"/>
        <v/>
      </c>
      <c r="H149" s="147" t="str">
        <f t="shared" ca="1" si="18"/>
        <v/>
      </c>
      <c r="I149" s="147" t="str">
        <f t="shared" ca="1" si="18"/>
        <v/>
      </c>
      <c r="J149" s="147" t="str">
        <f t="shared" ca="1" si="18"/>
        <v/>
      </c>
      <c r="K149" s="147" t="str">
        <f t="shared" ca="1" si="18"/>
        <v/>
      </c>
      <c r="L149" s="147" t="str">
        <f t="shared" ca="1" si="18"/>
        <v/>
      </c>
      <c r="M149" s="147" t="str">
        <f t="shared" ca="1" si="18"/>
        <v/>
      </c>
      <c r="N149" s="147" t="str">
        <f t="shared" ca="1" si="18"/>
        <v/>
      </c>
      <c r="O149" s="147" t="str">
        <f t="shared" ca="1" si="18"/>
        <v/>
      </c>
      <c r="P149" s="147" t="str">
        <f t="shared" ca="1" si="18"/>
        <v/>
      </c>
      <c r="Q149" s="147" t="str">
        <f t="shared" ca="1" si="18"/>
        <v/>
      </c>
      <c r="R149" s="147" t="str">
        <f t="shared" ca="1" si="18"/>
        <v/>
      </c>
      <c r="S149" s="147" t="str">
        <f t="shared" ca="1" si="18"/>
        <v/>
      </c>
      <c r="T149" s="147" t="str">
        <f t="shared" ca="1" si="18"/>
        <v/>
      </c>
      <c r="U149" s="147" t="str">
        <f t="shared" ca="1" si="18"/>
        <v/>
      </c>
      <c r="V149" s="147" t="str">
        <f t="shared" ca="1" si="18"/>
        <v/>
      </c>
    </row>
    <row r="150" spans="3:22">
      <c r="C150" s="158" t="str">
        <f t="shared" ca="1" si="15"/>
        <v/>
      </c>
      <c r="D150" s="147" t="str">
        <f>LEFT(Stocks!D145,9)</f>
        <v/>
      </c>
      <c r="E150" s="147">
        <f>Stocks!B145</f>
        <v>0</v>
      </c>
      <c r="F150" s="147">
        <f t="shared" ca="1" si="16"/>
        <v>0</v>
      </c>
      <c r="G150" s="147" t="str">
        <f t="shared" ca="1" si="17"/>
        <v/>
      </c>
      <c r="H150" s="147" t="str">
        <f t="shared" ca="1" si="18"/>
        <v/>
      </c>
      <c r="I150" s="147" t="str">
        <f t="shared" ca="1" si="18"/>
        <v/>
      </c>
      <c r="J150" s="147" t="str">
        <f t="shared" ca="1" si="18"/>
        <v/>
      </c>
      <c r="K150" s="147" t="str">
        <f t="shared" ca="1" si="18"/>
        <v/>
      </c>
      <c r="L150" s="147" t="str">
        <f t="shared" ca="1" si="18"/>
        <v/>
      </c>
      <c r="M150" s="147" t="str">
        <f t="shared" ca="1" si="18"/>
        <v/>
      </c>
      <c r="N150" s="147" t="str">
        <f t="shared" ca="1" si="18"/>
        <v/>
      </c>
      <c r="O150" s="147" t="str">
        <f t="shared" ca="1" si="18"/>
        <v/>
      </c>
      <c r="P150" s="147" t="str">
        <f t="shared" ca="1" si="18"/>
        <v/>
      </c>
      <c r="Q150" s="147" t="str">
        <f t="shared" ca="1" si="18"/>
        <v/>
      </c>
      <c r="R150" s="147" t="str">
        <f t="shared" ca="1" si="18"/>
        <v/>
      </c>
      <c r="S150" s="147" t="str">
        <f t="shared" ca="1" si="18"/>
        <v/>
      </c>
      <c r="T150" s="147" t="str">
        <f t="shared" ca="1" si="18"/>
        <v/>
      </c>
      <c r="U150" s="147" t="str">
        <f t="shared" ca="1" si="18"/>
        <v/>
      </c>
      <c r="V150" s="147" t="str">
        <f t="shared" ca="1" si="18"/>
        <v/>
      </c>
    </row>
    <row r="151" spans="3:22">
      <c r="C151" s="158" t="str">
        <f t="shared" ca="1" si="15"/>
        <v/>
      </c>
      <c r="D151" s="147" t="str">
        <f>LEFT(Stocks!D146,9)</f>
        <v/>
      </c>
      <c r="E151" s="147">
        <f>Stocks!B146</f>
        <v>0</v>
      </c>
      <c r="F151" s="147">
        <f t="shared" ca="1" si="16"/>
        <v>0</v>
      </c>
      <c r="G151" s="147" t="str">
        <f t="shared" ca="1" si="17"/>
        <v/>
      </c>
      <c r="H151" s="147" t="str">
        <f t="shared" ca="1" si="18"/>
        <v/>
      </c>
      <c r="I151" s="147" t="str">
        <f t="shared" ca="1" si="18"/>
        <v/>
      </c>
      <c r="J151" s="147" t="str">
        <f t="shared" ca="1" si="18"/>
        <v/>
      </c>
      <c r="K151" s="147" t="str">
        <f t="shared" ca="1" si="18"/>
        <v/>
      </c>
      <c r="L151" s="147" t="str">
        <f t="shared" ca="1" si="18"/>
        <v/>
      </c>
      <c r="M151" s="147" t="str">
        <f t="shared" ca="1" si="18"/>
        <v/>
      </c>
      <c r="N151" s="147" t="str">
        <f t="shared" ca="1" si="18"/>
        <v/>
      </c>
      <c r="O151" s="147" t="str">
        <f t="shared" ca="1" si="18"/>
        <v/>
      </c>
      <c r="P151" s="147" t="str">
        <f t="shared" ca="1" si="18"/>
        <v/>
      </c>
      <c r="Q151" s="147" t="str">
        <f t="shared" ca="1" si="18"/>
        <v/>
      </c>
      <c r="R151" s="147" t="str">
        <f t="shared" ca="1" si="18"/>
        <v/>
      </c>
      <c r="S151" s="147" t="str">
        <f t="shared" ca="1" si="18"/>
        <v/>
      </c>
      <c r="T151" s="147" t="str">
        <f t="shared" ca="1" si="18"/>
        <v/>
      </c>
      <c r="U151" s="147" t="str">
        <f t="shared" ca="1" si="18"/>
        <v/>
      </c>
      <c r="V151" s="147" t="str">
        <f t="shared" ca="1" si="18"/>
        <v/>
      </c>
    </row>
    <row r="152" spans="3:22">
      <c r="C152" s="158" t="str">
        <f t="shared" ca="1" si="15"/>
        <v/>
      </c>
      <c r="D152" s="147" t="str">
        <f>LEFT(Stocks!D147,9)</f>
        <v/>
      </c>
      <c r="E152" s="147">
        <f>Stocks!B147</f>
        <v>0</v>
      </c>
      <c r="F152" s="147">
        <f t="shared" ca="1" si="16"/>
        <v>0</v>
      </c>
      <c r="G152" s="147" t="str">
        <f t="shared" ca="1" si="17"/>
        <v/>
      </c>
      <c r="H152" s="147" t="str">
        <f t="shared" ca="1" si="18"/>
        <v/>
      </c>
      <c r="I152" s="147" t="str">
        <f t="shared" ca="1" si="18"/>
        <v/>
      </c>
      <c r="J152" s="147" t="str">
        <f t="shared" ca="1" si="18"/>
        <v/>
      </c>
      <c r="K152" s="147" t="str">
        <f t="shared" ca="1" si="18"/>
        <v/>
      </c>
      <c r="L152" s="147" t="str">
        <f t="shared" ca="1" si="18"/>
        <v/>
      </c>
      <c r="M152" s="147" t="str">
        <f t="shared" ca="1" si="18"/>
        <v/>
      </c>
      <c r="N152" s="147" t="str">
        <f t="shared" ca="1" si="18"/>
        <v/>
      </c>
      <c r="O152" s="147" t="str">
        <f t="shared" ca="1" si="18"/>
        <v/>
      </c>
      <c r="P152" s="147" t="str">
        <f t="shared" ca="1" si="18"/>
        <v/>
      </c>
      <c r="Q152" s="147" t="str">
        <f t="shared" ca="1" si="18"/>
        <v/>
      </c>
      <c r="R152" s="147" t="str">
        <f t="shared" ca="1" si="18"/>
        <v/>
      </c>
      <c r="S152" s="147" t="str">
        <f t="shared" ca="1" si="18"/>
        <v/>
      </c>
      <c r="T152" s="147" t="str">
        <f t="shared" ca="1" si="18"/>
        <v/>
      </c>
      <c r="U152" s="147" t="str">
        <f t="shared" ca="1" si="18"/>
        <v/>
      </c>
      <c r="V152" s="147" t="str">
        <f t="shared" ca="1" si="18"/>
        <v/>
      </c>
    </row>
    <row r="153" spans="3:22">
      <c r="C153" s="158" t="str">
        <f t="shared" ca="1" si="15"/>
        <v/>
      </c>
      <c r="D153" s="147" t="str">
        <f>LEFT(Stocks!D148,9)</f>
        <v/>
      </c>
      <c r="E153" s="147">
        <f>Stocks!B148</f>
        <v>0</v>
      </c>
      <c r="F153" s="147">
        <f t="shared" ca="1" si="16"/>
        <v>0</v>
      </c>
      <c r="G153" s="147" t="str">
        <f t="shared" ca="1" si="17"/>
        <v/>
      </c>
      <c r="H153" s="147" t="str">
        <f t="shared" ca="1" si="18"/>
        <v/>
      </c>
      <c r="I153" s="147" t="str">
        <f t="shared" ca="1" si="18"/>
        <v/>
      </c>
      <c r="J153" s="147" t="str">
        <f t="shared" ca="1" si="18"/>
        <v/>
      </c>
      <c r="K153" s="147" t="str">
        <f t="shared" ca="1" si="18"/>
        <v/>
      </c>
      <c r="L153" s="147" t="str">
        <f t="shared" ca="1" si="18"/>
        <v/>
      </c>
      <c r="M153" s="147" t="str">
        <f t="shared" ca="1" si="18"/>
        <v/>
      </c>
      <c r="N153" s="147" t="str">
        <f t="shared" ca="1" si="18"/>
        <v/>
      </c>
      <c r="O153" s="147" t="str">
        <f t="shared" ca="1" si="18"/>
        <v/>
      </c>
      <c r="P153" s="147" t="str">
        <f t="shared" ca="1" si="18"/>
        <v/>
      </c>
      <c r="Q153" s="147" t="str">
        <f t="shared" ca="1" si="18"/>
        <v/>
      </c>
      <c r="R153" s="147" t="str">
        <f t="shared" ca="1" si="18"/>
        <v/>
      </c>
      <c r="S153" s="147" t="str">
        <f t="shared" ca="1" si="18"/>
        <v/>
      </c>
      <c r="T153" s="147" t="str">
        <f t="shared" ca="1" si="18"/>
        <v/>
      </c>
      <c r="U153" s="147" t="str">
        <f t="shared" ca="1" si="18"/>
        <v/>
      </c>
      <c r="V153" s="147" t="str">
        <f t="shared" ca="1" si="18"/>
        <v/>
      </c>
    </row>
    <row r="154" spans="3:22">
      <c r="C154" s="158" t="str">
        <f t="shared" ca="1" si="15"/>
        <v/>
      </c>
      <c r="D154" s="147" t="str">
        <f>LEFT(Stocks!D149,9)</f>
        <v/>
      </c>
      <c r="E154" s="147">
        <f>Stocks!B149</f>
        <v>0</v>
      </c>
      <c r="F154" s="147">
        <f t="shared" ca="1" si="16"/>
        <v>0</v>
      </c>
      <c r="G154" s="147" t="str">
        <f t="shared" ca="1" si="17"/>
        <v/>
      </c>
      <c r="H154" s="147" t="str">
        <f t="shared" ca="1" si="18"/>
        <v/>
      </c>
      <c r="I154" s="147" t="str">
        <f t="shared" ca="1" si="18"/>
        <v/>
      </c>
      <c r="J154" s="147" t="str">
        <f t="shared" ca="1" si="18"/>
        <v/>
      </c>
      <c r="K154" s="147" t="str">
        <f t="shared" ca="1" si="18"/>
        <v/>
      </c>
      <c r="L154" s="147" t="str">
        <f t="shared" ca="1" si="18"/>
        <v/>
      </c>
      <c r="M154" s="147" t="str">
        <f t="shared" ca="1" si="18"/>
        <v/>
      </c>
      <c r="N154" s="147" t="str">
        <f t="shared" ca="1" si="18"/>
        <v/>
      </c>
      <c r="O154" s="147" t="str">
        <f t="shared" ca="1" si="18"/>
        <v/>
      </c>
      <c r="P154" s="147" t="str">
        <f t="shared" ca="1" si="18"/>
        <v/>
      </c>
      <c r="Q154" s="147" t="str">
        <f t="shared" ca="1" si="18"/>
        <v/>
      </c>
      <c r="R154" s="147" t="str">
        <f t="shared" ca="1" si="18"/>
        <v/>
      </c>
      <c r="S154" s="147" t="str">
        <f t="shared" ca="1" si="18"/>
        <v/>
      </c>
      <c r="T154" s="147" t="str">
        <f t="shared" ca="1" si="18"/>
        <v/>
      </c>
      <c r="U154" s="147" t="str">
        <f t="shared" ca="1" si="18"/>
        <v/>
      </c>
      <c r="V154" s="147" t="str">
        <f t="shared" ca="1" si="18"/>
        <v/>
      </c>
    </row>
    <row r="155" spans="3:22">
      <c r="C155" s="158" t="str">
        <f t="shared" ca="1" si="15"/>
        <v/>
      </c>
      <c r="D155" s="147" t="str">
        <f>LEFT(Stocks!D150,9)</f>
        <v/>
      </c>
      <c r="E155" s="147">
        <f>Stocks!B150</f>
        <v>0</v>
      </c>
      <c r="F155" s="147">
        <f t="shared" ca="1" si="16"/>
        <v>0</v>
      </c>
      <c r="G155" s="147" t="str">
        <f t="shared" ca="1" si="17"/>
        <v/>
      </c>
      <c r="H155" s="147" t="str">
        <f t="shared" ca="1" si="18"/>
        <v/>
      </c>
      <c r="I155" s="147" t="str">
        <f t="shared" ca="1" si="18"/>
        <v/>
      </c>
      <c r="J155" s="147" t="str">
        <f t="shared" ca="1" si="18"/>
        <v/>
      </c>
      <c r="K155" s="147" t="str">
        <f t="shared" ca="1" si="18"/>
        <v/>
      </c>
      <c r="L155" s="147" t="str">
        <f t="shared" ca="1" si="18"/>
        <v/>
      </c>
      <c r="M155" s="147" t="str">
        <f t="shared" ca="1" si="18"/>
        <v/>
      </c>
      <c r="N155" s="147" t="str">
        <f t="shared" ca="1" si="18"/>
        <v/>
      </c>
      <c r="O155" s="147" t="str">
        <f t="shared" ca="1" si="18"/>
        <v/>
      </c>
      <c r="P155" s="147" t="str">
        <f t="shared" ca="1" si="18"/>
        <v/>
      </c>
      <c r="Q155" s="147" t="str">
        <f t="shared" ca="1" si="18"/>
        <v/>
      </c>
      <c r="R155" s="147" t="str">
        <f t="shared" ca="1" si="18"/>
        <v/>
      </c>
      <c r="S155" s="147" t="str">
        <f t="shared" ca="1" si="18"/>
        <v/>
      </c>
      <c r="T155" s="147" t="str">
        <f t="shared" ca="1" si="18"/>
        <v/>
      </c>
      <c r="U155" s="147" t="str">
        <f t="shared" ca="1" si="18"/>
        <v/>
      </c>
      <c r="V155" s="147" t="str">
        <f t="shared" ca="1" si="18"/>
        <v/>
      </c>
    </row>
    <row r="156" spans="3:22">
      <c r="C156" s="158" t="str">
        <f t="shared" ca="1" si="15"/>
        <v/>
      </c>
      <c r="D156" s="147" t="str">
        <f>LEFT(Stocks!D151,9)</f>
        <v/>
      </c>
      <c r="E156" s="147">
        <f>Stocks!B151</f>
        <v>0</v>
      </c>
      <c r="F156" s="147">
        <f t="shared" ca="1" si="16"/>
        <v>0</v>
      </c>
      <c r="G156" s="147" t="str">
        <f t="shared" ca="1" si="17"/>
        <v/>
      </c>
      <c r="H156" s="147" t="str">
        <f t="shared" ca="1" si="18"/>
        <v/>
      </c>
      <c r="I156" s="147" t="str">
        <f t="shared" ca="1" si="18"/>
        <v/>
      </c>
      <c r="J156" s="147" t="str">
        <f t="shared" ca="1" si="18"/>
        <v/>
      </c>
      <c r="K156" s="147" t="str">
        <f t="shared" ca="1" si="18"/>
        <v/>
      </c>
      <c r="L156" s="147" t="str">
        <f t="shared" ca="1" si="18"/>
        <v/>
      </c>
      <c r="M156" s="147" t="str">
        <f t="shared" ca="1" si="18"/>
        <v/>
      </c>
      <c r="N156" s="147" t="str">
        <f t="shared" ca="1" si="18"/>
        <v/>
      </c>
      <c r="O156" s="147" t="str">
        <f t="shared" ca="1" si="18"/>
        <v/>
      </c>
      <c r="P156" s="147" t="str">
        <f t="shared" ca="1" si="18"/>
        <v/>
      </c>
      <c r="Q156" s="147" t="str">
        <f t="shared" ca="1" si="18"/>
        <v/>
      </c>
      <c r="R156" s="147" t="str">
        <f t="shared" ca="1" si="18"/>
        <v/>
      </c>
      <c r="S156" s="147" t="str">
        <f t="shared" ca="1" si="18"/>
        <v/>
      </c>
      <c r="T156" s="147" t="str">
        <f t="shared" ca="1" si="18"/>
        <v/>
      </c>
      <c r="U156" s="147" t="str">
        <f t="shared" ca="1" si="18"/>
        <v/>
      </c>
      <c r="V156" s="147" t="str">
        <f t="shared" ca="1" si="18"/>
        <v/>
      </c>
    </row>
    <row r="157" spans="3:22">
      <c r="C157" s="158" t="str">
        <f t="shared" ca="1" si="15"/>
        <v/>
      </c>
      <c r="D157" s="147" t="str">
        <f>LEFT(Stocks!D152,9)</f>
        <v/>
      </c>
      <c r="E157" s="147">
        <f>Stocks!B152</f>
        <v>0</v>
      </c>
      <c r="F157" s="147">
        <f t="shared" ca="1" si="16"/>
        <v>0</v>
      </c>
      <c r="G157" s="147" t="str">
        <f t="shared" ca="1" si="17"/>
        <v/>
      </c>
      <c r="H157" s="147" t="str">
        <f t="shared" ca="1" si="18"/>
        <v/>
      </c>
      <c r="I157" s="147" t="str">
        <f t="shared" ca="1" si="18"/>
        <v/>
      </c>
      <c r="J157" s="147" t="str">
        <f t="shared" ca="1" si="18"/>
        <v/>
      </c>
      <c r="K157" s="147" t="str">
        <f t="shared" ca="1" si="18"/>
        <v/>
      </c>
      <c r="L157" s="147" t="str">
        <f t="shared" ca="1" si="18"/>
        <v/>
      </c>
      <c r="M157" s="147" t="str">
        <f t="shared" ca="1" si="18"/>
        <v/>
      </c>
      <c r="N157" s="147" t="str">
        <f t="shared" ca="1" si="18"/>
        <v/>
      </c>
      <c r="O157" s="147" t="str">
        <f t="shared" ca="1" si="18"/>
        <v/>
      </c>
      <c r="P157" s="147" t="str">
        <f t="shared" ca="1" si="18"/>
        <v/>
      </c>
      <c r="Q157" s="147" t="str">
        <f t="shared" ca="1" si="18"/>
        <v/>
      </c>
      <c r="R157" s="147" t="str">
        <f t="shared" ca="1" si="18"/>
        <v/>
      </c>
      <c r="S157" s="147" t="str">
        <f t="shared" ca="1" si="18"/>
        <v/>
      </c>
      <c r="T157" s="147" t="str">
        <f t="shared" ca="1" si="18"/>
        <v/>
      </c>
      <c r="U157" s="147" t="str">
        <f t="shared" ca="1" si="18"/>
        <v/>
      </c>
      <c r="V157" s="147" t="str">
        <f t="shared" ca="1" si="18"/>
        <v/>
      </c>
    </row>
    <row r="158" spans="3:22">
      <c r="C158" s="158" t="str">
        <f t="shared" ca="1" si="15"/>
        <v/>
      </c>
      <c r="D158" s="147" t="str">
        <f>LEFT(Stocks!D153,9)</f>
        <v/>
      </c>
      <c r="E158" s="147">
        <f>Stocks!B153</f>
        <v>0</v>
      </c>
      <c r="F158" s="147">
        <f t="shared" ca="1" si="16"/>
        <v>0</v>
      </c>
      <c r="G158" s="147" t="str">
        <f t="shared" ca="1" si="17"/>
        <v/>
      </c>
      <c r="H158" s="147" t="str">
        <f t="shared" ref="H158:V199" ca="1" si="19">IFERROR(INDEX(INDIRECT(H$3),MATCH($D158,INDIRECT(H$2),0)),"")</f>
        <v/>
      </c>
      <c r="I158" s="147" t="str">
        <f t="shared" ca="1" si="19"/>
        <v/>
      </c>
      <c r="J158" s="147" t="str">
        <f t="shared" ca="1" si="19"/>
        <v/>
      </c>
      <c r="K158" s="147" t="str">
        <f t="shared" ca="1" si="19"/>
        <v/>
      </c>
      <c r="L158" s="147" t="str">
        <f t="shared" ca="1" si="19"/>
        <v/>
      </c>
      <c r="M158" s="147" t="str">
        <f t="shared" ca="1" si="19"/>
        <v/>
      </c>
      <c r="N158" s="147" t="str">
        <f t="shared" ca="1" si="19"/>
        <v/>
      </c>
      <c r="O158" s="147" t="str">
        <f t="shared" ca="1" si="19"/>
        <v/>
      </c>
      <c r="P158" s="147" t="str">
        <f t="shared" ca="1" si="19"/>
        <v/>
      </c>
      <c r="Q158" s="147" t="str">
        <f t="shared" ca="1" si="19"/>
        <v/>
      </c>
      <c r="R158" s="147" t="str">
        <f t="shared" ca="1" si="19"/>
        <v/>
      </c>
      <c r="S158" s="147" t="str">
        <f t="shared" ca="1" si="19"/>
        <v/>
      </c>
      <c r="T158" s="147" t="str">
        <f t="shared" ca="1" si="19"/>
        <v/>
      </c>
      <c r="U158" s="147" t="str">
        <f t="shared" ca="1" si="19"/>
        <v/>
      </c>
      <c r="V158" s="147" t="str">
        <f t="shared" ca="1" si="19"/>
        <v/>
      </c>
    </row>
    <row r="159" spans="3:22">
      <c r="C159" s="158" t="str">
        <f t="shared" ca="1" si="15"/>
        <v/>
      </c>
      <c r="D159" s="147" t="str">
        <f>LEFT(Stocks!D154,9)</f>
        <v/>
      </c>
      <c r="E159" s="147">
        <f>Stocks!B154</f>
        <v>0</v>
      </c>
      <c r="F159" s="147">
        <f t="shared" ca="1" si="16"/>
        <v>0</v>
      </c>
      <c r="G159" s="147" t="str">
        <f t="shared" ca="1" si="17"/>
        <v/>
      </c>
      <c r="H159" s="147" t="str">
        <f t="shared" ca="1" si="19"/>
        <v/>
      </c>
      <c r="I159" s="147" t="str">
        <f t="shared" ca="1" si="19"/>
        <v/>
      </c>
      <c r="J159" s="147" t="str">
        <f t="shared" ca="1" si="19"/>
        <v/>
      </c>
      <c r="K159" s="147" t="str">
        <f t="shared" ca="1" si="19"/>
        <v/>
      </c>
      <c r="L159" s="147" t="str">
        <f t="shared" ca="1" si="19"/>
        <v/>
      </c>
      <c r="M159" s="147" t="str">
        <f t="shared" ca="1" si="19"/>
        <v/>
      </c>
      <c r="N159" s="147" t="str">
        <f t="shared" ca="1" si="19"/>
        <v/>
      </c>
      <c r="O159" s="147" t="str">
        <f t="shared" ca="1" si="19"/>
        <v/>
      </c>
      <c r="P159" s="147" t="str">
        <f t="shared" ca="1" si="19"/>
        <v/>
      </c>
      <c r="Q159" s="147" t="str">
        <f t="shared" ca="1" si="19"/>
        <v/>
      </c>
      <c r="R159" s="147" t="str">
        <f t="shared" ca="1" si="19"/>
        <v/>
      </c>
      <c r="S159" s="147" t="str">
        <f t="shared" ca="1" si="19"/>
        <v/>
      </c>
      <c r="T159" s="147" t="str">
        <f t="shared" ca="1" si="19"/>
        <v/>
      </c>
      <c r="U159" s="147" t="str">
        <f t="shared" ca="1" si="19"/>
        <v/>
      </c>
      <c r="V159" s="147" t="str">
        <f t="shared" ca="1" si="19"/>
        <v/>
      </c>
    </row>
    <row r="160" spans="3:22">
      <c r="C160" s="158" t="str">
        <f t="shared" ca="1" si="15"/>
        <v/>
      </c>
      <c r="D160" s="147" t="str">
        <f>LEFT(Stocks!D155,9)</f>
        <v/>
      </c>
      <c r="E160" s="147">
        <f>Stocks!B155</f>
        <v>0</v>
      </c>
      <c r="F160" s="147">
        <f t="shared" ca="1" si="16"/>
        <v>0</v>
      </c>
      <c r="G160" s="147" t="str">
        <f t="shared" ca="1" si="17"/>
        <v/>
      </c>
      <c r="H160" s="147" t="str">
        <f t="shared" ca="1" si="19"/>
        <v/>
      </c>
      <c r="I160" s="147" t="str">
        <f t="shared" ca="1" si="19"/>
        <v/>
      </c>
      <c r="J160" s="147" t="str">
        <f t="shared" ca="1" si="19"/>
        <v/>
      </c>
      <c r="K160" s="147" t="str">
        <f t="shared" ca="1" si="19"/>
        <v/>
      </c>
      <c r="L160" s="147" t="str">
        <f t="shared" ca="1" si="19"/>
        <v/>
      </c>
      <c r="M160" s="147" t="str">
        <f t="shared" ca="1" si="19"/>
        <v/>
      </c>
      <c r="N160" s="147" t="str">
        <f t="shared" ca="1" si="19"/>
        <v/>
      </c>
      <c r="O160" s="147" t="str">
        <f t="shared" ca="1" si="19"/>
        <v/>
      </c>
      <c r="P160" s="147" t="str">
        <f t="shared" ca="1" si="19"/>
        <v/>
      </c>
      <c r="Q160" s="147" t="str">
        <f t="shared" ca="1" si="19"/>
        <v/>
      </c>
      <c r="R160" s="147" t="str">
        <f t="shared" ca="1" si="19"/>
        <v/>
      </c>
      <c r="S160" s="147" t="str">
        <f t="shared" ca="1" si="19"/>
        <v/>
      </c>
      <c r="T160" s="147" t="str">
        <f t="shared" ca="1" si="19"/>
        <v/>
      </c>
      <c r="U160" s="147" t="str">
        <f t="shared" ca="1" si="19"/>
        <v/>
      </c>
      <c r="V160" s="147" t="str">
        <f t="shared" ca="1" si="19"/>
        <v/>
      </c>
    </row>
    <row r="161" spans="3:22">
      <c r="C161" s="158" t="str">
        <f t="shared" ca="1" si="15"/>
        <v/>
      </c>
      <c r="D161" s="147" t="str">
        <f>LEFT(Stocks!D156,9)</f>
        <v/>
      </c>
      <c r="E161" s="147">
        <f>Stocks!B156</f>
        <v>0</v>
      </c>
      <c r="F161" s="147">
        <f t="shared" ca="1" si="16"/>
        <v>0</v>
      </c>
      <c r="G161" s="147" t="str">
        <f t="shared" ca="1" si="17"/>
        <v/>
      </c>
      <c r="H161" s="147" t="str">
        <f t="shared" ca="1" si="19"/>
        <v/>
      </c>
      <c r="I161" s="147" t="str">
        <f t="shared" ca="1" si="19"/>
        <v/>
      </c>
      <c r="J161" s="147" t="str">
        <f t="shared" ca="1" si="19"/>
        <v/>
      </c>
      <c r="K161" s="147" t="str">
        <f t="shared" ca="1" si="19"/>
        <v/>
      </c>
      <c r="L161" s="147" t="str">
        <f t="shared" ca="1" si="19"/>
        <v/>
      </c>
      <c r="M161" s="147" t="str">
        <f t="shared" ca="1" si="19"/>
        <v/>
      </c>
      <c r="N161" s="147" t="str">
        <f t="shared" ca="1" si="19"/>
        <v/>
      </c>
      <c r="O161" s="147" t="str">
        <f t="shared" ca="1" si="19"/>
        <v/>
      </c>
      <c r="P161" s="147" t="str">
        <f t="shared" ca="1" si="19"/>
        <v/>
      </c>
      <c r="Q161" s="147" t="str">
        <f t="shared" ca="1" si="19"/>
        <v/>
      </c>
      <c r="R161" s="147" t="str">
        <f t="shared" ca="1" si="19"/>
        <v/>
      </c>
      <c r="S161" s="147" t="str">
        <f t="shared" ca="1" si="19"/>
        <v/>
      </c>
      <c r="T161" s="147" t="str">
        <f t="shared" ca="1" si="19"/>
        <v/>
      </c>
      <c r="U161" s="147" t="str">
        <f t="shared" ca="1" si="19"/>
        <v/>
      </c>
      <c r="V161" s="147" t="str">
        <f t="shared" ca="1" si="19"/>
        <v/>
      </c>
    </row>
    <row r="162" spans="3:22">
      <c r="C162" s="158" t="str">
        <f t="shared" ca="1" si="15"/>
        <v/>
      </c>
      <c r="D162" s="147" t="str">
        <f>LEFT(Stocks!D157,9)</f>
        <v/>
      </c>
      <c r="E162" s="147">
        <f>Stocks!B157</f>
        <v>0</v>
      </c>
      <c r="F162" s="147">
        <f t="shared" ca="1" si="16"/>
        <v>0</v>
      </c>
      <c r="G162" s="147" t="str">
        <f t="shared" ca="1" si="17"/>
        <v/>
      </c>
      <c r="H162" s="147" t="str">
        <f t="shared" ca="1" si="19"/>
        <v/>
      </c>
      <c r="I162" s="147" t="str">
        <f t="shared" ca="1" si="19"/>
        <v/>
      </c>
      <c r="J162" s="147" t="str">
        <f t="shared" ca="1" si="19"/>
        <v/>
      </c>
      <c r="K162" s="147" t="str">
        <f t="shared" ca="1" si="19"/>
        <v/>
      </c>
      <c r="L162" s="147" t="str">
        <f t="shared" ca="1" si="19"/>
        <v/>
      </c>
      <c r="M162" s="147" t="str">
        <f t="shared" ca="1" si="19"/>
        <v/>
      </c>
      <c r="N162" s="147" t="str">
        <f t="shared" ca="1" si="19"/>
        <v/>
      </c>
      <c r="O162" s="147" t="str">
        <f t="shared" ca="1" si="19"/>
        <v/>
      </c>
      <c r="P162" s="147" t="str">
        <f t="shared" ca="1" si="19"/>
        <v/>
      </c>
      <c r="Q162" s="147" t="str">
        <f t="shared" ca="1" si="19"/>
        <v/>
      </c>
      <c r="R162" s="147" t="str">
        <f t="shared" ca="1" si="19"/>
        <v/>
      </c>
      <c r="S162" s="147" t="str">
        <f t="shared" ca="1" si="19"/>
        <v/>
      </c>
      <c r="T162" s="147" t="str">
        <f t="shared" ca="1" si="19"/>
        <v/>
      </c>
      <c r="U162" s="147" t="str">
        <f t="shared" ca="1" si="19"/>
        <v/>
      </c>
      <c r="V162" s="147" t="str">
        <f t="shared" ca="1" si="19"/>
        <v/>
      </c>
    </row>
    <row r="163" spans="3:22">
      <c r="C163" s="158" t="str">
        <f t="shared" ca="1" si="15"/>
        <v/>
      </c>
      <c r="D163" s="147" t="str">
        <f>LEFT(Stocks!D158,9)</f>
        <v/>
      </c>
      <c r="E163" s="147">
        <f>Stocks!B158</f>
        <v>0</v>
      </c>
      <c r="F163" s="147">
        <f t="shared" ca="1" si="16"/>
        <v>0</v>
      </c>
      <c r="G163" s="147" t="str">
        <f t="shared" ca="1" si="17"/>
        <v/>
      </c>
      <c r="H163" s="147" t="str">
        <f t="shared" ca="1" si="19"/>
        <v/>
      </c>
      <c r="I163" s="147" t="str">
        <f t="shared" ca="1" si="19"/>
        <v/>
      </c>
      <c r="J163" s="147" t="str">
        <f t="shared" ca="1" si="19"/>
        <v/>
      </c>
      <c r="K163" s="147" t="str">
        <f t="shared" ca="1" si="19"/>
        <v/>
      </c>
      <c r="L163" s="147" t="str">
        <f t="shared" ca="1" si="19"/>
        <v/>
      </c>
      <c r="M163" s="147" t="str">
        <f t="shared" ca="1" si="19"/>
        <v/>
      </c>
      <c r="N163" s="147" t="str">
        <f t="shared" ca="1" si="19"/>
        <v/>
      </c>
      <c r="O163" s="147" t="str">
        <f t="shared" ca="1" si="19"/>
        <v/>
      </c>
      <c r="P163" s="147" t="str">
        <f t="shared" ca="1" si="19"/>
        <v/>
      </c>
      <c r="Q163" s="147" t="str">
        <f t="shared" ca="1" si="19"/>
        <v/>
      </c>
      <c r="R163" s="147" t="str">
        <f t="shared" ca="1" si="19"/>
        <v/>
      </c>
      <c r="S163" s="147" t="str">
        <f t="shared" ca="1" si="19"/>
        <v/>
      </c>
      <c r="T163" s="147" t="str">
        <f t="shared" ca="1" si="19"/>
        <v/>
      </c>
      <c r="U163" s="147" t="str">
        <f t="shared" ca="1" si="19"/>
        <v/>
      </c>
      <c r="V163" s="147" t="str">
        <f t="shared" ca="1" si="19"/>
        <v/>
      </c>
    </row>
    <row r="164" spans="3:22">
      <c r="C164" s="158" t="str">
        <f t="shared" ca="1" si="15"/>
        <v/>
      </c>
      <c r="D164" s="147" t="str">
        <f>LEFT(Stocks!D159,9)</f>
        <v/>
      </c>
      <c r="E164" s="147">
        <f>Stocks!B159</f>
        <v>0</v>
      </c>
      <c r="F164" s="147">
        <f t="shared" ca="1" si="16"/>
        <v>0</v>
      </c>
      <c r="G164" s="147" t="str">
        <f t="shared" ca="1" si="17"/>
        <v/>
      </c>
      <c r="H164" s="147" t="str">
        <f t="shared" ca="1" si="19"/>
        <v/>
      </c>
      <c r="I164" s="147" t="str">
        <f t="shared" ca="1" si="19"/>
        <v/>
      </c>
      <c r="J164" s="147" t="str">
        <f t="shared" ca="1" si="19"/>
        <v/>
      </c>
      <c r="K164" s="147" t="str">
        <f t="shared" ca="1" si="19"/>
        <v/>
      </c>
      <c r="L164" s="147" t="str">
        <f t="shared" ca="1" si="19"/>
        <v/>
      </c>
      <c r="M164" s="147" t="str">
        <f t="shared" ca="1" si="19"/>
        <v/>
      </c>
      <c r="N164" s="147" t="str">
        <f t="shared" ca="1" si="19"/>
        <v/>
      </c>
      <c r="O164" s="147" t="str">
        <f t="shared" ca="1" si="19"/>
        <v/>
      </c>
      <c r="P164" s="147" t="str">
        <f t="shared" ca="1" si="19"/>
        <v/>
      </c>
      <c r="Q164" s="147" t="str">
        <f t="shared" ca="1" si="19"/>
        <v/>
      </c>
      <c r="R164" s="147" t="str">
        <f t="shared" ca="1" si="19"/>
        <v/>
      </c>
      <c r="S164" s="147" t="str">
        <f t="shared" ca="1" si="19"/>
        <v/>
      </c>
      <c r="T164" s="147" t="str">
        <f t="shared" ca="1" si="19"/>
        <v/>
      </c>
      <c r="U164" s="147" t="str">
        <f t="shared" ca="1" si="19"/>
        <v/>
      </c>
      <c r="V164" s="147" t="str">
        <f t="shared" ca="1" si="19"/>
        <v/>
      </c>
    </row>
    <row r="165" spans="3:22">
      <c r="C165" s="158" t="str">
        <f t="shared" ca="1" si="15"/>
        <v/>
      </c>
      <c r="D165" s="147" t="str">
        <f>LEFT(Stocks!D160,9)</f>
        <v/>
      </c>
      <c r="E165" s="147">
        <f>Stocks!B160</f>
        <v>0</v>
      </c>
      <c r="F165" s="147">
        <f t="shared" ca="1" si="16"/>
        <v>0</v>
      </c>
      <c r="G165" s="147" t="str">
        <f t="shared" ca="1" si="17"/>
        <v/>
      </c>
      <c r="H165" s="147" t="str">
        <f t="shared" ca="1" si="19"/>
        <v/>
      </c>
      <c r="I165" s="147" t="str">
        <f t="shared" ca="1" si="19"/>
        <v/>
      </c>
      <c r="J165" s="147" t="str">
        <f t="shared" ca="1" si="19"/>
        <v/>
      </c>
      <c r="K165" s="147" t="str">
        <f t="shared" ca="1" si="19"/>
        <v/>
      </c>
      <c r="L165" s="147" t="str">
        <f t="shared" ca="1" si="19"/>
        <v/>
      </c>
      <c r="M165" s="147" t="str">
        <f t="shared" ca="1" si="19"/>
        <v/>
      </c>
      <c r="N165" s="147" t="str">
        <f t="shared" ca="1" si="19"/>
        <v/>
      </c>
      <c r="O165" s="147" t="str">
        <f t="shared" ca="1" si="19"/>
        <v/>
      </c>
      <c r="P165" s="147" t="str">
        <f t="shared" ca="1" si="19"/>
        <v/>
      </c>
      <c r="Q165" s="147" t="str">
        <f t="shared" ca="1" si="19"/>
        <v/>
      </c>
      <c r="R165" s="147" t="str">
        <f t="shared" ca="1" si="19"/>
        <v/>
      </c>
      <c r="S165" s="147" t="str">
        <f t="shared" ca="1" si="19"/>
        <v/>
      </c>
      <c r="T165" s="147" t="str">
        <f t="shared" ca="1" si="19"/>
        <v/>
      </c>
      <c r="U165" s="147" t="str">
        <f t="shared" ca="1" si="19"/>
        <v/>
      </c>
      <c r="V165" s="147" t="str">
        <f t="shared" ca="1" si="19"/>
        <v/>
      </c>
    </row>
    <row r="166" spans="3:22">
      <c r="C166" s="158" t="str">
        <f t="shared" ca="1" si="15"/>
        <v/>
      </c>
      <c r="D166" s="147" t="str">
        <f>LEFT(Stocks!D161,9)</f>
        <v/>
      </c>
      <c r="E166" s="147">
        <f>Stocks!B161</f>
        <v>0</v>
      </c>
      <c r="F166" s="147">
        <f t="shared" ca="1" si="16"/>
        <v>0</v>
      </c>
      <c r="G166" s="147" t="str">
        <f t="shared" ca="1" si="17"/>
        <v/>
      </c>
      <c r="H166" s="147" t="str">
        <f t="shared" ca="1" si="19"/>
        <v/>
      </c>
      <c r="I166" s="147" t="str">
        <f t="shared" ca="1" si="19"/>
        <v/>
      </c>
      <c r="J166" s="147" t="str">
        <f t="shared" ca="1" si="19"/>
        <v/>
      </c>
      <c r="K166" s="147" t="str">
        <f t="shared" ca="1" si="19"/>
        <v/>
      </c>
      <c r="L166" s="147" t="str">
        <f t="shared" ca="1" si="19"/>
        <v/>
      </c>
      <c r="M166" s="147" t="str">
        <f t="shared" ca="1" si="19"/>
        <v/>
      </c>
      <c r="N166" s="147" t="str">
        <f t="shared" ca="1" si="19"/>
        <v/>
      </c>
      <c r="O166" s="147" t="str">
        <f t="shared" ca="1" si="19"/>
        <v/>
      </c>
      <c r="P166" s="147" t="str">
        <f t="shared" ca="1" si="19"/>
        <v/>
      </c>
      <c r="Q166" s="147" t="str">
        <f t="shared" ca="1" si="19"/>
        <v/>
      </c>
      <c r="R166" s="147" t="str">
        <f t="shared" ca="1" si="19"/>
        <v/>
      </c>
      <c r="S166" s="147" t="str">
        <f t="shared" ca="1" si="19"/>
        <v/>
      </c>
      <c r="T166" s="147" t="str">
        <f t="shared" ca="1" si="19"/>
        <v/>
      </c>
      <c r="U166" s="147" t="str">
        <f t="shared" ca="1" si="19"/>
        <v/>
      </c>
      <c r="V166" s="147" t="str">
        <f t="shared" ca="1" si="19"/>
        <v/>
      </c>
    </row>
    <row r="167" spans="3:22">
      <c r="C167" s="158" t="str">
        <f t="shared" ca="1" si="15"/>
        <v/>
      </c>
      <c r="D167" s="147" t="str">
        <f>LEFT(Stocks!D162,9)</f>
        <v/>
      </c>
      <c r="E167" s="147">
        <f>Stocks!B162</f>
        <v>0</v>
      </c>
      <c r="F167" s="147">
        <f t="shared" ca="1" si="16"/>
        <v>0</v>
      </c>
      <c r="G167" s="147" t="str">
        <f t="shared" ca="1" si="17"/>
        <v/>
      </c>
      <c r="H167" s="147" t="str">
        <f t="shared" ca="1" si="19"/>
        <v/>
      </c>
      <c r="I167" s="147" t="str">
        <f t="shared" ca="1" si="19"/>
        <v/>
      </c>
      <c r="J167" s="147" t="str">
        <f t="shared" ca="1" si="19"/>
        <v/>
      </c>
      <c r="K167" s="147" t="str">
        <f t="shared" ca="1" si="19"/>
        <v/>
      </c>
      <c r="L167" s="147" t="str">
        <f t="shared" ca="1" si="19"/>
        <v/>
      </c>
      <c r="M167" s="147" t="str">
        <f t="shared" ca="1" si="19"/>
        <v/>
      </c>
      <c r="N167" s="147" t="str">
        <f t="shared" ca="1" si="19"/>
        <v/>
      </c>
      <c r="O167" s="147" t="str">
        <f t="shared" ca="1" si="19"/>
        <v/>
      </c>
      <c r="P167" s="147" t="str">
        <f t="shared" ca="1" si="19"/>
        <v/>
      </c>
      <c r="Q167" s="147" t="str">
        <f t="shared" ca="1" si="19"/>
        <v/>
      </c>
      <c r="R167" s="147" t="str">
        <f t="shared" ca="1" si="19"/>
        <v/>
      </c>
      <c r="S167" s="147" t="str">
        <f t="shared" ca="1" si="19"/>
        <v/>
      </c>
      <c r="T167" s="147" t="str">
        <f t="shared" ca="1" si="19"/>
        <v/>
      </c>
      <c r="U167" s="147" t="str">
        <f t="shared" ca="1" si="19"/>
        <v/>
      </c>
      <c r="V167" s="147" t="str">
        <f t="shared" ca="1" si="19"/>
        <v/>
      </c>
    </row>
    <row r="168" spans="3:22">
      <c r="C168" s="158" t="str">
        <f t="shared" ca="1" si="15"/>
        <v/>
      </c>
      <c r="D168" s="147" t="str">
        <f>LEFT(Stocks!D163,9)</f>
        <v/>
      </c>
      <c r="E168" s="147">
        <f>Stocks!B163</f>
        <v>0</v>
      </c>
      <c r="F168" s="147">
        <f t="shared" ca="1" si="16"/>
        <v>0</v>
      </c>
      <c r="G168" s="147" t="str">
        <f t="shared" ca="1" si="17"/>
        <v/>
      </c>
      <c r="H168" s="147" t="str">
        <f t="shared" ca="1" si="19"/>
        <v/>
      </c>
      <c r="I168" s="147" t="str">
        <f t="shared" ca="1" si="19"/>
        <v/>
      </c>
      <c r="J168" s="147" t="str">
        <f t="shared" ca="1" si="19"/>
        <v/>
      </c>
      <c r="K168" s="147" t="str">
        <f t="shared" ca="1" si="19"/>
        <v/>
      </c>
      <c r="L168" s="147" t="str">
        <f t="shared" ca="1" si="19"/>
        <v/>
      </c>
      <c r="M168" s="147" t="str">
        <f t="shared" ca="1" si="19"/>
        <v/>
      </c>
      <c r="N168" s="147" t="str">
        <f t="shared" ca="1" si="19"/>
        <v/>
      </c>
      <c r="O168" s="147" t="str">
        <f t="shared" ca="1" si="19"/>
        <v/>
      </c>
      <c r="P168" s="147" t="str">
        <f t="shared" ca="1" si="19"/>
        <v/>
      </c>
      <c r="Q168" s="147" t="str">
        <f t="shared" ca="1" si="19"/>
        <v/>
      </c>
      <c r="R168" s="147" t="str">
        <f t="shared" ca="1" si="19"/>
        <v/>
      </c>
      <c r="S168" s="147" t="str">
        <f t="shared" ca="1" si="19"/>
        <v/>
      </c>
      <c r="T168" s="147" t="str">
        <f t="shared" ca="1" si="19"/>
        <v/>
      </c>
      <c r="U168" s="147" t="str">
        <f t="shared" ca="1" si="19"/>
        <v/>
      </c>
      <c r="V168" s="147" t="str">
        <f t="shared" ca="1" si="19"/>
        <v/>
      </c>
    </row>
    <row r="169" spans="3:22">
      <c r="C169" s="158" t="str">
        <f t="shared" ca="1" si="15"/>
        <v/>
      </c>
      <c r="D169" s="147" t="str">
        <f>LEFT(Stocks!D164,9)</f>
        <v/>
      </c>
      <c r="E169" s="147">
        <f>Stocks!B164</f>
        <v>0</v>
      </c>
      <c r="F169" s="147">
        <f t="shared" ca="1" si="16"/>
        <v>0</v>
      </c>
      <c r="G169" s="147" t="str">
        <f t="shared" ca="1" si="17"/>
        <v/>
      </c>
      <c r="H169" s="147" t="str">
        <f t="shared" ca="1" si="19"/>
        <v/>
      </c>
      <c r="I169" s="147" t="str">
        <f t="shared" ca="1" si="19"/>
        <v/>
      </c>
      <c r="J169" s="147" t="str">
        <f t="shared" ca="1" si="19"/>
        <v/>
      </c>
      <c r="K169" s="147" t="str">
        <f t="shared" ca="1" si="19"/>
        <v/>
      </c>
      <c r="L169" s="147" t="str">
        <f t="shared" ca="1" si="19"/>
        <v/>
      </c>
      <c r="M169" s="147" t="str">
        <f t="shared" ca="1" si="19"/>
        <v/>
      </c>
      <c r="N169" s="147" t="str">
        <f t="shared" ca="1" si="19"/>
        <v/>
      </c>
      <c r="O169" s="147" t="str">
        <f t="shared" ca="1" si="19"/>
        <v/>
      </c>
      <c r="P169" s="147" t="str">
        <f t="shared" ca="1" si="19"/>
        <v/>
      </c>
      <c r="Q169" s="147" t="str">
        <f t="shared" ca="1" si="19"/>
        <v/>
      </c>
      <c r="R169" s="147" t="str">
        <f t="shared" ca="1" si="19"/>
        <v/>
      </c>
      <c r="S169" s="147" t="str">
        <f t="shared" ca="1" si="19"/>
        <v/>
      </c>
      <c r="T169" s="147" t="str">
        <f t="shared" ca="1" si="19"/>
        <v/>
      </c>
      <c r="U169" s="147" t="str">
        <f t="shared" ca="1" si="19"/>
        <v/>
      </c>
      <c r="V169" s="147" t="str">
        <f t="shared" ca="1" si="19"/>
        <v/>
      </c>
    </row>
    <row r="170" spans="3:22">
      <c r="C170" s="158" t="str">
        <f t="shared" ca="1" si="15"/>
        <v/>
      </c>
      <c r="D170" s="147" t="str">
        <f>LEFT(Stocks!D165,9)</f>
        <v/>
      </c>
      <c r="E170" s="147">
        <f>Stocks!B165</f>
        <v>0</v>
      </c>
      <c r="F170" s="147">
        <f t="shared" ca="1" si="16"/>
        <v>0</v>
      </c>
      <c r="G170" s="147" t="str">
        <f t="shared" ca="1" si="17"/>
        <v/>
      </c>
      <c r="H170" s="147" t="str">
        <f t="shared" ca="1" si="19"/>
        <v/>
      </c>
      <c r="I170" s="147" t="str">
        <f t="shared" ca="1" si="19"/>
        <v/>
      </c>
      <c r="J170" s="147" t="str">
        <f t="shared" ca="1" si="19"/>
        <v/>
      </c>
      <c r="K170" s="147" t="str">
        <f t="shared" ca="1" si="19"/>
        <v/>
      </c>
      <c r="L170" s="147" t="str">
        <f t="shared" ca="1" si="19"/>
        <v/>
      </c>
      <c r="M170" s="147" t="str">
        <f t="shared" ca="1" si="19"/>
        <v/>
      </c>
      <c r="N170" s="147" t="str">
        <f t="shared" ca="1" si="19"/>
        <v/>
      </c>
      <c r="O170" s="147" t="str">
        <f t="shared" ca="1" si="19"/>
        <v/>
      </c>
      <c r="P170" s="147" t="str">
        <f t="shared" ca="1" si="19"/>
        <v/>
      </c>
      <c r="Q170" s="147" t="str">
        <f t="shared" ca="1" si="19"/>
        <v/>
      </c>
      <c r="R170" s="147" t="str">
        <f t="shared" ca="1" si="19"/>
        <v/>
      </c>
      <c r="S170" s="147" t="str">
        <f t="shared" ca="1" si="19"/>
        <v/>
      </c>
      <c r="T170" s="147" t="str">
        <f t="shared" ca="1" si="19"/>
        <v/>
      </c>
      <c r="U170" s="147" t="str">
        <f t="shared" ca="1" si="19"/>
        <v/>
      </c>
      <c r="V170" s="147" t="str">
        <f t="shared" ca="1" si="19"/>
        <v/>
      </c>
    </row>
    <row r="171" spans="3:22">
      <c r="C171" s="158" t="str">
        <f t="shared" ca="1" si="15"/>
        <v/>
      </c>
      <c r="D171" s="147" t="str">
        <f>LEFT(Stocks!D166,9)</f>
        <v/>
      </c>
      <c r="E171" s="147">
        <f>Stocks!B166</f>
        <v>0</v>
      </c>
      <c r="F171" s="147">
        <f t="shared" ca="1" si="16"/>
        <v>0</v>
      </c>
      <c r="G171" s="147" t="str">
        <f t="shared" ca="1" si="17"/>
        <v/>
      </c>
      <c r="H171" s="147" t="str">
        <f t="shared" ca="1" si="19"/>
        <v/>
      </c>
      <c r="I171" s="147" t="str">
        <f t="shared" ca="1" si="19"/>
        <v/>
      </c>
      <c r="J171" s="147" t="str">
        <f t="shared" ca="1" si="19"/>
        <v/>
      </c>
      <c r="K171" s="147" t="str">
        <f t="shared" ca="1" si="19"/>
        <v/>
      </c>
      <c r="L171" s="147" t="str">
        <f t="shared" ca="1" si="19"/>
        <v/>
      </c>
      <c r="M171" s="147" t="str">
        <f t="shared" ca="1" si="19"/>
        <v/>
      </c>
      <c r="N171" s="147" t="str">
        <f t="shared" ca="1" si="19"/>
        <v/>
      </c>
      <c r="O171" s="147" t="str">
        <f t="shared" ca="1" si="19"/>
        <v/>
      </c>
      <c r="P171" s="147" t="str">
        <f t="shared" ca="1" si="19"/>
        <v/>
      </c>
      <c r="Q171" s="147" t="str">
        <f t="shared" ca="1" si="19"/>
        <v/>
      </c>
      <c r="R171" s="147" t="str">
        <f t="shared" ca="1" si="19"/>
        <v/>
      </c>
      <c r="S171" s="147" t="str">
        <f t="shared" ca="1" si="19"/>
        <v/>
      </c>
      <c r="T171" s="147" t="str">
        <f t="shared" ca="1" si="19"/>
        <v/>
      </c>
      <c r="U171" s="147" t="str">
        <f t="shared" ca="1" si="19"/>
        <v/>
      </c>
      <c r="V171" s="147" t="str">
        <f t="shared" ca="1" si="19"/>
        <v/>
      </c>
    </row>
    <row r="172" spans="3:22">
      <c r="C172" s="158" t="str">
        <f t="shared" ca="1" si="15"/>
        <v/>
      </c>
      <c r="D172" s="147" t="str">
        <f>LEFT(Stocks!D167,9)</f>
        <v/>
      </c>
      <c r="E172" s="147">
        <f>Stocks!B167</f>
        <v>0</v>
      </c>
      <c r="F172" s="147">
        <f t="shared" ca="1" si="16"/>
        <v>0</v>
      </c>
      <c r="G172" s="147" t="str">
        <f t="shared" ca="1" si="17"/>
        <v/>
      </c>
      <c r="H172" s="147" t="str">
        <f t="shared" ca="1" si="19"/>
        <v/>
      </c>
      <c r="I172" s="147" t="str">
        <f t="shared" ca="1" si="19"/>
        <v/>
      </c>
      <c r="J172" s="147" t="str">
        <f t="shared" ca="1" si="19"/>
        <v/>
      </c>
      <c r="K172" s="147" t="str">
        <f t="shared" ca="1" si="19"/>
        <v/>
      </c>
      <c r="L172" s="147" t="str">
        <f t="shared" ca="1" si="19"/>
        <v/>
      </c>
      <c r="M172" s="147" t="str">
        <f t="shared" ca="1" si="19"/>
        <v/>
      </c>
      <c r="N172" s="147" t="str">
        <f t="shared" ca="1" si="19"/>
        <v/>
      </c>
      <c r="O172" s="147" t="str">
        <f t="shared" ca="1" si="19"/>
        <v/>
      </c>
      <c r="P172" s="147" t="str">
        <f t="shared" ca="1" si="19"/>
        <v/>
      </c>
      <c r="Q172" s="147" t="str">
        <f t="shared" ca="1" si="19"/>
        <v/>
      </c>
      <c r="R172" s="147" t="str">
        <f t="shared" ca="1" si="19"/>
        <v/>
      </c>
      <c r="S172" s="147" t="str">
        <f t="shared" ca="1" si="19"/>
        <v/>
      </c>
      <c r="T172" s="147" t="str">
        <f t="shared" ca="1" si="19"/>
        <v/>
      </c>
      <c r="U172" s="147" t="str">
        <f t="shared" ca="1" si="19"/>
        <v/>
      </c>
      <c r="V172" s="147" t="str">
        <f t="shared" ca="1" si="19"/>
        <v/>
      </c>
    </row>
    <row r="173" spans="3:22">
      <c r="C173" s="158" t="str">
        <f t="shared" ca="1" si="15"/>
        <v/>
      </c>
      <c r="D173" s="147" t="str">
        <f>LEFT(Stocks!D168,9)</f>
        <v/>
      </c>
      <c r="E173" s="147">
        <f>Stocks!B168</f>
        <v>0</v>
      </c>
      <c r="F173" s="147">
        <f t="shared" ca="1" si="16"/>
        <v>0</v>
      </c>
      <c r="G173" s="147" t="str">
        <f t="shared" ca="1" si="17"/>
        <v/>
      </c>
      <c r="H173" s="147" t="str">
        <f t="shared" ca="1" si="19"/>
        <v/>
      </c>
      <c r="I173" s="147" t="str">
        <f t="shared" ca="1" si="19"/>
        <v/>
      </c>
      <c r="J173" s="147" t="str">
        <f t="shared" ca="1" si="19"/>
        <v/>
      </c>
      <c r="K173" s="147" t="str">
        <f t="shared" ca="1" si="19"/>
        <v/>
      </c>
      <c r="L173" s="147" t="str">
        <f t="shared" ca="1" si="19"/>
        <v/>
      </c>
      <c r="M173" s="147" t="str">
        <f t="shared" ca="1" si="19"/>
        <v/>
      </c>
      <c r="N173" s="147" t="str">
        <f t="shared" ca="1" si="19"/>
        <v/>
      </c>
      <c r="O173" s="147" t="str">
        <f t="shared" ca="1" si="19"/>
        <v/>
      </c>
      <c r="P173" s="147" t="str">
        <f t="shared" ca="1" si="19"/>
        <v/>
      </c>
      <c r="Q173" s="147" t="str">
        <f t="shared" ca="1" si="19"/>
        <v/>
      </c>
      <c r="R173" s="147" t="str">
        <f t="shared" ca="1" si="19"/>
        <v/>
      </c>
      <c r="S173" s="147" t="str">
        <f t="shared" ca="1" si="19"/>
        <v/>
      </c>
      <c r="T173" s="147" t="str">
        <f t="shared" ca="1" si="19"/>
        <v/>
      </c>
      <c r="U173" s="147" t="str">
        <f t="shared" ca="1" si="19"/>
        <v/>
      </c>
      <c r="V173" s="147" t="str">
        <f t="shared" ca="1" si="19"/>
        <v/>
      </c>
    </row>
    <row r="174" spans="3:22">
      <c r="C174" s="158" t="str">
        <f t="shared" ca="1" si="15"/>
        <v/>
      </c>
      <c r="D174" s="147" t="str">
        <f>LEFT(Stocks!D169,9)</f>
        <v/>
      </c>
      <c r="E174" s="147">
        <f>Stocks!B169</f>
        <v>0</v>
      </c>
      <c r="F174" s="147">
        <f t="shared" ca="1" si="16"/>
        <v>0</v>
      </c>
      <c r="G174" s="147" t="str">
        <f t="shared" ca="1" si="17"/>
        <v/>
      </c>
      <c r="H174" s="147" t="str">
        <f t="shared" ca="1" si="19"/>
        <v/>
      </c>
      <c r="I174" s="147" t="str">
        <f t="shared" ca="1" si="19"/>
        <v/>
      </c>
      <c r="J174" s="147" t="str">
        <f t="shared" ca="1" si="19"/>
        <v/>
      </c>
      <c r="K174" s="147" t="str">
        <f t="shared" ca="1" si="19"/>
        <v/>
      </c>
      <c r="L174" s="147" t="str">
        <f t="shared" ca="1" si="19"/>
        <v/>
      </c>
      <c r="M174" s="147" t="str">
        <f t="shared" ca="1" si="19"/>
        <v/>
      </c>
      <c r="N174" s="147" t="str">
        <f t="shared" ca="1" si="19"/>
        <v/>
      </c>
      <c r="O174" s="147" t="str">
        <f t="shared" ca="1" si="19"/>
        <v/>
      </c>
      <c r="P174" s="147" t="str">
        <f t="shared" ca="1" si="19"/>
        <v/>
      </c>
      <c r="Q174" s="147" t="str">
        <f t="shared" ca="1" si="19"/>
        <v/>
      </c>
      <c r="R174" s="147" t="str">
        <f t="shared" ca="1" si="19"/>
        <v/>
      </c>
      <c r="S174" s="147" t="str">
        <f t="shared" ca="1" si="19"/>
        <v/>
      </c>
      <c r="T174" s="147" t="str">
        <f t="shared" ca="1" si="19"/>
        <v/>
      </c>
      <c r="U174" s="147" t="str">
        <f t="shared" ca="1" si="19"/>
        <v/>
      </c>
      <c r="V174" s="147" t="str">
        <f t="shared" ca="1" si="19"/>
        <v/>
      </c>
    </row>
    <row r="175" spans="3:22">
      <c r="C175" s="158" t="str">
        <f t="shared" ca="1" si="15"/>
        <v/>
      </c>
      <c r="D175" s="147" t="str">
        <f>LEFT(Stocks!D170,9)</f>
        <v/>
      </c>
      <c r="E175" s="147">
        <f>Stocks!B170</f>
        <v>0</v>
      </c>
      <c r="F175" s="147">
        <f t="shared" ca="1" si="16"/>
        <v>0</v>
      </c>
      <c r="G175" s="147" t="str">
        <f t="shared" ca="1" si="17"/>
        <v/>
      </c>
      <c r="H175" s="147" t="str">
        <f t="shared" ref="H175:V199" ca="1" si="20">IFERROR(INDEX(INDIRECT(H$3),MATCH($D175,INDIRECT(H$2),0)),"")</f>
        <v/>
      </c>
      <c r="I175" s="147" t="str">
        <f t="shared" ca="1" si="20"/>
        <v/>
      </c>
      <c r="J175" s="147" t="str">
        <f t="shared" ca="1" si="20"/>
        <v/>
      </c>
      <c r="K175" s="147" t="str">
        <f t="shared" ca="1" si="20"/>
        <v/>
      </c>
      <c r="L175" s="147" t="str">
        <f t="shared" ca="1" si="20"/>
        <v/>
      </c>
      <c r="M175" s="147" t="str">
        <f t="shared" ca="1" si="20"/>
        <v/>
      </c>
      <c r="N175" s="147" t="str">
        <f t="shared" ca="1" si="20"/>
        <v/>
      </c>
      <c r="O175" s="147" t="str">
        <f t="shared" ca="1" si="20"/>
        <v/>
      </c>
      <c r="P175" s="147" t="str">
        <f t="shared" ca="1" si="20"/>
        <v/>
      </c>
      <c r="Q175" s="147" t="str">
        <f t="shared" ca="1" si="20"/>
        <v/>
      </c>
      <c r="R175" s="147" t="str">
        <f t="shared" ca="1" si="20"/>
        <v/>
      </c>
      <c r="S175" s="147" t="str">
        <f t="shared" ca="1" si="20"/>
        <v/>
      </c>
      <c r="T175" s="147" t="str">
        <f t="shared" ca="1" si="20"/>
        <v/>
      </c>
      <c r="U175" s="147" t="str">
        <f t="shared" ca="1" si="20"/>
        <v/>
      </c>
      <c r="V175" s="147" t="str">
        <f t="shared" ca="1" si="20"/>
        <v/>
      </c>
    </row>
    <row r="176" spans="3:22">
      <c r="C176" s="158" t="str">
        <f t="shared" ca="1" si="15"/>
        <v/>
      </c>
      <c r="D176" s="147" t="str">
        <f>LEFT(Stocks!D171,9)</f>
        <v/>
      </c>
      <c r="E176" s="147">
        <f>Stocks!B171</f>
        <v>0</v>
      </c>
      <c r="F176" s="147">
        <f t="shared" ca="1" si="16"/>
        <v>0</v>
      </c>
      <c r="G176" s="147" t="str">
        <f t="shared" ca="1" si="17"/>
        <v/>
      </c>
      <c r="H176" s="147" t="str">
        <f t="shared" ca="1" si="20"/>
        <v/>
      </c>
      <c r="I176" s="147" t="str">
        <f t="shared" ca="1" si="20"/>
        <v/>
      </c>
      <c r="J176" s="147" t="str">
        <f t="shared" ca="1" si="20"/>
        <v/>
      </c>
      <c r="K176" s="147" t="str">
        <f t="shared" ca="1" si="20"/>
        <v/>
      </c>
      <c r="L176" s="147" t="str">
        <f t="shared" ca="1" si="20"/>
        <v/>
      </c>
      <c r="M176" s="147" t="str">
        <f t="shared" ca="1" si="20"/>
        <v/>
      </c>
      <c r="N176" s="147" t="str">
        <f t="shared" ca="1" si="20"/>
        <v/>
      </c>
      <c r="O176" s="147" t="str">
        <f t="shared" ca="1" si="20"/>
        <v/>
      </c>
      <c r="P176" s="147" t="str">
        <f t="shared" ca="1" si="20"/>
        <v/>
      </c>
      <c r="Q176" s="147" t="str">
        <f t="shared" ca="1" si="20"/>
        <v/>
      </c>
      <c r="R176" s="147" t="str">
        <f t="shared" ca="1" si="20"/>
        <v/>
      </c>
      <c r="S176" s="147" t="str">
        <f t="shared" ca="1" si="20"/>
        <v/>
      </c>
      <c r="T176" s="147" t="str">
        <f t="shared" ca="1" si="20"/>
        <v/>
      </c>
      <c r="U176" s="147" t="str">
        <f t="shared" ca="1" si="20"/>
        <v/>
      </c>
      <c r="V176" s="147" t="str">
        <f t="shared" ca="1" si="20"/>
        <v/>
      </c>
    </row>
    <row r="177" spans="3:22">
      <c r="C177" s="158" t="str">
        <f t="shared" ca="1" si="15"/>
        <v/>
      </c>
      <c r="D177" s="147" t="str">
        <f>LEFT(Stocks!D172,9)</f>
        <v/>
      </c>
      <c r="E177" s="147">
        <f>Stocks!B172</f>
        <v>0</v>
      </c>
      <c r="F177" s="147">
        <f t="shared" ca="1" si="16"/>
        <v>0</v>
      </c>
      <c r="G177" s="147" t="str">
        <f t="shared" ca="1" si="17"/>
        <v/>
      </c>
      <c r="H177" s="147" t="str">
        <f t="shared" ca="1" si="20"/>
        <v/>
      </c>
      <c r="I177" s="147" t="str">
        <f t="shared" ca="1" si="20"/>
        <v/>
      </c>
      <c r="J177" s="147" t="str">
        <f t="shared" ca="1" si="20"/>
        <v/>
      </c>
      <c r="K177" s="147" t="str">
        <f t="shared" ca="1" si="20"/>
        <v/>
      </c>
      <c r="L177" s="147" t="str">
        <f t="shared" ca="1" si="20"/>
        <v/>
      </c>
      <c r="M177" s="147" t="str">
        <f t="shared" ca="1" si="20"/>
        <v/>
      </c>
      <c r="N177" s="147" t="str">
        <f t="shared" ca="1" si="20"/>
        <v/>
      </c>
      <c r="O177" s="147" t="str">
        <f t="shared" ca="1" si="20"/>
        <v/>
      </c>
      <c r="P177" s="147" t="str">
        <f t="shared" ca="1" si="20"/>
        <v/>
      </c>
      <c r="Q177" s="147" t="str">
        <f t="shared" ca="1" si="20"/>
        <v/>
      </c>
      <c r="R177" s="147" t="str">
        <f t="shared" ca="1" si="20"/>
        <v/>
      </c>
      <c r="S177" s="147" t="str">
        <f t="shared" ca="1" si="20"/>
        <v/>
      </c>
      <c r="T177" s="147" t="str">
        <f t="shared" ca="1" si="20"/>
        <v/>
      </c>
      <c r="U177" s="147" t="str">
        <f t="shared" ca="1" si="20"/>
        <v/>
      </c>
      <c r="V177" s="147" t="str">
        <f t="shared" ca="1" si="20"/>
        <v/>
      </c>
    </row>
    <row r="178" spans="3:22">
      <c r="C178" s="158" t="str">
        <f t="shared" ca="1" si="15"/>
        <v/>
      </c>
      <c r="D178" s="147" t="str">
        <f>LEFT(Stocks!D173,9)</f>
        <v/>
      </c>
      <c r="E178" s="147">
        <f>Stocks!B173</f>
        <v>0</v>
      </c>
      <c r="F178" s="147">
        <f t="shared" ca="1" si="16"/>
        <v>0</v>
      </c>
      <c r="G178" s="147" t="str">
        <f t="shared" ca="1" si="17"/>
        <v/>
      </c>
      <c r="H178" s="147" t="str">
        <f t="shared" ca="1" si="20"/>
        <v/>
      </c>
      <c r="I178" s="147" t="str">
        <f t="shared" ca="1" si="20"/>
        <v/>
      </c>
      <c r="J178" s="147" t="str">
        <f t="shared" ca="1" si="20"/>
        <v/>
      </c>
      <c r="K178" s="147" t="str">
        <f t="shared" ca="1" si="20"/>
        <v/>
      </c>
      <c r="L178" s="147" t="str">
        <f t="shared" ca="1" si="20"/>
        <v/>
      </c>
      <c r="M178" s="147" t="str">
        <f t="shared" ca="1" si="20"/>
        <v/>
      </c>
      <c r="N178" s="147" t="str">
        <f t="shared" ca="1" si="20"/>
        <v/>
      </c>
      <c r="O178" s="147" t="str">
        <f t="shared" ca="1" si="20"/>
        <v/>
      </c>
      <c r="P178" s="147" t="str">
        <f t="shared" ca="1" si="20"/>
        <v/>
      </c>
      <c r="Q178" s="147" t="str">
        <f t="shared" ca="1" si="20"/>
        <v/>
      </c>
      <c r="R178" s="147" t="str">
        <f t="shared" ca="1" si="20"/>
        <v/>
      </c>
      <c r="S178" s="147" t="str">
        <f t="shared" ca="1" si="20"/>
        <v/>
      </c>
      <c r="T178" s="147" t="str">
        <f t="shared" ca="1" si="20"/>
        <v/>
      </c>
      <c r="U178" s="147" t="str">
        <f t="shared" ca="1" si="20"/>
        <v/>
      </c>
      <c r="V178" s="147" t="str">
        <f t="shared" ca="1" si="20"/>
        <v/>
      </c>
    </row>
    <row r="179" spans="3:22">
      <c r="C179" s="158" t="str">
        <f t="shared" ca="1" si="15"/>
        <v/>
      </c>
      <c r="D179" s="147" t="str">
        <f>LEFT(Stocks!D174,9)</f>
        <v/>
      </c>
      <c r="E179" s="147">
        <f>Stocks!B174</f>
        <v>0</v>
      </c>
      <c r="F179" s="147">
        <f t="shared" ca="1" si="16"/>
        <v>0</v>
      </c>
      <c r="G179" s="147" t="str">
        <f t="shared" ca="1" si="17"/>
        <v/>
      </c>
      <c r="H179" s="147" t="str">
        <f t="shared" ca="1" si="20"/>
        <v/>
      </c>
      <c r="I179" s="147" t="str">
        <f t="shared" ca="1" si="20"/>
        <v/>
      </c>
      <c r="J179" s="147" t="str">
        <f t="shared" ca="1" si="20"/>
        <v/>
      </c>
      <c r="K179" s="147" t="str">
        <f t="shared" ca="1" si="20"/>
        <v/>
      </c>
      <c r="L179" s="147" t="str">
        <f t="shared" ca="1" si="20"/>
        <v/>
      </c>
      <c r="M179" s="147" t="str">
        <f t="shared" ca="1" si="20"/>
        <v/>
      </c>
      <c r="N179" s="147" t="str">
        <f t="shared" ca="1" si="20"/>
        <v/>
      </c>
      <c r="O179" s="147" t="str">
        <f t="shared" ca="1" si="20"/>
        <v/>
      </c>
      <c r="P179" s="147" t="str">
        <f t="shared" ca="1" si="20"/>
        <v/>
      </c>
      <c r="Q179" s="147" t="str">
        <f t="shared" ca="1" si="20"/>
        <v/>
      </c>
      <c r="R179" s="147" t="str">
        <f t="shared" ca="1" si="20"/>
        <v/>
      </c>
      <c r="S179" s="147" t="str">
        <f t="shared" ca="1" si="20"/>
        <v/>
      </c>
      <c r="T179" s="147" t="str">
        <f t="shared" ca="1" si="20"/>
        <v/>
      </c>
      <c r="U179" s="147" t="str">
        <f t="shared" ca="1" si="20"/>
        <v/>
      </c>
      <c r="V179" s="147" t="str">
        <f t="shared" ca="1" si="20"/>
        <v/>
      </c>
    </row>
    <row r="180" spans="3:22">
      <c r="C180" s="158" t="str">
        <f t="shared" ca="1" si="15"/>
        <v/>
      </c>
      <c r="D180" s="147" t="str">
        <f>LEFT(Stocks!D175,9)</f>
        <v/>
      </c>
      <c r="E180" s="147">
        <f>Stocks!B175</f>
        <v>0</v>
      </c>
      <c r="F180" s="147">
        <f t="shared" ca="1" si="16"/>
        <v>0</v>
      </c>
      <c r="G180" s="147" t="str">
        <f t="shared" ca="1" si="17"/>
        <v/>
      </c>
      <c r="H180" s="147" t="str">
        <f t="shared" ca="1" si="20"/>
        <v/>
      </c>
      <c r="I180" s="147" t="str">
        <f t="shared" ca="1" si="20"/>
        <v/>
      </c>
      <c r="J180" s="147" t="str">
        <f t="shared" ca="1" si="20"/>
        <v/>
      </c>
      <c r="K180" s="147" t="str">
        <f t="shared" ca="1" si="20"/>
        <v/>
      </c>
      <c r="L180" s="147" t="str">
        <f t="shared" ca="1" si="20"/>
        <v/>
      </c>
      <c r="M180" s="147" t="str">
        <f t="shared" ca="1" si="20"/>
        <v/>
      </c>
      <c r="N180" s="147" t="str">
        <f t="shared" ca="1" si="20"/>
        <v/>
      </c>
      <c r="O180" s="147" t="str">
        <f t="shared" ca="1" si="20"/>
        <v/>
      </c>
      <c r="P180" s="147" t="str">
        <f t="shared" ca="1" si="20"/>
        <v/>
      </c>
      <c r="Q180" s="147" t="str">
        <f t="shared" ca="1" si="20"/>
        <v/>
      </c>
      <c r="R180" s="147" t="str">
        <f t="shared" ca="1" si="20"/>
        <v/>
      </c>
      <c r="S180" s="147" t="str">
        <f t="shared" ca="1" si="20"/>
        <v/>
      </c>
      <c r="T180" s="147" t="str">
        <f t="shared" ca="1" si="20"/>
        <v/>
      </c>
      <c r="U180" s="147" t="str">
        <f t="shared" ca="1" si="20"/>
        <v/>
      </c>
      <c r="V180" s="147" t="str">
        <f t="shared" ca="1" si="20"/>
        <v/>
      </c>
    </row>
    <row r="181" spans="3:22">
      <c r="C181" s="158" t="str">
        <f t="shared" ca="1" si="15"/>
        <v/>
      </c>
      <c r="D181" s="147" t="str">
        <f>LEFT(Stocks!D176,9)</f>
        <v/>
      </c>
      <c r="E181" s="147">
        <f>Stocks!B176</f>
        <v>0</v>
      </c>
      <c r="F181" s="147">
        <f t="shared" ca="1" si="16"/>
        <v>0</v>
      </c>
      <c r="G181" s="147" t="str">
        <f t="shared" ca="1" si="17"/>
        <v/>
      </c>
      <c r="H181" s="147" t="str">
        <f t="shared" ca="1" si="20"/>
        <v/>
      </c>
      <c r="I181" s="147" t="str">
        <f t="shared" ca="1" si="20"/>
        <v/>
      </c>
      <c r="J181" s="147" t="str">
        <f t="shared" ca="1" si="20"/>
        <v/>
      </c>
      <c r="K181" s="147" t="str">
        <f t="shared" ca="1" si="20"/>
        <v/>
      </c>
      <c r="L181" s="147" t="str">
        <f t="shared" ca="1" si="20"/>
        <v/>
      </c>
      <c r="M181" s="147" t="str">
        <f t="shared" ca="1" si="20"/>
        <v/>
      </c>
      <c r="N181" s="147" t="str">
        <f t="shared" ca="1" si="20"/>
        <v/>
      </c>
      <c r="O181" s="147" t="str">
        <f t="shared" ca="1" si="20"/>
        <v/>
      </c>
      <c r="P181" s="147" t="str">
        <f t="shared" ca="1" si="20"/>
        <v/>
      </c>
      <c r="Q181" s="147" t="str">
        <f t="shared" ca="1" si="20"/>
        <v/>
      </c>
      <c r="R181" s="147" t="str">
        <f t="shared" ca="1" si="20"/>
        <v/>
      </c>
      <c r="S181" s="147" t="str">
        <f t="shared" ca="1" si="20"/>
        <v/>
      </c>
      <c r="T181" s="147" t="str">
        <f t="shared" ca="1" si="20"/>
        <v/>
      </c>
      <c r="U181" s="147" t="str">
        <f t="shared" ca="1" si="20"/>
        <v/>
      </c>
      <c r="V181" s="147" t="str">
        <f t="shared" ca="1" si="20"/>
        <v/>
      </c>
    </row>
    <row r="182" spans="3:22">
      <c r="C182" s="158" t="str">
        <f t="shared" ca="1" si="15"/>
        <v/>
      </c>
      <c r="D182" s="147" t="str">
        <f>LEFT(Stocks!D177,9)</f>
        <v/>
      </c>
      <c r="E182" s="147">
        <f>Stocks!B177</f>
        <v>0</v>
      </c>
      <c r="F182" s="147">
        <f t="shared" ca="1" si="16"/>
        <v>0</v>
      </c>
      <c r="G182" s="147" t="str">
        <f t="shared" ca="1" si="17"/>
        <v/>
      </c>
      <c r="H182" s="147" t="str">
        <f t="shared" ca="1" si="20"/>
        <v/>
      </c>
      <c r="I182" s="147" t="str">
        <f t="shared" ca="1" si="20"/>
        <v/>
      </c>
      <c r="J182" s="147" t="str">
        <f t="shared" ca="1" si="20"/>
        <v/>
      </c>
      <c r="K182" s="147" t="str">
        <f t="shared" ca="1" si="20"/>
        <v/>
      </c>
      <c r="L182" s="147" t="str">
        <f t="shared" ca="1" si="20"/>
        <v/>
      </c>
      <c r="M182" s="147" t="str">
        <f t="shared" ca="1" si="20"/>
        <v/>
      </c>
      <c r="N182" s="147" t="str">
        <f t="shared" ca="1" si="20"/>
        <v/>
      </c>
      <c r="O182" s="147" t="str">
        <f t="shared" ca="1" si="20"/>
        <v/>
      </c>
      <c r="P182" s="147" t="str">
        <f t="shared" ca="1" si="20"/>
        <v/>
      </c>
      <c r="Q182" s="147" t="str">
        <f t="shared" ca="1" si="20"/>
        <v/>
      </c>
      <c r="R182" s="147" t="str">
        <f t="shared" ca="1" si="20"/>
        <v/>
      </c>
      <c r="S182" s="147" t="str">
        <f t="shared" ca="1" si="20"/>
        <v/>
      </c>
      <c r="T182" s="147" t="str">
        <f t="shared" ca="1" si="20"/>
        <v/>
      </c>
      <c r="U182" s="147" t="str">
        <f t="shared" ca="1" si="20"/>
        <v/>
      </c>
      <c r="V182" s="147" t="str">
        <f t="shared" ca="1" si="20"/>
        <v/>
      </c>
    </row>
    <row r="183" spans="3:22">
      <c r="C183" s="158" t="str">
        <f t="shared" ca="1" si="15"/>
        <v/>
      </c>
      <c r="D183" s="147" t="str">
        <f>LEFT(Stocks!D178,9)</f>
        <v/>
      </c>
      <c r="E183" s="147">
        <f>Stocks!B178</f>
        <v>0</v>
      </c>
      <c r="F183" s="147">
        <f t="shared" ca="1" si="16"/>
        <v>0</v>
      </c>
      <c r="G183" s="147" t="str">
        <f t="shared" ca="1" si="17"/>
        <v/>
      </c>
      <c r="H183" s="147" t="str">
        <f t="shared" ca="1" si="20"/>
        <v/>
      </c>
      <c r="I183" s="147" t="str">
        <f t="shared" ca="1" si="20"/>
        <v/>
      </c>
      <c r="J183" s="147" t="str">
        <f t="shared" ca="1" si="20"/>
        <v/>
      </c>
      <c r="K183" s="147" t="str">
        <f t="shared" ca="1" si="20"/>
        <v/>
      </c>
      <c r="L183" s="147" t="str">
        <f t="shared" ca="1" si="20"/>
        <v/>
      </c>
      <c r="M183" s="147" t="str">
        <f t="shared" ca="1" si="20"/>
        <v/>
      </c>
      <c r="N183" s="147" t="str">
        <f t="shared" ca="1" si="20"/>
        <v/>
      </c>
      <c r="O183" s="147" t="str">
        <f t="shared" ca="1" si="20"/>
        <v/>
      </c>
      <c r="P183" s="147" t="str">
        <f t="shared" ca="1" si="20"/>
        <v/>
      </c>
      <c r="Q183" s="147" t="str">
        <f t="shared" ca="1" si="20"/>
        <v/>
      </c>
      <c r="R183" s="147" t="str">
        <f t="shared" ca="1" si="20"/>
        <v/>
      </c>
      <c r="S183" s="147" t="str">
        <f t="shared" ca="1" si="20"/>
        <v/>
      </c>
      <c r="T183" s="147" t="str">
        <f t="shared" ca="1" si="20"/>
        <v/>
      </c>
      <c r="U183" s="147" t="str">
        <f t="shared" ca="1" si="20"/>
        <v/>
      </c>
      <c r="V183" s="147" t="str">
        <f t="shared" ca="1" si="20"/>
        <v/>
      </c>
    </row>
    <row r="184" spans="3:22">
      <c r="C184" s="158" t="str">
        <f t="shared" ca="1" si="15"/>
        <v/>
      </c>
      <c r="D184" s="147" t="str">
        <f>LEFT(Stocks!D179,9)</f>
        <v/>
      </c>
      <c r="E184" s="147">
        <f>Stocks!B179</f>
        <v>0</v>
      </c>
      <c r="F184" s="147">
        <f t="shared" ca="1" si="16"/>
        <v>0</v>
      </c>
      <c r="G184" s="147" t="str">
        <f t="shared" ca="1" si="17"/>
        <v/>
      </c>
      <c r="H184" s="147" t="str">
        <f t="shared" ca="1" si="20"/>
        <v/>
      </c>
      <c r="I184" s="147" t="str">
        <f t="shared" ca="1" si="20"/>
        <v/>
      </c>
      <c r="J184" s="147" t="str">
        <f t="shared" ca="1" si="20"/>
        <v/>
      </c>
      <c r="K184" s="147" t="str">
        <f t="shared" ca="1" si="20"/>
        <v/>
      </c>
      <c r="L184" s="147" t="str">
        <f t="shared" ca="1" si="20"/>
        <v/>
      </c>
      <c r="M184" s="147" t="str">
        <f t="shared" ca="1" si="20"/>
        <v/>
      </c>
      <c r="N184" s="147" t="str">
        <f t="shared" ca="1" si="20"/>
        <v/>
      </c>
      <c r="O184" s="147" t="str">
        <f t="shared" ca="1" si="20"/>
        <v/>
      </c>
      <c r="P184" s="147" t="str">
        <f t="shared" ca="1" si="20"/>
        <v/>
      </c>
      <c r="Q184" s="147" t="str">
        <f t="shared" ca="1" si="20"/>
        <v/>
      </c>
      <c r="R184" s="147" t="str">
        <f t="shared" ca="1" si="20"/>
        <v/>
      </c>
      <c r="S184" s="147" t="str">
        <f t="shared" ca="1" si="20"/>
        <v/>
      </c>
      <c r="T184" s="147" t="str">
        <f t="shared" ca="1" si="20"/>
        <v/>
      </c>
      <c r="U184" s="147" t="str">
        <f t="shared" ca="1" si="20"/>
        <v/>
      </c>
      <c r="V184" s="147" t="str">
        <f t="shared" ca="1" si="20"/>
        <v/>
      </c>
    </row>
    <row r="185" spans="3:22">
      <c r="C185" s="158" t="str">
        <f t="shared" ca="1" si="15"/>
        <v/>
      </c>
      <c r="D185" s="147" t="str">
        <f>LEFT(Stocks!D180,9)</f>
        <v/>
      </c>
      <c r="E185" s="147">
        <f>Stocks!B180</f>
        <v>0</v>
      </c>
      <c r="F185" s="147">
        <f t="shared" ca="1" si="16"/>
        <v>0</v>
      </c>
      <c r="G185" s="147" t="str">
        <f t="shared" ca="1" si="17"/>
        <v/>
      </c>
      <c r="H185" s="147" t="str">
        <f t="shared" ca="1" si="20"/>
        <v/>
      </c>
      <c r="I185" s="147" t="str">
        <f t="shared" ca="1" si="20"/>
        <v/>
      </c>
      <c r="J185" s="147" t="str">
        <f t="shared" ca="1" si="20"/>
        <v/>
      </c>
      <c r="K185" s="147" t="str">
        <f t="shared" ca="1" si="20"/>
        <v/>
      </c>
      <c r="L185" s="147" t="str">
        <f t="shared" ca="1" si="20"/>
        <v/>
      </c>
      <c r="M185" s="147" t="str">
        <f t="shared" ca="1" si="20"/>
        <v/>
      </c>
      <c r="N185" s="147" t="str">
        <f t="shared" ca="1" si="20"/>
        <v/>
      </c>
      <c r="O185" s="147" t="str">
        <f t="shared" ca="1" si="20"/>
        <v/>
      </c>
      <c r="P185" s="147" t="str">
        <f t="shared" ca="1" si="20"/>
        <v/>
      </c>
      <c r="Q185" s="147" t="str">
        <f t="shared" ca="1" si="20"/>
        <v/>
      </c>
      <c r="R185" s="147" t="str">
        <f t="shared" ca="1" si="20"/>
        <v/>
      </c>
      <c r="S185" s="147" t="str">
        <f t="shared" ca="1" si="20"/>
        <v/>
      </c>
      <c r="T185" s="147" t="str">
        <f t="shared" ca="1" si="20"/>
        <v/>
      </c>
      <c r="U185" s="147" t="str">
        <f t="shared" ca="1" si="20"/>
        <v/>
      </c>
      <c r="V185" s="147" t="str">
        <f t="shared" ca="1" si="20"/>
        <v/>
      </c>
    </row>
    <row r="186" spans="3:22">
      <c r="C186" s="158" t="str">
        <f t="shared" ca="1" si="15"/>
        <v/>
      </c>
      <c r="D186" s="147" t="str">
        <f>LEFT(Stocks!D181,9)</f>
        <v/>
      </c>
      <c r="E186" s="147">
        <f>Stocks!B181</f>
        <v>0</v>
      </c>
      <c r="F186" s="147">
        <f t="shared" ca="1" si="16"/>
        <v>0</v>
      </c>
      <c r="G186" s="147" t="str">
        <f t="shared" ca="1" si="17"/>
        <v/>
      </c>
      <c r="H186" s="147" t="str">
        <f t="shared" ca="1" si="20"/>
        <v/>
      </c>
      <c r="I186" s="147" t="str">
        <f t="shared" ca="1" si="20"/>
        <v/>
      </c>
      <c r="J186" s="147" t="str">
        <f t="shared" ca="1" si="20"/>
        <v/>
      </c>
      <c r="K186" s="147" t="str">
        <f t="shared" ca="1" si="20"/>
        <v/>
      </c>
      <c r="L186" s="147" t="str">
        <f t="shared" ca="1" si="20"/>
        <v/>
      </c>
      <c r="M186" s="147" t="str">
        <f t="shared" ca="1" si="20"/>
        <v/>
      </c>
      <c r="N186" s="147" t="str">
        <f t="shared" ca="1" si="20"/>
        <v/>
      </c>
      <c r="O186" s="147" t="str">
        <f t="shared" ca="1" si="20"/>
        <v/>
      </c>
      <c r="P186" s="147" t="str">
        <f t="shared" ca="1" si="20"/>
        <v/>
      </c>
      <c r="Q186" s="147" t="str">
        <f t="shared" ca="1" si="20"/>
        <v/>
      </c>
      <c r="R186" s="147" t="str">
        <f t="shared" ca="1" si="20"/>
        <v/>
      </c>
      <c r="S186" s="147" t="str">
        <f t="shared" ca="1" si="20"/>
        <v/>
      </c>
      <c r="T186" s="147" t="str">
        <f t="shared" ca="1" si="20"/>
        <v/>
      </c>
      <c r="U186" s="147" t="str">
        <f t="shared" ca="1" si="20"/>
        <v/>
      </c>
      <c r="V186" s="147" t="str">
        <f t="shared" ca="1" si="20"/>
        <v/>
      </c>
    </row>
    <row r="187" spans="3:22">
      <c r="C187" s="158" t="str">
        <f t="shared" ca="1" si="15"/>
        <v/>
      </c>
      <c r="D187" s="147" t="str">
        <f>LEFT(Stocks!D182,9)</f>
        <v/>
      </c>
      <c r="E187" s="147">
        <f>Stocks!B182</f>
        <v>0</v>
      </c>
      <c r="F187" s="147">
        <f t="shared" ca="1" si="16"/>
        <v>0</v>
      </c>
      <c r="G187" s="147" t="str">
        <f t="shared" ca="1" si="17"/>
        <v/>
      </c>
      <c r="H187" s="147" t="str">
        <f t="shared" ca="1" si="20"/>
        <v/>
      </c>
      <c r="I187" s="147" t="str">
        <f t="shared" ca="1" si="20"/>
        <v/>
      </c>
      <c r="J187" s="147" t="str">
        <f t="shared" ca="1" si="20"/>
        <v/>
      </c>
      <c r="K187" s="147" t="str">
        <f t="shared" ca="1" si="20"/>
        <v/>
      </c>
      <c r="L187" s="147" t="str">
        <f t="shared" ca="1" si="20"/>
        <v/>
      </c>
      <c r="M187" s="147" t="str">
        <f t="shared" ca="1" si="20"/>
        <v/>
      </c>
      <c r="N187" s="147" t="str">
        <f t="shared" ca="1" si="20"/>
        <v/>
      </c>
      <c r="O187" s="147" t="str">
        <f t="shared" ca="1" si="20"/>
        <v/>
      </c>
      <c r="P187" s="147" t="str">
        <f t="shared" ca="1" si="20"/>
        <v/>
      </c>
      <c r="Q187" s="147" t="str">
        <f t="shared" ca="1" si="20"/>
        <v/>
      </c>
      <c r="R187" s="147" t="str">
        <f t="shared" ca="1" si="20"/>
        <v/>
      </c>
      <c r="S187" s="147" t="str">
        <f t="shared" ca="1" si="20"/>
        <v/>
      </c>
      <c r="T187" s="147" t="str">
        <f t="shared" ca="1" si="20"/>
        <v/>
      </c>
      <c r="U187" s="147" t="str">
        <f t="shared" ca="1" si="20"/>
        <v/>
      </c>
      <c r="V187" s="147" t="str">
        <f t="shared" ca="1" si="20"/>
        <v/>
      </c>
    </row>
    <row r="188" spans="3:22">
      <c r="C188" s="158" t="str">
        <f t="shared" ca="1" si="15"/>
        <v/>
      </c>
      <c r="D188" s="147" t="str">
        <f>LEFT(Stocks!D183,9)</f>
        <v/>
      </c>
      <c r="E188" s="147">
        <f>Stocks!B183</f>
        <v>0</v>
      </c>
      <c r="F188" s="147">
        <f t="shared" ca="1" si="16"/>
        <v>0</v>
      </c>
      <c r="G188" s="147" t="str">
        <f t="shared" ca="1" si="17"/>
        <v/>
      </c>
      <c r="H188" s="147" t="str">
        <f t="shared" ca="1" si="20"/>
        <v/>
      </c>
      <c r="I188" s="147" t="str">
        <f t="shared" ca="1" si="20"/>
        <v/>
      </c>
      <c r="J188" s="147" t="str">
        <f t="shared" ca="1" si="20"/>
        <v/>
      </c>
      <c r="K188" s="147" t="str">
        <f t="shared" ca="1" si="20"/>
        <v/>
      </c>
      <c r="L188" s="147" t="str">
        <f t="shared" ca="1" si="20"/>
        <v/>
      </c>
      <c r="M188" s="147" t="str">
        <f t="shared" ca="1" si="20"/>
        <v/>
      </c>
      <c r="N188" s="147" t="str">
        <f t="shared" ca="1" si="20"/>
        <v/>
      </c>
      <c r="O188" s="147" t="str">
        <f t="shared" ca="1" si="20"/>
        <v/>
      </c>
      <c r="P188" s="147" t="str">
        <f t="shared" ca="1" si="20"/>
        <v/>
      </c>
      <c r="Q188" s="147" t="str">
        <f t="shared" ca="1" si="20"/>
        <v/>
      </c>
      <c r="R188" s="147" t="str">
        <f t="shared" ca="1" si="20"/>
        <v/>
      </c>
      <c r="S188" s="147" t="str">
        <f t="shared" ca="1" si="20"/>
        <v/>
      </c>
      <c r="T188" s="147" t="str">
        <f t="shared" ca="1" si="20"/>
        <v/>
      </c>
      <c r="U188" s="147" t="str">
        <f t="shared" ca="1" si="20"/>
        <v/>
      </c>
      <c r="V188" s="147" t="str">
        <f t="shared" ca="1" si="20"/>
        <v/>
      </c>
    </row>
    <row r="189" spans="3:22">
      <c r="C189" s="158" t="str">
        <f t="shared" ca="1" si="15"/>
        <v/>
      </c>
      <c r="D189" s="147" t="str">
        <f>LEFT(Stocks!D184,9)</f>
        <v/>
      </c>
      <c r="E189" s="147">
        <f>Stocks!B184</f>
        <v>0</v>
      </c>
      <c r="F189" s="147">
        <f t="shared" ca="1" si="16"/>
        <v>0</v>
      </c>
      <c r="G189" s="147" t="str">
        <f t="shared" ca="1" si="17"/>
        <v/>
      </c>
      <c r="H189" s="147" t="str">
        <f t="shared" ca="1" si="20"/>
        <v/>
      </c>
      <c r="I189" s="147" t="str">
        <f t="shared" ca="1" si="20"/>
        <v/>
      </c>
      <c r="J189" s="147" t="str">
        <f t="shared" ca="1" si="20"/>
        <v/>
      </c>
      <c r="K189" s="147" t="str">
        <f t="shared" ca="1" si="20"/>
        <v/>
      </c>
      <c r="L189" s="147" t="str">
        <f t="shared" ca="1" si="20"/>
        <v/>
      </c>
      <c r="M189" s="147" t="str">
        <f t="shared" ca="1" si="20"/>
        <v/>
      </c>
      <c r="N189" s="147" t="str">
        <f t="shared" ca="1" si="20"/>
        <v/>
      </c>
      <c r="O189" s="147" t="str">
        <f t="shared" ca="1" si="20"/>
        <v/>
      </c>
      <c r="P189" s="147" t="str">
        <f t="shared" ca="1" si="20"/>
        <v/>
      </c>
      <c r="Q189" s="147" t="str">
        <f t="shared" ca="1" si="20"/>
        <v/>
      </c>
      <c r="R189" s="147" t="str">
        <f t="shared" ca="1" si="20"/>
        <v/>
      </c>
      <c r="S189" s="147" t="str">
        <f t="shared" ca="1" si="20"/>
        <v/>
      </c>
      <c r="T189" s="147" t="str">
        <f t="shared" ca="1" si="20"/>
        <v/>
      </c>
      <c r="U189" s="147" t="str">
        <f t="shared" ca="1" si="20"/>
        <v/>
      </c>
      <c r="V189" s="147" t="str">
        <f t="shared" ca="1" si="20"/>
        <v/>
      </c>
    </row>
    <row r="190" spans="3:22">
      <c r="C190" s="158" t="str">
        <f t="shared" ca="1" si="15"/>
        <v/>
      </c>
      <c r="D190" s="147" t="str">
        <f>LEFT(Stocks!D185,9)</f>
        <v/>
      </c>
      <c r="E190" s="147">
        <f>Stocks!B185</f>
        <v>0</v>
      </c>
      <c r="F190" s="147">
        <f t="shared" ca="1" si="16"/>
        <v>0</v>
      </c>
      <c r="G190" s="147" t="str">
        <f t="shared" ca="1" si="17"/>
        <v/>
      </c>
      <c r="H190" s="147" t="str">
        <f t="shared" ca="1" si="20"/>
        <v/>
      </c>
      <c r="I190" s="147" t="str">
        <f t="shared" ca="1" si="20"/>
        <v/>
      </c>
      <c r="J190" s="147" t="str">
        <f t="shared" ca="1" si="20"/>
        <v/>
      </c>
      <c r="K190" s="147" t="str">
        <f t="shared" ca="1" si="20"/>
        <v/>
      </c>
      <c r="L190" s="147" t="str">
        <f t="shared" ca="1" si="20"/>
        <v/>
      </c>
      <c r="M190" s="147" t="str">
        <f t="shared" ca="1" si="20"/>
        <v/>
      </c>
      <c r="N190" s="147" t="str">
        <f t="shared" ca="1" si="20"/>
        <v/>
      </c>
      <c r="O190" s="147" t="str">
        <f t="shared" ca="1" si="20"/>
        <v/>
      </c>
      <c r="P190" s="147" t="str">
        <f t="shared" ca="1" si="20"/>
        <v/>
      </c>
      <c r="Q190" s="147" t="str">
        <f t="shared" ca="1" si="20"/>
        <v/>
      </c>
      <c r="R190" s="147" t="str">
        <f t="shared" ca="1" si="20"/>
        <v/>
      </c>
      <c r="S190" s="147" t="str">
        <f t="shared" ca="1" si="20"/>
        <v/>
      </c>
      <c r="T190" s="147" t="str">
        <f t="shared" ca="1" si="20"/>
        <v/>
      </c>
      <c r="U190" s="147" t="str">
        <f t="shared" ca="1" si="20"/>
        <v/>
      </c>
      <c r="V190" s="147" t="str">
        <f t="shared" ca="1" si="20"/>
        <v/>
      </c>
    </row>
    <row r="191" spans="3:22">
      <c r="C191" s="158" t="str">
        <f t="shared" ca="1" si="15"/>
        <v/>
      </c>
      <c r="D191" s="147" t="str">
        <f>LEFT(Stocks!D186,9)</f>
        <v/>
      </c>
      <c r="E191" s="147">
        <f>Stocks!B186</f>
        <v>0</v>
      </c>
      <c r="F191" s="147">
        <f t="shared" ca="1" si="16"/>
        <v>0</v>
      </c>
      <c r="G191" s="147" t="str">
        <f t="shared" ca="1" si="17"/>
        <v/>
      </c>
      <c r="H191" s="147" t="str">
        <f t="shared" ca="1" si="20"/>
        <v/>
      </c>
      <c r="I191" s="147" t="str">
        <f t="shared" ca="1" si="20"/>
        <v/>
      </c>
      <c r="J191" s="147" t="str">
        <f t="shared" ca="1" si="20"/>
        <v/>
      </c>
      <c r="K191" s="147" t="str">
        <f t="shared" ca="1" si="20"/>
        <v/>
      </c>
      <c r="L191" s="147" t="str">
        <f t="shared" ca="1" si="20"/>
        <v/>
      </c>
      <c r="M191" s="147" t="str">
        <f t="shared" ca="1" si="20"/>
        <v/>
      </c>
      <c r="N191" s="147" t="str">
        <f t="shared" ca="1" si="20"/>
        <v/>
      </c>
      <c r="O191" s="147" t="str">
        <f t="shared" ca="1" si="20"/>
        <v/>
      </c>
      <c r="P191" s="147" t="str">
        <f t="shared" ca="1" si="20"/>
        <v/>
      </c>
      <c r="Q191" s="147" t="str">
        <f t="shared" ca="1" si="20"/>
        <v/>
      </c>
      <c r="R191" s="147" t="str">
        <f t="shared" ca="1" si="20"/>
        <v/>
      </c>
      <c r="S191" s="147" t="str">
        <f t="shared" ca="1" si="20"/>
        <v/>
      </c>
      <c r="T191" s="147" t="str">
        <f t="shared" ca="1" si="20"/>
        <v/>
      </c>
      <c r="U191" s="147" t="str">
        <f t="shared" ca="1" si="20"/>
        <v/>
      </c>
      <c r="V191" s="147" t="str">
        <f t="shared" ca="1" si="20"/>
        <v/>
      </c>
    </row>
    <row r="192" spans="3:22">
      <c r="C192" s="158" t="str">
        <f t="shared" ca="1" si="15"/>
        <v/>
      </c>
      <c r="D192" s="147" t="str">
        <f>LEFT(Stocks!D187,9)</f>
        <v/>
      </c>
      <c r="E192" s="147">
        <f>Stocks!B187</f>
        <v>0</v>
      </c>
      <c r="F192" s="147">
        <f t="shared" ca="1" si="16"/>
        <v>0</v>
      </c>
      <c r="G192" s="147" t="str">
        <f t="shared" ca="1" si="17"/>
        <v/>
      </c>
      <c r="H192" s="147" t="str">
        <f t="shared" ref="H192:V199" ca="1" si="21">IFERROR(INDEX(INDIRECT(H$3),MATCH($D192,INDIRECT(H$2),0)),"")</f>
        <v/>
      </c>
      <c r="I192" s="147" t="str">
        <f t="shared" ca="1" si="21"/>
        <v/>
      </c>
      <c r="J192" s="147" t="str">
        <f t="shared" ca="1" si="21"/>
        <v/>
      </c>
      <c r="K192" s="147" t="str">
        <f t="shared" ca="1" si="21"/>
        <v/>
      </c>
      <c r="L192" s="147" t="str">
        <f t="shared" ca="1" si="21"/>
        <v/>
      </c>
      <c r="M192" s="147" t="str">
        <f t="shared" ca="1" si="21"/>
        <v/>
      </c>
      <c r="N192" s="147" t="str">
        <f t="shared" ca="1" si="21"/>
        <v/>
      </c>
      <c r="O192" s="147" t="str">
        <f t="shared" ca="1" si="21"/>
        <v/>
      </c>
      <c r="P192" s="147" t="str">
        <f t="shared" ca="1" si="21"/>
        <v/>
      </c>
      <c r="Q192" s="147" t="str">
        <f t="shared" ca="1" si="21"/>
        <v/>
      </c>
      <c r="R192" s="147" t="str">
        <f t="shared" ca="1" si="21"/>
        <v/>
      </c>
      <c r="S192" s="147" t="str">
        <f t="shared" ca="1" si="21"/>
        <v/>
      </c>
      <c r="T192" s="147" t="str">
        <f t="shared" ca="1" si="21"/>
        <v/>
      </c>
      <c r="U192" s="147" t="str">
        <f t="shared" ca="1" si="21"/>
        <v/>
      </c>
      <c r="V192" s="147" t="str">
        <f t="shared" ca="1" si="21"/>
        <v/>
      </c>
    </row>
    <row r="193" spans="1:76">
      <c r="C193" s="158" t="str">
        <f t="shared" ca="1" si="15"/>
        <v/>
      </c>
      <c r="D193" s="147" t="str">
        <f>LEFT(Stocks!D188,9)</f>
        <v/>
      </c>
      <c r="E193" s="147">
        <f>Stocks!B188</f>
        <v>0</v>
      </c>
      <c r="F193" s="147">
        <f t="shared" ca="1" si="16"/>
        <v>0</v>
      </c>
      <c r="G193" s="147" t="str">
        <f t="shared" ca="1" si="17"/>
        <v/>
      </c>
      <c r="H193" s="147" t="str">
        <f t="shared" ca="1" si="21"/>
        <v/>
      </c>
      <c r="I193" s="147" t="str">
        <f t="shared" ca="1" si="21"/>
        <v/>
      </c>
      <c r="J193" s="147" t="str">
        <f t="shared" ca="1" si="21"/>
        <v/>
      </c>
      <c r="K193" s="147" t="str">
        <f t="shared" ca="1" si="21"/>
        <v/>
      </c>
      <c r="L193" s="147" t="str">
        <f t="shared" ca="1" si="21"/>
        <v/>
      </c>
      <c r="M193" s="147" t="str">
        <f t="shared" ca="1" si="21"/>
        <v/>
      </c>
      <c r="N193" s="147" t="str">
        <f t="shared" ca="1" si="21"/>
        <v/>
      </c>
      <c r="O193" s="147" t="str">
        <f t="shared" ca="1" si="21"/>
        <v/>
      </c>
      <c r="P193" s="147" t="str">
        <f t="shared" ca="1" si="21"/>
        <v/>
      </c>
      <c r="Q193" s="147" t="str">
        <f t="shared" ca="1" si="21"/>
        <v/>
      </c>
      <c r="R193" s="147" t="str">
        <f t="shared" ca="1" si="21"/>
        <v/>
      </c>
      <c r="S193" s="147" t="str">
        <f t="shared" ca="1" si="21"/>
        <v/>
      </c>
      <c r="T193" s="147" t="str">
        <f t="shared" ca="1" si="21"/>
        <v/>
      </c>
      <c r="U193" s="147" t="str">
        <f t="shared" ca="1" si="21"/>
        <v/>
      </c>
      <c r="V193" s="147" t="str">
        <f t="shared" ca="1" si="21"/>
        <v/>
      </c>
    </row>
    <row r="194" spans="1:76">
      <c r="C194" s="158" t="str">
        <f t="shared" ca="1" si="15"/>
        <v/>
      </c>
      <c r="D194" s="147" t="str">
        <f>LEFT(Stocks!D189,9)</f>
        <v/>
      </c>
      <c r="E194" s="147">
        <f>Stocks!B189</f>
        <v>0</v>
      </c>
      <c r="F194" s="147">
        <f t="shared" ca="1" si="16"/>
        <v>0</v>
      </c>
      <c r="G194" s="147" t="str">
        <f t="shared" ca="1" si="17"/>
        <v/>
      </c>
      <c r="H194" s="147" t="str">
        <f t="shared" ca="1" si="21"/>
        <v/>
      </c>
      <c r="I194" s="147" t="str">
        <f t="shared" ca="1" si="21"/>
        <v/>
      </c>
      <c r="J194" s="147" t="str">
        <f t="shared" ca="1" si="21"/>
        <v/>
      </c>
      <c r="K194" s="147" t="str">
        <f t="shared" ca="1" si="21"/>
        <v/>
      </c>
      <c r="L194" s="147" t="str">
        <f t="shared" ca="1" si="21"/>
        <v/>
      </c>
      <c r="M194" s="147" t="str">
        <f t="shared" ca="1" si="21"/>
        <v/>
      </c>
      <c r="N194" s="147" t="str">
        <f t="shared" ca="1" si="21"/>
        <v/>
      </c>
      <c r="O194" s="147" t="str">
        <f t="shared" ca="1" si="21"/>
        <v/>
      </c>
      <c r="P194" s="147" t="str">
        <f t="shared" ca="1" si="21"/>
        <v/>
      </c>
      <c r="Q194" s="147" t="str">
        <f t="shared" ca="1" si="21"/>
        <v/>
      </c>
      <c r="R194" s="147" t="str">
        <f t="shared" ca="1" si="21"/>
        <v/>
      </c>
      <c r="S194" s="147" t="str">
        <f t="shared" ca="1" si="21"/>
        <v/>
      </c>
      <c r="T194" s="147" t="str">
        <f t="shared" ca="1" si="21"/>
        <v/>
      </c>
      <c r="U194" s="147" t="str">
        <f t="shared" ca="1" si="21"/>
        <v/>
      </c>
      <c r="V194" s="147" t="str">
        <f t="shared" ca="1" si="21"/>
        <v/>
      </c>
    </row>
    <row r="195" spans="1:76">
      <c r="C195" s="158" t="str">
        <f t="shared" ca="1" si="15"/>
        <v/>
      </c>
      <c r="D195" s="147" t="str">
        <f>LEFT(Stocks!D190,9)</f>
        <v/>
      </c>
      <c r="E195" s="147">
        <f>Stocks!B190</f>
        <v>0</v>
      </c>
      <c r="F195" s="147">
        <f t="shared" ca="1" si="16"/>
        <v>0</v>
      </c>
      <c r="G195" s="147" t="str">
        <f t="shared" ca="1" si="17"/>
        <v/>
      </c>
      <c r="H195" s="147" t="str">
        <f t="shared" ca="1" si="21"/>
        <v/>
      </c>
      <c r="I195" s="147" t="str">
        <f t="shared" ca="1" si="21"/>
        <v/>
      </c>
      <c r="J195" s="147" t="str">
        <f t="shared" ca="1" si="21"/>
        <v/>
      </c>
      <c r="K195" s="147" t="str">
        <f t="shared" ca="1" si="21"/>
        <v/>
      </c>
      <c r="L195" s="147" t="str">
        <f t="shared" ca="1" si="21"/>
        <v/>
      </c>
      <c r="M195" s="147" t="str">
        <f t="shared" ca="1" si="21"/>
        <v/>
      </c>
      <c r="N195" s="147" t="str">
        <f t="shared" ca="1" si="21"/>
        <v/>
      </c>
      <c r="O195" s="147" t="str">
        <f t="shared" ca="1" si="21"/>
        <v/>
      </c>
      <c r="P195" s="147" t="str">
        <f t="shared" ca="1" si="21"/>
        <v/>
      </c>
      <c r="Q195" s="147" t="str">
        <f t="shared" ca="1" si="21"/>
        <v/>
      </c>
      <c r="R195" s="147" t="str">
        <f t="shared" ca="1" si="21"/>
        <v/>
      </c>
      <c r="S195" s="147" t="str">
        <f t="shared" ca="1" si="21"/>
        <v/>
      </c>
      <c r="T195" s="147" t="str">
        <f t="shared" ca="1" si="21"/>
        <v/>
      </c>
      <c r="U195" s="147" t="str">
        <f t="shared" ca="1" si="21"/>
        <v/>
      </c>
      <c r="V195" s="147" t="str">
        <f t="shared" ca="1" si="21"/>
        <v/>
      </c>
    </row>
    <row r="196" spans="1:76">
      <c r="C196" s="158" t="str">
        <f t="shared" ca="1" si="15"/>
        <v/>
      </c>
      <c r="D196" s="147" t="str">
        <f>LEFT(Stocks!D191,9)</f>
        <v/>
      </c>
      <c r="E196" s="147">
        <f>Stocks!B191</f>
        <v>0</v>
      </c>
      <c r="F196" s="147">
        <f t="shared" ca="1" si="16"/>
        <v>0</v>
      </c>
      <c r="G196" s="147" t="str">
        <f t="shared" ca="1" si="17"/>
        <v/>
      </c>
      <c r="H196" s="147" t="str">
        <f t="shared" ca="1" si="21"/>
        <v/>
      </c>
      <c r="I196" s="147" t="str">
        <f t="shared" ca="1" si="21"/>
        <v/>
      </c>
      <c r="J196" s="147" t="str">
        <f t="shared" ca="1" si="21"/>
        <v/>
      </c>
      <c r="K196" s="147" t="str">
        <f t="shared" ca="1" si="21"/>
        <v/>
      </c>
      <c r="L196" s="147" t="str">
        <f t="shared" ca="1" si="21"/>
        <v/>
      </c>
      <c r="M196" s="147" t="str">
        <f t="shared" ca="1" si="21"/>
        <v/>
      </c>
      <c r="N196" s="147" t="str">
        <f t="shared" ca="1" si="21"/>
        <v/>
      </c>
      <c r="O196" s="147" t="str">
        <f t="shared" ca="1" si="21"/>
        <v/>
      </c>
      <c r="P196" s="147" t="str">
        <f t="shared" ca="1" si="21"/>
        <v/>
      </c>
      <c r="Q196" s="147" t="str">
        <f t="shared" ca="1" si="21"/>
        <v/>
      </c>
      <c r="R196" s="147" t="str">
        <f t="shared" ca="1" si="21"/>
        <v/>
      </c>
      <c r="S196" s="147" t="str">
        <f t="shared" ca="1" si="21"/>
        <v/>
      </c>
      <c r="T196" s="147" t="str">
        <f t="shared" ca="1" si="21"/>
        <v/>
      </c>
      <c r="U196" s="147" t="str">
        <f t="shared" ca="1" si="21"/>
        <v/>
      </c>
      <c r="V196" s="147" t="str">
        <f t="shared" ca="1" si="21"/>
        <v/>
      </c>
    </row>
    <row r="197" spans="1:76">
      <c r="C197" s="158" t="str">
        <f t="shared" ca="1" si="15"/>
        <v/>
      </c>
      <c r="D197" s="147" t="str">
        <f>LEFT(Stocks!D192,9)</f>
        <v/>
      </c>
      <c r="E197" s="147">
        <f>Stocks!B192</f>
        <v>0</v>
      </c>
      <c r="F197" s="147">
        <f t="shared" ca="1" si="16"/>
        <v>0</v>
      </c>
      <c r="G197" s="147" t="str">
        <f t="shared" ca="1" si="17"/>
        <v/>
      </c>
      <c r="H197" s="147" t="str">
        <f t="shared" ca="1" si="21"/>
        <v/>
      </c>
      <c r="I197" s="147" t="str">
        <f t="shared" ca="1" si="21"/>
        <v/>
      </c>
      <c r="J197" s="147" t="str">
        <f t="shared" ca="1" si="21"/>
        <v/>
      </c>
      <c r="K197" s="147" t="str">
        <f t="shared" ca="1" si="21"/>
        <v/>
      </c>
      <c r="L197" s="147" t="str">
        <f t="shared" ca="1" si="21"/>
        <v/>
      </c>
      <c r="M197" s="147" t="str">
        <f t="shared" ca="1" si="21"/>
        <v/>
      </c>
      <c r="N197" s="147" t="str">
        <f t="shared" ca="1" si="21"/>
        <v/>
      </c>
      <c r="O197" s="147" t="str">
        <f t="shared" ca="1" si="21"/>
        <v/>
      </c>
      <c r="P197" s="147" t="str">
        <f t="shared" ca="1" si="21"/>
        <v/>
      </c>
      <c r="Q197" s="147" t="str">
        <f t="shared" ca="1" si="21"/>
        <v/>
      </c>
      <c r="R197" s="147" t="str">
        <f t="shared" ca="1" si="21"/>
        <v/>
      </c>
      <c r="S197" s="147" t="str">
        <f t="shared" ca="1" si="21"/>
        <v/>
      </c>
      <c r="T197" s="147" t="str">
        <f t="shared" ca="1" si="21"/>
        <v/>
      </c>
      <c r="U197" s="147" t="str">
        <f t="shared" ca="1" si="21"/>
        <v/>
      </c>
      <c r="V197" s="147" t="str">
        <f t="shared" ca="1" si="21"/>
        <v/>
      </c>
    </row>
    <row r="198" spans="1:76">
      <c r="C198" s="158" t="str">
        <f t="shared" ca="1" si="15"/>
        <v/>
      </c>
      <c r="D198" s="147" t="str">
        <f>LEFT(Stocks!D193,9)</f>
        <v/>
      </c>
      <c r="E198" s="147">
        <f>Stocks!B193</f>
        <v>0</v>
      </c>
      <c r="F198" s="147">
        <f t="shared" ca="1" si="16"/>
        <v>0</v>
      </c>
      <c r="G198" s="147" t="str">
        <f t="shared" ca="1" si="17"/>
        <v/>
      </c>
      <c r="H198" s="147" t="str">
        <f t="shared" ca="1" si="21"/>
        <v/>
      </c>
      <c r="I198" s="147" t="str">
        <f t="shared" ca="1" si="21"/>
        <v/>
      </c>
      <c r="J198" s="147" t="str">
        <f t="shared" ca="1" si="21"/>
        <v/>
      </c>
      <c r="K198" s="147" t="str">
        <f t="shared" ca="1" si="21"/>
        <v/>
      </c>
      <c r="L198" s="147" t="str">
        <f t="shared" ca="1" si="21"/>
        <v/>
      </c>
      <c r="M198" s="147" t="str">
        <f t="shared" ca="1" si="21"/>
        <v/>
      </c>
      <c r="N198" s="147" t="str">
        <f t="shared" ca="1" si="21"/>
        <v/>
      </c>
      <c r="O198" s="147" t="str">
        <f t="shared" ca="1" si="21"/>
        <v/>
      </c>
      <c r="P198" s="147" t="str">
        <f t="shared" ca="1" si="21"/>
        <v/>
      </c>
      <c r="Q198" s="147" t="str">
        <f t="shared" ca="1" si="21"/>
        <v/>
      </c>
      <c r="R198" s="147" t="str">
        <f t="shared" ca="1" si="21"/>
        <v/>
      </c>
      <c r="S198" s="147" t="str">
        <f t="shared" ca="1" si="21"/>
        <v/>
      </c>
      <c r="T198" s="147" t="str">
        <f t="shared" ca="1" si="21"/>
        <v/>
      </c>
      <c r="U198" s="147" t="str">
        <f t="shared" ca="1" si="21"/>
        <v/>
      </c>
      <c r="V198" s="147" t="str">
        <f t="shared" ca="1" si="21"/>
        <v/>
      </c>
    </row>
    <row r="199" spans="1:76">
      <c r="C199" s="158" t="str">
        <f t="shared" ca="1" si="15"/>
        <v/>
      </c>
      <c r="D199" s="147" t="str">
        <f>LEFT(Stocks!D194,9)</f>
        <v/>
      </c>
      <c r="E199" s="147">
        <f>Stocks!B194</f>
        <v>0</v>
      </c>
      <c r="F199" s="147">
        <f t="shared" ca="1" si="16"/>
        <v>0</v>
      </c>
      <c r="G199" s="147" t="str">
        <f t="shared" ca="1" si="17"/>
        <v/>
      </c>
      <c r="H199" s="147" t="str">
        <f t="shared" ca="1" si="21"/>
        <v/>
      </c>
      <c r="I199" s="147" t="str">
        <f t="shared" ca="1" si="21"/>
        <v/>
      </c>
      <c r="J199" s="147" t="str">
        <f t="shared" ca="1" si="21"/>
        <v/>
      </c>
      <c r="K199" s="147" t="str">
        <f t="shared" ca="1" si="21"/>
        <v/>
      </c>
      <c r="L199" s="147" t="str">
        <f t="shared" ca="1" si="21"/>
        <v/>
      </c>
      <c r="M199" s="147" t="str">
        <f t="shared" ca="1" si="21"/>
        <v/>
      </c>
      <c r="N199" s="147" t="str">
        <f t="shared" ca="1" si="21"/>
        <v/>
      </c>
      <c r="O199" s="147" t="str">
        <f t="shared" ca="1" si="21"/>
        <v/>
      </c>
      <c r="P199" s="147" t="str">
        <f t="shared" ca="1" si="21"/>
        <v/>
      </c>
      <c r="Q199" s="147" t="str">
        <f t="shared" ca="1" si="21"/>
        <v/>
      </c>
      <c r="R199" s="147" t="str">
        <f t="shared" ca="1" si="21"/>
        <v/>
      </c>
      <c r="S199" s="147" t="str">
        <f t="shared" ca="1" si="21"/>
        <v/>
      </c>
      <c r="T199" s="147" t="str">
        <f t="shared" ca="1" si="21"/>
        <v/>
      </c>
      <c r="U199" s="147" t="str">
        <f t="shared" ca="1" si="21"/>
        <v/>
      </c>
      <c r="V199" s="147" t="str">
        <f t="shared" ca="1" si="21"/>
        <v/>
      </c>
    </row>
    <row r="200" spans="1:76">
      <c r="A200" s="145"/>
      <c r="B200" s="145"/>
      <c r="C200" s="145"/>
      <c r="D200" s="145" t="str">
        <f>LEFT(Stocks!D195,9)</f>
        <v/>
      </c>
      <c r="E200" s="145"/>
      <c r="F200" s="145"/>
      <c r="G200" s="145"/>
      <c r="H200" s="145"/>
      <c r="I200" s="145"/>
      <c r="J200" s="145"/>
      <c r="K200" s="145"/>
      <c r="L200" s="145"/>
      <c r="M200" s="145"/>
      <c r="N200" s="145"/>
      <c r="O200" s="145"/>
      <c r="P200" s="145"/>
      <c r="Q200" s="145"/>
      <c r="R200" s="145"/>
      <c r="S200" s="145"/>
      <c r="T200" s="145"/>
      <c r="U200" s="145"/>
      <c r="V200" s="145"/>
      <c r="W200" s="145"/>
      <c r="X200" s="145"/>
      <c r="Y200" s="145"/>
      <c r="Z200" s="145"/>
      <c r="AA200" s="145"/>
      <c r="AB200" s="145"/>
      <c r="AC200" s="145"/>
      <c r="AD200" s="145"/>
      <c r="AE200" s="145"/>
      <c r="AF200" s="145"/>
      <c r="AG200" s="145"/>
      <c r="AH200" s="145"/>
      <c r="AI200" s="145"/>
      <c r="AJ200" s="145"/>
      <c r="AK200" s="145"/>
      <c r="AL200" s="145"/>
      <c r="AM200" s="145"/>
      <c r="AN200" s="145"/>
      <c r="AO200" s="145"/>
      <c r="AP200" s="145"/>
      <c r="AQ200" s="145"/>
      <c r="AR200" s="145"/>
      <c r="AS200" s="145"/>
      <c r="AT200" s="145"/>
      <c r="AU200" s="145"/>
      <c r="AV200" s="145"/>
      <c r="AW200" s="145"/>
      <c r="AX200" s="145"/>
      <c r="AY200" s="145"/>
      <c r="AZ200" s="145"/>
      <c r="BA200" s="145"/>
      <c r="BB200" s="145"/>
      <c r="BC200" s="145"/>
      <c r="BD200" s="145"/>
      <c r="BE200" s="145"/>
      <c r="BF200" s="145"/>
      <c r="BG200" s="145"/>
      <c r="BH200" s="145"/>
      <c r="BI200" s="145"/>
      <c r="BJ200" s="145"/>
      <c r="BK200" s="145"/>
      <c r="BL200" s="145"/>
      <c r="BM200" s="145"/>
      <c r="BN200" s="145"/>
      <c r="BO200" s="145"/>
      <c r="BP200" s="145"/>
      <c r="BQ200" s="145"/>
      <c r="BR200" s="145"/>
      <c r="BS200" s="145"/>
      <c r="BT200" s="145"/>
      <c r="BU200" s="145"/>
      <c r="BV200" s="145"/>
      <c r="BW200" s="145"/>
      <c r="BX200" s="145"/>
    </row>
    <row r="201" spans="1:76">
      <c r="A201" s="145"/>
      <c r="B201" s="145"/>
      <c r="C201" s="145"/>
      <c r="D201" s="145"/>
      <c r="E201" s="145"/>
      <c r="F201" s="145"/>
      <c r="G201" s="145"/>
      <c r="H201" s="145"/>
      <c r="I201" s="145"/>
      <c r="J201" s="145"/>
      <c r="K201" s="145"/>
      <c r="L201" s="145"/>
      <c r="M201" s="145"/>
      <c r="N201" s="145"/>
      <c r="O201" s="145"/>
      <c r="P201" s="145"/>
      <c r="Q201" s="145"/>
      <c r="R201" s="145"/>
      <c r="S201" s="145"/>
      <c r="T201" s="145"/>
      <c r="U201" s="145"/>
      <c r="V201" s="145"/>
      <c r="W201" s="145"/>
      <c r="X201" s="145"/>
      <c r="Y201" s="145"/>
      <c r="Z201" s="145"/>
      <c r="AA201" s="145"/>
      <c r="AB201" s="145"/>
      <c r="AC201" s="145"/>
      <c r="AD201" s="145"/>
      <c r="AE201" s="145"/>
      <c r="AF201" s="145"/>
      <c r="AG201" s="145"/>
      <c r="AH201" s="145"/>
      <c r="AI201" s="145"/>
      <c r="AJ201" s="145"/>
      <c r="AK201" s="145"/>
      <c r="AL201" s="145"/>
      <c r="AM201" s="145"/>
      <c r="AN201" s="145"/>
      <c r="AO201" s="145"/>
      <c r="AP201" s="145"/>
      <c r="AQ201" s="145"/>
      <c r="AR201" s="145"/>
      <c r="AS201" s="145"/>
      <c r="AT201" s="145"/>
      <c r="AU201" s="145"/>
      <c r="AV201" s="145"/>
      <c r="AW201" s="145"/>
      <c r="AX201" s="145"/>
      <c r="AY201" s="145"/>
      <c r="AZ201" s="145"/>
      <c r="BA201" s="145"/>
      <c r="BB201" s="145"/>
      <c r="BC201" s="145"/>
      <c r="BD201" s="145"/>
      <c r="BE201" s="145"/>
      <c r="BF201" s="145"/>
      <c r="BG201" s="145"/>
      <c r="BH201" s="145"/>
      <c r="BI201" s="145"/>
      <c r="BJ201" s="145"/>
      <c r="BK201" s="145"/>
      <c r="BL201" s="145"/>
      <c r="BM201" s="145"/>
      <c r="BN201" s="145"/>
      <c r="BO201" s="145"/>
      <c r="BP201" s="145"/>
      <c r="BQ201" s="145"/>
      <c r="BR201" s="145"/>
      <c r="BS201" s="145"/>
      <c r="BT201" s="145"/>
      <c r="BU201" s="145"/>
      <c r="BV201" s="145"/>
      <c r="BW201" s="145"/>
      <c r="BX201" s="145"/>
    </row>
    <row r="202" spans="1:76">
      <c r="A202" s="145"/>
      <c r="B202" s="145"/>
      <c r="C202" s="145"/>
      <c r="D202" s="145"/>
      <c r="E202" s="145"/>
      <c r="F202" s="145"/>
      <c r="G202" s="145"/>
      <c r="H202" s="145"/>
      <c r="I202" s="145"/>
      <c r="J202" s="145"/>
      <c r="K202" s="145"/>
      <c r="L202" s="145"/>
      <c r="M202" s="145"/>
      <c r="N202" s="145"/>
      <c r="O202" s="145"/>
      <c r="P202" s="145"/>
      <c r="Q202" s="145"/>
      <c r="R202" s="145"/>
      <c r="S202" s="145"/>
      <c r="T202" s="145"/>
      <c r="U202" s="145"/>
      <c r="V202" s="145"/>
      <c r="W202" s="145"/>
      <c r="X202" s="145"/>
      <c r="Y202" s="145"/>
      <c r="Z202" s="145"/>
      <c r="AA202" s="145"/>
      <c r="AB202" s="145"/>
      <c r="AC202" s="145"/>
      <c r="AD202" s="145"/>
      <c r="AE202" s="145"/>
      <c r="AF202" s="145"/>
      <c r="AG202" s="145"/>
      <c r="AH202" s="145"/>
      <c r="AI202" s="145"/>
      <c r="AJ202" s="145"/>
      <c r="AK202" s="145"/>
      <c r="AL202" s="145"/>
      <c r="AM202" s="145"/>
      <c r="AN202" s="145"/>
      <c r="AO202" s="145"/>
      <c r="AP202" s="145"/>
      <c r="AQ202" s="145"/>
      <c r="AR202" s="145"/>
      <c r="AS202" s="145"/>
      <c r="AT202" s="145"/>
      <c r="AU202" s="145"/>
      <c r="AV202" s="145"/>
      <c r="AW202" s="145"/>
      <c r="AX202" s="145"/>
      <c r="AY202" s="145"/>
      <c r="AZ202" s="145"/>
      <c r="BA202" s="145"/>
      <c r="BB202" s="145"/>
      <c r="BC202" s="145"/>
      <c r="BD202" s="145"/>
      <c r="BE202" s="145"/>
      <c r="BF202" s="145"/>
      <c r="BG202" s="145"/>
      <c r="BH202" s="145"/>
      <c r="BI202" s="145"/>
      <c r="BJ202" s="145"/>
      <c r="BK202" s="145"/>
      <c r="BL202" s="145"/>
      <c r="BM202" s="145"/>
      <c r="BN202" s="145"/>
      <c r="BO202" s="145"/>
      <c r="BP202" s="145"/>
      <c r="BQ202" s="145"/>
      <c r="BR202" s="145"/>
      <c r="BS202" s="145"/>
      <c r="BT202" s="145"/>
      <c r="BU202" s="145"/>
      <c r="BV202" s="145"/>
      <c r="BW202" s="145"/>
      <c r="BX202" s="145"/>
    </row>
    <row r="203" spans="1:76">
      <c r="A203" s="145"/>
      <c r="B203" s="145"/>
      <c r="C203" s="145"/>
      <c r="D203" s="145"/>
      <c r="E203" s="145"/>
      <c r="F203" s="145"/>
      <c r="G203" s="145"/>
      <c r="H203" s="145"/>
      <c r="I203" s="145"/>
      <c r="J203" s="145"/>
      <c r="K203" s="145"/>
      <c r="L203" s="145"/>
      <c r="M203" s="145"/>
      <c r="N203" s="145"/>
      <c r="O203" s="145"/>
      <c r="P203" s="145"/>
      <c r="Q203" s="145"/>
      <c r="R203" s="145"/>
      <c r="S203" s="145"/>
      <c r="T203" s="145"/>
      <c r="U203" s="145"/>
      <c r="V203" s="145"/>
      <c r="W203" s="145"/>
      <c r="X203" s="145"/>
      <c r="Y203" s="145"/>
      <c r="Z203" s="145"/>
      <c r="AA203" s="145"/>
      <c r="AB203" s="145"/>
      <c r="AC203" s="145"/>
      <c r="AD203" s="145"/>
      <c r="AE203" s="145"/>
      <c r="AF203" s="145"/>
      <c r="AG203" s="145"/>
      <c r="AH203" s="145"/>
      <c r="AI203" s="145"/>
      <c r="AJ203" s="145"/>
      <c r="AK203" s="145"/>
      <c r="AL203" s="145"/>
      <c r="AM203" s="145"/>
      <c r="AN203" s="145"/>
      <c r="AO203" s="145"/>
      <c r="AP203" s="145"/>
      <c r="AQ203" s="145"/>
      <c r="AR203" s="145"/>
      <c r="AS203" s="145"/>
      <c r="AT203" s="145"/>
      <c r="AU203" s="145"/>
      <c r="AV203" s="145"/>
      <c r="AW203" s="145"/>
      <c r="AX203" s="145"/>
      <c r="AY203" s="145"/>
      <c r="AZ203" s="145"/>
      <c r="BA203" s="145"/>
      <c r="BB203" s="145"/>
      <c r="BC203" s="145"/>
      <c r="BD203" s="145"/>
      <c r="BE203" s="145"/>
      <c r="BF203" s="145"/>
      <c r="BG203" s="145"/>
      <c r="BH203" s="145"/>
      <c r="BI203" s="145"/>
      <c r="BJ203" s="145"/>
      <c r="BK203" s="145"/>
      <c r="BL203" s="145"/>
      <c r="BM203" s="145"/>
      <c r="BN203" s="145"/>
      <c r="BO203" s="145"/>
      <c r="BP203" s="145"/>
      <c r="BQ203" s="145"/>
      <c r="BR203" s="145"/>
      <c r="BS203" s="145"/>
      <c r="BT203" s="145"/>
      <c r="BU203" s="145"/>
      <c r="BV203" s="145"/>
      <c r="BW203" s="145"/>
      <c r="BX203" s="145"/>
    </row>
    <row r="204" spans="1:76">
      <c r="A204" s="145"/>
      <c r="B204" s="145"/>
      <c r="C204" s="145"/>
      <c r="D204" s="145"/>
      <c r="E204" s="145"/>
      <c r="F204" s="145"/>
      <c r="G204" s="145"/>
      <c r="H204" s="145"/>
      <c r="I204" s="145"/>
      <c r="J204" s="145"/>
      <c r="K204" s="145"/>
      <c r="L204" s="145"/>
      <c r="M204" s="145"/>
      <c r="N204" s="145"/>
      <c r="O204" s="145"/>
      <c r="P204" s="145"/>
      <c r="Q204" s="145"/>
      <c r="R204" s="145"/>
      <c r="S204" s="145"/>
      <c r="T204" s="145"/>
      <c r="U204" s="145"/>
      <c r="V204" s="145"/>
      <c r="W204" s="145"/>
      <c r="X204" s="145"/>
      <c r="Y204" s="145"/>
      <c r="Z204" s="145"/>
      <c r="AA204" s="145"/>
      <c r="AB204" s="145"/>
      <c r="AC204" s="145"/>
      <c r="AD204" s="145"/>
      <c r="AE204" s="145"/>
      <c r="AF204" s="145"/>
      <c r="AG204" s="145"/>
      <c r="AH204" s="145"/>
      <c r="AI204" s="145"/>
      <c r="AJ204" s="145"/>
      <c r="AK204" s="145"/>
      <c r="AL204" s="145"/>
      <c r="AM204" s="145"/>
      <c r="AN204" s="145"/>
      <c r="AO204" s="145"/>
      <c r="AP204" s="145"/>
      <c r="AQ204" s="145"/>
      <c r="AR204" s="145"/>
      <c r="AS204" s="145"/>
      <c r="AT204" s="145"/>
      <c r="AU204" s="145"/>
      <c r="AV204" s="145"/>
      <c r="AW204" s="145"/>
      <c r="AX204" s="145"/>
      <c r="AY204" s="145"/>
      <c r="AZ204" s="145"/>
      <c r="BA204" s="145"/>
      <c r="BB204" s="145"/>
      <c r="BC204" s="145"/>
      <c r="BD204" s="145"/>
      <c r="BE204" s="145"/>
      <c r="BF204" s="145"/>
      <c r="BG204" s="145"/>
      <c r="BH204" s="145"/>
      <c r="BI204" s="145"/>
      <c r="BJ204" s="145"/>
      <c r="BK204" s="145"/>
      <c r="BL204" s="145"/>
      <c r="BM204" s="145"/>
      <c r="BN204" s="145"/>
      <c r="BO204" s="145"/>
      <c r="BP204" s="145"/>
      <c r="BQ204" s="145"/>
      <c r="BR204" s="145"/>
      <c r="BS204" s="145"/>
      <c r="BT204" s="145"/>
      <c r="BU204" s="145"/>
      <c r="BV204" s="145"/>
      <c r="BW204" s="145"/>
      <c r="BX204" s="145"/>
    </row>
  </sheetData>
  <autoFilter ref="C6:V6"/>
  <conditionalFormatting sqref="H7:V199">
    <cfRule type="expression" dxfId="2" priority="2">
      <formula>H$6=""</formula>
    </cfRule>
  </conditionalFormatting>
  <conditionalFormatting sqref="C7:V199">
    <cfRule type="expression" dxfId="1" priority="1">
      <formula>$C7="Besoin"</formula>
    </cfRule>
  </conditionalFormatting>
  <pageMargins left="0.7" right="0.7" top="0.75" bottom="0.75" header="0.3" footer="0.3"/>
  <pageSetup paperSize="9" orientation="portrait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Stocks</vt:lpstr>
      <vt:lpstr>ROUGE</vt:lpstr>
      <vt:lpstr>JAUNE</vt:lpstr>
      <vt:lpstr>BLEU</vt:lpstr>
      <vt:lpstr>explications</vt:lpstr>
      <vt:lpstr>Suivi stocks</vt:lpstr>
      <vt:lpstr>Ref_</vt:lpstr>
    </vt:vector>
  </TitlesOfParts>
  <Company>PLASTIC OMNIUM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GOZARD, Celine</dc:creator>
  <cp:lastModifiedBy>COURTIN</cp:lastModifiedBy>
  <cp:lastPrinted>2016-03-08T09:36:33Z</cp:lastPrinted>
  <dcterms:created xsi:type="dcterms:W3CDTF">2016-01-12T12:49:59Z</dcterms:created>
  <dcterms:modified xsi:type="dcterms:W3CDTF">2016-03-09T17:44:15Z</dcterms:modified>
</cp:coreProperties>
</file>