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que.CABCONDORCET\Downloads\"/>
    </mc:Choice>
  </mc:AlternateContent>
  <bookViews>
    <workbookView xWindow="930" yWindow="0" windowWidth="20880" windowHeight="8010"/>
  </bookViews>
  <sheets>
    <sheet name="Feuil1" sheetId="1" r:id="rId1"/>
  </sheets>
  <calcPr calcId="152511"/>
  <pivotCaches>
    <pivotCache cacheId="4" r:id="rId2"/>
  </pivotCaches>
</workbook>
</file>

<file path=xl/calcChain.xml><?xml version="1.0" encoding="utf-8"?>
<calcChain xmlns="http://schemas.openxmlformats.org/spreadsheetml/2006/main">
  <c r="Q13" i="1" l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P5" i="1"/>
  <c r="Q5" i="1"/>
  <c r="Q4" i="1"/>
  <c r="P4" i="1"/>
  <c r="O5" i="1"/>
  <c r="O6" i="1"/>
  <c r="O7" i="1"/>
  <c r="O8" i="1"/>
  <c r="O9" i="1"/>
  <c r="O10" i="1"/>
  <c r="O11" i="1"/>
  <c r="O12" i="1"/>
  <c r="O13" i="1"/>
  <c r="O4" i="1"/>
  <c r="E3" i="1" l="1"/>
  <c r="E4" i="1"/>
  <c r="E5" i="1"/>
  <c r="E6" i="1"/>
  <c r="E7" i="1"/>
  <c r="E8" i="1"/>
  <c r="E9" i="1"/>
  <c r="E10" i="1"/>
  <c r="E11" i="1"/>
  <c r="E12" i="1"/>
  <c r="E13" i="1"/>
  <c r="E14" i="1"/>
  <c r="E2" i="1"/>
  <c r="C14" i="1"/>
  <c r="D14" i="1"/>
  <c r="C13" i="1"/>
  <c r="D13" i="1"/>
  <c r="C12" i="1"/>
  <c r="D12" i="1"/>
  <c r="D3" i="1"/>
  <c r="D4" i="1"/>
  <c r="D5" i="1"/>
  <c r="D6" i="1"/>
  <c r="D7" i="1"/>
  <c r="D8" i="1"/>
  <c r="D9" i="1"/>
  <c r="D10" i="1"/>
  <c r="D11" i="1"/>
  <c r="D2" i="1"/>
  <c r="C3" i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<sst xmlns="http://schemas.openxmlformats.org/spreadsheetml/2006/main" count="73" uniqueCount="28">
  <si>
    <t>Lieux</t>
  </si>
  <si>
    <t>B1</t>
  </si>
  <si>
    <t>B2</t>
  </si>
  <si>
    <t>C1</t>
  </si>
  <si>
    <t>G1</t>
  </si>
  <si>
    <t>Y1</t>
  </si>
  <si>
    <t>Y2</t>
  </si>
  <si>
    <t>Y3</t>
  </si>
  <si>
    <t>Z1</t>
  </si>
  <si>
    <t>Z2</t>
  </si>
  <si>
    <t>Z3</t>
  </si>
  <si>
    <t>Officier</t>
  </si>
  <si>
    <t>Sous-officier</t>
  </si>
  <si>
    <t>Grade</t>
  </si>
  <si>
    <t>Col</t>
  </si>
  <si>
    <t>Sapeur</t>
  </si>
  <si>
    <t>Sap</t>
  </si>
  <si>
    <t>Lt</t>
  </si>
  <si>
    <t>Cap</t>
  </si>
  <si>
    <t>Four</t>
  </si>
  <si>
    <t>Adj</t>
  </si>
  <si>
    <t>Étiquettes de lignes</t>
  </si>
  <si>
    <t>Total général</t>
  </si>
  <si>
    <t>Nombre de Officier</t>
  </si>
  <si>
    <t>Nombre de Sous-officier</t>
  </si>
  <si>
    <t>Nombre de Sapeur</t>
  </si>
  <si>
    <t>Nombre D'officier</t>
  </si>
  <si>
    <t>Nombre de Sous-Officier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</si>
</sst>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14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formatique" refreshedDate="42436.585073148148" createdVersion="4" refreshedVersion="5" minRefreshableVersion="3" recordCount="13">
  <cacheSource type="worksheet">
    <worksheetSource name="Tableau1"/>
  </cacheSource>
  <cacheFields count="5">
    <cacheField name="Lieux" numFmtId="0">
      <sharedItems count="10">
        <s v="B1"/>
        <s v="B2"/>
        <s v="C1"/>
        <s v="G1"/>
        <s v="Y1"/>
        <s v="Y2"/>
        <s v="Y3"/>
        <s v="Z1"/>
        <s v="Z2"/>
        <s v="Z3"/>
      </sharedItems>
    </cacheField>
    <cacheField name="Grade" numFmtId="0">
      <sharedItems count="6">
        <s v="Col"/>
        <s v="Sap"/>
        <s v="Lt"/>
        <s v="Cap"/>
        <s v="Four"/>
        <s v="Adj"/>
      </sharedItems>
    </cacheField>
    <cacheField name="Officier" numFmtId="0">
      <sharedItems/>
    </cacheField>
    <cacheField name="Sous-officier" numFmtId="0">
      <sharedItems/>
    </cacheField>
    <cacheField name="Sapeu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x v="0"/>
    <s v=""/>
    <s v=""/>
    <s v=""/>
  </r>
  <r>
    <x v="1"/>
    <x v="1"/>
    <s v=""/>
    <s v=""/>
    <s v="X"/>
  </r>
  <r>
    <x v="2"/>
    <x v="1"/>
    <s v=""/>
    <s v=""/>
    <s v="X"/>
  </r>
  <r>
    <x v="3"/>
    <x v="2"/>
    <s v="X"/>
    <s v=""/>
    <s v=""/>
  </r>
  <r>
    <x v="4"/>
    <x v="1"/>
    <s v=""/>
    <s v=""/>
    <s v="X"/>
  </r>
  <r>
    <x v="5"/>
    <x v="3"/>
    <s v="X"/>
    <s v=""/>
    <s v=""/>
  </r>
  <r>
    <x v="6"/>
    <x v="1"/>
    <s v=""/>
    <s v=""/>
    <s v="X"/>
  </r>
  <r>
    <x v="7"/>
    <x v="1"/>
    <s v=""/>
    <s v=""/>
    <s v="X"/>
  </r>
  <r>
    <x v="8"/>
    <x v="3"/>
    <s v="X"/>
    <s v=""/>
    <s v=""/>
  </r>
  <r>
    <x v="9"/>
    <x v="2"/>
    <s v="X"/>
    <s v=""/>
    <s v=""/>
  </r>
  <r>
    <x v="1"/>
    <x v="4"/>
    <s v=""/>
    <s v="X"/>
    <s v=""/>
  </r>
  <r>
    <x v="9"/>
    <x v="1"/>
    <s v=""/>
    <s v=""/>
    <s v="X"/>
  </r>
  <r>
    <x v="5"/>
    <x v="5"/>
    <s v=""/>
    <s v="X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4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G3:J27" firstHeaderRow="0" firstDataRow="1" firstDataCol="1"/>
  <pivotFields count="5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7">
        <item x="5"/>
        <item x="3"/>
        <item x="0"/>
        <item x="4"/>
        <item x="2"/>
        <item x="1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24">
    <i>
      <x/>
    </i>
    <i r="1">
      <x v="2"/>
    </i>
    <i>
      <x v="1"/>
    </i>
    <i r="1">
      <x v="3"/>
    </i>
    <i r="1">
      <x v="5"/>
    </i>
    <i>
      <x v="2"/>
    </i>
    <i r="1">
      <x v="5"/>
    </i>
    <i>
      <x v="3"/>
    </i>
    <i r="1">
      <x v="4"/>
    </i>
    <i>
      <x v="4"/>
    </i>
    <i r="1">
      <x v="5"/>
    </i>
    <i>
      <x v="5"/>
    </i>
    <i r="1">
      <x/>
    </i>
    <i r="1">
      <x v="1"/>
    </i>
    <i>
      <x v="6"/>
    </i>
    <i r="1">
      <x v="5"/>
    </i>
    <i>
      <x v="7"/>
    </i>
    <i r="1">
      <x v="5"/>
    </i>
    <i>
      <x v="8"/>
    </i>
    <i r="1">
      <x v="1"/>
    </i>
    <i>
      <x v="9"/>
    </i>
    <i r="1">
      <x v="4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ombre de Officier" fld="2" subtotal="count" baseField="0" baseItem="0"/>
    <dataField name="Nombre de Sous-officier" fld="3" subtotal="count" baseField="0" baseItem="0"/>
    <dataField name="Nombre de Sapeur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A1:E14" totalsRowShown="0" headerRowDxfId="13" dataDxfId="12" tableBorderDxfId="11">
  <autoFilter ref="A1:E14"/>
  <tableColumns count="5">
    <tableColumn id="1" name="Lieux"/>
    <tableColumn id="2" name="Grade"/>
    <tableColumn id="3" name="Officier" dataDxfId="10">
      <calculatedColumnFormula>IF(B2="Cap","X",IF(B2="Lt","X",IF(B2="Plt","X","")))</calculatedColumnFormula>
    </tableColumn>
    <tableColumn id="4" name="Sous-officier" dataDxfId="9">
      <calculatedColumnFormula>IF(B2="Adj","X",IF(B2="Four","X",IF(B2="Sgtm","X",IF(B2="Sgt","X",IF(B2="Sgt chef","X",IF(B2="Cpl","X",""))))))</calculatedColumnFormula>
    </tableColumn>
    <tableColumn id="5" name="Sapeur" dataDxfId="8">
      <calculatedColumnFormula>IF(B2="Sap","X","")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N3:Q13" totalsRowShown="0" headerRowDxfId="0" headerRowBorderDxfId="6" tableBorderDxfId="7" totalsRowBorderDxfId="5">
  <autoFilter ref="N3:Q13"/>
  <tableColumns count="4">
    <tableColumn id="1" name="Lieux" dataDxfId="4"/>
    <tableColumn id="2" name="Nombre D'officier" dataDxfId="3">
      <calculatedColumnFormula>SUMPRODUCT((Tableau1[Lieux]=$N4)*(Tableau1[Officier]="X"))</calculatedColumnFormula>
    </tableColumn>
    <tableColumn id="3" name="Nombre de Sous-Officier" dataDxfId="2">
      <calculatedColumnFormula>SUMPRODUCT((Tableau1[Lieux]=$N4)*(Tableau1[Sous-officier]="X"))</calculatedColumnFormula>
    </tableColumn>
    <tableColumn id="4" name="Nombre de Sapeur" dataDxfId="1">
      <calculatedColumnFormula>SUMPRODUCT((Tableau1[Lieux]=$N4)*(Tableau1[Sapeur]="X"))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P23" sqref="P23"/>
    </sheetView>
  </sheetViews>
  <sheetFormatPr baseColWidth="10" defaultRowHeight="15" x14ac:dyDescent="0.25"/>
  <cols>
    <col min="3" max="3" width="10.140625" customWidth="1"/>
    <col min="4" max="4" width="14.42578125" customWidth="1"/>
    <col min="7" max="7" width="21" bestFit="1" customWidth="1"/>
    <col min="8" max="8" width="18.28515625" customWidth="1"/>
    <col min="9" max="9" width="23" customWidth="1"/>
    <col min="10" max="10" width="17.7109375" customWidth="1"/>
    <col min="11" max="11" width="5" customWidth="1"/>
    <col min="12" max="12" width="2.5703125" customWidth="1"/>
    <col min="13" max="13" width="4.140625" customWidth="1"/>
    <col min="14" max="14" width="12.5703125" bestFit="1" customWidth="1"/>
    <col min="15" max="15" width="23.7109375" customWidth="1"/>
    <col min="16" max="16" width="25.140625" customWidth="1"/>
    <col min="17" max="17" width="19.7109375" customWidth="1"/>
  </cols>
  <sheetData>
    <row r="1" spans="1:17" x14ac:dyDescent="0.25">
      <c r="A1" s="1" t="s">
        <v>0</v>
      </c>
      <c r="B1" s="1" t="s">
        <v>13</v>
      </c>
      <c r="C1" s="2" t="s">
        <v>11</v>
      </c>
      <c r="D1" s="2" t="s">
        <v>12</v>
      </c>
      <c r="E1" s="2" t="s">
        <v>15</v>
      </c>
    </row>
    <row r="2" spans="1:17" x14ac:dyDescent="0.25">
      <c r="A2" s="3" t="s">
        <v>1</v>
      </c>
      <c r="B2" s="3" t="s">
        <v>14</v>
      </c>
      <c r="C2" s="4" t="str">
        <f>IF(B2="Cap","X",IF(B2="Lt","X",IF(B2="Plt","X","")))</f>
        <v/>
      </c>
      <c r="D2" s="4" t="str">
        <f>IF(B2="Adj","X",IF(B2="Four","X",IF(B2="Sgtm","X",IF(B2="Sgt","X",IF(B2="Sgt chef","X",IF(B2="Cpl","X",""))))))</f>
        <v/>
      </c>
      <c r="E2" s="4" t="str">
        <f>IF(B2="Sap","X","")</f>
        <v/>
      </c>
    </row>
    <row r="3" spans="1:17" x14ac:dyDescent="0.25">
      <c r="A3" s="3" t="s">
        <v>2</v>
      </c>
      <c r="B3" s="3" t="s">
        <v>16</v>
      </c>
      <c r="C3" s="4" t="str">
        <f t="shared" ref="C3:C14" si="0">IF(B3="Cap","X",IF(B3="Lt","X",IF(B3="Plt","X","")))</f>
        <v/>
      </c>
      <c r="D3" s="4" t="str">
        <f t="shared" ref="D3:D14" si="1">IF(B3="Adj","X",IF(B3="Four","X",IF(B3="Sgtm","X",IF(B3="Sgt","X",IF(B3="Sgt chef","X",IF(B3="Cpl","X",""))))))</f>
        <v/>
      </c>
      <c r="E3" s="4" t="str">
        <f t="shared" ref="E3:E14" si="2">IF(B3="Sap","X","")</f>
        <v>X</v>
      </c>
      <c r="G3" s="5" t="s">
        <v>21</v>
      </c>
      <c r="H3" t="s">
        <v>23</v>
      </c>
      <c r="I3" t="s">
        <v>24</v>
      </c>
      <c r="J3" t="s">
        <v>25</v>
      </c>
      <c r="N3" s="9" t="s">
        <v>0</v>
      </c>
      <c r="O3" s="10" t="s">
        <v>26</v>
      </c>
      <c r="P3" s="10" t="s">
        <v>27</v>
      </c>
      <c r="Q3" s="11" t="s">
        <v>25</v>
      </c>
    </row>
    <row r="4" spans="1:17" x14ac:dyDescent="0.25">
      <c r="A4" s="3" t="s">
        <v>3</v>
      </c>
      <c r="B4" s="3" t="s">
        <v>16</v>
      </c>
      <c r="C4" s="4" t="str">
        <f t="shared" si="0"/>
        <v/>
      </c>
      <c r="D4" s="4" t="str">
        <f t="shared" si="1"/>
        <v/>
      </c>
      <c r="E4" s="4" t="str">
        <f t="shared" si="2"/>
        <v>X</v>
      </c>
      <c r="G4" s="6" t="s">
        <v>1</v>
      </c>
      <c r="H4" s="7">
        <v>1</v>
      </c>
      <c r="I4" s="7">
        <v>1</v>
      </c>
      <c r="J4" s="7">
        <v>1</v>
      </c>
      <c r="N4" s="12" t="s">
        <v>1</v>
      </c>
      <c r="O4" s="13">
        <f>SUMPRODUCT((Tableau1[Lieux]=$N4)*(Tableau1[Officier]="X"))</f>
        <v>0</v>
      </c>
      <c r="P4" s="13">
        <f>SUMPRODUCT((Tableau1[Lieux]="B1")*(Tableau1[Sous-officier]="X"))</f>
        <v>0</v>
      </c>
      <c r="Q4" s="14">
        <f>SUMPRODUCT((Tableau1[Lieux]="B1")*(Tableau1[Sapeur]="X"))</f>
        <v>0</v>
      </c>
    </row>
    <row r="5" spans="1:17" x14ac:dyDescent="0.25">
      <c r="A5" s="3" t="s">
        <v>4</v>
      </c>
      <c r="B5" s="3" t="s">
        <v>17</v>
      </c>
      <c r="C5" s="4" t="str">
        <f t="shared" si="0"/>
        <v>X</v>
      </c>
      <c r="D5" s="4" t="str">
        <f t="shared" si="1"/>
        <v/>
      </c>
      <c r="E5" s="4" t="str">
        <f t="shared" si="2"/>
        <v/>
      </c>
      <c r="G5" s="8" t="s">
        <v>14</v>
      </c>
      <c r="H5" s="7">
        <v>1</v>
      </c>
      <c r="I5" s="7">
        <v>1</v>
      </c>
      <c r="J5" s="7">
        <v>1</v>
      </c>
      <c r="N5" s="12" t="s">
        <v>2</v>
      </c>
      <c r="O5" s="13">
        <f>SUMPRODUCT((Tableau1[Lieux]=$N5)*(Tableau1[Officier]="X"))</f>
        <v>0</v>
      </c>
      <c r="P5" s="13">
        <f>SUMPRODUCT((Tableau1[Lieux]=$N5)*(Tableau1[Sous-officier]="X"))</f>
        <v>1</v>
      </c>
      <c r="Q5" s="14">
        <f>SUMPRODUCT((Tableau1[Lieux]=$N5)*(Tableau1[Sapeur]="X"))</f>
        <v>1</v>
      </c>
    </row>
    <row r="6" spans="1:17" x14ac:dyDescent="0.25">
      <c r="A6" s="3" t="s">
        <v>5</v>
      </c>
      <c r="B6" s="3" t="s">
        <v>16</v>
      </c>
      <c r="C6" s="4" t="str">
        <f t="shared" si="0"/>
        <v/>
      </c>
      <c r="D6" s="4" t="str">
        <f t="shared" si="1"/>
        <v/>
      </c>
      <c r="E6" s="4" t="str">
        <f t="shared" si="2"/>
        <v>X</v>
      </c>
      <c r="G6" s="6" t="s">
        <v>2</v>
      </c>
      <c r="H6" s="7">
        <v>2</v>
      </c>
      <c r="I6" s="7">
        <v>2</v>
      </c>
      <c r="J6" s="7">
        <v>2</v>
      </c>
      <c r="N6" s="12" t="s">
        <v>3</v>
      </c>
      <c r="O6" s="13">
        <f>SUMPRODUCT((Tableau1[Lieux]=$N6)*(Tableau1[Officier]="X"))</f>
        <v>0</v>
      </c>
      <c r="P6" s="13">
        <f>SUMPRODUCT((Tableau1[Lieux]=$N6)*(Tableau1[Sous-officier]="X"))</f>
        <v>0</v>
      </c>
      <c r="Q6" s="14">
        <f>SUMPRODUCT((Tableau1[Lieux]=$N6)*(Tableau1[Sapeur]="X"))</f>
        <v>1</v>
      </c>
    </row>
    <row r="7" spans="1:17" x14ac:dyDescent="0.25">
      <c r="A7" s="3" t="s">
        <v>6</v>
      </c>
      <c r="B7" s="3" t="s">
        <v>18</v>
      </c>
      <c r="C7" s="4" t="str">
        <f t="shared" si="0"/>
        <v>X</v>
      </c>
      <c r="D7" s="4" t="str">
        <f t="shared" si="1"/>
        <v/>
      </c>
      <c r="E7" s="4" t="str">
        <f t="shared" si="2"/>
        <v/>
      </c>
      <c r="G7" s="8" t="s">
        <v>19</v>
      </c>
      <c r="H7" s="7">
        <v>1</v>
      </c>
      <c r="I7" s="7">
        <v>1</v>
      </c>
      <c r="J7" s="7">
        <v>1</v>
      </c>
      <c r="N7" s="12" t="s">
        <v>4</v>
      </c>
      <c r="O7" s="13">
        <f>SUMPRODUCT((Tableau1[Lieux]=$N7)*(Tableau1[Officier]="X"))</f>
        <v>1</v>
      </c>
      <c r="P7" s="13">
        <f>SUMPRODUCT((Tableau1[Lieux]=$N7)*(Tableau1[Sous-officier]="X"))</f>
        <v>0</v>
      </c>
      <c r="Q7" s="14">
        <f>SUMPRODUCT((Tableau1[Lieux]=$N7)*(Tableau1[Sapeur]="X"))</f>
        <v>0</v>
      </c>
    </row>
    <row r="8" spans="1:17" x14ac:dyDescent="0.25">
      <c r="A8" s="3" t="s">
        <v>7</v>
      </c>
      <c r="B8" s="3" t="s">
        <v>16</v>
      </c>
      <c r="C8" s="4" t="str">
        <f t="shared" si="0"/>
        <v/>
      </c>
      <c r="D8" s="4" t="str">
        <f t="shared" si="1"/>
        <v/>
      </c>
      <c r="E8" s="4" t="str">
        <f t="shared" si="2"/>
        <v>X</v>
      </c>
      <c r="G8" s="8" t="s">
        <v>16</v>
      </c>
      <c r="H8" s="7">
        <v>1</v>
      </c>
      <c r="I8" s="7">
        <v>1</v>
      </c>
      <c r="J8" s="7">
        <v>1</v>
      </c>
      <c r="N8" s="12" t="s">
        <v>5</v>
      </c>
      <c r="O8" s="13">
        <f>SUMPRODUCT((Tableau1[Lieux]=$N8)*(Tableau1[Officier]="X"))</f>
        <v>0</v>
      </c>
      <c r="P8" s="13">
        <f>SUMPRODUCT((Tableau1[Lieux]=$N8)*(Tableau1[Sous-officier]="X"))</f>
        <v>0</v>
      </c>
      <c r="Q8" s="14">
        <f>SUMPRODUCT((Tableau1[Lieux]=$N8)*(Tableau1[Sapeur]="X"))</f>
        <v>1</v>
      </c>
    </row>
    <row r="9" spans="1:17" x14ac:dyDescent="0.25">
      <c r="A9" s="3" t="s">
        <v>8</v>
      </c>
      <c r="B9" s="3" t="s">
        <v>16</v>
      </c>
      <c r="C9" s="4" t="str">
        <f t="shared" si="0"/>
        <v/>
      </c>
      <c r="D9" s="4" t="str">
        <f t="shared" si="1"/>
        <v/>
      </c>
      <c r="E9" s="4" t="str">
        <f t="shared" si="2"/>
        <v>X</v>
      </c>
      <c r="G9" s="6" t="s">
        <v>3</v>
      </c>
      <c r="H9" s="7">
        <v>1</v>
      </c>
      <c r="I9" s="7">
        <v>1</v>
      </c>
      <c r="J9" s="7">
        <v>1</v>
      </c>
      <c r="N9" s="12" t="s">
        <v>6</v>
      </c>
      <c r="O9" s="13">
        <f>SUMPRODUCT((Tableau1[Lieux]=$N9)*(Tableau1[Officier]="X"))</f>
        <v>1</v>
      </c>
      <c r="P9" s="13">
        <f>SUMPRODUCT((Tableau1[Lieux]=$N9)*(Tableau1[Sous-officier]="X"))</f>
        <v>1</v>
      </c>
      <c r="Q9" s="14">
        <f>SUMPRODUCT((Tableau1[Lieux]=$N9)*(Tableau1[Sapeur]="X"))</f>
        <v>0</v>
      </c>
    </row>
    <row r="10" spans="1:17" x14ac:dyDescent="0.25">
      <c r="A10" s="3" t="s">
        <v>9</v>
      </c>
      <c r="B10" s="3" t="s">
        <v>18</v>
      </c>
      <c r="C10" s="4" t="str">
        <f t="shared" si="0"/>
        <v>X</v>
      </c>
      <c r="D10" s="4" t="str">
        <f t="shared" si="1"/>
        <v/>
      </c>
      <c r="E10" s="4" t="str">
        <f t="shared" si="2"/>
        <v/>
      </c>
      <c r="G10" s="8" t="s">
        <v>16</v>
      </c>
      <c r="H10" s="7">
        <v>1</v>
      </c>
      <c r="I10" s="7">
        <v>1</v>
      </c>
      <c r="J10" s="7">
        <v>1</v>
      </c>
      <c r="N10" s="12" t="s">
        <v>7</v>
      </c>
      <c r="O10" s="13">
        <f>SUMPRODUCT((Tableau1[Lieux]=$N10)*(Tableau1[Officier]="X"))</f>
        <v>0</v>
      </c>
      <c r="P10" s="13">
        <f>SUMPRODUCT((Tableau1[Lieux]=$N10)*(Tableau1[Sous-officier]="X"))</f>
        <v>0</v>
      </c>
      <c r="Q10" s="14">
        <f>SUMPRODUCT((Tableau1[Lieux]=$N10)*(Tableau1[Sapeur]="X"))</f>
        <v>1</v>
      </c>
    </row>
    <row r="11" spans="1:17" x14ac:dyDescent="0.25">
      <c r="A11" s="3" t="s">
        <v>10</v>
      </c>
      <c r="B11" s="3" t="s">
        <v>17</v>
      </c>
      <c r="C11" s="4" t="str">
        <f t="shared" si="0"/>
        <v>X</v>
      </c>
      <c r="D11" s="4" t="str">
        <f t="shared" si="1"/>
        <v/>
      </c>
      <c r="E11" s="4" t="str">
        <f t="shared" si="2"/>
        <v/>
      </c>
      <c r="G11" s="6" t="s">
        <v>4</v>
      </c>
      <c r="H11" s="7">
        <v>1</v>
      </c>
      <c r="I11" s="7">
        <v>1</v>
      </c>
      <c r="J11" s="7">
        <v>1</v>
      </c>
      <c r="N11" s="12" t="s">
        <v>8</v>
      </c>
      <c r="O11" s="13">
        <f>SUMPRODUCT((Tableau1[Lieux]=$N11)*(Tableau1[Officier]="X"))</f>
        <v>0</v>
      </c>
      <c r="P11" s="13">
        <f>SUMPRODUCT((Tableau1[Lieux]=$N11)*(Tableau1[Sous-officier]="X"))</f>
        <v>0</v>
      </c>
      <c r="Q11" s="14">
        <f>SUMPRODUCT((Tableau1[Lieux]=$N11)*(Tableau1[Sapeur]="X"))</f>
        <v>1</v>
      </c>
    </row>
    <row r="12" spans="1:17" x14ac:dyDescent="0.25">
      <c r="A12" s="3" t="s">
        <v>2</v>
      </c>
      <c r="B12" s="3" t="s">
        <v>19</v>
      </c>
      <c r="C12" s="4" t="str">
        <f t="shared" si="0"/>
        <v/>
      </c>
      <c r="D12" s="4" t="str">
        <f t="shared" si="1"/>
        <v>X</v>
      </c>
      <c r="E12" s="4" t="str">
        <f t="shared" si="2"/>
        <v/>
      </c>
      <c r="G12" s="8" t="s">
        <v>17</v>
      </c>
      <c r="H12" s="7">
        <v>1</v>
      </c>
      <c r="I12" s="7">
        <v>1</v>
      </c>
      <c r="J12" s="7">
        <v>1</v>
      </c>
      <c r="N12" s="12" t="s">
        <v>9</v>
      </c>
      <c r="O12" s="13">
        <f>SUMPRODUCT((Tableau1[Lieux]=$N12)*(Tableau1[Officier]="X"))</f>
        <v>1</v>
      </c>
      <c r="P12" s="13">
        <f>SUMPRODUCT((Tableau1[Lieux]=$N12)*(Tableau1[Sous-officier]="X"))</f>
        <v>0</v>
      </c>
      <c r="Q12" s="14">
        <f>SUMPRODUCT((Tableau1[Lieux]=$N12)*(Tableau1[Sapeur]="X"))</f>
        <v>0</v>
      </c>
    </row>
    <row r="13" spans="1:17" x14ac:dyDescent="0.25">
      <c r="A13" s="3" t="s">
        <v>10</v>
      </c>
      <c r="B13" s="3" t="s">
        <v>16</v>
      </c>
      <c r="C13" s="4" t="str">
        <f t="shared" si="0"/>
        <v/>
      </c>
      <c r="D13" s="4" t="str">
        <f t="shared" si="1"/>
        <v/>
      </c>
      <c r="E13" s="4" t="str">
        <f t="shared" si="2"/>
        <v>X</v>
      </c>
      <c r="G13" s="6" t="s">
        <v>5</v>
      </c>
      <c r="H13" s="7">
        <v>1</v>
      </c>
      <c r="I13" s="7">
        <v>1</v>
      </c>
      <c r="J13" s="7">
        <v>1</v>
      </c>
      <c r="N13" s="15" t="s">
        <v>10</v>
      </c>
      <c r="O13" s="16">
        <f>SUMPRODUCT((Tableau1[Lieux]=$N13)*(Tableau1[Officier]="X"))</f>
        <v>1</v>
      </c>
      <c r="P13" s="16">
        <f>SUMPRODUCT((Tableau1[Lieux]=$N13)*(Tableau1[Sous-officier]="X"))</f>
        <v>0</v>
      </c>
      <c r="Q13" s="17">
        <f>SUMPRODUCT((Tableau1[Lieux]=$N13)*(Tableau1[Sapeur]="X"))</f>
        <v>1</v>
      </c>
    </row>
    <row r="14" spans="1:17" x14ac:dyDescent="0.25">
      <c r="A14" s="3" t="s">
        <v>6</v>
      </c>
      <c r="B14" s="3" t="s">
        <v>20</v>
      </c>
      <c r="C14" s="4" t="str">
        <f t="shared" si="0"/>
        <v/>
      </c>
      <c r="D14" s="4" t="str">
        <f t="shared" si="1"/>
        <v>X</v>
      </c>
      <c r="E14" s="4" t="str">
        <f t="shared" si="2"/>
        <v/>
      </c>
      <c r="G14" s="8" t="s">
        <v>16</v>
      </c>
      <c r="H14" s="7">
        <v>1</v>
      </c>
      <c r="I14" s="7">
        <v>1</v>
      </c>
      <c r="J14" s="7">
        <v>1</v>
      </c>
    </row>
    <row r="15" spans="1:17" x14ac:dyDescent="0.25">
      <c r="G15" s="6" t="s">
        <v>6</v>
      </c>
      <c r="H15" s="7">
        <v>2</v>
      </c>
      <c r="I15" s="7">
        <v>2</v>
      </c>
      <c r="J15" s="7">
        <v>2</v>
      </c>
    </row>
    <row r="16" spans="1:17" x14ac:dyDescent="0.25">
      <c r="G16" s="8" t="s">
        <v>20</v>
      </c>
      <c r="H16" s="7">
        <v>1</v>
      </c>
      <c r="I16" s="7">
        <v>1</v>
      </c>
      <c r="J16" s="7">
        <v>1</v>
      </c>
    </row>
    <row r="17" spans="7:10" x14ac:dyDescent="0.25">
      <c r="G17" s="8" t="s">
        <v>18</v>
      </c>
      <c r="H17" s="7">
        <v>1</v>
      </c>
      <c r="I17" s="7">
        <v>1</v>
      </c>
      <c r="J17" s="7">
        <v>1</v>
      </c>
    </row>
    <row r="18" spans="7:10" x14ac:dyDescent="0.25">
      <c r="G18" s="6" t="s">
        <v>7</v>
      </c>
      <c r="H18" s="7">
        <v>1</v>
      </c>
      <c r="I18" s="7">
        <v>1</v>
      </c>
      <c r="J18" s="7">
        <v>1</v>
      </c>
    </row>
    <row r="19" spans="7:10" x14ac:dyDescent="0.25">
      <c r="G19" s="8" t="s">
        <v>16</v>
      </c>
      <c r="H19" s="7">
        <v>1</v>
      </c>
      <c r="I19" s="7">
        <v>1</v>
      </c>
      <c r="J19" s="7">
        <v>1</v>
      </c>
    </row>
    <row r="20" spans="7:10" x14ac:dyDescent="0.25">
      <c r="G20" s="6" t="s">
        <v>8</v>
      </c>
      <c r="H20" s="7">
        <v>1</v>
      </c>
      <c r="I20" s="7">
        <v>1</v>
      </c>
      <c r="J20" s="7">
        <v>1</v>
      </c>
    </row>
    <row r="21" spans="7:10" x14ac:dyDescent="0.25">
      <c r="G21" s="8" t="s">
        <v>16</v>
      </c>
      <c r="H21" s="7">
        <v>1</v>
      </c>
      <c r="I21" s="7">
        <v>1</v>
      </c>
      <c r="J21" s="7">
        <v>1</v>
      </c>
    </row>
    <row r="22" spans="7:10" x14ac:dyDescent="0.25">
      <c r="G22" s="6" t="s">
        <v>9</v>
      </c>
      <c r="H22" s="7">
        <v>1</v>
      </c>
      <c r="I22" s="7">
        <v>1</v>
      </c>
      <c r="J22" s="7">
        <v>1</v>
      </c>
    </row>
    <row r="23" spans="7:10" x14ac:dyDescent="0.25">
      <c r="G23" s="8" t="s">
        <v>18</v>
      </c>
      <c r="H23" s="7">
        <v>1</v>
      </c>
      <c r="I23" s="7">
        <v>1</v>
      </c>
      <c r="J23" s="7">
        <v>1</v>
      </c>
    </row>
    <row r="24" spans="7:10" x14ac:dyDescent="0.25">
      <c r="G24" s="6" t="s">
        <v>10</v>
      </c>
      <c r="H24" s="7">
        <v>2</v>
      </c>
      <c r="I24" s="7">
        <v>2</v>
      </c>
      <c r="J24" s="7">
        <v>2</v>
      </c>
    </row>
    <row r="25" spans="7:10" x14ac:dyDescent="0.25">
      <c r="G25" s="8" t="s">
        <v>17</v>
      </c>
      <c r="H25" s="7">
        <v>1</v>
      </c>
      <c r="I25" s="7">
        <v>1</v>
      </c>
      <c r="J25" s="7">
        <v>1</v>
      </c>
    </row>
    <row r="26" spans="7:10" x14ac:dyDescent="0.25">
      <c r="G26" s="8" t="s">
        <v>16</v>
      </c>
      <c r="H26" s="7">
        <v>1</v>
      </c>
      <c r="I26" s="7">
        <v>1</v>
      </c>
      <c r="J26" s="7">
        <v>1</v>
      </c>
    </row>
    <row r="27" spans="7:10" x14ac:dyDescent="0.25">
      <c r="G27" s="6" t="s">
        <v>22</v>
      </c>
      <c r="H27" s="7">
        <v>13</v>
      </c>
      <c r="I27" s="7">
        <v>13</v>
      </c>
      <c r="J27" s="7">
        <v>13</v>
      </c>
    </row>
  </sheetData>
  <pageMargins left="0.7" right="0.7" top="0.75" bottom="0.75" header="0.3" footer="0.3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Ville d'Yverdon-les-Bains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Masson Christophe</dc:creator>
  <cp:lastModifiedBy>Informatique</cp:lastModifiedBy>
  <dcterms:created xsi:type="dcterms:W3CDTF">2016-03-07T10:58:54Z</dcterms:created>
  <dcterms:modified xsi:type="dcterms:W3CDTF">2016-03-07T13:14:38Z</dcterms:modified>
</cp:coreProperties>
</file>