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120" yWindow="45" windowWidth="15135" windowHeight="8130"/>
  </bookViews>
  <sheets>
    <sheet name="Facture" sheetId="1" r:id="rId1"/>
    <sheet name="Frais" sheetId="5" r:id="rId2"/>
    <sheet name="Cours_Naira" sheetId="6" r:id="rId3"/>
  </sheets>
  <definedNames>
    <definedName name="_xlnm._FilterDatabase" localSheetId="2" hidden="1">Cours_Naira!$A$1:$A$21</definedName>
    <definedName name="BANK">Frais!$E$3:$E$6</definedName>
    <definedName name="coloa">Facture!$H$24:$H$27</definedName>
    <definedName name="colob">Facture!$I$24:$I$27</definedName>
    <definedName name="F">Facture!$J$4:$J$20</definedName>
    <definedName name="fond">Facture!$G$19</definedName>
    <definedName name="fr">Facture!$J$4:$J$20</definedName>
    <definedName name="frais">Frais!$A$2:$B$17</definedName>
    <definedName name="frais2">#REF!</definedName>
    <definedName name="fraisN">Frais!$H$1:$H$21</definedName>
    <definedName name="fraisT">#REF!</definedName>
    <definedName name="gmi">Frais!$B$2:$B$17</definedName>
    <definedName name="montant">Facture!$G$15</definedName>
    <definedName name="montantfrais">#REF!</definedName>
    <definedName name="mt">Facture!$H$4:$H$20</definedName>
    <definedName name="naira">Cours_Naira!$A$1:$A$21</definedName>
    <definedName name="prix">Facture!$J$24:$J$27</definedName>
    <definedName name="tauxnaira" comment="le taux du naira " localSheetId="0">Facture!$G$17</definedName>
    <definedName name="total">Facture!$G$25</definedName>
    <definedName name="valeur">Frais!$H$1:$H$21</definedName>
    <definedName name="valeurnaira">Frais!$H$1:$H$21</definedName>
    <definedName name="_xlnm.Print_Area" localSheetId="0">Facture!$A$1:$G$59</definedName>
  </definedNames>
  <calcPr calcId="152511"/>
</workbook>
</file>

<file path=xl/calcChain.xml><?xml version="1.0" encoding="utf-8"?>
<calcChain xmlns="http://schemas.openxmlformats.org/spreadsheetml/2006/main">
  <c r="G52" i="1" l="1"/>
  <c r="G48" i="1"/>
  <c r="G21" i="1"/>
  <c r="A1" i="6" l="1"/>
  <c r="G19" i="1"/>
  <c r="A2" i="6"/>
  <c r="B2" i="5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C56" i="1" l="1"/>
  <c r="C54" i="1"/>
  <c r="C51" i="1"/>
  <c r="C48" i="1"/>
  <c r="C46" i="1"/>
  <c r="G50" i="1"/>
  <c r="G46" i="1"/>
  <c r="F34" i="1"/>
  <c r="F3" i="1" l="1"/>
  <c r="G25" i="1"/>
  <c r="G56" i="1" s="1"/>
</calcChain>
</file>

<file path=xl/sharedStrings.xml><?xml version="1.0" encoding="utf-8"?>
<sst xmlns="http://schemas.openxmlformats.org/spreadsheetml/2006/main" count="42" uniqueCount="25">
  <si>
    <t>Contactes:</t>
  </si>
  <si>
    <t>(+225) 07 70 57 08</t>
  </si>
  <si>
    <t xml:space="preserve">(+225) 06 30 60 20 </t>
  </si>
  <si>
    <t>(+225) 67 97 02 40</t>
  </si>
  <si>
    <t>(+225) 43 75 45 44</t>
  </si>
  <si>
    <t>(+229) 98 72 40 22</t>
  </si>
  <si>
    <t>(+229) 62 55 04 40</t>
  </si>
  <si>
    <r>
      <rPr>
        <sz val="11"/>
        <color theme="1"/>
        <rFont val="Elephant"/>
        <family val="1"/>
      </rPr>
      <t>LE TRANSFERT D'ARGENT RAPIDE</t>
    </r>
    <r>
      <rPr>
        <sz val="12"/>
        <color theme="1"/>
        <rFont val="Elephant"/>
        <family val="1"/>
      </rPr>
      <t>,</t>
    </r>
  </si>
  <si>
    <r>
      <t xml:space="preserve"> </t>
    </r>
    <r>
      <rPr>
        <sz val="11"/>
        <color theme="1"/>
        <rFont val="Elephant"/>
        <family val="1"/>
      </rPr>
      <t>AU MEILLEUR TARIF ET EN TOUTE SECURITE</t>
    </r>
  </si>
  <si>
    <t>Nom du client:</t>
  </si>
  <si>
    <t>Contactes du  client:</t>
  </si>
  <si>
    <t>Nom du bénéficiaire:</t>
  </si>
  <si>
    <t>Banque du bénéficiaire:</t>
  </si>
  <si>
    <t>Montant à transférer en cfa:</t>
  </si>
  <si>
    <t>valeur actuelle du Naira:</t>
  </si>
  <si>
    <t>Frais de transfert:</t>
  </si>
  <si>
    <t>TOTAL A PAYER :</t>
  </si>
  <si>
    <t>Mnt à transférer en Naira:</t>
  </si>
  <si>
    <r>
      <t xml:space="preserve">N° du compte </t>
    </r>
    <r>
      <rPr>
        <b/>
        <sz val="12"/>
        <color theme="1"/>
        <rFont val="Calibri"/>
        <family val="2"/>
        <scheme val="minor"/>
      </rPr>
      <t xml:space="preserve">:   </t>
    </r>
  </si>
  <si>
    <t xml:space="preserve">N° du compte :   </t>
  </si>
  <si>
    <t>GTB</t>
  </si>
  <si>
    <t>FIRST BANK</t>
  </si>
  <si>
    <t>UBA</t>
  </si>
  <si>
    <t>ECOBANK</t>
  </si>
  <si>
    <t>Valeur actuelle du Naira: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</si>
</sst>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Elephant"/>
      <family val="1"/>
    </font>
    <font>
      <b/>
      <sz val="12"/>
      <color theme="1"/>
      <name val="Calibri"/>
      <family val="2"/>
      <scheme val="minor"/>
    </font>
    <font>
      <sz val="11"/>
      <color theme="1"/>
      <name val="Elephant"/>
      <family val="1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 applyAlignment="1"/>
    <xf numFmtId="0" fontId="4" fillId="0" borderId="0" xfId="0" applyFont="1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Border="1"/>
    <xf numFmtId="0" fontId="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0" fillId="0" borderId="11" xfId="0" applyBorder="1"/>
    <xf numFmtId="0" fontId="0" fillId="0" borderId="17" xfId="0" applyBorder="1"/>
    <xf numFmtId="0" fontId="5" fillId="0" borderId="17" xfId="0" applyFont="1" applyBorder="1" applyAlignment="1">
      <alignment vertical="top"/>
    </xf>
    <xf numFmtId="0" fontId="0" fillId="0" borderId="17" xfId="0" applyBorder="1" applyAlignment="1">
      <alignment vertical="top"/>
    </xf>
    <xf numFmtId="0" fontId="3" fillId="0" borderId="16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3" fontId="6" fillId="0" borderId="17" xfId="1" applyNumberFormat="1" applyFont="1" applyBorder="1"/>
    <xf numFmtId="0" fontId="0" fillId="0" borderId="16" xfId="0" applyBorder="1"/>
    <xf numFmtId="0" fontId="4" fillId="0" borderId="17" xfId="0" applyFont="1" applyBorder="1"/>
    <xf numFmtId="0" fontId="4" fillId="0" borderId="17" xfId="0" applyFont="1" applyBorder="1" applyAlignment="1"/>
    <xf numFmtId="3" fontId="4" fillId="0" borderId="17" xfId="0" applyNumberFormat="1" applyFont="1" applyBorder="1"/>
    <xf numFmtId="3" fontId="6" fillId="2" borderId="17" xfId="0" applyNumberFormat="1" applyFont="1" applyFill="1" applyBorder="1" applyProtection="1">
      <protection hidden="1"/>
    </xf>
    <xf numFmtId="0" fontId="0" fillId="0" borderId="13" xfId="0" applyBorder="1"/>
    <xf numFmtId="0" fontId="0" fillId="0" borderId="14" xfId="0" applyBorder="1"/>
    <xf numFmtId="0" fontId="0" fillId="0" borderId="22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14" fontId="2" fillId="0" borderId="0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0" fillId="0" borderId="0" xfId="0" applyFill="1" applyBorder="1"/>
    <xf numFmtId="3" fontId="8" fillId="4" borderId="0" xfId="1" applyNumberFormat="1" applyFont="1" applyFill="1" applyBorder="1"/>
    <xf numFmtId="0" fontId="4" fillId="0" borderId="0" xfId="0" applyFont="1" applyBorder="1" applyAlignment="1"/>
    <xf numFmtId="3" fontId="4" fillId="3" borderId="0" xfId="0" applyNumberFormat="1" applyFont="1" applyFill="1" applyBorder="1"/>
    <xf numFmtId="0" fontId="0" fillId="0" borderId="0" xfId="0" quotePrefix="1" applyBorder="1"/>
    <xf numFmtId="3" fontId="6" fillId="2" borderId="0" xfId="0" applyNumberFormat="1" applyFont="1" applyFill="1" applyBorder="1" applyProtection="1">
      <protection hidden="1"/>
    </xf>
    <xf numFmtId="0" fontId="0" fillId="0" borderId="4" xfId="0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0" fillId="0" borderId="4" xfId="0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57151</xdr:rowOff>
    </xdr:from>
    <xdr:to>
      <xdr:col>1</xdr:col>
      <xdr:colOff>685800</xdr:colOff>
      <xdr:row>4</xdr:row>
      <xdr:rowOff>180975</xdr:rowOff>
    </xdr:to>
    <xdr:pic>
      <xdr:nvPicPr>
        <xdr:cNvPr id="2" name="Image 1" descr="LOGO GM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57151"/>
          <a:ext cx="1371599" cy="885824"/>
        </a:xfrm>
        <a:prstGeom prst="rect">
          <a:avLst/>
        </a:prstGeom>
      </xdr:spPr>
    </xdr:pic>
    <xdr:clientData/>
  </xdr:twoCellAnchor>
  <xdr:oneCellAnchor>
    <xdr:from>
      <xdr:col>0</xdr:col>
      <xdr:colOff>76201</xdr:colOff>
      <xdr:row>31</xdr:row>
      <xdr:rowOff>57151</xdr:rowOff>
    </xdr:from>
    <xdr:ext cx="1419224" cy="885824"/>
    <xdr:pic>
      <xdr:nvPicPr>
        <xdr:cNvPr id="5" name="Image 4" descr="LOGO GM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5334001"/>
          <a:ext cx="1419224" cy="8858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view="pageLayout" topLeftCell="D1" zoomScaleNormal="75" workbookViewId="0">
      <selection activeCell="G25" sqref="G25"/>
    </sheetView>
  </sheetViews>
  <sheetFormatPr baseColWidth="10" defaultRowHeight="15" outlineLevelRow="1" x14ac:dyDescent="0.25"/>
  <cols>
    <col min="1" max="1" width="11.42578125" customWidth="1"/>
    <col min="4" max="4" width="9.42578125" customWidth="1"/>
    <col min="5" max="5" width="11.42578125" customWidth="1"/>
    <col min="6" max="6" width="14.5703125" customWidth="1"/>
    <col min="7" max="7" width="21.5703125" customWidth="1"/>
    <col min="8" max="8" width="23.28515625" customWidth="1"/>
  </cols>
  <sheetData>
    <row r="1" spans="1:13" x14ac:dyDescent="0.25">
      <c r="A1" s="40"/>
      <c r="B1" s="41"/>
      <c r="C1" s="19"/>
      <c r="D1" s="19"/>
      <c r="E1" s="19"/>
      <c r="F1" s="19"/>
      <c r="G1" s="19"/>
      <c r="H1" s="78"/>
      <c r="I1" s="70"/>
      <c r="J1" s="70"/>
    </row>
    <row r="2" spans="1:13" ht="15" customHeight="1" x14ac:dyDescent="0.25">
      <c r="A2" s="42"/>
      <c r="B2" s="43"/>
      <c r="C2" s="8"/>
      <c r="D2" s="8"/>
      <c r="E2" s="8"/>
      <c r="F2" s="8"/>
      <c r="G2" s="8"/>
      <c r="H2" s="80"/>
      <c r="I2" s="70"/>
      <c r="J2" s="79"/>
      <c r="K2" s="1"/>
      <c r="L2" s="1"/>
      <c r="M2" s="1"/>
    </row>
    <row r="3" spans="1:13" ht="15" customHeight="1" x14ac:dyDescent="0.25">
      <c r="A3" s="42"/>
      <c r="B3" s="43"/>
      <c r="C3" s="8"/>
      <c r="D3" s="8"/>
      <c r="E3" s="8"/>
      <c r="F3" s="50">
        <f ca="1">TODAY()</f>
        <v>42371</v>
      </c>
      <c r="G3" s="43"/>
      <c r="H3" s="78"/>
      <c r="I3" s="70"/>
      <c r="J3" s="70"/>
      <c r="K3" s="3"/>
      <c r="L3" s="3"/>
      <c r="M3" s="1"/>
    </row>
    <row r="4" spans="1:13" ht="15" customHeight="1" x14ac:dyDescent="0.25">
      <c r="A4" s="42"/>
      <c r="B4" s="43"/>
      <c r="C4" s="8"/>
      <c r="D4" s="14"/>
      <c r="E4" s="14"/>
      <c r="F4" s="14"/>
      <c r="G4" s="14"/>
      <c r="H4" s="81"/>
      <c r="I4" s="69"/>
      <c r="J4" s="79"/>
      <c r="K4" s="1"/>
      <c r="L4" s="1"/>
      <c r="M4" s="1"/>
    </row>
    <row r="5" spans="1:13" x14ac:dyDescent="0.25">
      <c r="A5" s="42"/>
      <c r="B5" s="43"/>
      <c r="C5" s="8"/>
      <c r="D5" s="15"/>
      <c r="E5" s="15"/>
      <c r="F5" s="15"/>
      <c r="G5" s="15"/>
      <c r="H5" s="76"/>
      <c r="I5" s="68"/>
      <c r="J5" s="79"/>
    </row>
    <row r="6" spans="1:13" ht="16.5" thickBot="1" x14ac:dyDescent="0.3">
      <c r="A6" s="23" t="s">
        <v>0</v>
      </c>
      <c r="B6" s="13"/>
      <c r="C6" s="8"/>
      <c r="D6" s="15"/>
      <c r="E6" s="15"/>
      <c r="F6" s="15"/>
      <c r="G6" s="15"/>
      <c r="H6" s="76"/>
      <c r="I6" s="68"/>
      <c r="J6" s="77"/>
      <c r="K6" s="2"/>
      <c r="L6" s="2"/>
    </row>
    <row r="7" spans="1:13" ht="16.5" x14ac:dyDescent="0.25">
      <c r="A7" s="38" t="s">
        <v>1</v>
      </c>
      <c r="B7" s="39"/>
      <c r="C7" s="44" t="s">
        <v>7</v>
      </c>
      <c r="D7" s="45"/>
      <c r="E7" s="45"/>
      <c r="F7" s="45"/>
      <c r="G7" s="45"/>
      <c r="H7" s="76"/>
      <c r="I7" s="69"/>
      <c r="J7" s="77"/>
    </row>
    <row r="8" spans="1:13" ht="17.25" thickBot="1" x14ac:dyDescent="0.3">
      <c r="A8" s="38" t="s">
        <v>2</v>
      </c>
      <c r="B8" s="39"/>
      <c r="C8" s="47" t="s">
        <v>8</v>
      </c>
      <c r="D8" s="48"/>
      <c r="E8" s="48"/>
      <c r="F8" s="48"/>
      <c r="G8" s="48"/>
      <c r="H8" s="76"/>
      <c r="I8" s="70"/>
      <c r="J8" s="77"/>
    </row>
    <row r="9" spans="1:13" x14ac:dyDescent="0.25">
      <c r="A9" s="38" t="s">
        <v>3</v>
      </c>
      <c r="B9" s="39"/>
      <c r="C9" s="8"/>
      <c r="D9" s="8"/>
      <c r="E9" s="8"/>
      <c r="F9" s="8"/>
      <c r="G9" s="8"/>
      <c r="H9" s="76"/>
      <c r="I9" s="70"/>
      <c r="J9" s="77"/>
    </row>
    <row r="10" spans="1:13" x14ac:dyDescent="0.25">
      <c r="A10" s="38" t="s">
        <v>4</v>
      </c>
      <c r="B10" s="39"/>
      <c r="C10" s="8"/>
      <c r="D10" s="8"/>
      <c r="E10" s="8"/>
      <c r="F10" s="8"/>
      <c r="G10" s="8"/>
      <c r="H10" s="76"/>
      <c r="I10" s="70"/>
      <c r="J10" s="77"/>
    </row>
    <row r="11" spans="1:13" x14ac:dyDescent="0.25">
      <c r="A11" s="38" t="s">
        <v>5</v>
      </c>
      <c r="B11" s="39"/>
      <c r="C11" s="8"/>
      <c r="D11" s="8"/>
      <c r="E11" s="8"/>
      <c r="F11" s="8"/>
      <c r="G11" s="8"/>
      <c r="H11" s="76"/>
      <c r="I11" s="67"/>
      <c r="J11" s="77"/>
      <c r="K11" s="16"/>
      <c r="L11" s="16"/>
      <c r="M11" s="16"/>
    </row>
    <row r="12" spans="1:13" x14ac:dyDescent="0.25">
      <c r="A12" s="38" t="s">
        <v>6</v>
      </c>
      <c r="B12" s="39"/>
      <c r="C12" s="8"/>
      <c r="D12" s="8"/>
      <c r="E12" s="8"/>
      <c r="F12" s="8"/>
      <c r="G12" s="8"/>
      <c r="H12" s="76"/>
      <c r="I12" s="67"/>
      <c r="J12" s="77"/>
      <c r="K12" s="16"/>
      <c r="L12" s="16"/>
      <c r="M12" s="16"/>
    </row>
    <row r="13" spans="1:13" hidden="1" x14ac:dyDescent="0.25">
      <c r="A13" s="24"/>
      <c r="B13" s="11"/>
      <c r="C13" s="11"/>
      <c r="D13" s="11"/>
      <c r="E13" s="11"/>
      <c r="F13" s="11"/>
      <c r="G13" s="11"/>
      <c r="H13" s="76"/>
      <c r="I13" s="67"/>
      <c r="J13" s="77"/>
      <c r="K13" s="16"/>
      <c r="L13" s="16"/>
      <c r="M13" s="16"/>
    </row>
    <row r="14" spans="1:13" x14ac:dyDescent="0.25">
      <c r="A14" s="26"/>
      <c r="B14" s="5"/>
      <c r="C14" s="5"/>
      <c r="D14" s="6"/>
      <c r="E14" s="4"/>
      <c r="F14" s="5"/>
      <c r="G14" s="5"/>
      <c r="H14" s="76"/>
      <c r="I14" s="67"/>
      <c r="J14" s="77"/>
      <c r="K14" s="16"/>
      <c r="L14" s="16"/>
      <c r="M14" s="16"/>
    </row>
    <row r="15" spans="1:13" ht="15.75" outlineLevel="1" x14ac:dyDescent="0.25">
      <c r="A15" s="52" t="s">
        <v>9</v>
      </c>
      <c r="B15" s="53"/>
      <c r="C15" s="54"/>
      <c r="D15" s="59"/>
      <c r="E15" s="56" t="s">
        <v>13</v>
      </c>
      <c r="F15" s="53"/>
      <c r="G15" s="71">
        <v>5000</v>
      </c>
      <c r="H15" s="76"/>
      <c r="I15" s="67"/>
      <c r="J15" s="77"/>
      <c r="K15" s="16"/>
      <c r="L15" s="16"/>
      <c r="M15" s="16"/>
    </row>
    <row r="16" spans="1:13" ht="6.75" customHeight="1" outlineLevel="1" x14ac:dyDescent="0.25">
      <c r="A16" s="29"/>
      <c r="B16" s="8"/>
      <c r="C16" s="8"/>
      <c r="D16" s="9"/>
      <c r="E16" s="7"/>
      <c r="F16" s="8"/>
      <c r="G16" s="8"/>
      <c r="H16" s="76"/>
      <c r="I16" s="67"/>
      <c r="J16" s="77"/>
      <c r="K16" s="16"/>
      <c r="L16" s="16"/>
      <c r="M16" s="16"/>
    </row>
    <row r="17" spans="1:13" ht="15.75" outlineLevel="1" x14ac:dyDescent="0.25">
      <c r="A17" s="52" t="s">
        <v>10</v>
      </c>
      <c r="B17" s="53"/>
      <c r="C17" s="54"/>
      <c r="D17" s="55"/>
      <c r="E17" s="56" t="s">
        <v>24</v>
      </c>
      <c r="F17" s="53"/>
      <c r="G17" s="13">
        <v>0.41099999999999998</v>
      </c>
      <c r="H17" s="76"/>
      <c r="I17" s="67"/>
      <c r="J17" s="77"/>
      <c r="K17" s="16"/>
      <c r="L17" s="16"/>
      <c r="M17" s="16"/>
    </row>
    <row r="18" spans="1:13" outlineLevel="1" x14ac:dyDescent="0.25">
      <c r="A18" s="24"/>
      <c r="B18" s="11"/>
      <c r="C18" s="11"/>
      <c r="D18" s="12"/>
      <c r="E18" s="7"/>
      <c r="F18" s="8"/>
      <c r="G18" s="8"/>
      <c r="H18" s="76"/>
      <c r="I18" s="67"/>
      <c r="J18" s="77"/>
      <c r="K18" s="16"/>
      <c r="L18" s="16"/>
      <c r="M18" s="16"/>
    </row>
    <row r="19" spans="1:13" ht="15.75" x14ac:dyDescent="0.25">
      <c r="A19" s="29"/>
      <c r="B19" s="8"/>
      <c r="C19" s="8"/>
      <c r="D19" s="8"/>
      <c r="E19" s="60" t="s">
        <v>17</v>
      </c>
      <c r="F19" s="61"/>
      <c r="G19" s="72">
        <f>G15*G17</f>
        <v>2055</v>
      </c>
      <c r="H19" s="76"/>
      <c r="I19" s="67"/>
      <c r="J19" s="77"/>
      <c r="K19" s="16"/>
      <c r="L19" s="16"/>
      <c r="M19" s="16"/>
    </row>
    <row r="20" spans="1:13" ht="15.75" x14ac:dyDescent="0.25">
      <c r="A20" s="52" t="s">
        <v>11</v>
      </c>
      <c r="B20" s="53"/>
      <c r="C20" s="54"/>
      <c r="D20" s="55"/>
      <c r="E20" s="7"/>
      <c r="F20" s="8"/>
      <c r="G20" s="8"/>
      <c r="H20" s="76"/>
      <c r="I20" s="67"/>
      <c r="J20" s="77"/>
      <c r="K20" s="16"/>
      <c r="L20" s="16"/>
      <c r="M20" s="16"/>
    </row>
    <row r="21" spans="1:13" ht="15.75" x14ac:dyDescent="0.25">
      <c r="A21" s="29"/>
      <c r="B21" s="8"/>
      <c r="C21" s="8"/>
      <c r="D21" s="8"/>
      <c r="E21" s="56" t="s">
        <v>15</v>
      </c>
      <c r="F21" s="53"/>
      <c r="G21" s="73">
        <f>VLOOKUP(montant,frais,2,1)</f>
        <v>500</v>
      </c>
      <c r="H21" s="78"/>
      <c r="I21" s="67"/>
      <c r="J21" s="70"/>
      <c r="K21" s="16"/>
      <c r="L21" s="16"/>
      <c r="M21" s="16"/>
    </row>
    <row r="22" spans="1:13" x14ac:dyDescent="0.25">
      <c r="A22" s="29"/>
      <c r="B22" s="8"/>
      <c r="C22" s="8"/>
      <c r="D22" s="8"/>
      <c r="E22" s="7"/>
      <c r="F22" s="8"/>
      <c r="G22" s="74"/>
      <c r="H22" s="78"/>
      <c r="I22" s="67"/>
      <c r="J22" s="70"/>
      <c r="K22" s="16"/>
      <c r="L22" s="16"/>
      <c r="M22" s="16"/>
    </row>
    <row r="23" spans="1:13" ht="15.75" customHeight="1" x14ac:dyDescent="0.25">
      <c r="A23" s="62" t="s">
        <v>19</v>
      </c>
      <c r="B23" s="61"/>
      <c r="C23" s="61"/>
      <c r="D23" s="63"/>
      <c r="E23" s="7"/>
      <c r="F23" s="8"/>
      <c r="G23" s="8"/>
      <c r="H23" s="78"/>
      <c r="I23" s="67"/>
      <c r="J23" s="70"/>
      <c r="K23" s="16"/>
      <c r="L23" s="16"/>
      <c r="M23" s="16"/>
    </row>
    <row r="24" spans="1:13" x14ac:dyDescent="0.25">
      <c r="A24" s="29"/>
      <c r="B24" s="8"/>
      <c r="C24" s="8"/>
      <c r="D24" s="8"/>
      <c r="E24" s="7"/>
      <c r="F24" s="8"/>
      <c r="G24" s="8"/>
      <c r="H24" s="78"/>
      <c r="I24" s="67"/>
      <c r="J24" s="70"/>
      <c r="K24" s="16"/>
      <c r="L24" s="16"/>
      <c r="M24" s="16"/>
    </row>
    <row r="25" spans="1:13" ht="15.75" x14ac:dyDescent="0.25">
      <c r="A25" s="52" t="s">
        <v>12</v>
      </c>
      <c r="B25" s="53"/>
      <c r="C25" s="54"/>
      <c r="D25" s="55"/>
      <c r="E25" s="57" t="s">
        <v>16</v>
      </c>
      <c r="F25" s="58"/>
      <c r="G25" s="75">
        <f>G15+G21</f>
        <v>5500</v>
      </c>
      <c r="H25" s="78"/>
      <c r="I25" s="67"/>
      <c r="J25" s="70"/>
      <c r="K25" s="16"/>
      <c r="L25" s="16"/>
      <c r="M25" s="16"/>
    </row>
    <row r="26" spans="1:13" x14ac:dyDescent="0.25">
      <c r="A26" s="29"/>
      <c r="B26" s="8"/>
      <c r="C26" s="8"/>
      <c r="D26" s="8"/>
      <c r="E26" s="7"/>
      <c r="F26" s="8"/>
      <c r="G26" s="8"/>
      <c r="H26" s="78"/>
      <c r="I26" s="67"/>
      <c r="J26" s="70"/>
      <c r="K26" s="16"/>
      <c r="L26" s="16"/>
      <c r="M26" s="16"/>
    </row>
    <row r="27" spans="1:13" ht="33" customHeight="1" thickBot="1" x14ac:dyDescent="0.3">
      <c r="A27" s="34"/>
      <c r="B27" s="35"/>
      <c r="C27" s="35"/>
      <c r="D27" s="35"/>
      <c r="E27" s="36"/>
      <c r="F27" s="35"/>
      <c r="G27" s="35"/>
      <c r="H27" s="78"/>
      <c r="I27" s="67"/>
      <c r="J27" s="70"/>
      <c r="K27" s="16"/>
      <c r="L27" s="16"/>
      <c r="M27" s="16"/>
    </row>
    <row r="28" spans="1:13" ht="4.5" customHeight="1" thickBot="1" x14ac:dyDescent="0.3">
      <c r="A28" s="7"/>
      <c r="B28" s="8"/>
      <c r="C28" s="8"/>
      <c r="D28" s="8"/>
      <c r="E28" s="7"/>
      <c r="F28" s="8"/>
      <c r="G28" s="8"/>
      <c r="H28" s="78"/>
      <c r="I28" s="67"/>
      <c r="J28" s="70"/>
      <c r="K28" s="16"/>
      <c r="L28" s="16"/>
      <c r="M28" s="16"/>
    </row>
    <row r="29" spans="1:13" hidden="1" x14ac:dyDescent="0.25">
      <c r="A29" s="7"/>
      <c r="B29" s="8"/>
      <c r="C29" s="8"/>
      <c r="D29" s="8"/>
      <c r="E29" s="7"/>
      <c r="F29" s="8"/>
      <c r="G29" s="8"/>
      <c r="H29" s="76"/>
      <c r="I29" s="67"/>
      <c r="J29" s="77"/>
      <c r="K29" s="16"/>
      <c r="L29" s="16"/>
      <c r="M29" s="16"/>
    </row>
    <row r="30" spans="1:13" hidden="1" x14ac:dyDescent="0.25">
      <c r="A30" s="7"/>
      <c r="B30" s="8"/>
      <c r="C30" s="8"/>
      <c r="D30" s="8"/>
      <c r="E30" s="7"/>
      <c r="F30" s="8"/>
      <c r="G30" s="8"/>
      <c r="H30" s="76"/>
      <c r="I30" s="67"/>
      <c r="J30" s="77"/>
      <c r="K30" s="16"/>
      <c r="L30" s="16"/>
      <c r="M30" s="16"/>
    </row>
    <row r="31" spans="1:13" hidden="1" x14ac:dyDescent="0.25">
      <c r="A31" s="7"/>
      <c r="B31" s="8"/>
      <c r="C31" s="8"/>
      <c r="D31" s="8"/>
      <c r="E31" s="7"/>
      <c r="F31" s="8"/>
      <c r="G31" s="8"/>
      <c r="H31" s="76"/>
      <c r="I31" s="67"/>
      <c r="J31" s="67"/>
      <c r="K31" s="16"/>
      <c r="L31" s="16"/>
      <c r="M31" s="16"/>
    </row>
    <row r="32" spans="1:13" x14ac:dyDescent="0.25">
      <c r="A32" s="40"/>
      <c r="B32" s="41"/>
      <c r="C32" s="19"/>
      <c r="D32" s="19"/>
      <c r="E32" s="19"/>
      <c r="F32" s="19"/>
      <c r="G32" s="19"/>
      <c r="H32" s="76"/>
      <c r="I32" s="67"/>
      <c r="J32" s="67"/>
      <c r="K32" s="16"/>
      <c r="L32" s="16"/>
      <c r="M32" s="16"/>
    </row>
    <row r="33" spans="1:13" x14ac:dyDescent="0.25">
      <c r="A33" s="42"/>
      <c r="B33" s="43"/>
      <c r="C33" s="8"/>
      <c r="D33" s="8"/>
      <c r="E33" s="8"/>
      <c r="F33" s="8"/>
      <c r="G33" s="20"/>
      <c r="H33" s="16"/>
      <c r="I33" s="16"/>
      <c r="J33" s="16"/>
      <c r="K33" s="16"/>
      <c r="L33" s="16"/>
      <c r="M33" s="16"/>
    </row>
    <row r="34" spans="1:13" x14ac:dyDescent="0.25">
      <c r="A34" s="42"/>
      <c r="B34" s="43"/>
      <c r="C34" s="8"/>
      <c r="D34" s="8"/>
      <c r="E34" s="8"/>
      <c r="F34" s="50">
        <f ca="1">TODAY()</f>
        <v>42371</v>
      </c>
      <c r="G34" s="51"/>
      <c r="H34" s="16"/>
      <c r="I34" s="16"/>
      <c r="J34" s="16"/>
      <c r="K34" s="16"/>
      <c r="L34" s="16"/>
      <c r="M34" s="16"/>
    </row>
    <row r="35" spans="1:13" ht="16.5" x14ac:dyDescent="0.25">
      <c r="A35" s="42"/>
      <c r="B35" s="43"/>
      <c r="C35" s="8"/>
      <c r="D35" s="14"/>
      <c r="E35" s="14"/>
      <c r="F35" s="14"/>
      <c r="G35" s="21"/>
      <c r="H35" s="16"/>
      <c r="I35" s="16"/>
      <c r="J35" s="16"/>
      <c r="K35" s="16"/>
      <c r="L35" s="16"/>
      <c r="M35" s="16"/>
    </row>
    <row r="36" spans="1:13" x14ac:dyDescent="0.25">
      <c r="A36" s="42"/>
      <c r="B36" s="43"/>
      <c r="C36" s="8"/>
      <c r="D36" s="15"/>
      <c r="E36" s="15"/>
      <c r="F36" s="15"/>
      <c r="G36" s="22"/>
      <c r="H36" s="16"/>
      <c r="I36" s="16"/>
      <c r="J36" s="16"/>
      <c r="K36" s="16"/>
      <c r="L36" s="16"/>
      <c r="M36" s="16"/>
    </row>
    <row r="37" spans="1:13" ht="16.5" thickBot="1" x14ac:dyDescent="0.3">
      <c r="A37" s="23" t="s">
        <v>0</v>
      </c>
      <c r="B37" s="13"/>
      <c r="C37" s="8"/>
      <c r="D37" s="15"/>
      <c r="E37" s="15"/>
      <c r="F37" s="15"/>
      <c r="G37" s="22"/>
      <c r="H37" s="16"/>
      <c r="I37" s="16"/>
      <c r="J37" s="16"/>
      <c r="K37" s="16"/>
      <c r="L37" s="16"/>
      <c r="M37" s="16"/>
    </row>
    <row r="38" spans="1:13" ht="16.5" x14ac:dyDescent="0.25">
      <c r="A38" s="38" t="s">
        <v>1</v>
      </c>
      <c r="B38" s="39"/>
      <c r="C38" s="44" t="s">
        <v>7</v>
      </c>
      <c r="D38" s="45"/>
      <c r="E38" s="45"/>
      <c r="F38" s="45"/>
      <c r="G38" s="46"/>
      <c r="H38" s="16"/>
      <c r="I38" s="16"/>
      <c r="J38" s="16"/>
      <c r="K38" s="16"/>
      <c r="L38" s="16"/>
      <c r="M38" s="16"/>
    </row>
    <row r="39" spans="1:13" ht="17.25" thickBot="1" x14ac:dyDescent="0.3">
      <c r="A39" s="38" t="s">
        <v>2</v>
      </c>
      <c r="B39" s="39"/>
      <c r="C39" s="47" t="s">
        <v>8</v>
      </c>
      <c r="D39" s="48"/>
      <c r="E39" s="48"/>
      <c r="F39" s="48"/>
      <c r="G39" s="49"/>
      <c r="H39" s="16"/>
      <c r="I39" s="16"/>
      <c r="J39" s="16"/>
      <c r="K39" s="16"/>
      <c r="L39" s="16"/>
      <c r="M39" s="16"/>
    </row>
    <row r="40" spans="1:13" x14ac:dyDescent="0.25">
      <c r="A40" s="38" t="s">
        <v>3</v>
      </c>
      <c r="B40" s="39"/>
      <c r="C40" s="8"/>
      <c r="D40" s="8"/>
      <c r="E40" s="8"/>
      <c r="F40" s="8"/>
      <c r="G40" s="20"/>
      <c r="H40" s="16"/>
      <c r="I40" s="16"/>
      <c r="J40" s="16"/>
      <c r="K40" s="16"/>
      <c r="L40" s="16"/>
      <c r="M40" s="16"/>
    </row>
    <row r="41" spans="1:13" x14ac:dyDescent="0.25">
      <c r="A41" s="38" t="s">
        <v>4</v>
      </c>
      <c r="B41" s="39"/>
      <c r="C41" s="8"/>
      <c r="D41" s="8"/>
      <c r="E41" s="8"/>
      <c r="F41" s="8"/>
      <c r="G41" s="20"/>
      <c r="H41" s="16"/>
      <c r="I41" s="16"/>
      <c r="J41" s="16"/>
      <c r="K41" s="16"/>
      <c r="L41" s="16"/>
      <c r="M41" s="16"/>
    </row>
    <row r="42" spans="1:13" x14ac:dyDescent="0.25">
      <c r="A42" s="38" t="s">
        <v>5</v>
      </c>
      <c r="B42" s="39"/>
      <c r="C42" s="8"/>
      <c r="D42" s="8"/>
      <c r="E42" s="8"/>
      <c r="F42" s="8"/>
      <c r="G42" s="20"/>
      <c r="H42" s="16"/>
      <c r="I42" s="16"/>
      <c r="J42" s="16"/>
      <c r="K42" s="16"/>
      <c r="L42" s="16"/>
      <c r="M42" s="16"/>
    </row>
    <row r="43" spans="1:13" x14ac:dyDescent="0.25">
      <c r="A43" s="38" t="s">
        <v>6</v>
      </c>
      <c r="B43" s="39"/>
      <c r="C43" s="8"/>
      <c r="D43" s="8"/>
      <c r="E43" s="8"/>
      <c r="F43" s="8"/>
      <c r="G43" s="20"/>
      <c r="H43" s="16"/>
      <c r="I43" s="16"/>
      <c r="J43" s="16"/>
      <c r="K43" s="16"/>
      <c r="L43" s="16"/>
      <c r="M43" s="16"/>
    </row>
    <row r="44" spans="1:13" ht="1.5" customHeight="1" x14ac:dyDescent="0.25">
      <c r="A44" s="24"/>
      <c r="B44" s="11"/>
      <c r="C44" s="11"/>
      <c r="D44" s="11"/>
      <c r="E44" s="11"/>
      <c r="F44" s="11"/>
      <c r="G44" s="25"/>
      <c r="H44" s="16"/>
      <c r="I44" s="16"/>
      <c r="J44" s="16"/>
      <c r="K44" s="16"/>
      <c r="L44" s="16"/>
      <c r="M44" s="16"/>
    </row>
    <row r="45" spans="1:13" x14ac:dyDescent="0.25">
      <c r="A45" s="26"/>
      <c r="B45" s="5"/>
      <c r="C45" s="5"/>
      <c r="D45" s="6"/>
      <c r="E45" s="4"/>
      <c r="F45" s="5"/>
      <c r="G45" s="27"/>
      <c r="H45" s="16"/>
      <c r="I45" s="16"/>
      <c r="J45" s="16"/>
      <c r="K45" s="16"/>
      <c r="L45" s="16"/>
      <c r="M45" s="16"/>
    </row>
    <row r="46" spans="1:13" ht="15.75" x14ac:dyDescent="0.25">
      <c r="A46" s="52" t="s">
        <v>9</v>
      </c>
      <c r="B46" s="53"/>
      <c r="C46" s="54">
        <f>C15</f>
        <v>0</v>
      </c>
      <c r="D46" s="59"/>
      <c r="E46" s="56" t="s">
        <v>13</v>
      </c>
      <c r="F46" s="53"/>
      <c r="G46" s="28">
        <f>G15</f>
        <v>5000</v>
      </c>
      <c r="H46" s="16"/>
      <c r="I46" s="16"/>
      <c r="J46" s="16"/>
      <c r="K46" s="16"/>
      <c r="L46" s="16"/>
      <c r="M46" s="16"/>
    </row>
    <row r="47" spans="1:13" ht="7.5" customHeight="1" x14ac:dyDescent="0.25">
      <c r="A47" s="29"/>
      <c r="B47" s="8"/>
      <c r="C47" s="8"/>
      <c r="D47" s="9"/>
      <c r="E47" s="7"/>
      <c r="F47" s="8"/>
      <c r="G47" s="20"/>
      <c r="H47" s="16"/>
      <c r="I47" s="16"/>
      <c r="J47" s="16"/>
      <c r="K47" s="16"/>
      <c r="L47" s="16"/>
      <c r="M47" s="16"/>
    </row>
    <row r="48" spans="1:13" ht="15.75" x14ac:dyDescent="0.25">
      <c r="A48" s="52" t="s">
        <v>10</v>
      </c>
      <c r="B48" s="53"/>
      <c r="C48" s="54">
        <f>C17</f>
        <v>0</v>
      </c>
      <c r="D48" s="55"/>
      <c r="E48" s="56" t="s">
        <v>14</v>
      </c>
      <c r="F48" s="53"/>
      <c r="G48" s="30">
        <f>tauxnaira</f>
        <v>0.41099999999999998</v>
      </c>
      <c r="H48" s="16"/>
      <c r="I48" s="16"/>
      <c r="J48" s="16"/>
      <c r="K48" s="16"/>
      <c r="L48" s="16"/>
      <c r="M48" s="16"/>
    </row>
    <row r="49" spans="1:13" x14ac:dyDescent="0.25">
      <c r="A49" s="24"/>
      <c r="B49" s="11"/>
      <c r="C49" s="11"/>
      <c r="D49" s="12"/>
      <c r="E49" s="7"/>
      <c r="F49" s="8"/>
      <c r="G49" s="20"/>
      <c r="H49" s="16"/>
      <c r="I49" s="16"/>
      <c r="J49" s="16"/>
      <c r="K49" s="16"/>
      <c r="L49" s="16"/>
      <c r="M49" s="16"/>
    </row>
    <row r="50" spans="1:13" ht="15.75" x14ac:dyDescent="0.25">
      <c r="A50" s="29"/>
      <c r="B50" s="8"/>
      <c r="C50" s="8"/>
      <c r="D50" s="8"/>
      <c r="E50" s="60" t="s">
        <v>17</v>
      </c>
      <c r="F50" s="61"/>
      <c r="G50" s="31">
        <f>fond</f>
        <v>2055</v>
      </c>
    </row>
    <row r="51" spans="1:13" ht="15.75" x14ac:dyDescent="0.25">
      <c r="A51" s="52" t="s">
        <v>11</v>
      </c>
      <c r="B51" s="53"/>
      <c r="C51" s="54">
        <f>C20</f>
        <v>0</v>
      </c>
      <c r="D51" s="55"/>
      <c r="E51" s="7"/>
      <c r="F51" s="8"/>
      <c r="G51" s="20"/>
    </row>
    <row r="52" spans="1:13" ht="15.75" x14ac:dyDescent="0.25">
      <c r="A52" s="29"/>
      <c r="B52" s="8"/>
      <c r="C52" s="8"/>
      <c r="D52" s="8"/>
      <c r="E52" s="56" t="s">
        <v>15</v>
      </c>
      <c r="F52" s="53"/>
      <c r="G52" s="32">
        <f>G21</f>
        <v>500</v>
      </c>
    </row>
    <row r="53" spans="1:13" x14ac:dyDescent="0.25">
      <c r="A53" s="29"/>
      <c r="B53" s="8"/>
      <c r="C53" s="8"/>
      <c r="D53" s="8"/>
      <c r="E53" s="7"/>
      <c r="F53" s="8"/>
      <c r="G53" s="20"/>
    </row>
    <row r="54" spans="1:13" ht="15.75" x14ac:dyDescent="0.25">
      <c r="A54" s="62" t="s">
        <v>18</v>
      </c>
      <c r="B54" s="61"/>
      <c r="C54" s="61">
        <f>C23</f>
        <v>0</v>
      </c>
      <c r="D54" s="63"/>
      <c r="E54" s="7"/>
      <c r="F54" s="8"/>
      <c r="G54" s="20"/>
    </row>
    <row r="55" spans="1:13" x14ac:dyDescent="0.25">
      <c r="A55" s="29"/>
      <c r="B55" s="8"/>
      <c r="C55" s="8"/>
      <c r="D55" s="8"/>
      <c r="E55" s="7"/>
      <c r="F55" s="8"/>
      <c r="G55" s="20"/>
    </row>
    <row r="56" spans="1:13" ht="15.75" x14ac:dyDescent="0.25">
      <c r="A56" s="52" t="s">
        <v>12</v>
      </c>
      <c r="B56" s="53"/>
      <c r="C56" s="54">
        <f>C25</f>
        <v>0</v>
      </c>
      <c r="D56" s="55"/>
      <c r="E56" s="57" t="s">
        <v>16</v>
      </c>
      <c r="F56" s="58"/>
      <c r="G56" s="33">
        <f>total</f>
        <v>5500</v>
      </c>
    </row>
    <row r="57" spans="1:13" x14ac:dyDescent="0.25">
      <c r="A57" s="29"/>
      <c r="B57" s="8"/>
      <c r="C57" s="8"/>
      <c r="D57" s="8"/>
      <c r="E57" s="7"/>
      <c r="F57" s="8"/>
      <c r="G57" s="20"/>
    </row>
    <row r="58" spans="1:13" x14ac:dyDescent="0.25">
      <c r="A58" s="29"/>
      <c r="B58" s="8"/>
      <c r="C58" s="8"/>
      <c r="D58" s="8"/>
      <c r="E58" s="7"/>
      <c r="F58" s="8"/>
      <c r="G58" s="20"/>
    </row>
    <row r="59" spans="1:13" ht="15.75" thickBot="1" x14ac:dyDescent="0.3">
      <c r="A59" s="34"/>
      <c r="B59" s="35"/>
      <c r="C59" s="35"/>
      <c r="D59" s="35"/>
      <c r="E59" s="36"/>
      <c r="F59" s="35"/>
      <c r="G59" s="37"/>
    </row>
    <row r="60" spans="1:13" x14ac:dyDescent="0.25">
      <c r="A60" s="7"/>
      <c r="B60" s="8"/>
      <c r="C60" s="8"/>
      <c r="D60" s="8"/>
      <c r="E60" s="7"/>
      <c r="F60" s="8"/>
      <c r="G60" s="9"/>
    </row>
    <row r="61" spans="1:13" x14ac:dyDescent="0.25">
      <c r="A61" s="7"/>
      <c r="B61" s="8"/>
      <c r="C61" s="8"/>
      <c r="D61" s="8"/>
      <c r="E61" s="7"/>
      <c r="F61" s="8"/>
      <c r="G61" s="9"/>
    </row>
    <row r="62" spans="1:13" x14ac:dyDescent="0.25">
      <c r="A62" s="7"/>
      <c r="B62" s="8"/>
      <c r="C62" s="8"/>
      <c r="D62" s="8"/>
      <c r="E62" s="7"/>
      <c r="F62" s="8"/>
      <c r="G62" s="9"/>
    </row>
    <row r="63" spans="1:13" x14ac:dyDescent="0.25">
      <c r="A63" s="10"/>
      <c r="B63" s="11"/>
      <c r="C63" s="11"/>
      <c r="D63" s="11"/>
      <c r="E63" s="10"/>
      <c r="F63" s="11"/>
      <c r="G63" s="12"/>
    </row>
  </sheetData>
  <mergeCells count="50">
    <mergeCell ref="A56:B56"/>
    <mergeCell ref="C56:D56"/>
    <mergeCell ref="E56:F56"/>
    <mergeCell ref="A54:B54"/>
    <mergeCell ref="C54:D54"/>
    <mergeCell ref="A32:B36"/>
    <mergeCell ref="F34:G34"/>
    <mergeCell ref="A38:B38"/>
    <mergeCell ref="C38:G38"/>
    <mergeCell ref="A46:B46"/>
    <mergeCell ref="C46:D46"/>
    <mergeCell ref="E46:F46"/>
    <mergeCell ref="E52:F52"/>
    <mergeCell ref="A39:B39"/>
    <mergeCell ref="C39:G39"/>
    <mergeCell ref="A40:B40"/>
    <mergeCell ref="A41:B41"/>
    <mergeCell ref="A42:B42"/>
    <mergeCell ref="A43:B43"/>
    <mergeCell ref="A48:B48"/>
    <mergeCell ref="C48:D48"/>
    <mergeCell ref="E48:F48"/>
    <mergeCell ref="E50:F50"/>
    <mergeCell ref="A51:B51"/>
    <mergeCell ref="C51:D51"/>
    <mergeCell ref="A25:B25"/>
    <mergeCell ref="C25:D25"/>
    <mergeCell ref="E15:F15"/>
    <mergeCell ref="E17:F17"/>
    <mergeCell ref="E21:F21"/>
    <mergeCell ref="E25:F25"/>
    <mergeCell ref="C15:D15"/>
    <mergeCell ref="C17:D17"/>
    <mergeCell ref="A15:B15"/>
    <mergeCell ref="A17:B17"/>
    <mergeCell ref="A20:B20"/>
    <mergeCell ref="C20:D20"/>
    <mergeCell ref="E19:F19"/>
    <mergeCell ref="A23:B23"/>
    <mergeCell ref="C23:D23"/>
    <mergeCell ref="C7:G7"/>
    <mergeCell ref="C8:G8"/>
    <mergeCell ref="F3:G3"/>
    <mergeCell ref="A10:B10"/>
    <mergeCell ref="A11:B11"/>
    <mergeCell ref="A12:B12"/>
    <mergeCell ref="A1:B5"/>
    <mergeCell ref="A7:B7"/>
    <mergeCell ref="A8:B8"/>
    <mergeCell ref="A9:B9"/>
  </mergeCells>
  <dataValidations count="2">
    <dataValidation type="list" allowBlank="1" showInputMessage="1" showErrorMessage="1" sqref="G17">
      <formula1>naira</formula1>
    </dataValidation>
    <dataValidation type="list" allowBlank="1" showInputMessage="1" showErrorMessage="1" sqref="C25:D25">
      <formula1>BANK</formula1>
    </dataValidation>
  </dataValidations>
  <pageMargins left="0.44444444444444442" right="0.7" top="0.125" bottom="0.11458333333333333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15" sqref="D15"/>
    </sheetView>
  </sheetViews>
  <sheetFormatPr baseColWidth="10" defaultRowHeight="15" x14ac:dyDescent="0.25"/>
  <sheetData>
    <row r="1" spans="1:5" ht="15.75" thickBot="1" x14ac:dyDescent="0.3"/>
    <row r="2" spans="1:5" x14ac:dyDescent="0.25">
      <c r="A2" s="64">
        <v>0</v>
      </c>
      <c r="B2" s="17">
        <f>500</f>
        <v>500</v>
      </c>
    </row>
    <row r="3" spans="1:5" x14ac:dyDescent="0.25">
      <c r="A3" s="65">
        <v>10000</v>
      </c>
      <c r="B3" s="17">
        <f>900</f>
        <v>900</v>
      </c>
      <c r="E3" t="s">
        <v>20</v>
      </c>
    </row>
    <row r="4" spans="1:5" x14ac:dyDescent="0.25">
      <c r="A4" s="65">
        <v>20000</v>
      </c>
      <c r="B4" s="18">
        <f>1200</f>
        <v>1200</v>
      </c>
      <c r="E4" t="s">
        <v>21</v>
      </c>
    </row>
    <row r="5" spans="1:5" x14ac:dyDescent="0.25">
      <c r="A5" s="65">
        <v>30000</v>
      </c>
      <c r="B5" s="18">
        <f>1500</f>
        <v>1500</v>
      </c>
      <c r="E5" t="s">
        <v>22</v>
      </c>
    </row>
    <row r="6" spans="1:5" x14ac:dyDescent="0.25">
      <c r="A6" s="65">
        <v>50000</v>
      </c>
      <c r="B6" s="18">
        <f>2000</f>
        <v>2000</v>
      </c>
      <c r="E6" t="s">
        <v>23</v>
      </c>
    </row>
    <row r="7" spans="1:5" x14ac:dyDescent="0.25">
      <c r="A7" s="65">
        <v>60000</v>
      </c>
      <c r="B7" s="18">
        <f>2500</f>
        <v>2500</v>
      </c>
    </row>
    <row r="8" spans="1:5" x14ac:dyDescent="0.25">
      <c r="A8" s="65">
        <v>75000</v>
      </c>
      <c r="B8" s="18">
        <f>3000</f>
        <v>3000</v>
      </c>
    </row>
    <row r="9" spans="1:5" x14ac:dyDescent="0.25">
      <c r="A9" s="65">
        <v>100000</v>
      </c>
      <c r="B9" s="18">
        <f>3500</f>
        <v>3500</v>
      </c>
    </row>
    <row r="10" spans="1:5" x14ac:dyDescent="0.25">
      <c r="A10" s="65">
        <v>120000</v>
      </c>
      <c r="B10" s="18">
        <f>5000</f>
        <v>5000</v>
      </c>
    </row>
    <row r="11" spans="1:5" x14ac:dyDescent="0.25">
      <c r="A11" s="65">
        <v>150000</v>
      </c>
      <c r="B11" s="18">
        <f>7000</f>
        <v>7000</v>
      </c>
    </row>
    <row r="12" spans="1:5" x14ac:dyDescent="0.25">
      <c r="A12" s="65">
        <v>200000</v>
      </c>
      <c r="B12" s="18">
        <f>7500</f>
        <v>7500</v>
      </c>
    </row>
    <row r="13" spans="1:5" x14ac:dyDescent="0.25">
      <c r="A13" s="65">
        <v>250000</v>
      </c>
      <c r="B13" s="18">
        <f>10000</f>
        <v>10000</v>
      </c>
    </row>
    <row r="14" spans="1:5" x14ac:dyDescent="0.25">
      <c r="A14" s="65">
        <v>300000</v>
      </c>
      <c r="B14" s="18">
        <f>12000</f>
        <v>12000</v>
      </c>
    </row>
    <row r="15" spans="1:5" x14ac:dyDescent="0.25">
      <c r="A15" s="65">
        <v>400000</v>
      </c>
      <c r="B15" s="18">
        <f>14000</f>
        <v>14000</v>
      </c>
    </row>
    <row r="16" spans="1:5" ht="15.75" thickBot="1" x14ac:dyDescent="0.3">
      <c r="A16" s="66">
        <v>500000</v>
      </c>
      <c r="B16" s="18">
        <f>18000</f>
        <v>18000</v>
      </c>
    </row>
    <row r="17" spans="1:2" x14ac:dyDescent="0.25">
      <c r="A17">
        <v>1000000</v>
      </c>
      <c r="B17" s="18">
        <f>20000</f>
        <v>20000</v>
      </c>
    </row>
  </sheetData>
  <sortState ref="H1:H21">
    <sortCondition ref="H1:H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F26" sqref="F26"/>
    </sheetView>
  </sheetViews>
  <sheetFormatPr baseColWidth="10" defaultRowHeight="15" x14ac:dyDescent="0.25"/>
  <sheetData>
    <row r="1" spans="1:1" x14ac:dyDescent="0.25">
      <c r="A1">
        <f>0.35</f>
        <v>0.35</v>
      </c>
    </row>
    <row r="2" spans="1:1" x14ac:dyDescent="0.25">
      <c r="A2">
        <f>0.36</f>
        <v>0.36</v>
      </c>
    </row>
    <row r="3" spans="1:1" x14ac:dyDescent="0.25">
      <c r="A3">
        <f>0.37</f>
        <v>0.37</v>
      </c>
    </row>
    <row r="4" spans="1:1" x14ac:dyDescent="0.25">
      <c r="A4">
        <f>0.38</f>
        <v>0.38</v>
      </c>
    </row>
    <row r="5" spans="1:1" x14ac:dyDescent="0.25">
      <c r="A5">
        <f>0.39</f>
        <v>0.39</v>
      </c>
    </row>
    <row r="6" spans="1:1" x14ac:dyDescent="0.25">
      <c r="A6">
        <f>0.4</f>
        <v>0.4</v>
      </c>
    </row>
    <row r="7" spans="1:1" x14ac:dyDescent="0.25">
      <c r="A7">
        <f>0.411</f>
        <v>0.41099999999999998</v>
      </c>
    </row>
    <row r="8" spans="1:1" x14ac:dyDescent="0.25">
      <c r="A8">
        <f>0.412</f>
        <v>0.41199999999999998</v>
      </c>
    </row>
    <row r="9" spans="1:1" x14ac:dyDescent="0.25">
      <c r="A9">
        <f>0.413</f>
        <v>0.41299999999999998</v>
      </c>
    </row>
    <row r="10" spans="1:1" x14ac:dyDescent="0.25">
      <c r="A10">
        <f>0.414</f>
        <v>0.41399999999999998</v>
      </c>
    </row>
    <row r="11" spans="1:1" x14ac:dyDescent="0.25">
      <c r="A11">
        <f>0.415</f>
        <v>0.41499999999999998</v>
      </c>
    </row>
    <row r="12" spans="1:1" x14ac:dyDescent="0.25">
      <c r="A12">
        <f>0.416</f>
        <v>0.41599999999999998</v>
      </c>
    </row>
    <row r="13" spans="1:1" x14ac:dyDescent="0.25">
      <c r="A13">
        <f>0.417</f>
        <v>0.41699999999999998</v>
      </c>
    </row>
    <row r="14" spans="1:1" x14ac:dyDescent="0.25">
      <c r="A14">
        <f>0.418</f>
        <v>0.41799999999999998</v>
      </c>
    </row>
    <row r="15" spans="1:1" x14ac:dyDescent="0.25">
      <c r="A15">
        <f>0.419</f>
        <v>0.41899999999999998</v>
      </c>
    </row>
    <row r="16" spans="1:1" x14ac:dyDescent="0.25">
      <c r="A16">
        <f>0.42</f>
        <v>0.42</v>
      </c>
    </row>
    <row r="17" spans="1:1" x14ac:dyDescent="0.25">
      <c r="A17">
        <f>0.421</f>
        <v>0.42099999999999999</v>
      </c>
    </row>
    <row r="18" spans="1:1" x14ac:dyDescent="0.25">
      <c r="A18">
        <f>0.422</f>
        <v>0.42199999999999999</v>
      </c>
    </row>
    <row r="19" spans="1:1" x14ac:dyDescent="0.25">
      <c r="A19">
        <f>0.423</f>
        <v>0.42299999999999999</v>
      </c>
    </row>
    <row r="20" spans="1:1" x14ac:dyDescent="0.25">
      <c r="A20">
        <f>0.424</f>
        <v>0.42399999999999999</v>
      </c>
    </row>
    <row r="21" spans="1:1" x14ac:dyDescent="0.25">
      <c r="A21">
        <f>0.425</f>
        <v>0.42499999999999999</v>
      </c>
    </row>
  </sheetData>
  <sortState ref="A1:A21">
    <sortCondition ref="A1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18</vt:i4>
      </vt:variant>
    </vt:vector>
  </HeadingPairs>
  <TitlesOfParts>
    <vt:vector size="21" baseType="lpstr">
      <vt:lpstr>Facture</vt:lpstr>
      <vt:lpstr>Frais</vt:lpstr>
      <vt:lpstr>Cours_Naira</vt:lpstr>
      <vt:lpstr>BANK</vt:lpstr>
      <vt:lpstr>coloa</vt:lpstr>
      <vt:lpstr>colob</vt:lpstr>
      <vt:lpstr>F</vt:lpstr>
      <vt:lpstr>fond</vt:lpstr>
      <vt:lpstr>fr</vt:lpstr>
      <vt:lpstr>frais</vt:lpstr>
      <vt:lpstr>fraisN</vt:lpstr>
      <vt:lpstr>gmi</vt:lpstr>
      <vt:lpstr>montant</vt:lpstr>
      <vt:lpstr>mt</vt:lpstr>
      <vt:lpstr>naira</vt:lpstr>
      <vt:lpstr>prix</vt:lpstr>
      <vt:lpstr>Facture!tauxnaira</vt:lpstr>
      <vt:lpstr>total</vt:lpstr>
      <vt:lpstr>valeur</vt:lpstr>
      <vt:lpstr>valeurnaira</vt:lpstr>
      <vt:lpstr>Facture!Zone_d_impression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J-Paul</cp:lastModifiedBy>
  <cp:lastPrinted>2015-12-26T07:39:23Z</cp:lastPrinted>
  <dcterms:created xsi:type="dcterms:W3CDTF">2015-12-24T10:31:09Z</dcterms:created>
  <dcterms:modified xsi:type="dcterms:W3CDTF">2016-01-02T19:41:28Z</dcterms:modified>
</cp:coreProperties>
</file>