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B7FE6334-C1A2-E50D-BD3D-5F4D41BBC2E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corp\Desktop\Projet\Calcul heures\"/>
    </mc:Choice>
  </mc:AlternateContent>
  <bookViews>
    <workbookView xWindow="0" yWindow="0" windowWidth="24000" windowHeight="9735" tabRatio="802"/>
  </bookViews>
  <sheets>
    <sheet name="MO" sheetId="7" r:id="rId1"/>
    <sheet name="Template" sheetId="9" r:id="rId2"/>
    <sheet name="Projets" sheetId="12" r:id="rId3"/>
    <sheet name="Initialisation" sheetId="10" r:id="rId4"/>
  </sheets>
  <externalReferences>
    <externalReference r:id="rId5"/>
  </externalReferences>
  <definedNames>
    <definedName name="Année">Initialisation!$C$3</definedName>
    <definedName name="Fériés">[1]Initialisation!$B$8:$B$20</definedName>
    <definedName name="Liste_Fournisseurs" localSheetId="1">#REF!</definedName>
    <definedName name="Liste_projets">#REF!</definedName>
    <definedName name="Liste_salariés">#REF!</definedName>
    <definedName name="Projets1">Projets[Projets]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9" l="1"/>
  <c r="Q74" i="9" l="1"/>
  <c r="N74" i="9"/>
  <c r="K74" i="9"/>
  <c r="H74" i="9"/>
  <c r="E74" i="9"/>
  <c r="Q57" i="9"/>
  <c r="N57" i="9"/>
  <c r="K57" i="9"/>
  <c r="H57" i="9"/>
  <c r="E57" i="9"/>
  <c r="Q40" i="9"/>
  <c r="N40" i="9"/>
  <c r="K40" i="9"/>
  <c r="H40" i="9"/>
  <c r="E40" i="9"/>
  <c r="Q23" i="9"/>
  <c r="N23" i="9"/>
  <c r="K23" i="9"/>
  <c r="H23" i="9"/>
  <c r="E23" i="9"/>
  <c r="Q6" i="9"/>
  <c r="N6" i="9"/>
  <c r="K6" i="9"/>
  <c r="H6" i="9"/>
  <c r="E6" i="9"/>
  <c r="B20" i="10"/>
  <c r="B19" i="10"/>
  <c r="B18" i="10"/>
  <c r="B17" i="10"/>
  <c r="B16" i="10"/>
  <c r="B12" i="10"/>
  <c r="B11" i="10"/>
  <c r="B9" i="10"/>
  <c r="B15" i="10" s="1"/>
  <c r="B8" i="10"/>
  <c r="Q72" i="9" l="1"/>
  <c r="R72" i="9" s="1"/>
  <c r="Q55" i="9"/>
  <c r="R55" i="9" s="1"/>
  <c r="Q21" i="9"/>
  <c r="R21" i="9" s="1"/>
  <c r="Q38" i="9"/>
  <c r="R38" i="9" s="1"/>
  <c r="Q4" i="9"/>
  <c r="B14" i="10"/>
  <c r="B10" i="10"/>
  <c r="C23" i="9"/>
  <c r="B13" i="10"/>
  <c r="R4" i="9" l="1"/>
  <c r="B7" i="9" s="1"/>
  <c r="C4" i="9"/>
  <c r="B6" i="9"/>
  <c r="C21" i="9"/>
  <c r="F23" i="9"/>
  <c r="I23" i="9" s="1"/>
  <c r="L23" i="9" s="1"/>
  <c r="O23" i="9" s="1"/>
  <c r="C40" i="9" s="1"/>
  <c r="F40" i="9" l="1"/>
  <c r="I40" i="9" s="1"/>
  <c r="L40" i="9" s="1"/>
  <c r="O40" i="9" s="1"/>
  <c r="C57" i="9" s="1"/>
  <c r="C38" i="9"/>
  <c r="C55" i="9" l="1"/>
  <c r="F57" i="9"/>
  <c r="I57" i="9" s="1"/>
  <c r="L57" i="9" s="1"/>
  <c r="O57" i="9" s="1"/>
  <c r="C74" i="9" s="1"/>
  <c r="F74" i="9" s="1"/>
  <c r="I74" i="9" s="1"/>
  <c r="L74" i="9" s="1"/>
  <c r="O74" i="9" s="1"/>
</calcChain>
</file>

<file path=xl/sharedStrings.xml><?xml version="1.0" encoding="utf-8"?>
<sst xmlns="http://schemas.openxmlformats.org/spreadsheetml/2006/main" count="249" uniqueCount="62">
  <si>
    <t>Atelier</t>
  </si>
  <si>
    <t>CNR</t>
  </si>
  <si>
    <t>DBOX</t>
  </si>
  <si>
    <t>Projets</t>
  </si>
  <si>
    <t>Cliquer ici pour générer une nouvelle feuille et sélectionner le mois correspondant :</t>
  </si>
  <si>
    <t>Année</t>
  </si>
  <si>
    <t>Jours fériés</t>
  </si>
  <si>
    <t>jour de l'an</t>
  </si>
  <si>
    <t>Pâques</t>
  </si>
  <si>
    <t>Lundi de Pâques</t>
  </si>
  <si>
    <t>Fête du travail</t>
  </si>
  <si>
    <t>Armistice 1945</t>
  </si>
  <si>
    <t>Ascension</t>
  </si>
  <si>
    <t>Pentecôte</t>
  </si>
  <si>
    <t>Lundi Pentecôte</t>
  </si>
  <si>
    <t>Fête Nationnale</t>
  </si>
  <si>
    <t>Assomption</t>
  </si>
  <si>
    <t>Tous saint</t>
  </si>
  <si>
    <t>Armistice 1918</t>
  </si>
  <si>
    <t>25 décembre</t>
  </si>
  <si>
    <t>MOIS</t>
  </si>
  <si>
    <t xml:space="preserve">Heures supplémentaires </t>
  </si>
  <si>
    <t>NOM</t>
  </si>
  <si>
    <t>H/semaine</t>
  </si>
  <si>
    <t xml:space="preserve">Lundi 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</si>
  <si>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</si>
  <si>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</si>
  <si>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</si>
  <si>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</si>
  <si>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</si>
  <si>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</si>
  <si>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</si>
  <si>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Tâches</t>
  </si>
  <si>
    <t>Heure</t>
  </si>
  <si>
    <t>Arrivée</t>
  </si>
  <si>
    <t>Total heures</t>
  </si>
  <si>
    <t>Ile des sciences</t>
  </si>
  <si>
    <t>Diorren</t>
  </si>
  <si>
    <t>HITS</t>
  </si>
  <si>
    <t>Départ</t>
  </si>
  <si>
    <t>Véolia</t>
  </si>
  <si>
    <t>Sancerre</t>
  </si>
  <si>
    <t>Prospection</t>
  </si>
  <si>
    <t>Twizy</t>
  </si>
  <si>
    <t>Lundi</t>
  </si>
  <si>
    <t>mardi</t>
  </si>
  <si>
    <t>Mercredi</t>
  </si>
  <si>
    <t>Jeudi</t>
  </si>
  <si>
    <t>semaine 5</t>
  </si>
  <si>
    <t>Semaine 1</t>
  </si>
  <si>
    <t>Semaine 2</t>
  </si>
  <si>
    <t>Semaine 3</t>
  </si>
  <si>
    <t>Semaine 4</t>
  </si>
  <si>
    <t>Semaine 5</t>
  </si>
  <si>
    <t>Heures règlementaires</t>
  </si>
  <si>
    <t xml:space="preserve">Dubaï Emaar </t>
  </si>
  <si>
    <t>Jetpack</t>
  </si>
  <si>
    <t>Production</t>
  </si>
  <si>
    <t>Gestion</t>
  </si>
  <si>
    <t>R &amp; D</t>
  </si>
  <si>
    <t>Maintenance</t>
  </si>
  <si>
    <t>Trajet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</si>
</sst>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mmm\-yy;@"/>
    <numFmt numFmtId="165" formatCode="d/m/yy;@"/>
    <numFmt numFmtId="166" formatCode="[h]:mm:ss;@"/>
    <numFmt numFmtId="167" formatCode="dd/mm/yy;@"/>
    <numFmt numFmtId="168" formatCode="h:mm;@"/>
    <numFmt numFmtId="169" formatCode="[$-F400]h:mm:ss\ AM/P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9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/>
    </xf>
    <xf numFmtId="0" fontId="4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4" fontId="7" fillId="5" borderId="0" xfId="1" applyNumberForma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Alignment="1">
      <alignment vertical="center"/>
    </xf>
    <xf numFmtId="16" fontId="7" fillId="0" borderId="0" xfId="1" quotePrefix="1" applyNumberFormat="1" applyFont="1" applyAlignment="1">
      <alignment vertical="center"/>
    </xf>
    <xf numFmtId="0" fontId="7" fillId="0" borderId="0" xfId="1" quotePrefix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3" borderId="2" xfId="0" applyFont="1" applyFill="1" applyBorder="1"/>
    <xf numFmtId="14" fontId="6" fillId="0" borderId="0" xfId="0" applyNumberFormat="1" applyFont="1"/>
    <xf numFmtId="165" fontId="6" fillId="0" borderId="0" xfId="0" applyNumberFormat="1" applyFont="1"/>
    <xf numFmtId="0" fontId="3" fillId="0" borderId="0" xfId="0" applyFont="1" applyBorder="1"/>
    <xf numFmtId="0" fontId="4" fillId="3" borderId="6" xfId="0" applyFont="1" applyFill="1" applyBorder="1"/>
    <xf numFmtId="166" fontId="3" fillId="7" borderId="8" xfId="0" applyNumberFormat="1" applyFont="1" applyFill="1" applyBorder="1"/>
    <xf numFmtId="0" fontId="1" fillId="6" borderId="7" xfId="0" applyFont="1" applyFill="1" applyBorder="1" applyAlignment="1">
      <alignment horizontal="center"/>
    </xf>
    <xf numFmtId="167" fontId="10" fillId="6" borderId="9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center"/>
    </xf>
    <xf numFmtId="168" fontId="2" fillId="6" borderId="3" xfId="0" applyNumberFormat="1" applyFont="1" applyFill="1" applyBorder="1" applyAlignment="1">
      <alignment horizontal="center"/>
    </xf>
    <xf numFmtId="167" fontId="10" fillId="6" borderId="10" xfId="0" applyNumberFormat="1" applyFont="1" applyFill="1" applyBorder="1" applyAlignment="1">
      <alignment horizontal="center"/>
    </xf>
    <xf numFmtId="168" fontId="2" fillId="6" borderId="10" xfId="0" applyNumberFormat="1" applyFont="1" applyFill="1" applyBorder="1" applyAlignment="1">
      <alignment horizontal="center"/>
    </xf>
    <xf numFmtId="0" fontId="4" fillId="3" borderId="1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/>
    <xf numFmtId="168" fontId="0" fillId="0" borderId="13" xfId="0" applyNumberForma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168" fontId="0" fillId="0" borderId="17" xfId="0" applyNumberFormat="1" applyBorder="1"/>
    <xf numFmtId="0" fontId="12" fillId="0" borderId="18" xfId="0" applyFont="1" applyBorder="1"/>
    <xf numFmtId="168" fontId="0" fillId="0" borderId="19" xfId="0" applyNumberFormat="1" applyBorder="1"/>
    <xf numFmtId="0" fontId="12" fillId="0" borderId="9" xfId="0" applyFont="1" applyBorder="1"/>
    <xf numFmtId="0" fontId="0" fillId="0" borderId="9" xfId="0" applyFont="1" applyFill="1" applyBorder="1" applyAlignment="1">
      <alignment horizontal="left"/>
    </xf>
    <xf numFmtId="20" fontId="0" fillId="8" borderId="0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20" fontId="0" fillId="0" borderId="0" xfId="0" applyNumberFormat="1" applyFill="1" applyBorder="1" applyAlignment="1">
      <alignment horizontal="center"/>
    </xf>
    <xf numFmtId="0" fontId="0" fillId="9" borderId="0" xfId="0" applyFill="1"/>
    <xf numFmtId="0" fontId="0" fillId="4" borderId="0" xfId="0" applyFill="1"/>
    <xf numFmtId="0" fontId="0" fillId="0" borderId="12" xfId="0" applyFont="1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20" fontId="0" fillId="10" borderId="0" xfId="0" applyNumberFormat="1" applyFill="1"/>
    <xf numFmtId="0" fontId="12" fillId="0" borderId="0" xfId="0" applyFont="1" applyBorder="1"/>
    <xf numFmtId="168" fontId="0" fillId="0" borderId="7" xfId="0" applyNumberFormat="1" applyBorder="1"/>
    <xf numFmtId="0" fontId="12" fillId="0" borderId="6" xfId="0" applyFont="1" applyBorder="1"/>
    <xf numFmtId="168" fontId="0" fillId="0" borderId="20" xfId="0" applyNumberFormat="1" applyBorder="1"/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3" fillId="15" borderId="0" xfId="0" applyFont="1" applyFill="1"/>
    <xf numFmtId="0" fontId="0" fillId="0" borderId="0" xfId="0" applyBorder="1"/>
    <xf numFmtId="168" fontId="0" fillId="0" borderId="18" xfId="0" applyNumberFormat="1" applyBorder="1"/>
    <xf numFmtId="0" fontId="12" fillId="0" borderId="2" xfId="0" applyFont="1" applyBorder="1"/>
    <xf numFmtId="168" fontId="0" fillId="0" borderId="4" xfId="0" applyNumberFormat="1" applyBorder="1" applyAlignment="1">
      <alignment horizontal="right"/>
    </xf>
    <xf numFmtId="168" fontId="0" fillId="0" borderId="4" xfId="0" applyNumberFormat="1" applyBorder="1"/>
    <xf numFmtId="0" fontId="12" fillId="0" borderId="4" xfId="0" applyFont="1" applyBorder="1"/>
    <xf numFmtId="166" fontId="11" fillId="0" borderId="0" xfId="0" applyNumberFormat="1" applyFont="1" applyFill="1" applyBorder="1" applyAlignment="1">
      <alignment horizontal="center"/>
    </xf>
    <xf numFmtId="166" fontId="3" fillId="0" borderId="23" xfId="0" applyNumberFormat="1" applyFont="1" applyBorder="1"/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12" xfId="0" applyFont="1" applyBorder="1"/>
    <xf numFmtId="168" fontId="0" fillId="0" borderId="0" xfId="0" applyNumberForma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168" fontId="0" fillId="0" borderId="20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12" fillId="0" borderId="22" xfId="0" applyFont="1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168" fontId="0" fillId="0" borderId="26" xfId="0" applyNumberFormat="1" applyBorder="1"/>
    <xf numFmtId="0" fontId="12" fillId="0" borderId="28" xfId="0" applyFont="1" applyBorder="1"/>
    <xf numFmtId="168" fontId="0" fillId="0" borderId="3" xfId="0" applyNumberFormat="1" applyBorder="1"/>
    <xf numFmtId="20" fontId="0" fillId="0" borderId="9" xfId="0" applyNumberFormat="1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66" fontId="3" fillId="0" borderId="8" xfId="0" applyNumberFormat="1" applyFont="1" applyBorder="1"/>
    <xf numFmtId="0" fontId="0" fillId="0" borderId="20" xfId="0" applyBorder="1"/>
    <xf numFmtId="0" fontId="12" fillId="0" borderId="6" xfId="0" applyFont="1" applyFill="1" applyBorder="1"/>
    <xf numFmtId="168" fontId="0" fillId="0" borderId="7" xfId="0" applyNumberForma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8" fontId="0" fillId="0" borderId="20" xfId="0" applyNumberFormat="1" applyFill="1" applyBorder="1"/>
    <xf numFmtId="0" fontId="12" fillId="0" borderId="7" xfId="0" applyFont="1" applyFill="1" applyBorder="1"/>
    <xf numFmtId="20" fontId="0" fillId="0" borderId="0" xfId="0" applyNumberFormat="1"/>
    <xf numFmtId="0" fontId="0" fillId="0" borderId="7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16" borderId="0" xfId="0" applyFill="1"/>
    <xf numFmtId="0" fontId="0" fillId="17" borderId="0" xfId="0" applyFill="1"/>
    <xf numFmtId="0" fontId="0" fillId="0" borderId="2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6" borderId="27" xfId="0" applyFill="1" applyBorder="1"/>
    <xf numFmtId="0" fontId="0" fillId="6" borderId="19" xfId="0" applyFill="1" applyBorder="1"/>
    <xf numFmtId="0" fontId="0" fillId="6" borderId="13" xfId="0" applyFill="1" applyBorder="1"/>
    <xf numFmtId="0" fontId="0" fillId="6" borderId="11" xfId="0" applyFill="1" applyBorder="1"/>
    <xf numFmtId="0" fontId="14" fillId="18" borderId="5" xfId="0" applyFont="1" applyFill="1" applyBorder="1" applyAlignment="1">
      <alignment horizontal="center"/>
    </xf>
    <xf numFmtId="166" fontId="14" fillId="18" borderId="5" xfId="0" applyNumberFormat="1" applyFont="1" applyFill="1" applyBorder="1" applyAlignment="1"/>
    <xf numFmtId="166" fontId="14" fillId="18" borderId="3" xfId="0" applyNumberFormat="1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166" fontId="14" fillId="18" borderId="2" xfId="0" applyNumberFormat="1" applyFont="1" applyFill="1" applyBorder="1" applyAlignment="1">
      <alignment horizontal="center"/>
    </xf>
    <xf numFmtId="0" fontId="14" fillId="18" borderId="4" xfId="0" applyFont="1" applyFill="1" applyBorder="1" applyAlignment="1"/>
    <xf numFmtId="0" fontId="14" fillId="18" borderId="2" xfId="0" applyFont="1" applyFill="1" applyBorder="1" applyAlignment="1"/>
    <xf numFmtId="0" fontId="14" fillId="18" borderId="5" xfId="0" applyFont="1" applyFill="1" applyBorder="1" applyAlignment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3" borderId="0" xfId="0" applyFill="1"/>
    <xf numFmtId="0" fontId="0" fillId="22" borderId="0" xfId="0" applyFill="1"/>
    <xf numFmtId="0" fontId="13" fillId="24" borderId="0" xfId="0" applyFont="1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13" fillId="5" borderId="0" xfId="0" applyFont="1" applyFill="1"/>
    <xf numFmtId="0" fontId="0" fillId="23" borderId="0" xfId="0" applyFill="1"/>
    <xf numFmtId="0" fontId="0" fillId="29" borderId="0" xfId="0" applyFill="1"/>
    <xf numFmtId="0" fontId="0" fillId="28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1" fillId="0" borderId="0" xfId="0" applyFont="1" applyFill="1" applyBorder="1"/>
    <xf numFmtId="166" fontId="0" fillId="0" borderId="0" xfId="0" applyNumberFormat="1" applyFont="1"/>
    <xf numFmtId="0" fontId="0" fillId="0" borderId="0" xfId="0" applyFont="1"/>
    <xf numFmtId="169" fontId="0" fillId="8" borderId="29" xfId="0" applyNumberFormat="1" applyFont="1" applyFill="1" applyBorder="1" applyAlignment="1">
      <alignment horizontal="left"/>
    </xf>
    <xf numFmtId="169" fontId="11" fillId="8" borderId="29" xfId="0" applyNumberFormat="1" applyFont="1" applyFill="1" applyBorder="1" applyAlignment="1">
      <alignment horizontal="center"/>
    </xf>
    <xf numFmtId="169" fontId="0" fillId="9" borderId="29" xfId="0" applyNumberFormat="1" applyFill="1" applyBorder="1"/>
    <xf numFmtId="169" fontId="11" fillId="9" borderId="29" xfId="0" applyNumberFormat="1" applyFont="1" applyFill="1" applyBorder="1" applyAlignment="1">
      <alignment horizontal="center"/>
    </xf>
    <xf numFmtId="169" fontId="0" fillId="4" borderId="29" xfId="0" applyNumberFormat="1" applyFill="1" applyBorder="1"/>
    <xf numFmtId="169" fontId="11" fillId="4" borderId="29" xfId="0" applyNumberFormat="1" applyFont="1" applyFill="1" applyBorder="1" applyAlignment="1">
      <alignment horizontal="center"/>
    </xf>
    <xf numFmtId="169" fontId="0" fillId="10" borderId="29" xfId="0" applyNumberFormat="1" applyFill="1" applyBorder="1"/>
    <xf numFmtId="169" fontId="11" fillId="10" borderId="29" xfId="0" applyNumberFormat="1" applyFont="1" applyFill="1" applyBorder="1" applyAlignment="1">
      <alignment horizontal="center"/>
    </xf>
    <xf numFmtId="169" fontId="0" fillId="2" borderId="29" xfId="0" applyNumberFormat="1" applyFill="1" applyBorder="1"/>
    <xf numFmtId="169" fontId="11" fillId="2" borderId="29" xfId="0" applyNumberFormat="1" applyFont="1" applyFill="1" applyBorder="1" applyAlignment="1">
      <alignment horizontal="center"/>
    </xf>
    <xf numFmtId="169" fontId="0" fillId="11" borderId="29" xfId="0" applyNumberFormat="1" applyFill="1" applyBorder="1"/>
    <xf numFmtId="169" fontId="11" fillId="11" borderId="29" xfId="0" applyNumberFormat="1" applyFont="1" applyFill="1" applyBorder="1" applyAlignment="1">
      <alignment horizontal="center"/>
    </xf>
    <xf numFmtId="169" fontId="0" fillId="12" borderId="29" xfId="0" applyNumberFormat="1" applyFill="1" applyBorder="1"/>
    <xf numFmtId="169" fontId="11" fillId="12" borderId="29" xfId="0" applyNumberFormat="1" applyFont="1" applyFill="1" applyBorder="1" applyAlignment="1">
      <alignment horizontal="center"/>
    </xf>
    <xf numFmtId="169" fontId="0" fillId="13" borderId="29" xfId="0" applyNumberFormat="1" applyFill="1" applyBorder="1"/>
    <xf numFmtId="169" fontId="11" fillId="13" borderId="29" xfId="0" applyNumberFormat="1" applyFont="1" applyFill="1" applyBorder="1" applyAlignment="1">
      <alignment horizontal="center"/>
    </xf>
    <xf numFmtId="169" fontId="0" fillId="14" borderId="29" xfId="0" applyNumberFormat="1" applyFill="1" applyBorder="1"/>
    <xf numFmtId="169" fontId="11" fillId="14" borderId="29" xfId="0" applyNumberFormat="1" applyFont="1" applyFill="1" applyBorder="1" applyAlignment="1">
      <alignment horizontal="center"/>
    </xf>
    <xf numFmtId="169" fontId="13" fillId="15" borderId="29" xfId="0" applyNumberFormat="1" applyFont="1" applyFill="1" applyBorder="1"/>
    <xf numFmtId="169" fontId="0" fillId="17" borderId="29" xfId="0" applyNumberFormat="1" applyFill="1" applyBorder="1"/>
    <xf numFmtId="169" fontId="0" fillId="16" borderId="29" xfId="0" applyNumberFormat="1" applyFill="1" applyBorder="1"/>
    <xf numFmtId="169" fontId="0" fillId="20" borderId="29" xfId="0" applyNumberFormat="1" applyFill="1" applyBorder="1"/>
    <xf numFmtId="169" fontId="13" fillId="24" borderId="29" xfId="0" applyNumberFormat="1" applyFont="1" applyFill="1" applyBorder="1"/>
    <xf numFmtId="169" fontId="0" fillId="27" borderId="29" xfId="0" applyNumberFormat="1" applyFill="1" applyBorder="1"/>
    <xf numFmtId="169" fontId="13" fillId="5" borderId="29" xfId="0" applyNumberFormat="1" applyFont="1" applyFill="1" applyBorder="1"/>
    <xf numFmtId="169" fontId="0" fillId="23" borderId="29" xfId="0" applyNumberFormat="1" applyFill="1" applyBorder="1"/>
    <xf numFmtId="169" fontId="0" fillId="19" borderId="29" xfId="0" applyNumberFormat="1" applyFill="1" applyBorder="1"/>
    <xf numFmtId="169" fontId="0" fillId="28" borderId="29" xfId="0" applyNumberFormat="1" applyFill="1" applyBorder="1"/>
    <xf numFmtId="169" fontId="0" fillId="30" borderId="29" xfId="0" applyNumberFormat="1" applyFill="1" applyBorder="1"/>
    <xf numFmtId="169" fontId="0" fillId="22" borderId="29" xfId="0" applyNumberFormat="1" applyFill="1" applyBorder="1"/>
    <xf numFmtId="169" fontId="0" fillId="29" borderId="29" xfId="0" applyNumberFormat="1" applyFill="1" applyBorder="1"/>
    <xf numFmtId="169" fontId="0" fillId="32" borderId="29" xfId="0" applyNumberFormat="1" applyFill="1" applyBorder="1"/>
    <xf numFmtId="169" fontId="0" fillId="33" borderId="29" xfId="0" applyNumberFormat="1" applyFill="1" applyBorder="1"/>
    <xf numFmtId="169" fontId="0" fillId="3" borderId="29" xfId="0" applyNumberFormat="1" applyFill="1" applyBorder="1"/>
    <xf numFmtId="169" fontId="0" fillId="21" borderId="29" xfId="0" applyNumberFormat="1" applyFill="1" applyBorder="1"/>
    <xf numFmtId="169" fontId="0" fillId="31" borderId="29" xfId="0" applyNumberFormat="1" applyFill="1" applyBorder="1"/>
    <xf numFmtId="169" fontId="0" fillId="25" borderId="29" xfId="0" applyNumberFormat="1" applyFill="1" applyBorder="1"/>
    <xf numFmtId="169" fontId="0" fillId="26" borderId="29" xfId="0" applyNumberFormat="1" applyFill="1" applyBorder="1"/>
    <xf numFmtId="17" fontId="10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6" fontId="16" fillId="3" borderId="12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/>
    </xf>
  </cellXfs>
  <cellStyles count="2">
    <cellStyle name="Normal" xfId="0" builtinId="0"/>
    <cellStyle name="Normal_FormatConditionnelExemples" xfId="1"/>
  </cellStyles>
  <dxfs count="1374">
    <dxf>
      <fill>
        <patternFill>
          <bgColor rgb="FFFF0000"/>
        </patternFill>
      </fill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9" formatCode="[$-F400]h:mm:ss\ AM/PM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104775</xdr:rowOff>
        </xdr:from>
        <xdr:to>
          <xdr:col>3</xdr:col>
          <xdr:colOff>0</xdr:colOff>
          <xdr:row>1</xdr:row>
          <xdr:rowOff>428625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Nouveau mois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corp/Downloads/ELjrFQYLo8j_Feuille-exempl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sation"/>
      <sheetName val="Janvier"/>
      <sheetName val="Feuil1"/>
    </sheetNames>
    <sheetDataSet>
      <sheetData sheetId="0">
        <row r="8">
          <cell r="B8">
            <v>42370</v>
          </cell>
        </row>
        <row r="9">
          <cell r="B9">
            <v>42456</v>
          </cell>
        </row>
        <row r="10">
          <cell r="B10">
            <v>42457</v>
          </cell>
        </row>
        <row r="11">
          <cell r="B11">
            <v>42491</v>
          </cell>
        </row>
        <row r="12">
          <cell r="B12">
            <v>42498</v>
          </cell>
        </row>
        <row r="13">
          <cell r="B13">
            <v>42495</v>
          </cell>
        </row>
        <row r="14">
          <cell r="B14">
            <v>42505</v>
          </cell>
        </row>
        <row r="15">
          <cell r="B15">
            <v>42506</v>
          </cell>
        </row>
        <row r="16">
          <cell r="B16">
            <v>42565</v>
          </cell>
        </row>
        <row r="17">
          <cell r="B17">
            <v>42597</v>
          </cell>
        </row>
        <row r="18">
          <cell r="B18">
            <v>42675</v>
          </cell>
        </row>
        <row r="19">
          <cell r="B19">
            <v>42685</v>
          </cell>
        </row>
        <row r="20">
          <cell r="B20">
            <v>42729</v>
          </cell>
        </row>
      </sheetData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Projets" displayName="Projets" ref="A1:G14" totalsRowShown="0" headerRowDxfId="8" tableBorderDxfId="7">
  <autoFilter ref="A1:G14"/>
  <tableColumns count="7">
    <tableColumn id="1" name="Projets"/>
    <tableColumn id="7" name="Production" dataDxfId="6"/>
    <tableColumn id="6" name="Gestion" dataDxfId="5"/>
    <tableColumn id="5" name="R &amp; D" dataDxfId="4"/>
    <tableColumn id="4" name="Maintenance" dataDxfId="3"/>
    <tableColumn id="3" name="Trajet" dataDxfId="2"/>
    <tableColumn id="2" name="Total heure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92D050"/>
  </sheetPr>
  <dimension ref="A2:E9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36.5703125" customWidth="1"/>
  </cols>
  <sheetData>
    <row r="2" spans="1:5" ht="43.5" customHeight="1" x14ac:dyDescent="0.25">
      <c r="A2" s="2" t="s">
        <v>4</v>
      </c>
    </row>
    <row r="9" spans="1:5" x14ac:dyDescent="0.25">
      <c r="E9" s="99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creer_nouvelle_feuille">
                <anchor moveWithCells="1" sizeWithCells="1">
                  <from>
                    <xdr:col>1</xdr:col>
                    <xdr:colOff>76200</xdr:colOff>
                    <xdr:row>1</xdr:row>
                    <xdr:rowOff>104775</xdr:rowOff>
                  </from>
                  <to>
                    <xdr:col>3</xdr:col>
                    <xdr:colOff>0</xdr:colOff>
                    <xdr:row>1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U89"/>
  <sheetViews>
    <sheetView zoomScale="85" zoomScaleNormal="85" workbookViewId="0">
      <selection activeCell="C9" sqref="C9:E9"/>
    </sheetView>
  </sheetViews>
  <sheetFormatPr baseColWidth="10" defaultRowHeight="15" x14ac:dyDescent="0.25"/>
  <cols>
    <col min="1" max="1" width="20.85546875" bestFit="1" customWidth="1"/>
    <col min="2" max="2" width="14.85546875" customWidth="1"/>
    <col min="3" max="3" width="25.42578125" bestFit="1" customWidth="1"/>
    <col min="4" max="4" width="15.7109375" customWidth="1"/>
    <col min="5" max="5" width="10.7109375" customWidth="1"/>
    <col min="6" max="6" width="25.42578125" bestFit="1" customWidth="1"/>
    <col min="7" max="7" width="15.7109375" customWidth="1"/>
    <col min="8" max="8" width="10.7109375" customWidth="1"/>
    <col min="9" max="9" width="25.42578125" bestFit="1" customWidth="1"/>
    <col min="10" max="10" width="15.7109375" customWidth="1"/>
    <col min="11" max="11" width="10.7109375" customWidth="1"/>
    <col min="12" max="12" width="25.42578125" customWidth="1"/>
    <col min="13" max="13" width="15.7109375" customWidth="1"/>
    <col min="14" max="14" width="10.7109375" customWidth="1"/>
    <col min="15" max="15" width="25.42578125" customWidth="1"/>
    <col min="16" max="16" width="15.7109375" customWidth="1"/>
    <col min="17" max="17" width="10.7109375" customWidth="1"/>
    <col min="19" max="19" width="12.85546875" customWidth="1"/>
    <col min="21" max="21" width="15.28515625" customWidth="1"/>
  </cols>
  <sheetData>
    <row r="1" spans="1:21" ht="21.75" thickBot="1" x14ac:dyDescent="0.4">
      <c r="A1" s="13"/>
      <c r="B1" s="14"/>
      <c r="C1" s="187">
        <f>B2</f>
        <v>0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/>
    </row>
    <row r="2" spans="1:21" ht="21.75" thickBot="1" x14ac:dyDescent="0.4">
      <c r="A2" s="15" t="s">
        <v>20</v>
      </c>
      <c r="B2" s="179"/>
      <c r="C2" s="16"/>
      <c r="D2" s="16"/>
      <c r="E2" s="6"/>
      <c r="F2" s="13"/>
      <c r="G2" s="13"/>
      <c r="H2" s="6"/>
      <c r="I2" s="17"/>
      <c r="J2" s="17"/>
      <c r="K2" s="6"/>
      <c r="L2" s="6"/>
      <c r="M2" s="6"/>
      <c r="N2" s="6"/>
      <c r="O2" s="6"/>
      <c r="P2" s="6"/>
      <c r="Q2" s="6"/>
      <c r="R2" s="18" t="s">
        <v>21</v>
      </c>
      <c r="U2" s="185" t="s">
        <v>54</v>
      </c>
    </row>
    <row r="3" spans="1:21" ht="21.75" thickBot="1" x14ac:dyDescent="0.4">
      <c r="A3" s="15" t="s">
        <v>5</v>
      </c>
      <c r="B3" s="180">
        <v>2016</v>
      </c>
      <c r="C3" s="6"/>
      <c r="D3" s="6"/>
      <c r="E3" s="6"/>
      <c r="F3" s="6"/>
      <c r="G3" s="6"/>
      <c r="H3" s="6"/>
      <c r="I3" s="7"/>
      <c r="J3" s="7"/>
      <c r="K3" s="6"/>
      <c r="L3" s="6"/>
      <c r="M3" s="6"/>
      <c r="N3" s="6"/>
      <c r="O3" s="6"/>
      <c r="P3" s="6"/>
      <c r="Q3" s="6"/>
      <c r="U3" s="186"/>
    </row>
    <row r="4" spans="1:21" ht="16.5" thickBot="1" x14ac:dyDescent="0.3">
      <c r="A4" s="19" t="s">
        <v>22</v>
      </c>
      <c r="B4" s="181"/>
      <c r="C4" s="190" t="e">
        <f>"semaine "&amp;INT(MOD(INT((MIN(C6,F6,I6,L6,O6)-2)/7)+0.6,52+5/28))+1</f>
        <v>#VALUE!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  <c r="P4" s="113"/>
      <c r="Q4" s="114">
        <f>H6+K6+N6+Q6+E6</f>
        <v>0</v>
      </c>
      <c r="R4" s="20">
        <f>Q4-U4</f>
        <v>0</v>
      </c>
      <c r="T4" s="109" t="s">
        <v>49</v>
      </c>
      <c r="U4" s="102"/>
    </row>
    <row r="5" spans="1:21" ht="16.5" thickBot="1" x14ac:dyDescent="0.3">
      <c r="A5" s="15" t="s">
        <v>23</v>
      </c>
      <c r="B5" s="182">
        <v>35</v>
      </c>
      <c r="C5" s="21" t="s">
        <v>24</v>
      </c>
      <c r="D5" s="193"/>
      <c r="E5" s="194"/>
      <c r="F5" s="21" t="s">
        <v>25</v>
      </c>
      <c r="G5" s="193"/>
      <c r="H5" s="194"/>
      <c r="I5" s="21" t="s">
        <v>26</v>
      </c>
      <c r="J5" s="193"/>
      <c r="K5" s="194"/>
      <c r="L5" s="21" t="s">
        <v>27</v>
      </c>
      <c r="M5" s="193"/>
      <c r="N5" s="194"/>
      <c r="O5" s="21" t="s">
        <v>28</v>
      </c>
      <c r="P5" s="193"/>
      <c r="Q5" s="194"/>
      <c r="T5" s="110" t="s">
        <v>50</v>
      </c>
      <c r="U5" s="103"/>
    </row>
    <row r="6" spans="1:21" ht="16.5" thickBot="1" x14ac:dyDescent="0.3">
      <c r="A6" s="15" t="s">
        <v>29</v>
      </c>
      <c r="B6" s="183">
        <f>Q4+Q21+Q38+Q55+Q72</f>
        <v>0</v>
      </c>
      <c r="C6" s="22" t="e">
        <v>#VALUE!</v>
      </c>
      <c r="D6" s="23"/>
      <c r="E6" s="24">
        <f>E9+E10+E11+E12+E16+E17+E18+E19</f>
        <v>0</v>
      </c>
      <c r="F6" s="22" t="e">
        <v>#VALUE!</v>
      </c>
      <c r="G6" s="23"/>
      <c r="H6" s="24">
        <f>H9+H10+H11+H12+H16+H17+H18+H19</f>
        <v>0</v>
      </c>
      <c r="I6" s="22" t="e">
        <v>#VALUE!</v>
      </c>
      <c r="J6" s="23"/>
      <c r="K6" s="24">
        <f>K9+K10+K11+K12+K16+K18+K17+K19</f>
        <v>0</v>
      </c>
      <c r="L6" s="22" t="e">
        <v>#VALUE!</v>
      </c>
      <c r="M6" s="25"/>
      <c r="N6" s="26">
        <f>N9+N10+N11+N12+N16+N17+N18+N19</f>
        <v>0</v>
      </c>
      <c r="O6" s="22" t="e">
        <v>#VALUE!</v>
      </c>
      <c r="P6" s="25"/>
      <c r="Q6" s="26">
        <f>Q9+Q10+Q11+Q12+Q16+Q18+Q17+Q19</f>
        <v>0</v>
      </c>
      <c r="T6" s="111" t="s">
        <v>51</v>
      </c>
      <c r="U6" s="100"/>
    </row>
    <row r="7" spans="1:21" ht="16.5" thickBot="1" x14ac:dyDescent="0.3">
      <c r="A7" s="27" t="s">
        <v>30</v>
      </c>
      <c r="B7" s="184">
        <f>R4+R21+R38+R55+R72</f>
        <v>0</v>
      </c>
      <c r="C7" s="28" t="s">
        <v>31</v>
      </c>
      <c r="D7" s="28" t="s">
        <v>32</v>
      </c>
      <c r="E7" s="29" t="s">
        <v>33</v>
      </c>
      <c r="F7" s="28" t="s">
        <v>31</v>
      </c>
      <c r="G7" s="28" t="s">
        <v>32</v>
      </c>
      <c r="H7" s="29" t="s">
        <v>33</v>
      </c>
      <c r="I7" s="30" t="s">
        <v>31</v>
      </c>
      <c r="J7" s="28" t="s">
        <v>32</v>
      </c>
      <c r="K7" s="31" t="s">
        <v>33</v>
      </c>
      <c r="L7" s="30" t="s">
        <v>31</v>
      </c>
      <c r="M7" s="28" t="s">
        <v>32</v>
      </c>
      <c r="N7" s="29" t="s">
        <v>33</v>
      </c>
      <c r="O7" s="30" t="s">
        <v>31</v>
      </c>
      <c r="P7" s="28" t="s">
        <v>32</v>
      </c>
      <c r="Q7" s="29" t="s">
        <v>33</v>
      </c>
      <c r="T7" s="111" t="s">
        <v>52</v>
      </c>
      <c r="U7" s="103"/>
    </row>
    <row r="8" spans="1:21" ht="15.75" thickBot="1" x14ac:dyDescent="0.3">
      <c r="C8" s="32" t="s">
        <v>34</v>
      </c>
      <c r="D8" s="33"/>
      <c r="E8" s="34">
        <v>0.375</v>
      </c>
      <c r="F8" s="35" t="s">
        <v>34</v>
      </c>
      <c r="G8" s="35"/>
      <c r="H8" s="34">
        <v>0.375</v>
      </c>
      <c r="I8" s="36" t="s">
        <v>34</v>
      </c>
      <c r="J8" s="37"/>
      <c r="K8" s="38">
        <v>0.375</v>
      </c>
      <c r="L8" s="39" t="s">
        <v>34</v>
      </c>
      <c r="M8" s="39"/>
      <c r="N8" s="40">
        <v>0.375</v>
      </c>
      <c r="O8" s="41" t="s">
        <v>34</v>
      </c>
      <c r="P8" s="33"/>
      <c r="Q8" s="34">
        <v>0.375</v>
      </c>
      <c r="T8" s="112" t="s">
        <v>53</v>
      </c>
      <c r="U8" s="101"/>
    </row>
    <row r="9" spans="1:21" x14ac:dyDescent="0.25">
      <c r="C9" s="42"/>
      <c r="D9" s="42"/>
      <c r="E9" s="90"/>
      <c r="F9" s="42"/>
      <c r="G9" s="42"/>
      <c r="H9" s="90"/>
      <c r="I9" s="42"/>
      <c r="J9" s="42"/>
      <c r="K9" s="90"/>
      <c r="L9" s="42"/>
      <c r="M9" s="42"/>
      <c r="N9" s="90"/>
      <c r="O9" s="42"/>
      <c r="P9" s="42"/>
      <c r="Q9" s="87"/>
    </row>
    <row r="10" spans="1:21" x14ac:dyDescent="0.25">
      <c r="C10" s="44"/>
      <c r="D10" s="44"/>
      <c r="E10" s="45"/>
      <c r="F10" s="44"/>
      <c r="G10" s="44"/>
      <c r="H10" s="45"/>
      <c r="I10" s="44"/>
      <c r="J10" s="44"/>
      <c r="K10" s="45"/>
      <c r="L10" s="44"/>
      <c r="M10" s="44"/>
      <c r="N10" s="45"/>
      <c r="O10" s="44"/>
      <c r="P10" s="44"/>
      <c r="Q10" s="88"/>
    </row>
    <row r="11" spans="1:21" x14ac:dyDescent="0.25">
      <c r="C11" s="44"/>
      <c r="D11" s="44"/>
      <c r="E11" s="3"/>
      <c r="F11" s="44"/>
      <c r="G11" s="44"/>
      <c r="H11" s="3"/>
      <c r="I11" s="44"/>
      <c r="J11" s="44"/>
      <c r="K11" s="3"/>
      <c r="L11" s="44"/>
      <c r="M11" s="44"/>
      <c r="N11" s="3"/>
      <c r="O11" s="44"/>
      <c r="P11" s="44"/>
      <c r="Q11" s="89"/>
    </row>
    <row r="12" spans="1:21" ht="15.75" thickBot="1" x14ac:dyDescent="0.3">
      <c r="C12" s="48"/>
      <c r="D12" s="48"/>
      <c r="E12" s="49"/>
      <c r="F12" s="48"/>
      <c r="G12" s="48"/>
      <c r="H12" s="49"/>
      <c r="I12" s="48"/>
      <c r="J12" s="48"/>
      <c r="K12" s="49"/>
      <c r="L12" s="48"/>
      <c r="M12" s="48"/>
      <c r="N12" s="49"/>
      <c r="O12" s="48"/>
      <c r="P12" s="48"/>
      <c r="Q12" s="80"/>
    </row>
    <row r="13" spans="1:21" ht="15.75" thickBot="1" x14ac:dyDescent="0.3">
      <c r="C13" s="32" t="s">
        <v>39</v>
      </c>
      <c r="D13" s="32"/>
      <c r="E13" s="52">
        <v>0.52083333333333337</v>
      </c>
      <c r="F13" s="53" t="s">
        <v>39</v>
      </c>
      <c r="G13" s="53"/>
      <c r="H13" s="52">
        <v>0.52083333333333337</v>
      </c>
      <c r="I13" s="51" t="s">
        <v>39</v>
      </c>
      <c r="J13" s="32"/>
      <c r="K13" s="54">
        <v>0.52083333333333337</v>
      </c>
      <c r="L13" s="32" t="s">
        <v>39</v>
      </c>
      <c r="M13" s="33"/>
      <c r="N13" s="52">
        <v>0.52083333333333337</v>
      </c>
      <c r="O13" s="32" t="s">
        <v>39</v>
      </c>
      <c r="P13" s="33"/>
      <c r="Q13" s="52">
        <v>0.52083333333333337</v>
      </c>
    </row>
    <row r="14" spans="1:21" ht="16.5" thickBot="1" x14ac:dyDescent="0.3"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  <c r="P14" s="55"/>
      <c r="Q14" s="56"/>
    </row>
    <row r="15" spans="1:21" ht="15.75" thickBot="1" x14ac:dyDescent="0.3">
      <c r="C15" s="32" t="s">
        <v>34</v>
      </c>
      <c r="D15" s="32"/>
      <c r="E15" s="52">
        <v>0.58333333333333337</v>
      </c>
      <c r="F15" s="53" t="s">
        <v>34</v>
      </c>
      <c r="G15" s="53"/>
      <c r="H15" s="52">
        <v>0.58333333333333337</v>
      </c>
      <c r="I15" s="51" t="s">
        <v>34</v>
      </c>
      <c r="J15" s="32"/>
      <c r="K15" s="52">
        <v>0.58333333333333337</v>
      </c>
      <c r="L15" s="51" t="s">
        <v>34</v>
      </c>
      <c r="M15" s="32"/>
      <c r="N15" s="52">
        <v>0.58333333333333337</v>
      </c>
      <c r="O15" s="32" t="s">
        <v>34</v>
      </c>
      <c r="P15" s="33"/>
      <c r="Q15" s="52">
        <v>0.58333333333333337</v>
      </c>
    </row>
    <row r="16" spans="1:21" x14ac:dyDescent="0.25">
      <c r="C16" s="42"/>
      <c r="D16" s="107"/>
      <c r="E16" s="90"/>
      <c r="F16" s="42"/>
      <c r="G16" s="42"/>
      <c r="H16" s="90"/>
      <c r="I16" s="42"/>
      <c r="J16" s="42"/>
      <c r="K16" s="90"/>
      <c r="L16" s="42"/>
      <c r="M16" s="42"/>
      <c r="N16" s="90"/>
      <c r="O16" s="42"/>
      <c r="P16" s="42"/>
      <c r="Q16" s="87"/>
    </row>
    <row r="17" spans="2:18" x14ac:dyDescent="0.25">
      <c r="C17" s="44"/>
      <c r="D17" s="106"/>
      <c r="E17" s="45"/>
      <c r="F17" s="44"/>
      <c r="G17" s="44"/>
      <c r="H17" s="45"/>
      <c r="I17" s="44"/>
      <c r="J17" s="44"/>
      <c r="K17" s="45"/>
      <c r="L17" s="44"/>
      <c r="M17" s="44"/>
      <c r="N17" s="45"/>
      <c r="O17" s="44"/>
      <c r="P17" s="44"/>
      <c r="Q17" s="88"/>
    </row>
    <row r="18" spans="2:18" x14ac:dyDescent="0.25">
      <c r="C18" s="44"/>
      <c r="D18" s="106"/>
      <c r="E18" s="45"/>
      <c r="F18" s="44"/>
      <c r="G18" s="44"/>
      <c r="H18" s="3"/>
      <c r="I18" s="44"/>
      <c r="J18" s="44"/>
      <c r="K18" s="3"/>
      <c r="L18" s="44"/>
      <c r="M18" s="44"/>
      <c r="N18" s="3"/>
      <c r="O18" s="44"/>
      <c r="P18" s="44"/>
      <c r="Q18" s="89"/>
    </row>
    <row r="19" spans="2:18" ht="15.75" thickBot="1" x14ac:dyDescent="0.3">
      <c r="C19" s="48"/>
      <c r="D19" s="108"/>
      <c r="E19" s="49"/>
      <c r="F19" s="48"/>
      <c r="G19" s="48"/>
      <c r="H19" s="49"/>
      <c r="I19" s="48"/>
      <c r="J19" s="48"/>
      <c r="K19" s="49"/>
      <c r="L19" s="48"/>
      <c r="M19" s="48"/>
      <c r="N19" s="49"/>
      <c r="O19" s="48"/>
      <c r="P19" s="48"/>
      <c r="Q19" s="80"/>
    </row>
    <row r="20" spans="2:18" ht="15.75" thickBot="1" x14ac:dyDescent="0.3">
      <c r="B20" s="62"/>
      <c r="C20" s="32" t="s">
        <v>39</v>
      </c>
      <c r="D20" s="32"/>
      <c r="E20" s="63">
        <v>0.72916666666666663</v>
      </c>
      <c r="F20" s="64" t="s">
        <v>39</v>
      </c>
      <c r="G20" s="32"/>
      <c r="H20" s="65">
        <v>0.72916666666666663</v>
      </c>
      <c r="I20" s="64" t="s">
        <v>39</v>
      </c>
      <c r="J20" s="32"/>
      <c r="K20" s="66">
        <v>0.72916666666666663</v>
      </c>
      <c r="L20" s="64" t="s">
        <v>39</v>
      </c>
      <c r="M20" s="32"/>
      <c r="N20" s="66">
        <v>0.72916666666666663</v>
      </c>
      <c r="O20" s="32" t="s">
        <v>39</v>
      </c>
      <c r="P20" s="67"/>
      <c r="Q20" s="66">
        <v>0.72916666666666663</v>
      </c>
    </row>
    <row r="21" spans="2:18" ht="16.5" thickBot="1" x14ac:dyDescent="0.3">
      <c r="B21" s="68"/>
      <c r="C21" s="190" t="e">
        <f>"semaine "&amp;INT(MOD(INT((C23-2)/7)+0.6,52+5/28))+1</f>
        <v>#VALUE!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2"/>
      <c r="P21" s="113"/>
      <c r="Q21" s="115">
        <f>E23+H23+K23+N23+Q23</f>
        <v>0</v>
      </c>
      <c r="R21" s="69">
        <f>Q21-U5</f>
        <v>0</v>
      </c>
    </row>
    <row r="22" spans="2:18" ht="15.75" thickBot="1" x14ac:dyDescent="0.3">
      <c r="B22" s="70"/>
      <c r="C22" s="21" t="s">
        <v>44</v>
      </c>
      <c r="D22" s="193"/>
      <c r="E22" s="194"/>
      <c r="F22" s="21" t="s">
        <v>45</v>
      </c>
      <c r="G22" s="193"/>
      <c r="H22" s="194"/>
      <c r="I22" s="21" t="s">
        <v>46</v>
      </c>
      <c r="J22" s="193"/>
      <c r="K22" s="194"/>
      <c r="L22" s="21" t="s">
        <v>47</v>
      </c>
      <c r="M22" s="193"/>
      <c r="N22" s="194"/>
      <c r="O22" s="21" t="s">
        <v>28</v>
      </c>
      <c r="P22" s="193"/>
      <c r="Q22" s="194"/>
    </row>
    <row r="23" spans="2:18" ht="16.5" thickBot="1" x14ac:dyDescent="0.3">
      <c r="C23" s="22" t="e">
        <f>O6+3</f>
        <v>#VALUE!</v>
      </c>
      <c r="D23" s="23"/>
      <c r="E23" s="24">
        <f>E26+E27+E28+E29+E33+E34+E35+E36</f>
        <v>0</v>
      </c>
      <c r="F23" s="22" t="e">
        <f>C23+1</f>
        <v>#VALUE!</v>
      </c>
      <c r="G23" s="23"/>
      <c r="H23" s="24">
        <f>H26+H27+H28+H29+H33+H34+H35+H36</f>
        <v>0</v>
      </c>
      <c r="I23" s="22" t="e">
        <f>F23+1</f>
        <v>#VALUE!</v>
      </c>
      <c r="J23" s="23"/>
      <c r="K23" s="24">
        <f>K26+K27+K28+K29+K33+K34+K35+K36</f>
        <v>0</v>
      </c>
      <c r="L23" s="22" t="e">
        <f>I23+1</f>
        <v>#VALUE!</v>
      </c>
      <c r="M23" s="23"/>
      <c r="N23" s="24">
        <f>N26+N27+N28+N29+N33+N35+N34+N36</f>
        <v>0</v>
      </c>
      <c r="O23" s="22" t="e">
        <f>L23+1</f>
        <v>#VALUE!</v>
      </c>
      <c r="P23" s="25"/>
      <c r="Q23" s="26">
        <f>Q26+Q27+Q28+Q29+Q33+Q34+Q35+Q36</f>
        <v>0</v>
      </c>
    </row>
    <row r="24" spans="2:18" ht="15.75" thickBot="1" x14ac:dyDescent="0.3">
      <c r="C24" s="28" t="s">
        <v>31</v>
      </c>
      <c r="D24" s="28" t="s">
        <v>32</v>
      </c>
      <c r="E24" s="29" t="s">
        <v>33</v>
      </c>
      <c r="F24" s="28" t="s">
        <v>31</v>
      </c>
      <c r="G24" s="28" t="s">
        <v>32</v>
      </c>
      <c r="H24" s="29" t="s">
        <v>33</v>
      </c>
      <c r="I24" s="28" t="s">
        <v>31</v>
      </c>
      <c r="J24" s="28" t="s">
        <v>32</v>
      </c>
      <c r="K24" s="29" t="s">
        <v>33</v>
      </c>
      <c r="L24" s="28" t="s">
        <v>31</v>
      </c>
      <c r="M24" s="28" t="s">
        <v>32</v>
      </c>
      <c r="N24" s="29" t="s">
        <v>33</v>
      </c>
      <c r="O24" s="28" t="s">
        <v>31</v>
      </c>
      <c r="P24" s="28" t="s">
        <v>32</v>
      </c>
      <c r="Q24" s="29" t="s">
        <v>33</v>
      </c>
    </row>
    <row r="25" spans="2:18" ht="15.75" thickBot="1" x14ac:dyDescent="0.3">
      <c r="C25" s="35" t="s">
        <v>34</v>
      </c>
      <c r="D25" s="35"/>
      <c r="E25" s="34">
        <v>0.375</v>
      </c>
      <c r="F25" s="71" t="s">
        <v>34</v>
      </c>
      <c r="G25" s="71"/>
      <c r="H25" s="34">
        <v>0.375</v>
      </c>
      <c r="I25" s="36" t="s">
        <v>34</v>
      </c>
      <c r="J25" s="72"/>
      <c r="K25" s="34">
        <v>0.375</v>
      </c>
      <c r="L25" s="73" t="s">
        <v>34</v>
      </c>
      <c r="M25" s="73"/>
      <c r="N25" s="34">
        <v>0.375</v>
      </c>
      <c r="O25" s="32" t="s">
        <v>34</v>
      </c>
      <c r="P25" s="33"/>
      <c r="Q25" s="34">
        <v>0.375</v>
      </c>
    </row>
    <row r="26" spans="2:18" ht="15" customHeight="1" x14ac:dyDescent="0.25">
      <c r="C26" s="42"/>
      <c r="D26" s="107"/>
      <c r="E26" s="90"/>
      <c r="F26" s="42"/>
      <c r="G26" s="42"/>
      <c r="H26" s="90"/>
      <c r="I26" s="42"/>
      <c r="J26" s="42"/>
      <c r="K26" s="90"/>
      <c r="L26" s="42"/>
      <c r="M26" s="42"/>
      <c r="N26" s="90"/>
      <c r="O26" s="42"/>
      <c r="P26" s="42"/>
      <c r="Q26" s="87"/>
    </row>
    <row r="27" spans="2:18" x14ac:dyDescent="0.25">
      <c r="C27" s="44"/>
      <c r="D27" s="106"/>
      <c r="E27" s="45"/>
      <c r="F27" s="44"/>
      <c r="G27" s="44"/>
      <c r="H27" s="45"/>
      <c r="I27" s="44"/>
      <c r="J27" s="44"/>
      <c r="K27" s="45"/>
      <c r="L27" s="44"/>
      <c r="M27" s="44"/>
      <c r="N27" s="45"/>
      <c r="O27" s="44"/>
      <c r="P27" s="44"/>
      <c r="Q27" s="88"/>
    </row>
    <row r="28" spans="2:18" x14ac:dyDescent="0.25">
      <c r="C28" s="44"/>
      <c r="D28" s="106"/>
      <c r="E28" s="45"/>
      <c r="F28" s="44"/>
      <c r="G28" s="44"/>
      <c r="H28" s="3"/>
      <c r="I28" s="44"/>
      <c r="J28" s="44"/>
      <c r="K28" s="3"/>
      <c r="L28" s="44"/>
      <c r="M28" s="44"/>
      <c r="N28" s="3"/>
      <c r="O28" s="44"/>
      <c r="P28" s="44"/>
      <c r="Q28" s="89"/>
    </row>
    <row r="29" spans="2:18" ht="15.75" thickBot="1" x14ac:dyDescent="0.3">
      <c r="C29" s="48"/>
      <c r="D29" s="108"/>
      <c r="E29" s="49"/>
      <c r="F29" s="48"/>
      <c r="G29" s="48"/>
      <c r="H29" s="49"/>
      <c r="I29" s="48"/>
      <c r="J29" s="48"/>
      <c r="K29" s="49"/>
      <c r="L29" s="48"/>
      <c r="M29" s="48"/>
      <c r="N29" s="49"/>
      <c r="O29" s="48"/>
      <c r="P29" s="48"/>
      <c r="Q29" s="80"/>
    </row>
    <row r="30" spans="2:18" ht="15.75" thickBot="1" x14ac:dyDescent="0.3">
      <c r="C30" s="41" t="s">
        <v>39</v>
      </c>
      <c r="D30" s="74"/>
      <c r="E30" s="63">
        <v>0.52083333333333337</v>
      </c>
      <c r="F30" s="41" t="s">
        <v>39</v>
      </c>
      <c r="G30" s="51"/>
      <c r="H30" s="75">
        <v>0.52083333333333337</v>
      </c>
      <c r="I30" s="76" t="s">
        <v>39</v>
      </c>
      <c r="J30" s="77"/>
      <c r="K30" s="75">
        <v>0.52083333333333337</v>
      </c>
      <c r="L30" s="76" t="s">
        <v>39</v>
      </c>
      <c r="M30" s="77"/>
      <c r="N30" s="75">
        <v>0.52083333333333337</v>
      </c>
      <c r="O30" s="76" t="s">
        <v>39</v>
      </c>
      <c r="P30" s="78"/>
      <c r="Q30" s="79">
        <v>0.52083333333333337</v>
      </c>
    </row>
    <row r="31" spans="2:18" ht="16.5" thickBot="1" x14ac:dyDescent="0.3">
      <c r="C31" s="195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7"/>
      <c r="P31" s="55"/>
      <c r="Q31" s="56"/>
    </row>
    <row r="32" spans="2:18" ht="15.75" thickBot="1" x14ac:dyDescent="0.3">
      <c r="C32" s="53" t="s">
        <v>34</v>
      </c>
      <c r="D32" s="53"/>
      <c r="E32" s="52">
        <v>0.58333333333333337</v>
      </c>
      <c r="F32" s="53" t="s">
        <v>34</v>
      </c>
      <c r="G32" s="53"/>
      <c r="H32" s="52">
        <v>0.58333333333333337</v>
      </c>
      <c r="I32" s="51" t="s">
        <v>34</v>
      </c>
      <c r="J32" s="51"/>
      <c r="K32" s="52">
        <v>0.58333333333333337</v>
      </c>
      <c r="L32" s="51" t="s">
        <v>34</v>
      </c>
      <c r="M32" s="51"/>
      <c r="N32" s="52">
        <v>0.58333333333333337</v>
      </c>
      <c r="O32" s="32" t="s">
        <v>34</v>
      </c>
      <c r="P32" s="33"/>
      <c r="Q32" s="52">
        <v>0.58333333333333337</v>
      </c>
    </row>
    <row r="33" spans="1:18" x14ac:dyDescent="0.25">
      <c r="C33" s="42"/>
      <c r="D33" s="107"/>
      <c r="E33" s="90"/>
      <c r="F33" s="42"/>
      <c r="G33" s="42"/>
      <c r="H33" s="90"/>
      <c r="I33" s="42"/>
      <c r="J33" s="42"/>
      <c r="K33" s="90"/>
      <c r="L33" s="42"/>
      <c r="M33" s="42"/>
      <c r="N33" s="90"/>
      <c r="O33" s="42"/>
      <c r="P33" s="42"/>
      <c r="Q33" s="87"/>
    </row>
    <row r="34" spans="1:18" x14ac:dyDescent="0.25">
      <c r="C34" s="44"/>
      <c r="D34" s="106"/>
      <c r="E34" s="45"/>
      <c r="F34" s="44"/>
      <c r="G34" s="44"/>
      <c r="H34" s="45"/>
      <c r="I34" s="44"/>
      <c r="J34" s="44"/>
      <c r="K34" s="45"/>
      <c r="L34" s="44"/>
      <c r="M34" s="44"/>
      <c r="N34" s="45"/>
      <c r="O34" s="44"/>
      <c r="P34" s="44"/>
      <c r="Q34" s="88"/>
    </row>
    <row r="35" spans="1:18" x14ac:dyDescent="0.25">
      <c r="C35" s="44"/>
      <c r="D35" s="106"/>
      <c r="E35" s="45"/>
      <c r="F35" s="44"/>
      <c r="G35" s="44"/>
      <c r="H35" s="3"/>
      <c r="I35" s="44"/>
      <c r="J35" s="44"/>
      <c r="K35" s="3"/>
      <c r="L35" s="44"/>
      <c r="M35" s="44"/>
      <c r="N35" s="3"/>
      <c r="O35" s="44"/>
      <c r="P35" s="44"/>
      <c r="Q35" s="89"/>
    </row>
    <row r="36" spans="1:18" ht="15.75" thickBot="1" x14ac:dyDescent="0.3">
      <c r="C36" s="48"/>
      <c r="D36" s="108"/>
      <c r="E36" s="49"/>
      <c r="F36" s="48"/>
      <c r="G36" s="48"/>
      <c r="H36" s="49"/>
      <c r="I36" s="48"/>
      <c r="J36" s="48"/>
      <c r="K36" s="49"/>
      <c r="L36" s="48"/>
      <c r="M36" s="48"/>
      <c r="N36" s="49"/>
      <c r="O36" s="48"/>
      <c r="P36" s="48"/>
      <c r="Q36" s="80"/>
    </row>
    <row r="37" spans="1:18" ht="15.75" thickBot="1" x14ac:dyDescent="0.3">
      <c r="C37" s="32" t="s">
        <v>39</v>
      </c>
      <c r="D37" s="51"/>
      <c r="E37" s="63">
        <v>0.72916666666666663</v>
      </c>
      <c r="F37" s="32" t="s">
        <v>39</v>
      </c>
      <c r="G37" s="81"/>
      <c r="H37" s="65">
        <v>0.72916666666666663</v>
      </c>
      <c r="I37" s="32" t="s">
        <v>39</v>
      </c>
      <c r="J37" s="81"/>
      <c r="K37" s="66">
        <v>0.72916666666666663</v>
      </c>
      <c r="L37" s="32" t="s">
        <v>39</v>
      </c>
      <c r="M37" s="81"/>
      <c r="N37" s="66">
        <v>0.72916666666666663</v>
      </c>
      <c r="O37" s="32" t="s">
        <v>39</v>
      </c>
      <c r="P37" s="81"/>
      <c r="Q37" s="66">
        <v>0.72916666666666663</v>
      </c>
    </row>
    <row r="38" spans="1:18" ht="16.5" thickBot="1" x14ac:dyDescent="0.3">
      <c r="C38" s="190" t="e">
        <f>"semaine "&amp;INT(MOD(INT((C40-2)/7)+0.6,52+5/28))+1</f>
        <v>#VALUE!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  <c r="P38" s="116"/>
      <c r="Q38" s="117">
        <f>E40+H40+K40+N40+Q40</f>
        <v>0</v>
      </c>
      <c r="R38" s="69">
        <f>Q38-U6</f>
        <v>0</v>
      </c>
    </row>
    <row r="39" spans="1:18" ht="15.75" thickBot="1" x14ac:dyDescent="0.3">
      <c r="C39" s="21" t="s">
        <v>44</v>
      </c>
      <c r="D39" s="193"/>
      <c r="E39" s="194"/>
      <c r="F39" s="21" t="s">
        <v>45</v>
      </c>
      <c r="G39" s="193"/>
      <c r="H39" s="194"/>
      <c r="I39" s="21" t="s">
        <v>46</v>
      </c>
      <c r="J39" s="193"/>
      <c r="K39" s="194"/>
      <c r="L39" s="21" t="s">
        <v>47</v>
      </c>
      <c r="M39" s="193"/>
      <c r="N39" s="194"/>
      <c r="O39" s="21" t="s">
        <v>28</v>
      </c>
      <c r="P39" s="193"/>
      <c r="Q39" s="194"/>
    </row>
    <row r="40" spans="1:18" ht="16.5" thickBot="1" x14ac:dyDescent="0.3">
      <c r="C40" s="22" t="e">
        <f>O23+3</f>
        <v>#VALUE!</v>
      </c>
      <c r="D40" s="23"/>
      <c r="E40" s="24">
        <f>E43+E44+E45+E46+E50+E51+E52+E53</f>
        <v>0</v>
      </c>
      <c r="F40" s="22" t="e">
        <f>C40+1</f>
        <v>#VALUE!</v>
      </c>
      <c r="G40" s="23"/>
      <c r="H40" s="24">
        <f>H43+H44+H45+H46+H50+H51+H52+H53</f>
        <v>0</v>
      </c>
      <c r="I40" s="22" t="e">
        <f>F40+1</f>
        <v>#VALUE!</v>
      </c>
      <c r="J40" s="23"/>
      <c r="K40" s="24">
        <f>K43+K44+K45+K46+K50+K51+K52+K53</f>
        <v>0</v>
      </c>
      <c r="L40" s="22" t="e">
        <f>I40+1</f>
        <v>#VALUE!</v>
      </c>
      <c r="M40" s="23"/>
      <c r="N40" s="24">
        <f>N43+N44+N45+N46+N50+N52+N51+N53</f>
        <v>0</v>
      </c>
      <c r="O40" s="22" t="e">
        <f>L40+1</f>
        <v>#VALUE!</v>
      </c>
      <c r="P40" s="25"/>
      <c r="Q40" s="26">
        <f>Q43+Q44+Q45+Q46+Q50+Q51+Q52+Q53</f>
        <v>0</v>
      </c>
    </row>
    <row r="41" spans="1:18" ht="15.75" thickBot="1" x14ac:dyDescent="0.3">
      <c r="C41" s="28" t="s">
        <v>31</v>
      </c>
      <c r="D41" s="28" t="s">
        <v>32</v>
      </c>
      <c r="E41" s="29" t="s">
        <v>33</v>
      </c>
      <c r="F41" s="28" t="s">
        <v>31</v>
      </c>
      <c r="G41" s="28" t="s">
        <v>32</v>
      </c>
      <c r="H41" s="29" t="s">
        <v>33</v>
      </c>
      <c r="I41" s="28" t="s">
        <v>31</v>
      </c>
      <c r="J41" s="28" t="s">
        <v>32</v>
      </c>
      <c r="K41" s="29" t="s">
        <v>33</v>
      </c>
      <c r="L41" s="28" t="s">
        <v>31</v>
      </c>
      <c r="M41" s="28" t="s">
        <v>32</v>
      </c>
      <c r="N41" s="29" t="s">
        <v>33</v>
      </c>
      <c r="O41" s="28" t="s">
        <v>31</v>
      </c>
      <c r="P41" s="28" t="s">
        <v>32</v>
      </c>
      <c r="Q41" s="82" t="s">
        <v>33</v>
      </c>
    </row>
    <row r="42" spans="1:18" ht="15.75" thickBot="1" x14ac:dyDescent="0.3">
      <c r="A42" s="83"/>
      <c r="C42" s="32" t="s">
        <v>34</v>
      </c>
      <c r="D42" s="51"/>
      <c r="E42" s="63">
        <v>0.375</v>
      </c>
      <c r="F42" s="64" t="s">
        <v>34</v>
      </c>
      <c r="G42" s="41"/>
      <c r="H42" s="84">
        <v>0.375</v>
      </c>
      <c r="I42" s="32" t="s">
        <v>34</v>
      </c>
      <c r="J42" s="51"/>
      <c r="K42" s="63">
        <v>0.375</v>
      </c>
      <c r="L42" s="85" t="s">
        <v>34</v>
      </c>
      <c r="M42" s="51"/>
      <c r="N42" s="63">
        <v>0.375</v>
      </c>
      <c r="O42" s="64" t="s">
        <v>34</v>
      </c>
      <c r="P42" s="64"/>
      <c r="Q42" s="86">
        <v>0.375</v>
      </c>
    </row>
    <row r="43" spans="1:18" x14ac:dyDescent="0.25">
      <c r="A43" s="83"/>
      <c r="C43" s="42"/>
      <c r="D43" s="107"/>
      <c r="E43" s="90"/>
      <c r="F43" s="42"/>
      <c r="G43" s="42"/>
      <c r="H43" s="90"/>
      <c r="I43" s="42"/>
      <c r="J43" s="42"/>
      <c r="K43" s="90"/>
      <c r="L43" s="42"/>
      <c r="M43" s="42"/>
      <c r="N43" s="90"/>
      <c r="O43" s="42"/>
      <c r="P43" s="42"/>
      <c r="Q43" s="87"/>
    </row>
    <row r="44" spans="1:18" x14ac:dyDescent="0.25">
      <c r="A44" s="83"/>
      <c r="C44" s="44"/>
      <c r="D44" s="106"/>
      <c r="E44" s="45"/>
      <c r="F44" s="44"/>
      <c r="G44" s="44"/>
      <c r="H44" s="45"/>
      <c r="I44" s="44"/>
      <c r="J44" s="44"/>
      <c r="K44" s="45"/>
      <c r="L44" s="44"/>
      <c r="M44" s="44"/>
      <c r="N44" s="45"/>
      <c r="O44" s="44"/>
      <c r="P44" s="44"/>
      <c r="Q44" s="88"/>
    </row>
    <row r="45" spans="1:18" x14ac:dyDescent="0.25">
      <c r="A45" s="83"/>
      <c r="C45" s="44"/>
      <c r="D45" s="106"/>
      <c r="E45" s="45"/>
      <c r="F45" s="44"/>
      <c r="G45" s="44"/>
      <c r="H45" s="3"/>
      <c r="I45" s="44"/>
      <c r="J45" s="44"/>
      <c r="K45" s="3"/>
      <c r="L45" s="44"/>
      <c r="M45" s="44"/>
      <c r="N45" s="3"/>
      <c r="O45" s="44"/>
      <c r="P45" s="44"/>
      <c r="Q45" s="89"/>
    </row>
    <row r="46" spans="1:18" ht="15.75" thickBot="1" x14ac:dyDescent="0.3">
      <c r="C46" s="48"/>
      <c r="D46" s="108"/>
      <c r="E46" s="49"/>
      <c r="F46" s="48"/>
      <c r="G46" s="48"/>
      <c r="H46" s="49"/>
      <c r="I46" s="48"/>
      <c r="J46" s="48"/>
      <c r="K46" s="49"/>
      <c r="L46" s="48"/>
      <c r="M46" s="48"/>
      <c r="N46" s="49"/>
      <c r="O46" s="48"/>
      <c r="P46" s="48"/>
      <c r="Q46" s="80"/>
    </row>
    <row r="47" spans="1:18" ht="15.75" thickBot="1" x14ac:dyDescent="0.3">
      <c r="C47" s="53" t="s">
        <v>39</v>
      </c>
      <c r="D47" s="53"/>
      <c r="E47" s="52">
        <v>0.52083333333333337</v>
      </c>
      <c r="F47" s="53" t="s">
        <v>39</v>
      </c>
      <c r="G47" s="74"/>
      <c r="H47" s="54">
        <v>0.52083333333333337</v>
      </c>
      <c r="I47" s="51" t="s">
        <v>39</v>
      </c>
      <c r="J47" s="51"/>
      <c r="K47" s="52">
        <v>0.52083333333333337</v>
      </c>
      <c r="L47" s="32" t="s">
        <v>39</v>
      </c>
      <c r="M47" s="33"/>
      <c r="N47" s="52">
        <v>0.52083333333333337</v>
      </c>
      <c r="O47" s="32" t="s">
        <v>39</v>
      </c>
      <c r="P47" s="33"/>
      <c r="Q47" s="52">
        <v>0.52083333333333337</v>
      </c>
    </row>
    <row r="48" spans="1:18" ht="16.5" thickBot="1" x14ac:dyDescent="0.3">
      <c r="C48" s="195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7"/>
      <c r="P48" s="55"/>
      <c r="Q48" s="56"/>
    </row>
    <row r="49" spans="2:18" ht="15.75" thickBot="1" x14ac:dyDescent="0.3">
      <c r="C49" s="32" t="s">
        <v>34</v>
      </c>
      <c r="D49" s="33"/>
      <c r="E49" s="52">
        <v>0.58333333333333337</v>
      </c>
      <c r="F49" s="53" t="s">
        <v>34</v>
      </c>
      <c r="G49" s="53"/>
      <c r="H49" s="52">
        <v>0.58333333333333337</v>
      </c>
      <c r="I49" s="51" t="s">
        <v>34</v>
      </c>
      <c r="J49" s="51"/>
      <c r="K49" s="52">
        <v>0.58333333333333337</v>
      </c>
      <c r="L49" s="51" t="s">
        <v>34</v>
      </c>
      <c r="M49" s="51"/>
      <c r="N49" s="52">
        <v>0.58333333333333337</v>
      </c>
      <c r="O49" s="32" t="s">
        <v>34</v>
      </c>
      <c r="P49" s="33"/>
      <c r="Q49" s="52">
        <v>0.58333333333333337</v>
      </c>
    </row>
    <row r="50" spans="2:18" x14ac:dyDescent="0.25">
      <c r="C50" s="42"/>
      <c r="D50" s="107"/>
      <c r="E50" s="90"/>
      <c r="F50" s="42"/>
      <c r="G50" s="42"/>
      <c r="H50" s="90"/>
      <c r="I50" s="42"/>
      <c r="J50" s="42"/>
      <c r="K50" s="90"/>
      <c r="L50" s="42"/>
      <c r="M50" s="42"/>
      <c r="N50" s="90"/>
      <c r="O50" s="42"/>
      <c r="P50" s="42"/>
      <c r="Q50" s="87"/>
    </row>
    <row r="51" spans="2:18" x14ac:dyDescent="0.25">
      <c r="C51" s="44"/>
      <c r="D51" s="106"/>
      <c r="E51" s="45"/>
      <c r="F51" s="44"/>
      <c r="G51" s="44"/>
      <c r="H51" s="45"/>
      <c r="I51" s="44"/>
      <c r="J51" s="44"/>
      <c r="K51" s="45"/>
      <c r="L51" s="44"/>
      <c r="M51" s="44"/>
      <c r="N51" s="45"/>
      <c r="O51" s="44"/>
      <c r="P51" s="44"/>
      <c r="Q51" s="88"/>
    </row>
    <row r="52" spans="2:18" x14ac:dyDescent="0.25">
      <c r="C52" s="44"/>
      <c r="D52" s="106"/>
      <c r="E52" s="45"/>
      <c r="F52" s="44"/>
      <c r="G52" s="44"/>
      <c r="H52" s="3"/>
      <c r="I52" s="44"/>
      <c r="J52" s="44"/>
      <c r="K52" s="3"/>
      <c r="L52" s="44"/>
      <c r="M52" s="44"/>
      <c r="N52" s="3"/>
      <c r="O52" s="44"/>
      <c r="P52" s="44"/>
      <c r="Q52" s="89"/>
    </row>
    <row r="53" spans="2:18" ht="15.75" thickBot="1" x14ac:dyDescent="0.3">
      <c r="C53" s="48"/>
      <c r="D53" s="108"/>
      <c r="E53" s="49"/>
      <c r="F53" s="48"/>
      <c r="G53" s="48"/>
      <c r="H53" s="49"/>
      <c r="I53" s="48"/>
      <c r="J53" s="48"/>
      <c r="K53" s="49"/>
      <c r="L53" s="48"/>
      <c r="M53" s="48"/>
      <c r="N53" s="49"/>
      <c r="O53" s="48"/>
      <c r="P53" s="48"/>
      <c r="Q53" s="80"/>
    </row>
    <row r="54" spans="2:18" ht="15.75" thickBot="1" x14ac:dyDescent="0.3">
      <c r="C54" s="32" t="s">
        <v>39</v>
      </c>
      <c r="D54" s="67"/>
      <c r="E54" s="66">
        <v>0.72916666666666663</v>
      </c>
      <c r="F54" s="32" t="s">
        <v>39</v>
      </c>
      <c r="G54" s="67"/>
      <c r="H54" s="66">
        <v>0.72916666666666663</v>
      </c>
      <c r="I54" s="32" t="s">
        <v>39</v>
      </c>
      <c r="J54" s="67"/>
      <c r="K54" s="66">
        <v>0.72916666666666663</v>
      </c>
      <c r="L54" s="32" t="s">
        <v>39</v>
      </c>
      <c r="M54" s="67"/>
      <c r="N54" s="66">
        <v>0.72916666666666663</v>
      </c>
      <c r="O54" s="32" t="s">
        <v>39</v>
      </c>
      <c r="P54" s="32"/>
      <c r="Q54" s="86">
        <v>0.72916666666666663</v>
      </c>
    </row>
    <row r="55" spans="2:18" ht="16.5" thickBot="1" x14ac:dyDescent="0.3">
      <c r="C55" s="190" t="e">
        <f>"semaine "&amp;INT(MOD(INT((C57-2)/7)+0.6,52+5/28))+1</f>
        <v>#VALUE!</v>
      </c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2"/>
      <c r="P55" s="113"/>
      <c r="Q55" s="115">
        <f>E57+H57+K57+N57+Q57</f>
        <v>0</v>
      </c>
      <c r="R55" s="91">
        <f>Q55-U7</f>
        <v>0</v>
      </c>
    </row>
    <row r="56" spans="2:18" ht="15.75" thickBot="1" x14ac:dyDescent="0.3">
      <c r="C56" s="21" t="s">
        <v>44</v>
      </c>
      <c r="D56" s="193"/>
      <c r="E56" s="194"/>
      <c r="F56" s="21" t="s">
        <v>45</v>
      </c>
      <c r="G56" s="193"/>
      <c r="H56" s="194"/>
      <c r="I56" s="21" t="s">
        <v>46</v>
      </c>
      <c r="J56" s="193"/>
      <c r="K56" s="194"/>
      <c r="L56" s="21" t="s">
        <v>47</v>
      </c>
      <c r="M56" s="193"/>
      <c r="N56" s="194"/>
      <c r="O56" s="21" t="s">
        <v>28</v>
      </c>
      <c r="P56" s="193"/>
      <c r="Q56" s="194"/>
    </row>
    <row r="57" spans="2:18" ht="16.5" thickBot="1" x14ac:dyDescent="0.3">
      <c r="C57" s="22" t="e">
        <f>O40+3</f>
        <v>#VALUE!</v>
      </c>
      <c r="D57" s="23"/>
      <c r="E57" s="24">
        <f>E60+E61+E62+E63+E67+E68+E69+E70</f>
        <v>0</v>
      </c>
      <c r="F57" s="22" t="e">
        <f>C57+1</f>
        <v>#VALUE!</v>
      </c>
      <c r="G57" s="23"/>
      <c r="H57" s="24">
        <f>H60+H61+H62+H63+H67+H68+H69+H70</f>
        <v>0</v>
      </c>
      <c r="I57" s="22" t="e">
        <f>F57+1</f>
        <v>#VALUE!</v>
      </c>
      <c r="J57" s="23"/>
      <c r="K57" s="24">
        <f>K60+K61+K62+K63+K67+K68+K69+K70</f>
        <v>0</v>
      </c>
      <c r="L57" s="22" t="e">
        <f>I57+1</f>
        <v>#VALUE!</v>
      </c>
      <c r="M57" s="23"/>
      <c r="N57" s="24">
        <f>N60+N61+N62+N63+N67+N69+N68+N70</f>
        <v>0</v>
      </c>
      <c r="O57" s="22" t="e">
        <f>IF(MONTH(L57+1)=MONTH(1&amp;B2),L57+1,"")</f>
        <v>#VALUE!</v>
      </c>
      <c r="P57" s="25"/>
      <c r="Q57" s="26">
        <f>Q60+Q61+Q62+Q63+Q67+Q68+Q69+Q70</f>
        <v>0</v>
      </c>
    </row>
    <row r="58" spans="2:18" ht="15.75" thickBot="1" x14ac:dyDescent="0.3">
      <c r="C58" s="28" t="s">
        <v>31</v>
      </c>
      <c r="D58" s="28" t="s">
        <v>32</v>
      </c>
      <c r="E58" s="29" t="s">
        <v>33</v>
      </c>
      <c r="F58" s="28" t="s">
        <v>31</v>
      </c>
      <c r="G58" s="28" t="s">
        <v>32</v>
      </c>
      <c r="H58" s="29" t="s">
        <v>33</v>
      </c>
      <c r="I58" s="28" t="s">
        <v>31</v>
      </c>
      <c r="J58" s="28" t="s">
        <v>32</v>
      </c>
      <c r="K58" s="29" t="s">
        <v>33</v>
      </c>
      <c r="L58" s="28" t="s">
        <v>31</v>
      </c>
      <c r="M58" s="28" t="s">
        <v>32</v>
      </c>
      <c r="N58" s="29" t="s">
        <v>33</v>
      </c>
      <c r="O58" s="28" t="s">
        <v>31</v>
      </c>
      <c r="P58" s="28" t="s">
        <v>32</v>
      </c>
      <c r="Q58" s="29" t="s">
        <v>33</v>
      </c>
    </row>
    <row r="59" spans="2:18" ht="15.75" thickBot="1" x14ac:dyDescent="0.3">
      <c r="C59" s="71" t="s">
        <v>34</v>
      </c>
      <c r="D59" s="71"/>
      <c r="E59" s="34">
        <v>0.375</v>
      </c>
      <c r="F59" s="71" t="s">
        <v>34</v>
      </c>
      <c r="G59" s="71"/>
      <c r="H59" s="34">
        <v>0.375</v>
      </c>
      <c r="I59" s="36" t="s">
        <v>34</v>
      </c>
      <c r="J59" s="32"/>
      <c r="K59" s="38">
        <v>0.375</v>
      </c>
      <c r="L59" s="73" t="s">
        <v>34</v>
      </c>
      <c r="M59" s="32"/>
      <c r="N59" s="38">
        <v>0.375</v>
      </c>
      <c r="O59" s="41" t="s">
        <v>34</v>
      </c>
      <c r="P59" s="33"/>
      <c r="Q59" s="34">
        <v>0.375</v>
      </c>
    </row>
    <row r="60" spans="2:18" x14ac:dyDescent="0.25">
      <c r="B60" s="92"/>
      <c r="C60" s="42"/>
      <c r="D60" s="107"/>
      <c r="E60" s="90"/>
      <c r="F60" s="42"/>
      <c r="G60" s="42"/>
      <c r="H60" s="90"/>
      <c r="I60" s="42"/>
      <c r="J60" s="42"/>
      <c r="K60" s="90"/>
      <c r="L60" s="42"/>
      <c r="M60" s="42"/>
      <c r="N60" s="90"/>
      <c r="O60" s="42"/>
      <c r="P60" s="42"/>
      <c r="Q60" s="87"/>
    </row>
    <row r="61" spans="2:18" x14ac:dyDescent="0.25">
      <c r="B61" s="92"/>
      <c r="C61" s="44"/>
      <c r="D61" s="106"/>
      <c r="E61" s="45"/>
      <c r="F61" s="44"/>
      <c r="G61" s="44"/>
      <c r="H61" s="45"/>
      <c r="I61" s="44"/>
      <c r="J61" s="44"/>
      <c r="K61" s="45"/>
      <c r="L61" s="44"/>
      <c r="M61" s="44"/>
      <c r="N61" s="45"/>
      <c r="O61" s="44"/>
      <c r="P61" s="44"/>
      <c r="Q61" s="88"/>
    </row>
    <row r="62" spans="2:18" x14ac:dyDescent="0.25">
      <c r="B62" s="92"/>
      <c r="C62" s="44"/>
      <c r="D62" s="106"/>
      <c r="E62" s="45"/>
      <c r="F62" s="44"/>
      <c r="G62" s="44"/>
      <c r="H62" s="3"/>
      <c r="I62" s="44"/>
      <c r="J62" s="44"/>
      <c r="K62" s="3"/>
      <c r="L62" s="44"/>
      <c r="M62" s="44"/>
      <c r="N62" s="3"/>
      <c r="O62" s="44"/>
      <c r="P62" s="44"/>
      <c r="Q62" s="89"/>
    </row>
    <row r="63" spans="2:18" ht="15.75" thickBot="1" x14ac:dyDescent="0.3">
      <c r="B63" s="92"/>
      <c r="C63" s="48"/>
      <c r="D63" s="108"/>
      <c r="E63" s="49"/>
      <c r="F63" s="48"/>
      <c r="G63" s="48"/>
      <c r="H63" s="49"/>
      <c r="I63" s="48"/>
      <c r="J63" s="48"/>
      <c r="K63" s="49"/>
      <c r="L63" s="48"/>
      <c r="M63" s="48"/>
      <c r="N63" s="49"/>
      <c r="O63" s="48"/>
      <c r="P63" s="48"/>
      <c r="Q63" s="80"/>
    </row>
    <row r="64" spans="2:18" ht="15.75" thickBot="1" x14ac:dyDescent="0.3">
      <c r="C64" s="53" t="s">
        <v>39</v>
      </c>
      <c r="D64" s="53"/>
      <c r="E64" s="52">
        <v>0.52083333333333337</v>
      </c>
      <c r="F64" s="53" t="s">
        <v>39</v>
      </c>
      <c r="G64" s="53"/>
      <c r="H64" s="52">
        <v>0.52083333333333337</v>
      </c>
      <c r="I64" s="51" t="s">
        <v>39</v>
      </c>
      <c r="J64" s="32"/>
      <c r="K64" s="54">
        <v>0.52083333333333337</v>
      </c>
      <c r="L64" s="32" t="s">
        <v>39</v>
      </c>
      <c r="M64" s="33"/>
      <c r="N64" s="52">
        <v>0.52083333333333337</v>
      </c>
      <c r="O64" s="32" t="s">
        <v>39</v>
      </c>
      <c r="P64" s="33"/>
      <c r="Q64" s="52">
        <v>0.52083333333333337</v>
      </c>
    </row>
    <row r="65" spans="3:18" ht="16.5" thickBot="1" x14ac:dyDescent="0.3">
      <c r="C65" s="195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7"/>
      <c r="P65" s="55"/>
      <c r="Q65" s="56"/>
    </row>
    <row r="66" spans="3:18" ht="15.75" thickBot="1" x14ac:dyDescent="0.3">
      <c r="C66" s="93" t="s">
        <v>34</v>
      </c>
      <c r="D66" s="93"/>
      <c r="E66" s="94">
        <v>0.58333333333333337</v>
      </c>
      <c r="F66" s="93" t="s">
        <v>34</v>
      </c>
      <c r="G66" s="93"/>
      <c r="H66" s="94">
        <v>0.58333333333333337</v>
      </c>
      <c r="I66" s="95" t="s">
        <v>34</v>
      </c>
      <c r="J66" s="96"/>
      <c r="K66" s="97">
        <v>0.58333333333333337</v>
      </c>
      <c r="L66" s="95" t="s">
        <v>34</v>
      </c>
      <c r="M66" s="96"/>
      <c r="N66" s="97">
        <v>0.58333333333333337</v>
      </c>
      <c r="O66" s="96" t="s">
        <v>34</v>
      </c>
      <c r="P66" s="98"/>
      <c r="Q66" s="94">
        <v>0.58333333333333337</v>
      </c>
    </row>
    <row r="67" spans="3:18" x14ac:dyDescent="0.25">
      <c r="C67" s="42"/>
      <c r="D67" s="107"/>
      <c r="E67" s="90"/>
      <c r="F67" s="42"/>
      <c r="G67" s="42"/>
      <c r="H67" s="90"/>
      <c r="I67" s="42"/>
      <c r="J67" s="42"/>
      <c r="K67" s="90"/>
      <c r="L67" s="42"/>
      <c r="M67" s="42"/>
      <c r="N67" s="90"/>
      <c r="O67" s="42"/>
      <c r="P67" s="42"/>
      <c r="Q67" s="87"/>
    </row>
    <row r="68" spans="3:18" x14ac:dyDescent="0.25">
      <c r="C68" s="44"/>
      <c r="D68" s="106"/>
      <c r="E68" s="45"/>
      <c r="F68" s="44"/>
      <c r="G68" s="44"/>
      <c r="H68" s="45"/>
      <c r="I68" s="44"/>
      <c r="J68" s="44"/>
      <c r="K68" s="45"/>
      <c r="L68" s="44"/>
      <c r="M68" s="44"/>
      <c r="N68" s="45"/>
      <c r="O68" s="44"/>
      <c r="P68" s="44"/>
      <c r="Q68" s="88"/>
    </row>
    <row r="69" spans="3:18" x14ac:dyDescent="0.25">
      <c r="C69" s="44"/>
      <c r="D69" s="106"/>
      <c r="E69" s="45"/>
      <c r="F69" s="44"/>
      <c r="G69" s="44"/>
      <c r="H69" s="3"/>
      <c r="I69" s="44"/>
      <c r="J69" s="44"/>
      <c r="K69" s="3"/>
      <c r="L69" s="44"/>
      <c r="M69" s="44"/>
      <c r="N69" s="3"/>
      <c r="O69" s="44"/>
      <c r="P69" s="44"/>
      <c r="Q69" s="89"/>
    </row>
    <row r="70" spans="3:18" ht="15.75" thickBot="1" x14ac:dyDescent="0.3">
      <c r="C70" s="48"/>
      <c r="D70" s="108"/>
      <c r="E70" s="49"/>
      <c r="F70" s="48"/>
      <c r="G70" s="48"/>
      <c r="H70" s="49"/>
      <c r="I70" s="48"/>
      <c r="J70" s="48"/>
      <c r="K70" s="49"/>
      <c r="L70" s="48"/>
      <c r="M70" s="48"/>
      <c r="N70" s="49"/>
      <c r="O70" s="48"/>
      <c r="P70" s="48"/>
      <c r="Q70" s="80"/>
    </row>
    <row r="71" spans="3:18" ht="15.75" thickBot="1" x14ac:dyDescent="0.3">
      <c r="C71" s="64" t="s">
        <v>39</v>
      </c>
      <c r="D71" s="32"/>
      <c r="E71" s="66">
        <v>0.72916666666666663</v>
      </c>
      <c r="F71" s="64" t="s">
        <v>39</v>
      </c>
      <c r="G71" s="32"/>
      <c r="H71" s="66">
        <v>0.72916666666666663</v>
      </c>
      <c r="I71" s="32" t="s">
        <v>39</v>
      </c>
      <c r="J71" s="67"/>
      <c r="K71" s="66">
        <v>0.72916666666666663</v>
      </c>
      <c r="L71" s="32" t="s">
        <v>39</v>
      </c>
      <c r="M71" s="67"/>
      <c r="N71" s="66">
        <v>0.72916666666666663</v>
      </c>
      <c r="O71" s="32" t="s">
        <v>39</v>
      </c>
      <c r="P71" s="67"/>
      <c r="Q71" s="66">
        <v>0.72916666666666663</v>
      </c>
    </row>
    <row r="72" spans="3:18" ht="16.5" thickBot="1" x14ac:dyDescent="0.3">
      <c r="C72" s="190" t="s">
        <v>48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2"/>
      <c r="P72" s="113"/>
      <c r="Q72" s="115">
        <f>E74+H74+K74+N74+Q74</f>
        <v>0</v>
      </c>
      <c r="R72" s="91">
        <f>Q72-U8</f>
        <v>0</v>
      </c>
    </row>
    <row r="73" spans="3:18" ht="15.75" thickBot="1" x14ac:dyDescent="0.3">
      <c r="C73" s="21" t="s">
        <v>44</v>
      </c>
      <c r="D73" s="193"/>
      <c r="E73" s="194"/>
      <c r="F73" s="21" t="s">
        <v>45</v>
      </c>
      <c r="G73" s="193"/>
      <c r="H73" s="194"/>
      <c r="I73" s="21" t="s">
        <v>46</v>
      </c>
      <c r="J73" s="193"/>
      <c r="K73" s="194"/>
      <c r="L73" s="21" t="s">
        <v>47</v>
      </c>
      <c r="M73" s="193"/>
      <c r="N73" s="194"/>
      <c r="O73" s="21" t="s">
        <v>28</v>
      </c>
      <c r="P73" s="193"/>
      <c r="Q73" s="194"/>
    </row>
    <row r="74" spans="3:18" ht="16.5" thickBot="1" x14ac:dyDescent="0.3">
      <c r="C74" s="22" t="e">
        <f>IF(O57="","",IF(MONTH(O57+3)=MONTH(1&amp;B2),O57+3,""))</f>
        <v>#VALUE!</v>
      </c>
      <c r="D74" s="23"/>
      <c r="E74" s="24">
        <f>E77+E78+E79+E80+E84+E85+E86+E87</f>
        <v>0</v>
      </c>
      <c r="F74" s="22" t="e">
        <f>IF(C74="","",IF(MONTH(C74+1)=MONTH(1&amp;B2),C74+1,""))</f>
        <v>#VALUE!</v>
      </c>
      <c r="G74" s="23"/>
      <c r="H74" s="24">
        <f>H77+H78+H79+H80+H84+H85+H86+H87</f>
        <v>0</v>
      </c>
      <c r="I74" s="22" t="e">
        <f>IF(F74="","",IF(MONTH(F74+1)=MONTH(1&amp;B2),F74+1,""))</f>
        <v>#VALUE!</v>
      </c>
      <c r="J74" s="23"/>
      <c r="K74" s="24">
        <f>K77+K78+K79+K80+K84+K85+K86+K87</f>
        <v>0</v>
      </c>
      <c r="L74" s="22" t="e">
        <f>IF(I74="","",IF(MONTH(I74+1)=MONTH(1&amp;B2),I74+1,""))</f>
        <v>#VALUE!</v>
      </c>
      <c r="M74" s="23"/>
      <c r="N74" s="24">
        <f>N77+N78+N79+N80+N84+N86+N85+N87</f>
        <v>0</v>
      </c>
      <c r="O74" s="22" t="e">
        <f>IF(L74="","",IF(MONTH(L74+1)=MONTH(1&amp;B2),L74+1,""))</f>
        <v>#VALUE!</v>
      </c>
      <c r="P74" s="25"/>
      <c r="Q74" s="26">
        <f>Q77+Q78+Q79+Q80+Q84+Q85+Q86+Q87</f>
        <v>0</v>
      </c>
    </row>
    <row r="75" spans="3:18" ht="15.75" thickBot="1" x14ac:dyDescent="0.3">
      <c r="C75" s="28" t="s">
        <v>31</v>
      </c>
      <c r="D75" s="28" t="s">
        <v>32</v>
      </c>
      <c r="E75" s="29" t="s">
        <v>33</v>
      </c>
      <c r="F75" s="28" t="s">
        <v>31</v>
      </c>
      <c r="G75" s="28" t="s">
        <v>32</v>
      </c>
      <c r="H75" s="29" t="s">
        <v>33</v>
      </c>
      <c r="I75" s="28" t="s">
        <v>31</v>
      </c>
      <c r="J75" s="28" t="s">
        <v>32</v>
      </c>
      <c r="K75" s="29" t="s">
        <v>33</v>
      </c>
      <c r="L75" s="28" t="s">
        <v>31</v>
      </c>
      <c r="M75" s="28" t="s">
        <v>32</v>
      </c>
      <c r="N75" s="29" t="s">
        <v>33</v>
      </c>
      <c r="O75" s="28" t="s">
        <v>31</v>
      </c>
      <c r="P75" s="28" t="s">
        <v>32</v>
      </c>
      <c r="Q75" s="29" t="s">
        <v>33</v>
      </c>
    </row>
    <row r="76" spans="3:18" ht="15.75" thickBot="1" x14ac:dyDescent="0.3">
      <c r="C76" s="71" t="s">
        <v>34</v>
      </c>
      <c r="D76" s="71"/>
      <c r="E76" s="34">
        <v>0.375</v>
      </c>
      <c r="F76" s="71" t="s">
        <v>34</v>
      </c>
      <c r="G76" s="71"/>
      <c r="H76" s="34">
        <v>0.375</v>
      </c>
      <c r="I76" s="36" t="s">
        <v>34</v>
      </c>
      <c r="J76" s="32"/>
      <c r="K76" s="38">
        <v>0.375</v>
      </c>
      <c r="L76" s="73" t="s">
        <v>34</v>
      </c>
      <c r="M76" s="32"/>
      <c r="N76" s="38">
        <v>0.375</v>
      </c>
      <c r="O76" s="32" t="s">
        <v>34</v>
      </c>
      <c r="P76" s="33"/>
      <c r="Q76" s="34">
        <v>0.375</v>
      </c>
    </row>
    <row r="77" spans="3:18" x14ac:dyDescent="0.25">
      <c r="C77" s="42"/>
      <c r="D77" s="107"/>
      <c r="E77" s="90"/>
      <c r="F77" s="42"/>
      <c r="G77" s="42"/>
      <c r="H77" s="90"/>
      <c r="I77" s="42"/>
      <c r="J77" s="42"/>
      <c r="K77" s="90"/>
      <c r="L77" s="42"/>
      <c r="M77" s="42"/>
      <c r="N77" s="90"/>
      <c r="O77" s="42"/>
      <c r="P77" s="42"/>
      <c r="Q77" s="87"/>
    </row>
    <row r="78" spans="3:18" x14ac:dyDescent="0.25">
      <c r="C78" s="44"/>
      <c r="D78" s="106"/>
      <c r="E78" s="45"/>
      <c r="F78" s="44"/>
      <c r="G78" s="44"/>
      <c r="H78" s="45"/>
      <c r="I78" s="44"/>
      <c r="J78" s="44"/>
      <c r="K78" s="45"/>
      <c r="L78" s="44"/>
      <c r="M78" s="44"/>
      <c r="N78" s="45"/>
      <c r="O78" s="44"/>
      <c r="P78" s="44"/>
      <c r="Q78" s="88"/>
    </row>
    <row r="79" spans="3:18" x14ac:dyDescent="0.25">
      <c r="C79" s="44"/>
      <c r="D79" s="106"/>
      <c r="E79" s="45"/>
      <c r="F79" s="44"/>
      <c r="G79" s="44"/>
      <c r="H79" s="3"/>
      <c r="I79" s="44"/>
      <c r="J79" s="44"/>
      <c r="K79" s="3"/>
      <c r="L79" s="44"/>
      <c r="M79" s="44"/>
      <c r="N79" s="3"/>
      <c r="O79" s="44"/>
      <c r="P79" s="44"/>
      <c r="Q79" s="89"/>
    </row>
    <row r="80" spans="3:18" ht="15.75" thickBot="1" x14ac:dyDescent="0.3">
      <c r="C80" s="48"/>
      <c r="D80" s="108"/>
      <c r="E80" s="49"/>
      <c r="F80" s="48"/>
      <c r="G80" s="48"/>
      <c r="H80" s="49"/>
      <c r="I80" s="48"/>
      <c r="J80" s="48"/>
      <c r="K80" s="49"/>
      <c r="L80" s="48"/>
      <c r="M80" s="48"/>
      <c r="N80" s="49"/>
      <c r="O80" s="48"/>
      <c r="P80" s="48"/>
      <c r="Q80" s="80"/>
    </row>
    <row r="81" spans="3:17" ht="15.75" thickBot="1" x14ac:dyDescent="0.3">
      <c r="C81" s="53" t="s">
        <v>39</v>
      </c>
      <c r="D81" s="53"/>
      <c r="E81" s="52">
        <v>0.52083333333333337</v>
      </c>
      <c r="F81" s="53" t="s">
        <v>39</v>
      </c>
      <c r="G81" s="53"/>
      <c r="H81" s="52">
        <v>0.52083333333333337</v>
      </c>
      <c r="I81" s="51" t="s">
        <v>39</v>
      </c>
      <c r="J81" s="32"/>
      <c r="K81" s="54">
        <v>0.52083333333333337</v>
      </c>
      <c r="L81" s="32" t="s">
        <v>39</v>
      </c>
      <c r="M81" s="33"/>
      <c r="N81" s="52">
        <v>0.52083333333333337</v>
      </c>
      <c r="O81" s="32" t="s">
        <v>39</v>
      </c>
      <c r="P81" s="33"/>
      <c r="Q81" s="52">
        <v>0.52083333333333337</v>
      </c>
    </row>
    <row r="82" spans="3:17" ht="16.5" thickBot="1" x14ac:dyDescent="0.3"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7"/>
      <c r="P82" s="55"/>
      <c r="Q82" s="56"/>
    </row>
    <row r="83" spans="3:17" ht="15.75" thickBot="1" x14ac:dyDescent="0.3">
      <c r="C83" s="93" t="s">
        <v>34</v>
      </c>
      <c r="D83" s="93"/>
      <c r="E83" s="94">
        <v>0.58333333333333337</v>
      </c>
      <c r="F83" s="93" t="s">
        <v>34</v>
      </c>
      <c r="G83" s="93"/>
      <c r="H83" s="94">
        <v>0.58333333333333337</v>
      </c>
      <c r="I83" s="95" t="s">
        <v>34</v>
      </c>
      <c r="J83" s="96"/>
      <c r="K83" s="54">
        <v>0.58333333333333337</v>
      </c>
      <c r="L83" s="51" t="s">
        <v>34</v>
      </c>
      <c r="M83" s="32"/>
      <c r="N83" s="54">
        <v>0.58333333333333337</v>
      </c>
      <c r="O83" s="32" t="s">
        <v>34</v>
      </c>
      <c r="P83" s="33"/>
      <c r="Q83" s="52">
        <v>0.58333333333333337</v>
      </c>
    </row>
    <row r="84" spans="3:17" x14ac:dyDescent="0.25">
      <c r="C84" s="42"/>
      <c r="D84" s="107"/>
      <c r="E84" s="90"/>
      <c r="F84" s="42"/>
      <c r="G84" s="42"/>
      <c r="H84" s="90"/>
      <c r="I84" s="42"/>
      <c r="J84" s="42"/>
      <c r="K84" s="90"/>
      <c r="L84" s="42"/>
      <c r="M84" s="42"/>
      <c r="N84" s="90"/>
      <c r="O84" s="42"/>
      <c r="P84" s="42"/>
      <c r="Q84" s="87"/>
    </row>
    <row r="85" spans="3:17" x14ac:dyDescent="0.25">
      <c r="C85" s="44"/>
      <c r="D85" s="106"/>
      <c r="E85" s="45"/>
      <c r="F85" s="44"/>
      <c r="G85" s="44"/>
      <c r="H85" s="45"/>
      <c r="I85" s="44"/>
      <c r="J85" s="44"/>
      <c r="K85" s="45"/>
      <c r="L85" s="44"/>
      <c r="M85" s="44"/>
      <c r="N85" s="45"/>
      <c r="O85" s="44"/>
      <c r="P85" s="44"/>
      <c r="Q85" s="88"/>
    </row>
    <row r="86" spans="3:17" x14ac:dyDescent="0.25">
      <c r="C86" s="44"/>
      <c r="D86" s="106"/>
      <c r="E86" s="45"/>
      <c r="F86" s="44"/>
      <c r="G86" s="44"/>
      <c r="H86" s="3"/>
      <c r="I86" s="44"/>
      <c r="J86" s="44"/>
      <c r="K86" s="3"/>
      <c r="L86" s="44"/>
      <c r="M86" s="44"/>
      <c r="N86" s="3"/>
      <c r="O86" s="44"/>
      <c r="P86" s="44"/>
      <c r="Q86" s="89"/>
    </row>
    <row r="87" spans="3:17" ht="15.75" thickBot="1" x14ac:dyDescent="0.3">
      <c r="C87" s="48"/>
      <c r="D87" s="108"/>
      <c r="E87" s="49"/>
      <c r="F87" s="48"/>
      <c r="G87" s="48"/>
      <c r="H87" s="49"/>
      <c r="I87" s="48"/>
      <c r="J87" s="48"/>
      <c r="K87" s="49"/>
      <c r="L87" s="48"/>
      <c r="M87" s="48"/>
      <c r="N87" s="49"/>
      <c r="O87" s="48"/>
      <c r="P87" s="48"/>
      <c r="Q87" s="80"/>
    </row>
    <row r="88" spans="3:17" ht="15.75" thickBot="1" x14ac:dyDescent="0.3">
      <c r="C88" s="32" t="s">
        <v>39</v>
      </c>
      <c r="D88" s="67"/>
      <c r="E88" s="66">
        <v>0.72916666666666663</v>
      </c>
      <c r="F88" s="32" t="s">
        <v>39</v>
      </c>
      <c r="G88" s="67"/>
      <c r="H88" s="66">
        <v>0.72916666666666663</v>
      </c>
      <c r="I88" s="32" t="s">
        <v>39</v>
      </c>
      <c r="J88" s="67"/>
      <c r="K88" s="66">
        <v>0.72916666666666663</v>
      </c>
      <c r="L88" s="32" t="s">
        <v>39</v>
      </c>
      <c r="M88" s="67"/>
      <c r="N88" s="66">
        <v>0.72916666666666663</v>
      </c>
      <c r="O88" s="32" t="s">
        <v>39</v>
      </c>
      <c r="P88" s="67"/>
      <c r="Q88" s="66">
        <v>0.72916666666666663</v>
      </c>
    </row>
    <row r="89" spans="3:17" ht="16.5" thickBot="1" x14ac:dyDescent="0.3">
      <c r="C89" s="119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20"/>
    </row>
  </sheetData>
  <mergeCells count="37">
    <mergeCell ref="C82:O82"/>
    <mergeCell ref="P56:Q56"/>
    <mergeCell ref="C65:O65"/>
    <mergeCell ref="C72:O72"/>
    <mergeCell ref="D73:E73"/>
    <mergeCell ref="G73:H73"/>
    <mergeCell ref="J73:K73"/>
    <mergeCell ref="M73:N73"/>
    <mergeCell ref="P73:Q73"/>
    <mergeCell ref="C48:O48"/>
    <mergeCell ref="C55:O55"/>
    <mergeCell ref="D56:E56"/>
    <mergeCell ref="G56:H56"/>
    <mergeCell ref="J56:K56"/>
    <mergeCell ref="M56:N56"/>
    <mergeCell ref="P22:Q22"/>
    <mergeCell ref="C31:O31"/>
    <mergeCell ref="C38:O38"/>
    <mergeCell ref="D39:E39"/>
    <mergeCell ref="G39:H39"/>
    <mergeCell ref="J39:K39"/>
    <mergeCell ref="M39:N39"/>
    <mergeCell ref="P39:Q39"/>
    <mergeCell ref="C14:O14"/>
    <mergeCell ref="C21:O21"/>
    <mergeCell ref="D22:E22"/>
    <mergeCell ref="G22:H22"/>
    <mergeCell ref="J22:K22"/>
    <mergeCell ref="M22:N22"/>
    <mergeCell ref="U2:U3"/>
    <mergeCell ref="C1:Q1"/>
    <mergeCell ref="C4:O4"/>
    <mergeCell ref="D5:E5"/>
    <mergeCell ref="G5:H5"/>
    <mergeCell ref="J5:K5"/>
    <mergeCell ref="M5:N5"/>
    <mergeCell ref="P5:Q5"/>
  </mergeCells>
  <conditionalFormatting sqref="C16:E19">
    <cfRule type="expression" dxfId="1373" priority="1521">
      <formula>MATCH($C16,Projets1,0)=13</formula>
    </cfRule>
    <cfRule type="expression" dxfId="1372" priority="1522">
      <formula>MATCH($C16,Projets1,0)=12</formula>
    </cfRule>
    <cfRule type="expression" dxfId="1371" priority="1523">
      <formula>MATCH($C16,Projets1,0)=11</formula>
    </cfRule>
    <cfRule type="expression" dxfId="1370" priority="1524">
      <formula>MATCH($C16,Projets1,0)=10</formula>
    </cfRule>
    <cfRule type="expression" dxfId="1369" priority="1525">
      <formula>MATCH($C16,Projets1,0)=9</formula>
    </cfRule>
    <cfRule type="expression" dxfId="1368" priority="1526">
      <formula>MATCH($C16,Projets1,0)=8</formula>
    </cfRule>
    <cfRule type="expression" dxfId="1367" priority="1527">
      <formula>MATCH($C16,Projets1,0)=7</formula>
    </cfRule>
    <cfRule type="expression" dxfId="1366" priority="1528">
      <formula>MATCH($C16,Projets1,0)=6</formula>
    </cfRule>
    <cfRule type="expression" dxfId="1365" priority="1529">
      <formula>MATCH($C16,Projets1,0)=5</formula>
    </cfRule>
    <cfRule type="expression" dxfId="1364" priority="1530">
      <formula>MATCH($C16,Projets1,0)=4</formula>
    </cfRule>
    <cfRule type="expression" dxfId="1363" priority="1531">
      <formula>MATCH($C16,Projets1,0)=3</formula>
    </cfRule>
    <cfRule type="expression" dxfId="1362" priority="1532">
      <formula>MATCH($C16,Projets1,0)=2</formula>
    </cfRule>
    <cfRule type="expression" dxfId="1361" priority="1533">
      <formula>MATCH($C16,Projets1,0)=1</formula>
    </cfRule>
    <cfRule type="expression" dxfId="1360" priority="1534">
      <formula>MATCH($C16,Projets1,0)=13</formula>
    </cfRule>
  </conditionalFormatting>
  <conditionalFormatting sqref="C16:C19">
    <cfRule type="cellIs" dxfId="1359" priority="1535" operator="equal">
      <formula>42385</formula>
    </cfRule>
  </conditionalFormatting>
  <conditionalFormatting sqref="C26:E29">
    <cfRule type="expression" dxfId="1358" priority="1506">
      <formula>MATCH($C26,Projets1,0)=13</formula>
    </cfRule>
    <cfRule type="expression" dxfId="1357" priority="1507">
      <formula>MATCH($C26,Projets1,0)=12</formula>
    </cfRule>
    <cfRule type="expression" dxfId="1356" priority="1508">
      <formula>MATCH($C26,Projets1,0)=11</formula>
    </cfRule>
    <cfRule type="expression" dxfId="1355" priority="1509">
      <formula>MATCH($C26,Projets1,0)=10</formula>
    </cfRule>
    <cfRule type="expression" dxfId="1354" priority="1510">
      <formula>MATCH($C26,Projets1,0)=9</formula>
    </cfRule>
    <cfRule type="expression" dxfId="1353" priority="1511">
      <formula>MATCH($C26,Projets1,0)=8</formula>
    </cfRule>
    <cfRule type="expression" dxfId="1352" priority="1512">
      <formula>MATCH($C26,Projets1,0)=7</formula>
    </cfRule>
    <cfRule type="expression" dxfId="1351" priority="1513">
      <formula>MATCH($C26,Projets1,0)=6</formula>
    </cfRule>
    <cfRule type="expression" dxfId="1350" priority="1514">
      <formula>MATCH($C26,Projets1,0)=5</formula>
    </cfRule>
    <cfRule type="expression" dxfId="1349" priority="1515">
      <formula>MATCH($C26,Projets1,0)=4</formula>
    </cfRule>
    <cfRule type="expression" dxfId="1348" priority="1516">
      <formula>MATCH($C26,Projets1,0)=3</formula>
    </cfRule>
    <cfRule type="expression" dxfId="1347" priority="1517">
      <formula>MATCH($C26,Projets1,0)=2</formula>
    </cfRule>
    <cfRule type="expression" dxfId="1346" priority="1518">
      <formula>MATCH($C26,Projets1,0)=1</formula>
    </cfRule>
    <cfRule type="expression" dxfId="1345" priority="1519">
      <formula>MATCH($C26,Projets1,0)=13</formula>
    </cfRule>
  </conditionalFormatting>
  <conditionalFormatting sqref="C26:C29">
    <cfRule type="cellIs" dxfId="1344" priority="1520" operator="equal">
      <formula>42385</formula>
    </cfRule>
  </conditionalFormatting>
  <conditionalFormatting sqref="C33:E36">
    <cfRule type="expression" dxfId="1343" priority="1491">
      <formula>MATCH($C33,Projets1,0)=13</formula>
    </cfRule>
    <cfRule type="expression" dxfId="1342" priority="1492">
      <formula>MATCH($C33,Projets1,0)=12</formula>
    </cfRule>
    <cfRule type="expression" dxfId="1341" priority="1493">
      <formula>MATCH($C33,Projets1,0)=11</formula>
    </cfRule>
    <cfRule type="expression" dxfId="1340" priority="1494">
      <formula>MATCH($C33,Projets1,0)=10</formula>
    </cfRule>
    <cfRule type="expression" dxfId="1339" priority="1495">
      <formula>MATCH($C33,Projets1,0)=9</formula>
    </cfRule>
    <cfRule type="expression" dxfId="1338" priority="1496">
      <formula>MATCH($C33,Projets1,0)=8</formula>
    </cfRule>
    <cfRule type="expression" dxfId="1337" priority="1497">
      <formula>MATCH($C33,Projets1,0)=7</formula>
    </cfRule>
    <cfRule type="expression" dxfId="1336" priority="1498">
      <formula>MATCH($C33,Projets1,0)=6</formula>
    </cfRule>
    <cfRule type="expression" dxfId="1335" priority="1499">
      <formula>MATCH($C33,Projets1,0)=5</formula>
    </cfRule>
    <cfRule type="expression" dxfId="1334" priority="1500">
      <formula>MATCH($C33,Projets1,0)=4</formula>
    </cfRule>
    <cfRule type="expression" dxfId="1333" priority="1501">
      <formula>MATCH($C33,Projets1,0)=3</formula>
    </cfRule>
    <cfRule type="expression" dxfId="1332" priority="1502">
      <formula>MATCH($C33,Projets1,0)=2</formula>
    </cfRule>
    <cfRule type="expression" dxfId="1331" priority="1503">
      <formula>MATCH($C33,Projets1,0)=1</formula>
    </cfRule>
    <cfRule type="expression" dxfId="1330" priority="1504">
      <formula>MATCH($C33,Projets1,0)=13</formula>
    </cfRule>
  </conditionalFormatting>
  <conditionalFormatting sqref="C33:C36">
    <cfRule type="cellIs" dxfId="1329" priority="1505" operator="equal">
      <formula>42385</formula>
    </cfRule>
  </conditionalFormatting>
  <conditionalFormatting sqref="C43:E46">
    <cfRule type="expression" dxfId="1328" priority="1476">
      <formula>MATCH($C43,Projets1,0)=13</formula>
    </cfRule>
    <cfRule type="expression" dxfId="1327" priority="1477">
      <formula>MATCH($C43,Projets1,0)=12</formula>
    </cfRule>
    <cfRule type="expression" dxfId="1326" priority="1478">
      <formula>MATCH($C43,Projets1,0)=11</formula>
    </cfRule>
    <cfRule type="expression" dxfId="1325" priority="1479">
      <formula>MATCH($C43,Projets1,0)=10</formula>
    </cfRule>
    <cfRule type="expression" dxfId="1324" priority="1480">
      <formula>MATCH($C43,Projets1,0)=9</formula>
    </cfRule>
    <cfRule type="expression" dxfId="1323" priority="1481">
      <formula>MATCH($C43,Projets1,0)=8</formula>
    </cfRule>
    <cfRule type="expression" dxfId="1322" priority="1482">
      <formula>MATCH($C43,Projets1,0)=7</formula>
    </cfRule>
    <cfRule type="expression" dxfId="1321" priority="1483">
      <formula>MATCH($C43,Projets1,0)=6</formula>
    </cfRule>
    <cfRule type="expression" dxfId="1320" priority="1484">
      <formula>MATCH($C43,Projets1,0)=5</formula>
    </cfRule>
    <cfRule type="expression" dxfId="1319" priority="1485">
      <formula>MATCH($C43,Projets1,0)=4</formula>
    </cfRule>
    <cfRule type="expression" dxfId="1318" priority="1486">
      <formula>MATCH($C43,Projets1,0)=3</formula>
    </cfRule>
    <cfRule type="expression" dxfId="1317" priority="1487">
      <formula>MATCH($C43,Projets1,0)=2</formula>
    </cfRule>
    <cfRule type="expression" dxfId="1316" priority="1488">
      <formula>MATCH($C43,Projets1,0)=1</formula>
    </cfRule>
    <cfRule type="expression" dxfId="1315" priority="1489">
      <formula>MATCH($C43,Projets1,0)=13</formula>
    </cfRule>
  </conditionalFormatting>
  <conditionalFormatting sqref="C43:C46">
    <cfRule type="cellIs" dxfId="1314" priority="1490" operator="equal">
      <formula>42385</formula>
    </cfRule>
  </conditionalFormatting>
  <conditionalFormatting sqref="C50:E53">
    <cfRule type="expression" dxfId="1313" priority="1461">
      <formula>MATCH($C50,Projets1,0)=13</formula>
    </cfRule>
    <cfRule type="expression" dxfId="1312" priority="1462">
      <formula>MATCH($C50,Projets1,0)=12</formula>
    </cfRule>
    <cfRule type="expression" dxfId="1311" priority="1463">
      <formula>MATCH($C50,Projets1,0)=11</formula>
    </cfRule>
    <cfRule type="expression" dxfId="1310" priority="1464">
      <formula>MATCH($C50,Projets1,0)=10</formula>
    </cfRule>
    <cfRule type="expression" dxfId="1309" priority="1465">
      <formula>MATCH($C50,Projets1,0)=9</formula>
    </cfRule>
    <cfRule type="expression" dxfId="1308" priority="1466">
      <formula>MATCH($C50,Projets1,0)=8</formula>
    </cfRule>
    <cfRule type="expression" dxfId="1307" priority="1467">
      <formula>MATCH($C50,Projets1,0)=7</formula>
    </cfRule>
    <cfRule type="expression" dxfId="1306" priority="1468">
      <formula>MATCH($C50,Projets1,0)=6</formula>
    </cfRule>
    <cfRule type="expression" dxfId="1305" priority="1469">
      <formula>MATCH($C50,Projets1,0)=5</formula>
    </cfRule>
    <cfRule type="expression" dxfId="1304" priority="1470">
      <formula>MATCH($C50,Projets1,0)=4</formula>
    </cfRule>
    <cfRule type="expression" dxfId="1303" priority="1471">
      <formula>MATCH($C50,Projets1,0)=3</formula>
    </cfRule>
    <cfRule type="expression" dxfId="1302" priority="1472">
      <formula>MATCH($C50,Projets1,0)=2</formula>
    </cfRule>
    <cfRule type="expression" dxfId="1301" priority="1473">
      <formula>MATCH($C50,Projets1,0)=1</formula>
    </cfRule>
    <cfRule type="expression" dxfId="1300" priority="1474">
      <formula>MATCH($C50,Projets1,0)=13</formula>
    </cfRule>
  </conditionalFormatting>
  <conditionalFormatting sqref="C50:C53">
    <cfRule type="cellIs" dxfId="1299" priority="1475" operator="equal">
      <formula>42385</formula>
    </cfRule>
  </conditionalFormatting>
  <conditionalFormatting sqref="C60:E63">
    <cfRule type="expression" dxfId="1298" priority="1446">
      <formula>MATCH($C60,Projets1,0)=13</formula>
    </cfRule>
    <cfRule type="expression" dxfId="1297" priority="1447">
      <formula>MATCH($C60,Projets1,0)=12</formula>
    </cfRule>
    <cfRule type="expression" dxfId="1296" priority="1448">
      <formula>MATCH($C60,Projets1,0)=11</formula>
    </cfRule>
    <cfRule type="expression" dxfId="1295" priority="1449">
      <formula>MATCH($C60,Projets1,0)=10</formula>
    </cfRule>
    <cfRule type="expression" dxfId="1294" priority="1450">
      <formula>MATCH($C60,Projets1,0)=9</formula>
    </cfRule>
    <cfRule type="expression" dxfId="1293" priority="1451">
      <formula>MATCH($C60,Projets1,0)=8</formula>
    </cfRule>
    <cfRule type="expression" dxfId="1292" priority="1452">
      <formula>MATCH($C60,Projets1,0)=7</formula>
    </cfRule>
    <cfRule type="expression" dxfId="1291" priority="1453">
      <formula>MATCH($C60,Projets1,0)=6</formula>
    </cfRule>
    <cfRule type="expression" dxfId="1290" priority="1454">
      <formula>MATCH($C60,Projets1,0)=5</formula>
    </cfRule>
    <cfRule type="expression" dxfId="1289" priority="1455">
      <formula>MATCH($C60,Projets1,0)=4</formula>
    </cfRule>
    <cfRule type="expression" dxfId="1288" priority="1456">
      <formula>MATCH($C60,Projets1,0)=3</formula>
    </cfRule>
    <cfRule type="expression" dxfId="1287" priority="1457">
      <formula>MATCH($C60,Projets1,0)=2</formula>
    </cfRule>
    <cfRule type="expression" dxfId="1286" priority="1458">
      <formula>MATCH($C60,Projets1,0)=1</formula>
    </cfRule>
    <cfRule type="expression" dxfId="1285" priority="1459">
      <formula>MATCH($C60,Projets1,0)=13</formula>
    </cfRule>
  </conditionalFormatting>
  <conditionalFormatting sqref="C60:C63">
    <cfRule type="cellIs" dxfId="1284" priority="1460" operator="equal">
      <formula>42385</formula>
    </cfRule>
  </conditionalFormatting>
  <conditionalFormatting sqref="C67:E70">
    <cfRule type="expression" dxfId="1283" priority="1431">
      <formula>MATCH($C67,Projets1,0)=13</formula>
    </cfRule>
    <cfRule type="expression" dxfId="1282" priority="1432">
      <formula>MATCH($C67,Projets1,0)=12</formula>
    </cfRule>
    <cfRule type="expression" dxfId="1281" priority="1433">
      <formula>MATCH($C67,Projets1,0)=11</formula>
    </cfRule>
    <cfRule type="expression" dxfId="1280" priority="1434">
      <formula>MATCH($C67,Projets1,0)=10</formula>
    </cfRule>
    <cfRule type="expression" dxfId="1279" priority="1435">
      <formula>MATCH($C67,Projets1,0)=9</formula>
    </cfRule>
    <cfRule type="expression" dxfId="1278" priority="1436">
      <formula>MATCH($C67,Projets1,0)=8</formula>
    </cfRule>
    <cfRule type="expression" dxfId="1277" priority="1437">
      <formula>MATCH($C67,Projets1,0)=7</formula>
    </cfRule>
    <cfRule type="expression" dxfId="1276" priority="1438">
      <formula>MATCH($C67,Projets1,0)=6</formula>
    </cfRule>
    <cfRule type="expression" dxfId="1275" priority="1439">
      <formula>MATCH($C67,Projets1,0)=5</formula>
    </cfRule>
    <cfRule type="expression" dxfId="1274" priority="1440">
      <formula>MATCH($C67,Projets1,0)=4</formula>
    </cfRule>
    <cfRule type="expression" dxfId="1273" priority="1441">
      <formula>MATCH($C67,Projets1,0)=3</formula>
    </cfRule>
    <cfRule type="expression" dxfId="1272" priority="1442">
      <formula>MATCH($C67,Projets1,0)=2</formula>
    </cfRule>
    <cfRule type="expression" dxfId="1271" priority="1443">
      <formula>MATCH($C67,Projets1,0)=1</formula>
    </cfRule>
    <cfRule type="expression" dxfId="1270" priority="1444">
      <formula>MATCH($C67,Projets1,0)=13</formula>
    </cfRule>
  </conditionalFormatting>
  <conditionalFormatting sqref="C67:C70">
    <cfRule type="cellIs" dxfId="1269" priority="1445" operator="equal">
      <formula>42385</formula>
    </cfRule>
  </conditionalFormatting>
  <conditionalFormatting sqref="C77:E80">
    <cfRule type="expression" dxfId="1268" priority="1416">
      <formula>MATCH($C77,Projets1,0)=13</formula>
    </cfRule>
    <cfRule type="expression" dxfId="1267" priority="1417">
      <formula>MATCH($C77,Projets1,0)=12</formula>
    </cfRule>
    <cfRule type="expression" dxfId="1266" priority="1418">
      <formula>MATCH($C77,Projets1,0)=11</formula>
    </cfRule>
    <cfRule type="expression" dxfId="1265" priority="1419">
      <formula>MATCH($C77,Projets1,0)=10</formula>
    </cfRule>
    <cfRule type="expression" dxfId="1264" priority="1420">
      <formula>MATCH($C77,Projets1,0)=9</formula>
    </cfRule>
    <cfRule type="expression" dxfId="1263" priority="1421">
      <formula>MATCH($C77,Projets1,0)=8</formula>
    </cfRule>
    <cfRule type="expression" dxfId="1262" priority="1422">
      <formula>MATCH($C77,Projets1,0)=7</formula>
    </cfRule>
    <cfRule type="expression" dxfId="1261" priority="1423">
      <formula>MATCH($C77,Projets1,0)=6</formula>
    </cfRule>
    <cfRule type="expression" dxfId="1260" priority="1424">
      <formula>MATCH($C77,Projets1,0)=5</formula>
    </cfRule>
    <cfRule type="expression" dxfId="1259" priority="1425">
      <formula>MATCH($C77,Projets1,0)=4</formula>
    </cfRule>
    <cfRule type="expression" dxfId="1258" priority="1426">
      <formula>MATCH($C77,Projets1,0)=3</formula>
    </cfRule>
    <cfRule type="expression" dxfId="1257" priority="1427">
      <formula>MATCH($C77,Projets1,0)=2</formula>
    </cfRule>
    <cfRule type="expression" dxfId="1256" priority="1428">
      <formula>MATCH($C77,Projets1,0)=1</formula>
    </cfRule>
    <cfRule type="expression" dxfId="1255" priority="1429">
      <formula>MATCH($C77,Projets1,0)=13</formula>
    </cfRule>
  </conditionalFormatting>
  <conditionalFormatting sqref="C77:C80">
    <cfRule type="cellIs" dxfId="1254" priority="1430" operator="equal">
      <formula>42385</formula>
    </cfRule>
  </conditionalFormatting>
  <conditionalFormatting sqref="C84:E87">
    <cfRule type="expression" dxfId="1253" priority="1401">
      <formula>MATCH($C84,Projets1,0)=13</formula>
    </cfRule>
    <cfRule type="expression" dxfId="1252" priority="1402">
      <formula>MATCH($C84,Projets1,0)=12</formula>
    </cfRule>
    <cfRule type="expression" dxfId="1251" priority="1403">
      <formula>MATCH($C84,Projets1,0)=11</formula>
    </cfRule>
    <cfRule type="expression" dxfId="1250" priority="1404">
      <formula>MATCH($C84,Projets1,0)=10</formula>
    </cfRule>
    <cfRule type="expression" dxfId="1249" priority="1405">
      <formula>MATCH($C84,Projets1,0)=9</formula>
    </cfRule>
    <cfRule type="expression" dxfId="1248" priority="1406">
      <formula>MATCH($C84,Projets1,0)=8</formula>
    </cfRule>
    <cfRule type="expression" dxfId="1247" priority="1407">
      <formula>MATCH($C84,Projets1,0)=7</formula>
    </cfRule>
    <cfRule type="expression" dxfId="1246" priority="1408">
      <formula>MATCH($C84,Projets1,0)=6</formula>
    </cfRule>
    <cfRule type="expression" dxfId="1245" priority="1409">
      <formula>MATCH($C84,Projets1,0)=5</formula>
    </cfRule>
    <cfRule type="expression" dxfId="1244" priority="1410">
      <formula>MATCH($C84,Projets1,0)=4</formula>
    </cfRule>
    <cfRule type="expression" dxfId="1243" priority="1411">
      <formula>MATCH($C84,Projets1,0)=3</formula>
    </cfRule>
    <cfRule type="expression" dxfId="1242" priority="1412">
      <formula>MATCH($C84,Projets1,0)=2</formula>
    </cfRule>
    <cfRule type="expression" dxfId="1241" priority="1413">
      <formula>MATCH($C84,Projets1,0)=1</formula>
    </cfRule>
    <cfRule type="expression" dxfId="1240" priority="1414">
      <formula>MATCH($C84,Projets1,0)=13</formula>
    </cfRule>
  </conditionalFormatting>
  <conditionalFormatting sqref="C84:C87">
    <cfRule type="cellIs" dxfId="1239" priority="1415" operator="equal">
      <formula>42385</formula>
    </cfRule>
  </conditionalFormatting>
  <conditionalFormatting sqref="I9:K9 I10:K10 I11:K11 I12:K12">
    <cfRule type="expression" dxfId="1238" priority="1260">
      <formula>MATCH($I9,Projets1,0)=1</formula>
    </cfRule>
    <cfRule type="expression" dxfId="1237" priority="1259">
      <formula>MATCH($I9,Projets1,0)=2</formula>
    </cfRule>
    <cfRule type="expression" dxfId="1236" priority="1258">
      <formula>MATCH($I9,Projets1,0)=3</formula>
    </cfRule>
    <cfRule type="expression" dxfId="1235" priority="1257">
      <formula>MATCH($I9,Projets1,0)=4</formula>
    </cfRule>
    <cfRule type="expression" dxfId="1234" priority="1256">
      <formula>MATCH($I9,Projets1,0)=5</formula>
    </cfRule>
    <cfRule type="expression" dxfId="1233" priority="1255">
      <formula>MATCH($I9,Projets1,0)=6</formula>
    </cfRule>
    <cfRule type="expression" dxfId="1232" priority="1254">
      <formula>MATCH($I9,Projets1,0)=7</formula>
    </cfRule>
    <cfRule type="expression" dxfId="1231" priority="1253">
      <formula>MATCH($I9,Projets1,0)=8</formula>
    </cfRule>
    <cfRule type="expression" dxfId="1230" priority="1252">
      <formula>MATCH($I9,Projets1,0)=9</formula>
    </cfRule>
    <cfRule type="expression" dxfId="1229" priority="1251">
      <formula>MATCH($I9,Projets1,0)=10</formula>
    </cfRule>
    <cfRule type="expression" dxfId="1228" priority="1250">
      <formula>MATCH($I9,Projets1,0)=11</formula>
    </cfRule>
    <cfRule type="expression" dxfId="1227" priority="1249">
      <formula>MATCH($I9,Projets1,0)=12</formula>
    </cfRule>
    <cfRule type="expression" dxfId="1226" priority="1248">
      <formula>MATCH($I9,Projets1,0)=13</formula>
    </cfRule>
    <cfRule type="expression" dxfId="1225" priority="1247">
      <formula>MATCH($I9,Projets1,0)=14</formula>
    </cfRule>
    <cfRule type="expression" dxfId="1224" priority="1246">
      <formula>MATCH($I9,Projets1,0)=15</formula>
    </cfRule>
    <cfRule type="expression" dxfId="1223" priority="1245">
      <formula>MATCH($I9,Projets1,0)=16</formula>
    </cfRule>
    <cfRule type="expression" dxfId="1222" priority="1244">
      <formula>MATCH($I9,Projets1,0)=17</formula>
    </cfRule>
    <cfRule type="expression" dxfId="1221" priority="1243">
      <formula>MATCH($I9,Projets1,0)=18</formula>
    </cfRule>
    <cfRule type="expression" dxfId="1220" priority="1242">
      <formula>MATCH($I9,Projets1,0)=19</formula>
    </cfRule>
    <cfRule type="expression" dxfId="1219" priority="1241">
      <formula>MATCH($I9,Projets1,0)=20</formula>
    </cfRule>
    <cfRule type="expression" dxfId="1218" priority="1240">
      <formula>MATCH($I9,Projets1,0)=21</formula>
    </cfRule>
    <cfRule type="expression" dxfId="1217" priority="1239">
      <formula>MATCH($I9,Projets1,0)=22</formula>
    </cfRule>
    <cfRule type="expression" dxfId="1216" priority="1238">
      <formula>MATCH($I9,Projets1,0)=23</formula>
    </cfRule>
    <cfRule type="expression" dxfId="1215" priority="1237">
      <formula>MATCH($I9,Projets1,0)=24</formula>
    </cfRule>
    <cfRule type="expression" dxfId="1214" priority="1236">
      <formula>MATCH($I9,Projets1,0)=25</formula>
    </cfRule>
    <cfRule type="expression" dxfId="1213" priority="1235">
      <formula>MATCH($I9,Projets1,0)=26</formula>
    </cfRule>
    <cfRule type="expression" dxfId="1212" priority="1234">
      <formula>MATCH($I9,Projets1,0)=27</formula>
    </cfRule>
    <cfRule type="expression" dxfId="1211" priority="1233">
      <formula>MATCH($I9,Projets1,0)=28</formula>
    </cfRule>
    <cfRule type="expression" dxfId="1210" priority="1232">
      <formula>MATCH($I9,Projets1,0)=29</formula>
    </cfRule>
    <cfRule type="expression" dxfId="1209" priority="1231">
      <formula>MATCH($I9,Projets1,0)=30</formula>
    </cfRule>
  </conditionalFormatting>
  <conditionalFormatting sqref="I16:K19">
    <cfRule type="expression" dxfId="1208" priority="1171">
      <formula>MATCH($I16,Projets1,0)=30</formula>
    </cfRule>
    <cfRule type="expression" dxfId="1207" priority="1172">
      <formula>MATCH($I16,Projets1,0)=29</formula>
    </cfRule>
    <cfRule type="expression" dxfId="1206" priority="1173">
      <formula>MATCH($I16,Projets1,0)=28</formula>
    </cfRule>
    <cfRule type="expression" dxfId="1205" priority="1174">
      <formula>MATCH($I16,Projets1,0)=27</formula>
    </cfRule>
    <cfRule type="expression" dxfId="1204" priority="1175">
      <formula>MATCH($I16,Projets1,0)=26</formula>
    </cfRule>
    <cfRule type="expression" dxfId="1203" priority="1176">
      <formula>MATCH($I16,Projets1,0)=25</formula>
    </cfRule>
    <cfRule type="expression" dxfId="1202" priority="1177">
      <formula>MATCH($I16,Projets1,0)=24</formula>
    </cfRule>
    <cfRule type="expression" dxfId="1201" priority="1178">
      <formula>MATCH($I16,Projets1,0)=23</formula>
    </cfRule>
    <cfRule type="expression" dxfId="1200" priority="1179">
      <formula>MATCH($I16,Projets1,0)=22</formula>
    </cfRule>
    <cfRule type="expression" dxfId="1199" priority="1180">
      <formula>MATCH($I16,Projets1,0)=21</formula>
    </cfRule>
    <cfRule type="expression" dxfId="1198" priority="1181">
      <formula>MATCH($I16,Projets1,0)=20</formula>
    </cfRule>
    <cfRule type="expression" dxfId="1197" priority="1182">
      <formula>MATCH($I16,Projets1,0)=19</formula>
    </cfRule>
    <cfRule type="expression" dxfId="1196" priority="1183">
      <formula>MATCH($I16,Projets1,0)=18</formula>
    </cfRule>
    <cfRule type="expression" dxfId="1195" priority="1184">
      <formula>MATCH($I16,Projets1,0)=17</formula>
    </cfRule>
    <cfRule type="expression" dxfId="1194" priority="1185">
      <formula>MATCH($I16,Projets1,0)=16</formula>
    </cfRule>
    <cfRule type="expression" dxfId="1193" priority="1186">
      <formula>MATCH($I16,Projets1,0)=15</formula>
    </cfRule>
    <cfRule type="expression" dxfId="1192" priority="1187">
      <formula>MATCH($I16,Projets1,0)=14</formula>
    </cfRule>
    <cfRule type="expression" dxfId="1191" priority="1188">
      <formula>MATCH($I16,Projets1,0)=13</formula>
    </cfRule>
    <cfRule type="expression" dxfId="1190" priority="1189">
      <formula>MATCH($I16,Projets1,0)=12</formula>
    </cfRule>
    <cfRule type="expression" dxfId="1189" priority="1190">
      <formula>MATCH($I16,Projets1,0)=11</formula>
    </cfRule>
    <cfRule type="expression" dxfId="1188" priority="1191">
      <formula>MATCH($I16,Projets1,0)=10</formula>
    </cfRule>
    <cfRule type="expression" dxfId="1187" priority="1192">
      <formula>MATCH($I16,Projets1,0)=9</formula>
    </cfRule>
    <cfRule type="expression" dxfId="1186" priority="1193">
      <formula>MATCH($I16,Projets1,0)=8</formula>
    </cfRule>
    <cfRule type="expression" dxfId="1185" priority="1194">
      <formula>MATCH($I16,Projets1,0)=7</formula>
    </cfRule>
    <cfRule type="expression" dxfId="1184" priority="1195">
      <formula>MATCH($I16,Projets1,0)=6</formula>
    </cfRule>
    <cfRule type="expression" dxfId="1183" priority="1196">
      <formula>MATCH($I16,Projets1,0)=5</formula>
    </cfRule>
    <cfRule type="expression" dxfId="1182" priority="1197">
      <formula>MATCH($I16,Projets1,0)=4</formula>
    </cfRule>
    <cfRule type="expression" dxfId="1181" priority="1198">
      <formula>MATCH($I16,Projets1,0)=3</formula>
    </cfRule>
    <cfRule type="expression" dxfId="1180" priority="1199">
      <formula>MATCH($I16,Projets1,0)=2</formula>
    </cfRule>
    <cfRule type="expression" dxfId="1179" priority="1200">
      <formula>MATCH($I16,Projets1,0)=1</formula>
    </cfRule>
  </conditionalFormatting>
  <conditionalFormatting sqref="I26:K29">
    <cfRule type="expression" dxfId="1178" priority="1141">
      <formula>MATCH($I26,Projets1,0)=30</formula>
    </cfRule>
    <cfRule type="expression" dxfId="1177" priority="1142">
      <formula>MATCH($I26,Projets1,0)=29</formula>
    </cfRule>
    <cfRule type="expression" dxfId="1176" priority="1143">
      <formula>MATCH($I26,Projets1,0)=28</formula>
    </cfRule>
    <cfRule type="expression" dxfId="1175" priority="1144">
      <formula>MATCH($I26,Projets1,0)=27</formula>
    </cfRule>
    <cfRule type="expression" dxfId="1174" priority="1145">
      <formula>MATCH($I26,Projets1,0)=26</formula>
    </cfRule>
    <cfRule type="expression" dxfId="1173" priority="1146">
      <formula>MATCH($I26,Projets1,0)=25</formula>
    </cfRule>
    <cfRule type="expression" dxfId="1172" priority="1147">
      <formula>MATCH($I26,Projets1,0)=24</formula>
    </cfRule>
    <cfRule type="expression" dxfId="1171" priority="1148">
      <formula>MATCH($I26,Projets1,0)=23</formula>
    </cfRule>
    <cfRule type="expression" dxfId="1170" priority="1149">
      <formula>MATCH($I26,Projets1,0)=22</formula>
    </cfRule>
    <cfRule type="expression" dxfId="1169" priority="1150">
      <formula>MATCH($I26,Projets1,0)=21</formula>
    </cfRule>
    <cfRule type="expression" dxfId="1168" priority="1151">
      <formula>MATCH($I26,Projets1,0)=20</formula>
    </cfRule>
    <cfRule type="expression" dxfId="1167" priority="1152">
      <formula>MATCH($I26,Projets1,0)=19</formula>
    </cfRule>
    <cfRule type="expression" dxfId="1166" priority="1153">
      <formula>MATCH($I26,Projets1,0)=18</formula>
    </cfRule>
    <cfRule type="expression" dxfId="1165" priority="1154">
      <formula>MATCH($I26,Projets1,0)=17</formula>
    </cfRule>
    <cfRule type="expression" dxfId="1164" priority="1155">
      <formula>MATCH($I26,Projets1,0)=16</formula>
    </cfRule>
    <cfRule type="expression" dxfId="1163" priority="1156">
      <formula>MATCH($I26,Projets1,0)=15</formula>
    </cfRule>
    <cfRule type="expression" dxfId="1162" priority="1157">
      <formula>MATCH($I26,Projets1,0)=14</formula>
    </cfRule>
    <cfRule type="expression" dxfId="1161" priority="1158">
      <formula>MATCH($I26,Projets1,0)=13</formula>
    </cfRule>
    <cfRule type="expression" dxfId="1160" priority="1159">
      <formula>MATCH($I26,Projets1,0)=12</formula>
    </cfRule>
    <cfRule type="expression" dxfId="1159" priority="1160">
      <formula>MATCH($I26,Projets1,0)=11</formula>
    </cfRule>
    <cfRule type="expression" dxfId="1158" priority="1161">
      <formula>MATCH($I26,Projets1,0)=10</formula>
    </cfRule>
    <cfRule type="expression" dxfId="1157" priority="1162">
      <formula>MATCH($I26,Projets1,0)=9</formula>
    </cfRule>
    <cfRule type="expression" dxfId="1156" priority="1163">
      <formula>MATCH($I26,Projets1,0)=8</formula>
    </cfRule>
    <cfRule type="expression" dxfId="1155" priority="1164">
      <formula>MATCH($I26,Projets1,0)=7</formula>
    </cfRule>
    <cfRule type="expression" dxfId="1154" priority="1165">
      <formula>MATCH($I26,Projets1,0)=6</formula>
    </cfRule>
    <cfRule type="expression" dxfId="1153" priority="1166">
      <formula>MATCH($I26,Projets1,0)=5</formula>
    </cfRule>
    <cfRule type="expression" dxfId="1152" priority="1167">
      <formula>MATCH($I26,Projets1,0)=4</formula>
    </cfRule>
    <cfRule type="expression" dxfId="1151" priority="1168">
      <formula>MATCH($I26,Projets1,0)=3</formula>
    </cfRule>
    <cfRule type="expression" dxfId="1150" priority="1169">
      <formula>MATCH($I26,Projets1,0)=2</formula>
    </cfRule>
    <cfRule type="expression" dxfId="1149" priority="1170">
      <formula>MATCH($I26,Projets1,0)=1</formula>
    </cfRule>
  </conditionalFormatting>
  <conditionalFormatting sqref="I33:K36">
    <cfRule type="expression" dxfId="1148" priority="1111">
      <formula>MATCH($I33,Projets1,0)=30</formula>
    </cfRule>
    <cfRule type="expression" dxfId="1147" priority="1112">
      <formula>MATCH($I33,Projets1,0)=29</formula>
    </cfRule>
    <cfRule type="expression" dxfId="1146" priority="1113">
      <formula>MATCH($I33,Projets1,0)=28</formula>
    </cfRule>
    <cfRule type="expression" dxfId="1145" priority="1114">
      <formula>MATCH($I33,Projets1,0)=27</formula>
    </cfRule>
    <cfRule type="expression" dxfId="1144" priority="1115">
      <formula>MATCH($I33,Projets1,0)=26</formula>
    </cfRule>
    <cfRule type="expression" dxfId="1143" priority="1116">
      <formula>MATCH($I33,Projets1,0)=25</formula>
    </cfRule>
    <cfRule type="expression" dxfId="1142" priority="1117">
      <formula>MATCH($I33,Projets1,0)=24</formula>
    </cfRule>
    <cfRule type="expression" dxfId="1141" priority="1118">
      <formula>MATCH($I33,Projets1,0)=23</formula>
    </cfRule>
    <cfRule type="expression" dxfId="1140" priority="1119">
      <formula>MATCH($I33,Projets1,0)=22</formula>
    </cfRule>
    <cfRule type="expression" dxfId="1139" priority="1120">
      <formula>MATCH($I33,Projets1,0)=21</formula>
    </cfRule>
    <cfRule type="expression" dxfId="1138" priority="1121">
      <formula>MATCH($I33,Projets1,0)=20</formula>
    </cfRule>
    <cfRule type="expression" dxfId="1137" priority="1122">
      <formula>MATCH($I33,Projets1,0)=19</formula>
    </cfRule>
    <cfRule type="expression" dxfId="1136" priority="1123">
      <formula>MATCH($I33,Projets1,0)=18</formula>
    </cfRule>
    <cfRule type="expression" dxfId="1135" priority="1124">
      <formula>MATCH($I33,Projets1,0)=17</formula>
    </cfRule>
    <cfRule type="expression" dxfId="1134" priority="1125">
      <formula>MATCH($I33,Projets1,0)=16</formula>
    </cfRule>
    <cfRule type="expression" dxfId="1133" priority="1126">
      <formula>MATCH($I33,Projets1,0)=15</formula>
    </cfRule>
    <cfRule type="expression" dxfId="1132" priority="1127">
      <formula>MATCH($I33,Projets1,0)=14</formula>
    </cfRule>
    <cfRule type="expression" dxfId="1131" priority="1128">
      <formula>MATCH($I33,Projets1,0)=13</formula>
    </cfRule>
    <cfRule type="expression" dxfId="1130" priority="1129">
      <formula>MATCH($I33,Projets1,0)=12</formula>
    </cfRule>
    <cfRule type="expression" dxfId="1129" priority="1130">
      <formula>MATCH($I33,Projets1,0)=11</formula>
    </cfRule>
    <cfRule type="expression" dxfId="1128" priority="1131">
      <formula>MATCH($I33,Projets1,0)=10</formula>
    </cfRule>
    <cfRule type="expression" dxfId="1127" priority="1132">
      <formula>MATCH($I33,Projets1,0)=9</formula>
    </cfRule>
    <cfRule type="expression" dxfId="1126" priority="1133">
      <formula>MATCH($I33,Projets1,0)=8</formula>
    </cfRule>
    <cfRule type="expression" dxfId="1125" priority="1134">
      <formula>MATCH($I33,Projets1,0)=7</formula>
    </cfRule>
    <cfRule type="expression" dxfId="1124" priority="1135">
      <formula>MATCH($I33,Projets1,0)=6</formula>
    </cfRule>
    <cfRule type="expression" dxfId="1123" priority="1136">
      <formula>MATCH($I33,Projets1,0)=5</formula>
    </cfRule>
    <cfRule type="expression" dxfId="1122" priority="1137">
      <formula>MATCH($I33,Projets1,0)=4</formula>
    </cfRule>
    <cfRule type="expression" dxfId="1121" priority="1138">
      <formula>MATCH($I33,Projets1,0)=3</formula>
    </cfRule>
    <cfRule type="expression" dxfId="1120" priority="1139">
      <formula>MATCH($I33,Projets1,0)=2</formula>
    </cfRule>
    <cfRule type="expression" dxfId="1119" priority="1140">
      <formula>MATCH($I33,Projets1,0)=1</formula>
    </cfRule>
  </conditionalFormatting>
  <conditionalFormatting sqref="I43:K46">
    <cfRule type="expression" dxfId="1118" priority="1081">
      <formula>MATCH($I43,Projets1,0)=30</formula>
    </cfRule>
    <cfRule type="expression" dxfId="1117" priority="1082">
      <formula>MATCH($I43,Projets1,0)=29</formula>
    </cfRule>
    <cfRule type="expression" dxfId="1116" priority="1083">
      <formula>MATCH($I43,Projets1,0)=28</formula>
    </cfRule>
    <cfRule type="expression" dxfId="1115" priority="1084">
      <formula>MATCH($I43,Projets1,0)=27</formula>
    </cfRule>
    <cfRule type="expression" dxfId="1114" priority="1085">
      <formula>MATCH($I43,Projets1,0)=26</formula>
    </cfRule>
    <cfRule type="expression" dxfId="1113" priority="1086">
      <formula>MATCH($I43,Projets1,0)=25</formula>
    </cfRule>
    <cfRule type="expression" dxfId="1112" priority="1087">
      <formula>MATCH($I43,Projets1,0)=24</formula>
    </cfRule>
    <cfRule type="expression" dxfId="1111" priority="1088">
      <formula>MATCH($I43,Projets1,0)=23</formula>
    </cfRule>
    <cfRule type="expression" dxfId="1110" priority="1089">
      <formula>MATCH($I43,Projets1,0)=22</formula>
    </cfRule>
    <cfRule type="expression" dxfId="1109" priority="1090">
      <formula>MATCH($I43,Projets1,0)=21</formula>
    </cfRule>
    <cfRule type="expression" dxfId="1108" priority="1091">
      <formula>MATCH($I43,Projets1,0)=20</formula>
    </cfRule>
    <cfRule type="expression" dxfId="1107" priority="1092">
      <formula>MATCH($I43,Projets1,0)=19</formula>
    </cfRule>
    <cfRule type="expression" dxfId="1106" priority="1093">
      <formula>MATCH($I43,Projets1,0)=18</formula>
    </cfRule>
    <cfRule type="expression" dxfId="1105" priority="1094">
      <formula>MATCH($I43,Projets1,0)=17</formula>
    </cfRule>
    <cfRule type="expression" dxfId="1104" priority="1095">
      <formula>MATCH($I43,Projets1,0)=16</formula>
    </cfRule>
    <cfRule type="expression" dxfId="1103" priority="1096">
      <formula>MATCH($I43,Projets1,0)=15</formula>
    </cfRule>
    <cfRule type="expression" dxfId="1102" priority="1097">
      <formula>MATCH($I43,Projets1,0)=14</formula>
    </cfRule>
    <cfRule type="expression" dxfId="1101" priority="1098">
      <formula>MATCH($I43,Projets1,0)=13</formula>
    </cfRule>
    <cfRule type="expression" dxfId="1100" priority="1099">
      <formula>MATCH($I43,Projets1,0)=12</formula>
    </cfRule>
    <cfRule type="expression" dxfId="1099" priority="1100">
      <formula>MATCH($I43,Projets1,0)=11</formula>
    </cfRule>
    <cfRule type="expression" dxfId="1098" priority="1101">
      <formula>MATCH($I43,Projets1,0)=10</formula>
    </cfRule>
    <cfRule type="expression" dxfId="1097" priority="1102">
      <formula>MATCH($I43,Projets1,0)=9</formula>
    </cfRule>
    <cfRule type="expression" dxfId="1096" priority="1103">
      <formula>MATCH($I43,Projets1,0)=8</formula>
    </cfRule>
    <cfRule type="expression" dxfId="1095" priority="1104">
      <formula>MATCH($I43,Projets1,0)=7</formula>
    </cfRule>
    <cfRule type="expression" dxfId="1094" priority="1105">
      <formula>MATCH($I43,Projets1,0)=6</formula>
    </cfRule>
    <cfRule type="expression" dxfId="1093" priority="1106">
      <formula>MATCH($I43,Projets1,0)=5</formula>
    </cfRule>
    <cfRule type="expression" dxfId="1092" priority="1107">
      <formula>MATCH($I43,Projets1,0)=4</formula>
    </cfRule>
    <cfRule type="expression" dxfId="1091" priority="1108">
      <formula>MATCH($I43,Projets1,0)=3</formula>
    </cfRule>
    <cfRule type="expression" dxfId="1090" priority="1109">
      <formula>MATCH($I43,Projets1,0)=2</formula>
    </cfRule>
    <cfRule type="expression" dxfId="1089" priority="1110">
      <formula>MATCH($I43,Projets1,0)=1</formula>
    </cfRule>
  </conditionalFormatting>
  <conditionalFormatting sqref="I50:K53">
    <cfRule type="expression" dxfId="1088" priority="1051">
      <formula>MATCH($I50,Projets1,0)=30</formula>
    </cfRule>
    <cfRule type="expression" dxfId="1087" priority="1052">
      <formula>MATCH($I50,Projets1,0)=29</formula>
    </cfRule>
    <cfRule type="expression" dxfId="1086" priority="1053">
      <formula>MATCH($I50,Projets1,0)=28</formula>
    </cfRule>
    <cfRule type="expression" dxfId="1085" priority="1054">
      <formula>MATCH($I50,Projets1,0)=27</formula>
    </cfRule>
    <cfRule type="expression" dxfId="1084" priority="1055">
      <formula>MATCH($I50,Projets1,0)=26</formula>
    </cfRule>
    <cfRule type="expression" dxfId="1083" priority="1056">
      <formula>MATCH($I50,Projets1,0)=25</formula>
    </cfRule>
    <cfRule type="expression" dxfId="1082" priority="1057">
      <formula>MATCH($I50,Projets1,0)=24</formula>
    </cfRule>
    <cfRule type="expression" dxfId="1081" priority="1058">
      <formula>MATCH($I50,Projets1,0)=23</formula>
    </cfRule>
    <cfRule type="expression" dxfId="1080" priority="1059">
      <formula>MATCH($I50,Projets1,0)=22</formula>
    </cfRule>
    <cfRule type="expression" dxfId="1079" priority="1060">
      <formula>MATCH($I50,Projets1,0)=21</formula>
    </cfRule>
    <cfRule type="expression" dxfId="1078" priority="1061">
      <formula>MATCH($I50,Projets1,0)=20</formula>
    </cfRule>
    <cfRule type="expression" dxfId="1077" priority="1062">
      <formula>MATCH($I50,Projets1,0)=19</formula>
    </cfRule>
    <cfRule type="expression" dxfId="1076" priority="1063">
      <formula>MATCH($I50,Projets1,0)=18</formula>
    </cfRule>
    <cfRule type="expression" dxfId="1075" priority="1064">
      <formula>MATCH($I50,Projets1,0)=17</formula>
    </cfRule>
    <cfRule type="expression" dxfId="1074" priority="1065">
      <formula>MATCH($I50,Projets1,0)=16</formula>
    </cfRule>
    <cfRule type="expression" dxfId="1073" priority="1066">
      <formula>MATCH($I50,Projets1,0)=15</formula>
    </cfRule>
    <cfRule type="expression" dxfId="1072" priority="1067">
      <formula>MATCH($I50,Projets1,0)=14</formula>
    </cfRule>
    <cfRule type="expression" dxfId="1071" priority="1068">
      <formula>MATCH($I50,Projets1,0)=13</formula>
    </cfRule>
    <cfRule type="expression" dxfId="1070" priority="1069">
      <formula>MATCH($I50,Projets1,0)=12</formula>
    </cfRule>
    <cfRule type="expression" dxfId="1069" priority="1070">
      <formula>MATCH($I50,Projets1,0)=11</formula>
    </cfRule>
    <cfRule type="expression" dxfId="1068" priority="1071">
      <formula>MATCH($I50,Projets1,0)=10</formula>
    </cfRule>
    <cfRule type="expression" dxfId="1067" priority="1072">
      <formula>MATCH($I50,Projets1,0)=9</formula>
    </cfRule>
    <cfRule type="expression" dxfId="1066" priority="1073">
      <formula>MATCH($I50,Projets1,0)=8</formula>
    </cfRule>
    <cfRule type="expression" dxfId="1065" priority="1074">
      <formula>MATCH($I50,Projets1,0)=7</formula>
    </cfRule>
    <cfRule type="expression" dxfId="1064" priority="1075">
      <formula>MATCH($I50,Projets1,0)=6</formula>
    </cfRule>
    <cfRule type="expression" dxfId="1063" priority="1076">
      <formula>MATCH($I50,Projets1,0)=5</formula>
    </cfRule>
    <cfRule type="expression" dxfId="1062" priority="1077">
      <formula>MATCH($I50,Projets1,0)=4</formula>
    </cfRule>
    <cfRule type="expression" dxfId="1061" priority="1078">
      <formula>MATCH($I50,Projets1,0)=3</formula>
    </cfRule>
    <cfRule type="expression" dxfId="1060" priority="1079">
      <formula>MATCH($I50,Projets1,0)=2</formula>
    </cfRule>
    <cfRule type="expression" dxfId="1059" priority="1080">
      <formula>MATCH($I50,Projets1,0)=1</formula>
    </cfRule>
  </conditionalFormatting>
  <conditionalFormatting sqref="I60:K63">
    <cfRule type="expression" dxfId="1058" priority="1021">
      <formula>MATCH($I60,Projets1,0)=30</formula>
    </cfRule>
    <cfRule type="expression" dxfId="1057" priority="1022">
      <formula>MATCH($I60,Projets1,0)=29</formula>
    </cfRule>
    <cfRule type="expression" dxfId="1056" priority="1023">
      <formula>MATCH($I60,Projets1,0)=28</formula>
    </cfRule>
    <cfRule type="expression" dxfId="1055" priority="1024">
      <formula>MATCH($I60,Projets1,0)=27</formula>
    </cfRule>
    <cfRule type="expression" dxfId="1054" priority="1025">
      <formula>MATCH($I60,Projets1,0)=26</formula>
    </cfRule>
    <cfRule type="expression" dxfId="1053" priority="1026">
      <formula>MATCH($I60,Projets1,0)=25</formula>
    </cfRule>
    <cfRule type="expression" dxfId="1052" priority="1027">
      <formula>MATCH($I60,Projets1,0)=24</formula>
    </cfRule>
    <cfRule type="expression" dxfId="1051" priority="1028">
      <formula>MATCH($I60,Projets1,0)=23</formula>
    </cfRule>
    <cfRule type="expression" dxfId="1050" priority="1029">
      <formula>MATCH($I60,Projets1,0)=22</formula>
    </cfRule>
    <cfRule type="expression" dxfId="1049" priority="1030">
      <formula>MATCH($I60,Projets1,0)=21</formula>
    </cfRule>
    <cfRule type="expression" dxfId="1048" priority="1031">
      <formula>MATCH($I60,Projets1,0)=20</formula>
    </cfRule>
    <cfRule type="expression" dxfId="1047" priority="1032">
      <formula>MATCH($I60,Projets1,0)=19</formula>
    </cfRule>
    <cfRule type="expression" dxfId="1046" priority="1033">
      <formula>MATCH($I60,Projets1,0)=18</formula>
    </cfRule>
    <cfRule type="expression" dxfId="1045" priority="1034">
      <formula>MATCH($I60,Projets1,0)=17</formula>
    </cfRule>
    <cfRule type="expression" dxfId="1044" priority="1035">
      <formula>MATCH($I60,Projets1,0)=16</formula>
    </cfRule>
    <cfRule type="expression" dxfId="1043" priority="1036">
      <formula>MATCH($I60,Projets1,0)=15</formula>
    </cfRule>
    <cfRule type="expression" dxfId="1042" priority="1037">
      <formula>MATCH($I60,Projets1,0)=14</formula>
    </cfRule>
    <cfRule type="expression" dxfId="1041" priority="1038">
      <formula>MATCH($I60,Projets1,0)=13</formula>
    </cfRule>
    <cfRule type="expression" dxfId="1040" priority="1039">
      <formula>MATCH($I60,Projets1,0)=12</formula>
    </cfRule>
    <cfRule type="expression" dxfId="1039" priority="1040">
      <formula>MATCH($I60,Projets1,0)=11</formula>
    </cfRule>
    <cfRule type="expression" dxfId="1038" priority="1041">
      <formula>MATCH($I60,Projets1,0)=10</formula>
    </cfRule>
    <cfRule type="expression" dxfId="1037" priority="1042">
      <formula>MATCH($I60,Projets1,0)=9</formula>
    </cfRule>
    <cfRule type="expression" dxfId="1036" priority="1043">
      <formula>MATCH($I60,Projets1,0)=8</formula>
    </cfRule>
    <cfRule type="expression" dxfId="1035" priority="1044">
      <formula>MATCH($I60,Projets1,0)=7</formula>
    </cfRule>
    <cfRule type="expression" dxfId="1034" priority="1045">
      <formula>MATCH($I60,Projets1,0)=6</formula>
    </cfRule>
    <cfRule type="expression" dxfId="1033" priority="1046">
      <formula>MATCH($I60,Projets1,0)=5</formula>
    </cfRule>
    <cfRule type="expression" dxfId="1032" priority="1047">
      <formula>MATCH($I60,Projets1,0)=4</formula>
    </cfRule>
    <cfRule type="expression" dxfId="1031" priority="1048">
      <formula>MATCH($I60,Projets1,0)=3</formula>
    </cfRule>
    <cfRule type="expression" dxfId="1030" priority="1049">
      <formula>MATCH($I60,Projets1,0)=2</formula>
    </cfRule>
    <cfRule type="expression" dxfId="1029" priority="1050">
      <formula>MATCH($I60,Projets1,0)=1</formula>
    </cfRule>
  </conditionalFormatting>
  <conditionalFormatting sqref="I67:K70">
    <cfRule type="expression" dxfId="1028" priority="991">
      <formula>MATCH($I67,Projets1,0)=30</formula>
    </cfRule>
    <cfRule type="expression" dxfId="1027" priority="992">
      <formula>MATCH($I67,Projets1,0)=29</formula>
    </cfRule>
    <cfRule type="expression" dxfId="1026" priority="993">
      <formula>MATCH($I67,Projets1,0)=28</formula>
    </cfRule>
    <cfRule type="expression" dxfId="1025" priority="994">
      <formula>MATCH($I67,Projets1,0)=27</formula>
    </cfRule>
    <cfRule type="expression" dxfId="1024" priority="995">
      <formula>MATCH($I67,Projets1,0)=26</formula>
    </cfRule>
    <cfRule type="expression" dxfId="1023" priority="996">
      <formula>MATCH($I67,Projets1,0)=25</formula>
    </cfRule>
    <cfRule type="expression" dxfId="1022" priority="997">
      <formula>MATCH($I67,Projets1,0)=24</formula>
    </cfRule>
    <cfRule type="expression" dxfId="1021" priority="998">
      <formula>MATCH($I67,Projets1,0)=23</formula>
    </cfRule>
    <cfRule type="expression" dxfId="1020" priority="999">
      <formula>MATCH($I67,Projets1,0)=22</formula>
    </cfRule>
    <cfRule type="expression" dxfId="1019" priority="1000">
      <formula>MATCH($I67,Projets1,0)=21</formula>
    </cfRule>
    <cfRule type="expression" dxfId="1018" priority="1001">
      <formula>MATCH($I67,Projets1,0)=20</formula>
    </cfRule>
    <cfRule type="expression" dxfId="1017" priority="1002">
      <formula>MATCH($I67,Projets1,0)=19</formula>
    </cfRule>
    <cfRule type="expression" dxfId="1016" priority="1003">
      <formula>MATCH($I67,Projets1,0)=18</formula>
    </cfRule>
    <cfRule type="expression" dxfId="1015" priority="1004">
      <formula>MATCH($I67,Projets1,0)=17</formula>
    </cfRule>
    <cfRule type="expression" dxfId="1014" priority="1005">
      <formula>MATCH($I67,Projets1,0)=16</formula>
    </cfRule>
    <cfRule type="expression" dxfId="1013" priority="1006">
      <formula>MATCH($I67,Projets1,0)=15</formula>
    </cfRule>
    <cfRule type="expression" dxfId="1012" priority="1007">
      <formula>MATCH($I67,Projets1,0)=14</formula>
    </cfRule>
    <cfRule type="expression" dxfId="1011" priority="1008">
      <formula>MATCH($I67,Projets1,0)=13</formula>
    </cfRule>
    <cfRule type="expression" dxfId="1010" priority="1009">
      <formula>MATCH($I67,Projets1,0)=12</formula>
    </cfRule>
    <cfRule type="expression" dxfId="1009" priority="1010">
      <formula>MATCH($I67,Projets1,0)=11</formula>
    </cfRule>
    <cfRule type="expression" dxfId="1008" priority="1011">
      <formula>MATCH($I67,Projets1,0)=10</formula>
    </cfRule>
    <cfRule type="expression" dxfId="1007" priority="1012">
      <formula>MATCH($I67,Projets1,0)=9</formula>
    </cfRule>
    <cfRule type="expression" dxfId="1006" priority="1013">
      <formula>MATCH($I67,Projets1,0)=8</formula>
    </cfRule>
    <cfRule type="expression" dxfId="1005" priority="1014">
      <formula>MATCH($I67,Projets1,0)=7</formula>
    </cfRule>
    <cfRule type="expression" dxfId="1004" priority="1015">
      <formula>MATCH($I67,Projets1,0)=6</formula>
    </cfRule>
    <cfRule type="expression" dxfId="1003" priority="1016">
      <formula>MATCH($I67,Projets1,0)=5</formula>
    </cfRule>
    <cfRule type="expression" dxfId="1002" priority="1017">
      <formula>MATCH($I67,Projets1,0)=4</formula>
    </cfRule>
    <cfRule type="expression" dxfId="1001" priority="1018">
      <formula>MATCH($I67,Projets1,0)=3</formula>
    </cfRule>
    <cfRule type="expression" dxfId="1000" priority="1019">
      <formula>MATCH($I67,Projets1,0)=2</formula>
    </cfRule>
    <cfRule type="expression" dxfId="999" priority="1020">
      <formula>MATCH($I67,Projets1,0)=1</formula>
    </cfRule>
  </conditionalFormatting>
  <conditionalFormatting sqref="I77:K80">
    <cfRule type="expression" dxfId="998" priority="961">
      <formula>MATCH($I77,Projets1,0)=30</formula>
    </cfRule>
    <cfRule type="expression" dxfId="997" priority="962">
      <formula>MATCH($I77,Projets1,0)=29</formula>
    </cfRule>
    <cfRule type="expression" dxfId="996" priority="963">
      <formula>MATCH($I77,Projets1,0)=28</formula>
    </cfRule>
    <cfRule type="expression" dxfId="995" priority="964">
      <formula>MATCH($I77,Projets1,0)=27</formula>
    </cfRule>
    <cfRule type="expression" dxfId="994" priority="965">
      <formula>MATCH($I77,Projets1,0)=26</formula>
    </cfRule>
    <cfRule type="expression" dxfId="993" priority="966">
      <formula>MATCH($I77,Projets1,0)=25</formula>
    </cfRule>
    <cfRule type="expression" dxfId="992" priority="967">
      <formula>MATCH($I77,Projets1,0)=24</formula>
    </cfRule>
    <cfRule type="expression" dxfId="991" priority="968">
      <formula>MATCH($I77,Projets1,0)=23</formula>
    </cfRule>
    <cfRule type="expression" dxfId="990" priority="969">
      <formula>MATCH($I77,Projets1,0)=22</formula>
    </cfRule>
    <cfRule type="expression" dxfId="989" priority="970">
      <formula>MATCH($I77,Projets1,0)=21</formula>
    </cfRule>
    <cfRule type="expression" dxfId="988" priority="971">
      <formula>MATCH($I77,Projets1,0)=20</formula>
    </cfRule>
    <cfRule type="expression" dxfId="987" priority="972">
      <formula>MATCH($I77,Projets1,0)=19</formula>
    </cfRule>
    <cfRule type="expression" dxfId="986" priority="973">
      <formula>MATCH($I77,Projets1,0)=18</formula>
    </cfRule>
    <cfRule type="expression" dxfId="985" priority="974">
      <formula>MATCH($I77,Projets1,0)=17</formula>
    </cfRule>
    <cfRule type="expression" dxfId="984" priority="975">
      <formula>MATCH($I77,Projets1,0)=16</formula>
    </cfRule>
    <cfRule type="expression" dxfId="983" priority="976">
      <formula>MATCH($I77,Projets1,0)=15</formula>
    </cfRule>
    <cfRule type="expression" dxfId="982" priority="977">
      <formula>MATCH($I77,Projets1,0)=14</formula>
    </cfRule>
    <cfRule type="expression" dxfId="981" priority="978">
      <formula>MATCH($I77,Projets1,0)=13</formula>
    </cfRule>
    <cfRule type="expression" dxfId="980" priority="979">
      <formula>MATCH($I77,Projets1,0)=12</formula>
    </cfRule>
    <cfRule type="expression" dxfId="979" priority="980">
      <formula>MATCH($I77,Projets1,0)=11</formula>
    </cfRule>
    <cfRule type="expression" dxfId="978" priority="981">
      <formula>MATCH($I77,Projets1,0)=10</formula>
    </cfRule>
    <cfRule type="expression" dxfId="977" priority="982">
      <formula>MATCH($I77,Projets1,0)=9</formula>
    </cfRule>
    <cfRule type="expression" dxfId="976" priority="983">
      <formula>MATCH($I77,Projets1,0)=8</formula>
    </cfRule>
    <cfRule type="expression" dxfId="975" priority="984">
      <formula>MATCH($I77,Projets1,0)=7</formula>
    </cfRule>
    <cfRule type="expression" dxfId="974" priority="985">
      <formula>MATCH($I77,Projets1,0)=6</formula>
    </cfRule>
    <cfRule type="expression" dxfId="973" priority="986">
      <formula>MATCH($I77,Projets1,0)=5</formula>
    </cfRule>
    <cfRule type="expression" dxfId="972" priority="987">
      <formula>MATCH($I77,Projets1,0)=4</formula>
    </cfRule>
    <cfRule type="expression" dxfId="971" priority="988">
      <formula>MATCH($I77,Projets1,0)=3</formula>
    </cfRule>
    <cfRule type="expression" dxfId="970" priority="989">
      <formula>MATCH($I77,Projets1,0)=2</formula>
    </cfRule>
    <cfRule type="expression" dxfId="969" priority="990">
      <formula>MATCH($I77,Projets1,0)=1</formula>
    </cfRule>
  </conditionalFormatting>
  <conditionalFormatting sqref="I84:K87">
    <cfRule type="expression" dxfId="968" priority="931">
      <formula>MATCH($I84,Projets1,0)=30</formula>
    </cfRule>
    <cfRule type="expression" dxfId="967" priority="932">
      <formula>MATCH($I84,Projets1,0)=29</formula>
    </cfRule>
    <cfRule type="expression" dxfId="966" priority="933">
      <formula>MATCH($I84,Projets1,0)=28</formula>
    </cfRule>
    <cfRule type="expression" dxfId="965" priority="934">
      <formula>MATCH($I84,Projets1,0)=27</formula>
    </cfRule>
    <cfRule type="expression" dxfId="964" priority="935">
      <formula>MATCH($I84,Projets1,0)=26</formula>
    </cfRule>
    <cfRule type="expression" dxfId="963" priority="936">
      <formula>MATCH($I84,Projets1,0)=25</formula>
    </cfRule>
    <cfRule type="expression" dxfId="962" priority="937">
      <formula>MATCH($I84,Projets1,0)=24</formula>
    </cfRule>
    <cfRule type="expression" dxfId="961" priority="938">
      <formula>MATCH($I84,Projets1,0)=23</formula>
    </cfRule>
    <cfRule type="expression" dxfId="960" priority="939">
      <formula>MATCH($I84,Projets1,0)=22</formula>
    </cfRule>
    <cfRule type="expression" dxfId="959" priority="940">
      <formula>MATCH($I84,Projets1,0)=21</formula>
    </cfRule>
    <cfRule type="expression" dxfId="958" priority="941">
      <formula>MATCH($I84,Projets1,0)=20</formula>
    </cfRule>
    <cfRule type="expression" dxfId="957" priority="942">
      <formula>MATCH($I84,Projets1,0)=19</formula>
    </cfRule>
    <cfRule type="expression" dxfId="956" priority="943">
      <formula>MATCH($I84,Projets1,0)=18</formula>
    </cfRule>
    <cfRule type="expression" dxfId="955" priority="944">
      <formula>MATCH($I84,Projets1,0)=17</formula>
    </cfRule>
    <cfRule type="expression" dxfId="954" priority="945">
      <formula>MATCH($I84,Projets1,0)=16</formula>
    </cfRule>
    <cfRule type="expression" dxfId="953" priority="946">
      <formula>MATCH($I84,Projets1,0)=15</formula>
    </cfRule>
    <cfRule type="expression" dxfId="952" priority="947">
      <formula>MATCH($I84,Projets1,0)=14</formula>
    </cfRule>
    <cfRule type="expression" dxfId="951" priority="948">
      <formula>MATCH($I84,Projets1,0)=13</formula>
    </cfRule>
    <cfRule type="expression" dxfId="950" priority="949">
      <formula>MATCH($I84,Projets1,0)=12</formula>
    </cfRule>
    <cfRule type="expression" dxfId="949" priority="950">
      <formula>MATCH($I84,Projets1,0)=11</formula>
    </cfRule>
    <cfRule type="expression" dxfId="948" priority="951">
      <formula>MATCH($I84,Projets1,0)=10</formula>
    </cfRule>
    <cfRule type="expression" dxfId="947" priority="952">
      <formula>MATCH($I84,Projets1,0)=9</formula>
    </cfRule>
    <cfRule type="expression" dxfId="946" priority="953">
      <formula>MATCH($I84,Projets1,0)=8</formula>
    </cfRule>
    <cfRule type="expression" dxfId="945" priority="954">
      <formula>MATCH($I84,Projets1,0)=7</formula>
    </cfRule>
    <cfRule type="expression" dxfId="944" priority="955">
      <formula>MATCH($I84,Projets1,0)=6</formula>
    </cfRule>
    <cfRule type="expression" dxfId="943" priority="956">
      <formula>MATCH($I84,Projets1,0)=5</formula>
    </cfRule>
    <cfRule type="expression" dxfId="942" priority="957">
      <formula>MATCH($I84,Projets1,0)=4</formula>
    </cfRule>
    <cfRule type="expression" dxfId="941" priority="958">
      <formula>MATCH($I84,Projets1,0)=3</formula>
    </cfRule>
    <cfRule type="expression" dxfId="940" priority="959">
      <formula>MATCH($I84,Projets1,0)=2</formula>
    </cfRule>
    <cfRule type="expression" dxfId="939" priority="960">
      <formula>MATCH($I84,Projets1,0)=1</formula>
    </cfRule>
  </conditionalFormatting>
  <conditionalFormatting sqref="L9:N9 L10:N10 L11:N11 L12:N12">
    <cfRule type="expression" dxfId="938" priority="930">
      <formula>MATCH($L9,Projets1,0)=1</formula>
    </cfRule>
    <cfRule type="expression" dxfId="937" priority="929">
      <formula>MATCH($L9,Projets1,0)=2</formula>
    </cfRule>
    <cfRule type="expression" dxfId="936" priority="928">
      <formula>MATCH($L9,Projets1,0)=3</formula>
    </cfRule>
    <cfRule type="expression" dxfId="935" priority="927">
      <formula>MATCH($L9,Projets1,0)=4</formula>
    </cfRule>
    <cfRule type="expression" dxfId="934" priority="926">
      <formula>MATCH($L9,Projets1,0)=5</formula>
    </cfRule>
    <cfRule type="expression" dxfId="933" priority="925">
      <formula>MATCH($L9,Projets1,0)=6</formula>
    </cfRule>
    <cfRule type="expression" dxfId="932" priority="924">
      <formula>MATCH($L9,Projets1,0)=7</formula>
    </cfRule>
    <cfRule type="expression" dxfId="931" priority="923">
      <formula>MATCH($L9,Projets1,0)=8</formula>
    </cfRule>
    <cfRule type="expression" dxfId="930" priority="922">
      <formula>MATCH($L9,Projets1,0)=9</formula>
    </cfRule>
    <cfRule type="expression" dxfId="929" priority="921">
      <formula>MATCH($L9,Projets1,0)=10</formula>
    </cfRule>
    <cfRule type="expression" dxfId="928" priority="920">
      <formula>MATCH($L9,Projets1,0)=11</formula>
    </cfRule>
    <cfRule type="expression" dxfId="927" priority="919">
      <formula>MATCH($L9,Projets1,0)=12</formula>
    </cfRule>
    <cfRule type="expression" dxfId="926" priority="918">
      <formula>MATCH($L9,Projets1,0)=13</formula>
    </cfRule>
    <cfRule type="expression" dxfId="925" priority="917">
      <formula>MATCH($L9,Projets1,0)=14</formula>
    </cfRule>
    <cfRule type="expression" dxfId="924" priority="916">
      <formula>MATCH($L9,Projets1,0)=15</formula>
    </cfRule>
    <cfRule type="expression" dxfId="923" priority="915">
      <formula>MATCH($L9,Projets1,0)=16</formula>
    </cfRule>
    <cfRule type="expression" dxfId="922" priority="914">
      <formula>MATCH($L9,Projets1,0)=17</formula>
    </cfRule>
    <cfRule type="expression" dxfId="921" priority="913">
      <formula>MATCH($L9,Projets1,0)=18</formula>
    </cfRule>
    <cfRule type="expression" dxfId="920" priority="912">
      <formula>MATCH($L9,Projets1,0)=19</formula>
    </cfRule>
    <cfRule type="expression" dxfId="919" priority="911">
      <formula>MATCH($L9,Projets1,0)=20</formula>
    </cfRule>
    <cfRule type="expression" dxfId="918" priority="910">
      <formula>MATCH($L9,Projets1,0)=21</formula>
    </cfRule>
    <cfRule type="expression" dxfId="917" priority="909">
      <formula>MATCH($L9,Projets1,0)=22</formula>
    </cfRule>
    <cfRule type="expression" dxfId="916" priority="908">
      <formula>MATCH($L9,Projets1,0)=23</formula>
    </cfRule>
    <cfRule type="expression" dxfId="915" priority="907">
      <formula>MATCH($L9,Projets1,0)=24</formula>
    </cfRule>
    <cfRule type="expression" dxfId="914" priority="906">
      <formula>MATCH($L9,Projets1,0)=25</formula>
    </cfRule>
    <cfRule type="expression" dxfId="913" priority="905">
      <formula>MATCH($L9,Projets1,0)=26</formula>
    </cfRule>
    <cfRule type="expression" dxfId="912" priority="904">
      <formula>MATCH($L9,Projets1,0)=27</formula>
    </cfRule>
    <cfRule type="expression" dxfId="911" priority="903">
      <formula>MATCH($L9,Projets1,0)=28</formula>
    </cfRule>
    <cfRule type="expression" dxfId="910" priority="902">
      <formula>MATCH($L9,Projets1,0)=29</formula>
    </cfRule>
    <cfRule type="expression" dxfId="909" priority="901">
      <formula>MATCH($L9,Projets1,0)=30</formula>
    </cfRule>
  </conditionalFormatting>
  <conditionalFormatting sqref="L16:N19">
    <cfRule type="expression" dxfId="908" priority="871">
      <formula>MATCH($L16,Projets1,0)=30</formula>
    </cfRule>
    <cfRule type="expression" dxfId="907" priority="872">
      <formula>MATCH($L16,Projets1,0)=29</formula>
    </cfRule>
    <cfRule type="expression" dxfId="906" priority="873">
      <formula>MATCH($L16,Projets1,0)=28</formula>
    </cfRule>
    <cfRule type="expression" dxfId="905" priority="874">
      <formula>MATCH($L16,Projets1,0)=27</formula>
    </cfRule>
    <cfRule type="expression" dxfId="904" priority="875">
      <formula>MATCH($L16,Projets1,0)=26</formula>
    </cfRule>
    <cfRule type="expression" dxfId="903" priority="876">
      <formula>MATCH($L16,Projets1,0)=25</formula>
    </cfRule>
    <cfRule type="expression" dxfId="902" priority="877">
      <formula>MATCH($L16,Projets1,0)=24</formula>
    </cfRule>
    <cfRule type="expression" dxfId="901" priority="878">
      <formula>MATCH($L16,Projets1,0)=23</formula>
    </cfRule>
    <cfRule type="expression" dxfId="900" priority="879">
      <formula>MATCH($L16,Projets1,0)=22</formula>
    </cfRule>
    <cfRule type="expression" dxfId="899" priority="880">
      <formula>MATCH($L16,Projets1,0)=21</formula>
    </cfRule>
    <cfRule type="expression" dxfId="898" priority="881">
      <formula>MATCH($L16,Projets1,0)=20</formula>
    </cfRule>
    <cfRule type="expression" dxfId="897" priority="882">
      <formula>MATCH($L16,Projets1,0)=19</formula>
    </cfRule>
    <cfRule type="expression" dxfId="896" priority="883">
      <formula>MATCH($L16,Projets1,0)=18</formula>
    </cfRule>
    <cfRule type="expression" dxfId="895" priority="884">
      <formula>MATCH($L16,Projets1,0)=17</formula>
    </cfRule>
    <cfRule type="expression" dxfId="894" priority="885">
      <formula>MATCH($L16,Projets1,0)=16</formula>
    </cfRule>
    <cfRule type="expression" dxfId="893" priority="886">
      <formula>MATCH($L16,Projets1,0)=15</formula>
    </cfRule>
    <cfRule type="expression" dxfId="892" priority="887">
      <formula>MATCH($L16,Projets1,0)=14</formula>
    </cfRule>
    <cfRule type="expression" dxfId="891" priority="888">
      <formula>MATCH($L16,Projets1,0)=13</formula>
    </cfRule>
    <cfRule type="expression" dxfId="890" priority="889">
      <formula>MATCH($L16,Projets1,0)=12</formula>
    </cfRule>
    <cfRule type="expression" dxfId="889" priority="890">
      <formula>MATCH($L16,Projets1,0)=11</formula>
    </cfRule>
    <cfRule type="expression" dxfId="888" priority="891">
      <formula>MATCH($L16,Projets1,0)=10</formula>
    </cfRule>
    <cfRule type="expression" dxfId="887" priority="892">
      <formula>MATCH($L16,Projets1,0)=9</formula>
    </cfRule>
    <cfRule type="expression" dxfId="886" priority="893">
      <formula>MATCH($L16,Projets1,0)=8</formula>
    </cfRule>
    <cfRule type="expression" dxfId="885" priority="894">
      <formula>MATCH($L16,Projets1,0)=7</formula>
    </cfRule>
    <cfRule type="expression" dxfId="884" priority="895">
      <formula>MATCH($L16,Projets1,0)=6</formula>
    </cfRule>
    <cfRule type="expression" dxfId="883" priority="896">
      <formula>MATCH($L16,Projets1,0)=5</formula>
    </cfRule>
    <cfRule type="expression" dxfId="882" priority="897">
      <formula>MATCH($L16,Projets1,0)=4</formula>
    </cfRule>
    <cfRule type="expression" dxfId="881" priority="898">
      <formula>MATCH($L16,Projets1,0)=3</formula>
    </cfRule>
    <cfRule type="expression" dxfId="880" priority="899">
      <formula>MATCH($L16,Projets1,0)=2</formula>
    </cfRule>
    <cfRule type="expression" dxfId="879" priority="900">
      <formula>MATCH($L16,Projets1,0)=1</formula>
    </cfRule>
  </conditionalFormatting>
  <conditionalFormatting sqref="L26:N29">
    <cfRule type="expression" dxfId="878" priority="841">
      <formula>MATCH($L26,Projets1,0)=30</formula>
    </cfRule>
    <cfRule type="expression" dxfId="877" priority="842">
      <formula>MATCH($L26,Projets1,0)=29</formula>
    </cfRule>
    <cfRule type="expression" dxfId="876" priority="843">
      <formula>MATCH($L26,Projets1,0)=28</formula>
    </cfRule>
    <cfRule type="expression" dxfId="875" priority="844">
      <formula>MATCH($L26,Projets1,0)=27</formula>
    </cfRule>
    <cfRule type="expression" dxfId="874" priority="845">
      <formula>MATCH($L26,Projets1,0)=26</formula>
    </cfRule>
    <cfRule type="expression" dxfId="873" priority="846">
      <formula>MATCH($L26,Projets1,0)=25</formula>
    </cfRule>
    <cfRule type="expression" dxfId="872" priority="847">
      <formula>MATCH($L26,Projets1,0)=24</formula>
    </cfRule>
    <cfRule type="expression" dxfId="871" priority="848">
      <formula>MATCH($L26,Projets1,0)=23</formula>
    </cfRule>
    <cfRule type="expression" dxfId="870" priority="849">
      <formula>MATCH($L26,Projets1,0)=22</formula>
    </cfRule>
    <cfRule type="expression" dxfId="869" priority="850">
      <formula>MATCH($L26,Projets1,0)=21</formula>
    </cfRule>
    <cfRule type="expression" dxfId="868" priority="851">
      <formula>MATCH($L26,Projets1,0)=20</formula>
    </cfRule>
    <cfRule type="expression" dxfId="867" priority="852">
      <formula>MATCH($L26,Projets1,0)=19</formula>
    </cfRule>
    <cfRule type="expression" dxfId="866" priority="853">
      <formula>MATCH($L26,Projets1,0)=18</formula>
    </cfRule>
    <cfRule type="expression" dxfId="865" priority="854">
      <formula>MATCH($L26,Projets1,0)=17</formula>
    </cfRule>
    <cfRule type="expression" dxfId="864" priority="855">
      <formula>MATCH($L26,Projets1,0)=16</formula>
    </cfRule>
    <cfRule type="expression" dxfId="863" priority="856">
      <formula>MATCH($L26,Projets1,0)=15</formula>
    </cfRule>
    <cfRule type="expression" dxfId="862" priority="857">
      <formula>MATCH($L26,Projets1,0)=14</formula>
    </cfRule>
    <cfRule type="expression" dxfId="861" priority="858">
      <formula>MATCH($L26,Projets1,0)=13</formula>
    </cfRule>
    <cfRule type="expression" dxfId="860" priority="859">
      <formula>MATCH($L26,Projets1,0)=12</formula>
    </cfRule>
    <cfRule type="expression" dxfId="859" priority="860">
      <formula>MATCH($L26,Projets1,0)=11</formula>
    </cfRule>
    <cfRule type="expression" dxfId="858" priority="861">
      <formula>MATCH($L26,Projets1,0)=10</formula>
    </cfRule>
    <cfRule type="expression" dxfId="857" priority="862">
      <formula>MATCH($L26,Projets1,0)=9</formula>
    </cfRule>
    <cfRule type="expression" dxfId="856" priority="863">
      <formula>MATCH($L26,Projets1,0)=8</formula>
    </cfRule>
    <cfRule type="expression" dxfId="855" priority="864">
      <formula>MATCH($L26,Projets1,0)=7</formula>
    </cfRule>
    <cfRule type="expression" dxfId="854" priority="865">
      <formula>MATCH($L26,Projets1,0)=6</formula>
    </cfRule>
    <cfRule type="expression" dxfId="853" priority="866">
      <formula>MATCH($L26,Projets1,0)=5</formula>
    </cfRule>
    <cfRule type="expression" dxfId="852" priority="867">
      <formula>MATCH($L26,Projets1,0)=4</formula>
    </cfRule>
    <cfRule type="expression" dxfId="851" priority="868">
      <formula>MATCH($L26,Projets1,0)=3</formula>
    </cfRule>
    <cfRule type="expression" dxfId="850" priority="869">
      <formula>MATCH($L26,Projets1,0)=2</formula>
    </cfRule>
    <cfRule type="expression" dxfId="849" priority="870">
      <formula>MATCH($L26,Projets1,0)=1</formula>
    </cfRule>
  </conditionalFormatting>
  <conditionalFormatting sqref="L33:N36">
    <cfRule type="expression" dxfId="848" priority="811">
      <formula>MATCH($L33,Projets1,0)=30</formula>
    </cfRule>
    <cfRule type="expression" dxfId="847" priority="812">
      <formula>MATCH($L33,Projets1,0)=29</formula>
    </cfRule>
    <cfRule type="expression" dxfId="846" priority="813">
      <formula>MATCH($L33,Projets1,0)=28</formula>
    </cfRule>
    <cfRule type="expression" dxfId="845" priority="814">
      <formula>MATCH($L33,Projets1,0)=27</formula>
    </cfRule>
    <cfRule type="expression" dxfId="844" priority="815">
      <formula>MATCH($L33,Projets1,0)=26</formula>
    </cfRule>
    <cfRule type="expression" dxfId="843" priority="816">
      <formula>MATCH($L33,Projets1,0)=25</formula>
    </cfRule>
    <cfRule type="expression" dxfId="842" priority="817">
      <formula>MATCH($L33,Projets1,0)=24</formula>
    </cfRule>
    <cfRule type="expression" dxfId="841" priority="818">
      <formula>MATCH($L33,Projets1,0)=23</formula>
    </cfRule>
    <cfRule type="expression" dxfId="840" priority="819">
      <formula>MATCH($L33,Projets1,0)=22</formula>
    </cfRule>
    <cfRule type="expression" dxfId="839" priority="820">
      <formula>MATCH($L33,Projets1,0)=21</formula>
    </cfRule>
    <cfRule type="expression" dxfId="838" priority="821">
      <formula>MATCH($L33,Projets1,0)=20</formula>
    </cfRule>
    <cfRule type="expression" dxfId="837" priority="822">
      <formula>MATCH($L33,Projets1,0)=19</formula>
    </cfRule>
    <cfRule type="expression" dxfId="836" priority="823">
      <formula>MATCH($L33,Projets1,0)=18</formula>
    </cfRule>
    <cfRule type="expression" dxfId="835" priority="824">
      <formula>MATCH($L33,Projets1,0)=17</formula>
    </cfRule>
    <cfRule type="expression" dxfId="834" priority="825">
      <formula>MATCH($L33,Projets1,0)=16</formula>
    </cfRule>
    <cfRule type="expression" dxfId="833" priority="826">
      <formula>MATCH($L33,Projets1,0)=15</formula>
    </cfRule>
    <cfRule type="expression" dxfId="832" priority="827">
      <formula>MATCH($L33,Projets1,0)=14</formula>
    </cfRule>
    <cfRule type="expression" dxfId="831" priority="828">
      <formula>MATCH($L33,Projets1,0)=13</formula>
    </cfRule>
    <cfRule type="expression" dxfId="830" priority="829">
      <formula>MATCH($L33,Projets1,0)=12</formula>
    </cfRule>
    <cfRule type="expression" dxfId="829" priority="830">
      <formula>MATCH($L33,Projets1,0)=11</formula>
    </cfRule>
    <cfRule type="expression" dxfId="828" priority="831">
      <formula>MATCH($L33,Projets1,0)=10</formula>
    </cfRule>
    <cfRule type="expression" dxfId="827" priority="832">
      <formula>MATCH($L33,Projets1,0)=9</formula>
    </cfRule>
    <cfRule type="expression" dxfId="826" priority="833">
      <formula>MATCH($L33,Projets1,0)=8</formula>
    </cfRule>
    <cfRule type="expression" dxfId="825" priority="834">
      <formula>MATCH($L33,Projets1,0)=7</formula>
    </cfRule>
    <cfRule type="expression" dxfId="824" priority="835">
      <formula>MATCH($L33,Projets1,0)=6</formula>
    </cfRule>
    <cfRule type="expression" dxfId="823" priority="836">
      <formula>MATCH($L33,Projets1,0)=5</formula>
    </cfRule>
    <cfRule type="expression" dxfId="822" priority="837">
      <formula>MATCH($L33,Projets1,0)=4</formula>
    </cfRule>
    <cfRule type="expression" dxfId="821" priority="838">
      <formula>MATCH($L33,Projets1,0)=3</formula>
    </cfRule>
    <cfRule type="expression" dxfId="820" priority="839">
      <formula>MATCH($L33,Projets1,0)=2</formula>
    </cfRule>
    <cfRule type="expression" dxfId="819" priority="840">
      <formula>MATCH($L33,Projets1,0)=1</formula>
    </cfRule>
  </conditionalFormatting>
  <conditionalFormatting sqref="L43:N46">
    <cfRule type="expression" dxfId="818" priority="781">
      <formula>MATCH($L43,Projets1,0)=30</formula>
    </cfRule>
    <cfRule type="expression" dxfId="817" priority="782">
      <formula>MATCH($L43,Projets1,0)=29</formula>
    </cfRule>
    <cfRule type="expression" dxfId="816" priority="783">
      <formula>MATCH($L43,Projets1,0)=28</formula>
    </cfRule>
    <cfRule type="expression" dxfId="815" priority="784">
      <formula>MATCH($L43,Projets1,0)=27</formula>
    </cfRule>
    <cfRule type="expression" dxfId="814" priority="785">
      <formula>MATCH($L43,Projets1,0)=26</formula>
    </cfRule>
    <cfRule type="expression" dxfId="813" priority="786">
      <formula>MATCH($L43,Projets1,0)=25</formula>
    </cfRule>
    <cfRule type="expression" dxfId="812" priority="787">
      <formula>MATCH($L43,Projets1,0)=24</formula>
    </cfRule>
    <cfRule type="expression" dxfId="811" priority="788">
      <formula>MATCH($L43,Projets1,0)=23</formula>
    </cfRule>
    <cfRule type="expression" dxfId="810" priority="789">
      <formula>MATCH($L43,Projets1,0)=22</formula>
    </cfRule>
    <cfRule type="expression" dxfId="809" priority="790">
      <formula>MATCH($L43,Projets1,0)=21</formula>
    </cfRule>
    <cfRule type="expression" dxfId="808" priority="791">
      <formula>MATCH($L43,Projets1,0)=20</formula>
    </cfRule>
    <cfRule type="expression" dxfId="807" priority="792">
      <formula>MATCH($L43,Projets1,0)=19</formula>
    </cfRule>
    <cfRule type="expression" dxfId="806" priority="793">
      <formula>MATCH($L43,Projets1,0)=18</formula>
    </cfRule>
    <cfRule type="expression" dxfId="805" priority="794">
      <formula>MATCH($L43,Projets1,0)=17</formula>
    </cfRule>
    <cfRule type="expression" dxfId="804" priority="795">
      <formula>MATCH($L43,Projets1,0)=16</formula>
    </cfRule>
    <cfRule type="expression" dxfId="803" priority="796">
      <formula>MATCH($L43,Projets1,0)=15</formula>
    </cfRule>
    <cfRule type="expression" dxfId="802" priority="797">
      <formula>MATCH($L43,Projets1,0)=14</formula>
    </cfRule>
    <cfRule type="expression" dxfId="801" priority="798">
      <formula>MATCH($L43,Projets1,0)=13</formula>
    </cfRule>
    <cfRule type="expression" dxfId="800" priority="799">
      <formula>MATCH($L43,Projets1,0)=12</formula>
    </cfRule>
    <cfRule type="expression" dxfId="799" priority="800">
      <formula>MATCH($L43,Projets1,0)=11</formula>
    </cfRule>
    <cfRule type="expression" dxfId="798" priority="801">
      <formula>MATCH($L43,Projets1,0)=10</formula>
    </cfRule>
    <cfRule type="expression" dxfId="797" priority="802">
      <formula>MATCH($L43,Projets1,0)=9</formula>
    </cfRule>
    <cfRule type="expression" dxfId="796" priority="803">
      <formula>MATCH($L43,Projets1,0)=8</formula>
    </cfRule>
    <cfRule type="expression" dxfId="795" priority="804">
      <formula>MATCH($L43,Projets1,0)=7</formula>
    </cfRule>
    <cfRule type="expression" dxfId="794" priority="805">
      <formula>MATCH($L43,Projets1,0)=6</formula>
    </cfRule>
    <cfRule type="expression" dxfId="793" priority="806">
      <formula>MATCH($L43,Projets1,0)=5</formula>
    </cfRule>
    <cfRule type="expression" dxfId="792" priority="807">
      <formula>MATCH($L43,Projets1,0)=4</formula>
    </cfRule>
    <cfRule type="expression" dxfId="791" priority="808">
      <formula>MATCH($L43,Projets1,0)=3</formula>
    </cfRule>
    <cfRule type="expression" dxfId="790" priority="809">
      <formula>MATCH($L43,Projets1,0)=2</formula>
    </cfRule>
    <cfRule type="expression" dxfId="789" priority="810">
      <formula>MATCH($L43,Projets1,0)=1</formula>
    </cfRule>
  </conditionalFormatting>
  <conditionalFormatting sqref="L50:N53">
    <cfRule type="expression" dxfId="788" priority="751">
      <formula>MATCH($L50,Projets1,0)=30</formula>
    </cfRule>
    <cfRule type="expression" dxfId="787" priority="752">
      <formula>MATCH($L50,Projets1,0)=29</formula>
    </cfRule>
    <cfRule type="expression" dxfId="786" priority="753">
      <formula>MATCH($L50,Projets1,0)=28</formula>
    </cfRule>
    <cfRule type="expression" dxfId="785" priority="754">
      <formula>MATCH($L50,Projets1,0)=27</formula>
    </cfRule>
    <cfRule type="expression" dxfId="784" priority="755">
      <formula>MATCH($L50,Projets1,0)=26</formula>
    </cfRule>
    <cfRule type="expression" dxfId="783" priority="756">
      <formula>MATCH($L50,Projets1,0)=25</formula>
    </cfRule>
    <cfRule type="expression" dxfId="782" priority="757">
      <formula>MATCH($L50,Projets1,0)=24</formula>
    </cfRule>
    <cfRule type="expression" dxfId="781" priority="758">
      <formula>MATCH($L50,Projets1,0)=23</formula>
    </cfRule>
    <cfRule type="expression" dxfId="780" priority="759">
      <formula>MATCH($L50,Projets1,0)=22</formula>
    </cfRule>
    <cfRule type="expression" dxfId="779" priority="760">
      <formula>MATCH($L50,Projets1,0)=21</formula>
    </cfRule>
    <cfRule type="expression" dxfId="778" priority="761">
      <formula>MATCH($L50,Projets1,0)=20</formula>
    </cfRule>
    <cfRule type="expression" dxfId="777" priority="762">
      <formula>MATCH($L50,Projets1,0)=19</formula>
    </cfRule>
    <cfRule type="expression" dxfId="776" priority="763">
      <formula>MATCH($L50,Projets1,0)=18</formula>
    </cfRule>
    <cfRule type="expression" dxfId="775" priority="764">
      <formula>MATCH($L50,Projets1,0)=17</formula>
    </cfRule>
    <cfRule type="expression" dxfId="774" priority="765">
      <formula>MATCH($L50,Projets1,0)=16</formula>
    </cfRule>
    <cfRule type="expression" dxfId="773" priority="766">
      <formula>MATCH($L50,Projets1,0)=15</formula>
    </cfRule>
    <cfRule type="expression" dxfId="772" priority="767">
      <formula>MATCH($L50,Projets1,0)=14</formula>
    </cfRule>
    <cfRule type="expression" dxfId="771" priority="768">
      <formula>MATCH($L50,Projets1,0)=13</formula>
    </cfRule>
    <cfRule type="expression" dxfId="770" priority="769">
      <formula>MATCH($L50,Projets1,0)=12</formula>
    </cfRule>
    <cfRule type="expression" dxfId="769" priority="770">
      <formula>MATCH($L50,Projets1,0)=11</formula>
    </cfRule>
    <cfRule type="expression" dxfId="768" priority="771">
      <formula>MATCH($L50,Projets1,0)=10</formula>
    </cfRule>
    <cfRule type="expression" dxfId="767" priority="772">
      <formula>MATCH($L50,Projets1,0)=9</formula>
    </cfRule>
    <cfRule type="expression" dxfId="766" priority="773">
      <formula>MATCH($L50,Projets1,0)=8</formula>
    </cfRule>
    <cfRule type="expression" dxfId="765" priority="774">
      <formula>MATCH($L50,Projets1,0)=7</formula>
    </cfRule>
    <cfRule type="expression" dxfId="764" priority="775">
      <formula>MATCH($L50,Projets1,0)=6</formula>
    </cfRule>
    <cfRule type="expression" dxfId="763" priority="776">
      <formula>MATCH($L50,Projets1,0)=5</formula>
    </cfRule>
    <cfRule type="expression" dxfId="762" priority="777">
      <formula>MATCH($L50,Projets1,0)=4</formula>
    </cfRule>
    <cfRule type="expression" dxfId="761" priority="778">
      <formula>MATCH($L50,Projets1,0)=3</formula>
    </cfRule>
    <cfRule type="expression" dxfId="760" priority="779">
      <formula>MATCH($L50,Projets1,0)=2</formula>
    </cfRule>
    <cfRule type="expression" dxfId="759" priority="780">
      <formula>MATCH($L50,Projets1,0)=1</formula>
    </cfRule>
  </conditionalFormatting>
  <conditionalFormatting sqref="L60:N63">
    <cfRule type="expression" dxfId="758" priority="721">
      <formula>MATCH($L60,Projets1,0)=30</formula>
    </cfRule>
    <cfRule type="expression" dxfId="757" priority="722">
      <formula>MATCH($L60,Projets1,0)=29</formula>
    </cfRule>
    <cfRule type="expression" dxfId="756" priority="723">
      <formula>MATCH($L60,Projets1,0)=28</formula>
    </cfRule>
    <cfRule type="expression" dxfId="755" priority="724">
      <formula>MATCH($L60,Projets1,0)=27</formula>
    </cfRule>
    <cfRule type="expression" dxfId="754" priority="725">
      <formula>MATCH($L60,Projets1,0)=26</formula>
    </cfRule>
    <cfRule type="expression" dxfId="753" priority="726">
      <formula>MATCH($L60,Projets1,0)=25</formula>
    </cfRule>
    <cfRule type="expression" dxfId="752" priority="727">
      <formula>MATCH($L60,Projets1,0)=24</formula>
    </cfRule>
    <cfRule type="expression" dxfId="751" priority="728">
      <formula>MATCH($L60,Projets1,0)=23</formula>
    </cfRule>
    <cfRule type="expression" dxfId="750" priority="729">
      <formula>MATCH($L60,Projets1,0)=22</formula>
    </cfRule>
    <cfRule type="expression" dxfId="749" priority="730">
      <formula>MATCH($L60,Projets1,0)=21</formula>
    </cfRule>
    <cfRule type="expression" dxfId="748" priority="731">
      <formula>MATCH($L60,Projets1,0)=20</formula>
    </cfRule>
    <cfRule type="expression" dxfId="747" priority="732">
      <formula>MATCH($L60,Projets1,0)=19</formula>
    </cfRule>
    <cfRule type="expression" dxfId="746" priority="733">
      <formula>MATCH($L60,Projets1,0)=18</formula>
    </cfRule>
    <cfRule type="expression" dxfId="745" priority="734">
      <formula>MATCH($L60,Projets1,0)=17</formula>
    </cfRule>
    <cfRule type="expression" dxfId="744" priority="735">
      <formula>MATCH($L60,Projets1,0)=16</formula>
    </cfRule>
    <cfRule type="expression" dxfId="743" priority="736">
      <formula>MATCH($L60,Projets1,0)=15</formula>
    </cfRule>
    <cfRule type="expression" dxfId="742" priority="737">
      <formula>MATCH($L60,Projets1,0)=14</formula>
    </cfRule>
    <cfRule type="expression" dxfId="741" priority="738">
      <formula>MATCH($L60,Projets1,0)=13</formula>
    </cfRule>
    <cfRule type="expression" dxfId="740" priority="739">
      <formula>MATCH($L60,Projets1,0)=12</formula>
    </cfRule>
    <cfRule type="expression" dxfId="739" priority="740">
      <formula>MATCH($L60,Projets1,0)=11</formula>
    </cfRule>
    <cfRule type="expression" dxfId="738" priority="741">
      <formula>MATCH($L60,Projets1,0)=10</formula>
    </cfRule>
    <cfRule type="expression" dxfId="737" priority="742">
      <formula>MATCH($L60,Projets1,0)=9</formula>
    </cfRule>
    <cfRule type="expression" dxfId="736" priority="743">
      <formula>MATCH($L60,Projets1,0)=8</formula>
    </cfRule>
    <cfRule type="expression" dxfId="735" priority="744">
      <formula>MATCH($L60,Projets1,0)=7</formula>
    </cfRule>
    <cfRule type="expression" dxfId="734" priority="745">
      <formula>MATCH($L60,Projets1,0)=6</formula>
    </cfRule>
    <cfRule type="expression" dxfId="733" priority="746">
      <formula>MATCH($L60,Projets1,0)=5</formula>
    </cfRule>
    <cfRule type="expression" dxfId="732" priority="747">
      <formula>MATCH($L60,Projets1,0)=4</formula>
    </cfRule>
    <cfRule type="expression" dxfId="731" priority="748">
      <formula>MATCH($L60,Projets1,0)=3</formula>
    </cfRule>
    <cfRule type="expression" dxfId="730" priority="749">
      <formula>MATCH($L60,Projets1,0)=2</formula>
    </cfRule>
    <cfRule type="expression" dxfId="729" priority="750">
      <formula>MATCH($L60,Projets1,0)=1</formula>
    </cfRule>
  </conditionalFormatting>
  <conditionalFormatting sqref="L67:N70">
    <cfRule type="expression" dxfId="728" priority="691">
      <formula>MATCH($L67,Projets1,0)=30</formula>
    </cfRule>
    <cfRule type="expression" dxfId="727" priority="692">
      <formula>MATCH($L67,Projets1,0)=29</formula>
    </cfRule>
    <cfRule type="expression" dxfId="726" priority="693">
      <formula>MATCH($L67,Projets1,0)=28</formula>
    </cfRule>
    <cfRule type="expression" dxfId="725" priority="694">
      <formula>MATCH($L67,Projets1,0)=27</formula>
    </cfRule>
    <cfRule type="expression" dxfId="724" priority="695">
      <formula>MATCH($L67,Projets1,0)=26</formula>
    </cfRule>
    <cfRule type="expression" dxfId="723" priority="696">
      <formula>MATCH($L67,Projets1,0)=25</formula>
    </cfRule>
    <cfRule type="expression" dxfId="722" priority="697">
      <formula>MATCH($L67,Projets1,0)=24</formula>
    </cfRule>
    <cfRule type="expression" dxfId="721" priority="698">
      <formula>MATCH($L67,Projets1,0)=23</formula>
    </cfRule>
    <cfRule type="expression" dxfId="720" priority="699">
      <formula>MATCH($L67,Projets1,0)=22</formula>
    </cfRule>
    <cfRule type="expression" dxfId="719" priority="700">
      <formula>MATCH($L67,Projets1,0)=21</formula>
    </cfRule>
    <cfRule type="expression" dxfId="718" priority="701">
      <formula>MATCH($L67,Projets1,0)=20</formula>
    </cfRule>
    <cfRule type="expression" dxfId="717" priority="702">
      <formula>MATCH($L67,Projets1,0)=19</formula>
    </cfRule>
    <cfRule type="expression" dxfId="716" priority="703">
      <formula>MATCH($L67,Projets1,0)=18</formula>
    </cfRule>
    <cfRule type="expression" dxfId="715" priority="704">
      <formula>MATCH($L67,Projets1,0)=17</formula>
    </cfRule>
    <cfRule type="expression" dxfId="714" priority="705">
      <formula>MATCH($L67,Projets1,0)=16</formula>
    </cfRule>
    <cfRule type="expression" dxfId="713" priority="706">
      <formula>MATCH($L67,Projets1,0)=15</formula>
    </cfRule>
    <cfRule type="expression" dxfId="712" priority="707">
      <formula>MATCH($L67,Projets1,0)=14</formula>
    </cfRule>
    <cfRule type="expression" dxfId="711" priority="708">
      <formula>MATCH($L67,Projets1,0)=13</formula>
    </cfRule>
    <cfRule type="expression" dxfId="710" priority="709">
      <formula>MATCH($L67,Projets1,0)=12</formula>
    </cfRule>
    <cfRule type="expression" dxfId="709" priority="710">
      <formula>MATCH($L67,Projets1,0)=11</formula>
    </cfRule>
    <cfRule type="expression" dxfId="708" priority="711">
      <formula>MATCH($L67,Projets1,0)=10</formula>
    </cfRule>
    <cfRule type="expression" dxfId="707" priority="712">
      <formula>MATCH($L67,Projets1,0)=9</formula>
    </cfRule>
    <cfRule type="expression" dxfId="706" priority="713">
      <formula>MATCH($L67,Projets1,0)=8</formula>
    </cfRule>
    <cfRule type="expression" dxfId="705" priority="714">
      <formula>MATCH($L67,Projets1,0)=7</formula>
    </cfRule>
    <cfRule type="expression" dxfId="704" priority="715">
      <formula>MATCH($L67,Projets1,0)=6</formula>
    </cfRule>
    <cfRule type="expression" dxfId="703" priority="716">
      <formula>MATCH($L67,Projets1,0)=5</formula>
    </cfRule>
    <cfRule type="expression" dxfId="702" priority="717">
      <formula>MATCH($L67,Projets1,0)=4</formula>
    </cfRule>
    <cfRule type="expression" dxfId="701" priority="718">
      <formula>MATCH($L67,Projets1,0)=3</formula>
    </cfRule>
    <cfRule type="expression" dxfId="700" priority="719">
      <formula>MATCH($L67,Projets1,0)=2</formula>
    </cfRule>
    <cfRule type="expression" dxfId="699" priority="720">
      <formula>MATCH($L67,Projets1,0)=1</formula>
    </cfRule>
  </conditionalFormatting>
  <conditionalFormatting sqref="L77:N80">
    <cfRule type="expression" dxfId="698" priority="661">
      <formula>MATCH($L77,Projets1,0)=30</formula>
    </cfRule>
    <cfRule type="expression" dxfId="697" priority="662">
      <formula>MATCH($L77,Projets1,0)=29</formula>
    </cfRule>
    <cfRule type="expression" dxfId="696" priority="663">
      <formula>MATCH($L77,Projets1,0)=28</formula>
    </cfRule>
    <cfRule type="expression" dxfId="695" priority="664">
      <formula>MATCH($L77,Projets1,0)=27</formula>
    </cfRule>
    <cfRule type="expression" dxfId="694" priority="665">
      <formula>MATCH($L77,Projets1,0)=26</formula>
    </cfRule>
    <cfRule type="expression" dxfId="693" priority="666">
      <formula>MATCH($L77,Projets1,0)=25</formula>
    </cfRule>
    <cfRule type="expression" dxfId="692" priority="667">
      <formula>MATCH($L77,Projets1,0)=24</formula>
    </cfRule>
    <cfRule type="expression" dxfId="691" priority="668">
      <formula>MATCH($L77,Projets1,0)=23</formula>
    </cfRule>
    <cfRule type="expression" dxfId="690" priority="669">
      <formula>MATCH($L77,Projets1,0)=22</formula>
    </cfRule>
    <cfRule type="expression" dxfId="689" priority="670">
      <formula>MATCH($L77,Projets1,0)=21</formula>
    </cfRule>
    <cfRule type="expression" dxfId="688" priority="671">
      <formula>MATCH($L77,Projets1,0)=20</formula>
    </cfRule>
    <cfRule type="expression" dxfId="687" priority="672">
      <formula>MATCH($L77,Projets1,0)=19</formula>
    </cfRule>
    <cfRule type="expression" dxfId="686" priority="673">
      <formula>MATCH($L77,Projets1,0)=18</formula>
    </cfRule>
    <cfRule type="expression" dxfId="685" priority="674">
      <formula>MATCH($L77,Projets1,0)=17</formula>
    </cfRule>
    <cfRule type="expression" dxfId="684" priority="675">
      <formula>MATCH($L77,Projets1,0)=16</formula>
    </cfRule>
    <cfRule type="expression" dxfId="683" priority="676">
      <formula>MATCH($L77,Projets1,0)=15</formula>
    </cfRule>
    <cfRule type="expression" dxfId="682" priority="677">
      <formula>MATCH($L77,Projets1,0)=14</formula>
    </cfRule>
    <cfRule type="expression" dxfId="681" priority="678">
      <formula>MATCH($L77,Projets1,0)=13</formula>
    </cfRule>
    <cfRule type="expression" dxfId="680" priority="679">
      <formula>MATCH($L77,Projets1,0)=12</formula>
    </cfRule>
    <cfRule type="expression" dxfId="679" priority="680">
      <formula>MATCH($L77,Projets1,0)=11</formula>
    </cfRule>
    <cfRule type="expression" dxfId="678" priority="681">
      <formula>MATCH($L77,Projets1,0)=10</formula>
    </cfRule>
    <cfRule type="expression" dxfId="677" priority="682">
      <formula>MATCH($L77,Projets1,0)=9</formula>
    </cfRule>
    <cfRule type="expression" dxfId="676" priority="683">
      <formula>MATCH($L77,Projets1,0)=8</formula>
    </cfRule>
    <cfRule type="expression" dxfId="675" priority="684">
      <formula>MATCH($L77,Projets1,0)=7</formula>
    </cfRule>
    <cfRule type="expression" dxfId="674" priority="685">
      <formula>MATCH($L77,Projets1,0)=6</formula>
    </cfRule>
    <cfRule type="expression" dxfId="673" priority="686">
      <formula>MATCH($L77,Projets1,0)=5</formula>
    </cfRule>
    <cfRule type="expression" dxfId="672" priority="687">
      <formula>MATCH($L77,Projets1,0)=4</formula>
    </cfRule>
    <cfRule type="expression" dxfId="671" priority="688">
      <formula>MATCH($L77,Projets1,0)=3</formula>
    </cfRule>
    <cfRule type="expression" dxfId="670" priority="689">
      <formula>MATCH($L77,Projets1,0)=2</formula>
    </cfRule>
    <cfRule type="expression" dxfId="669" priority="690">
      <formula>MATCH($L77,Projets1,0)=1</formula>
    </cfRule>
  </conditionalFormatting>
  <conditionalFormatting sqref="L84:N87">
    <cfRule type="expression" dxfId="668" priority="631">
      <formula>MATCH($L84,Projets1,0)=30</formula>
    </cfRule>
    <cfRule type="expression" dxfId="667" priority="632">
      <formula>MATCH($L84,Projets1,0)=29</formula>
    </cfRule>
    <cfRule type="expression" dxfId="666" priority="633">
      <formula>MATCH($L84,Projets1,0)=28</formula>
    </cfRule>
    <cfRule type="expression" dxfId="665" priority="634">
      <formula>MATCH($L84,Projets1,0)=27</formula>
    </cfRule>
    <cfRule type="expression" dxfId="664" priority="635">
      <formula>MATCH($L84,Projets1,0)=26</formula>
    </cfRule>
    <cfRule type="expression" dxfId="663" priority="636">
      <formula>MATCH($L84,Projets1,0)=25</formula>
    </cfRule>
    <cfRule type="expression" dxfId="662" priority="637">
      <formula>MATCH($L84,Projets1,0)=24</formula>
    </cfRule>
    <cfRule type="expression" dxfId="661" priority="638">
      <formula>MATCH($L84,Projets1,0)=23</formula>
    </cfRule>
    <cfRule type="expression" dxfId="660" priority="639">
      <formula>MATCH($L84,Projets1,0)=22</formula>
    </cfRule>
    <cfRule type="expression" dxfId="659" priority="640">
      <formula>MATCH($L84,Projets1,0)=21</formula>
    </cfRule>
    <cfRule type="expression" dxfId="658" priority="641">
      <formula>MATCH($L84,Projets1,0)=20</formula>
    </cfRule>
    <cfRule type="expression" dxfId="657" priority="642">
      <formula>MATCH($L84,Projets1,0)=19</formula>
    </cfRule>
    <cfRule type="expression" dxfId="656" priority="643">
      <formula>MATCH($L84,Projets1,0)=18</formula>
    </cfRule>
    <cfRule type="expression" dxfId="655" priority="644">
      <formula>MATCH($L84,Projets1,0)=17</formula>
    </cfRule>
    <cfRule type="expression" dxfId="654" priority="645">
      <formula>MATCH($L84,Projets1,0)=16</formula>
    </cfRule>
    <cfRule type="expression" dxfId="653" priority="646">
      <formula>MATCH($L84,Projets1,0)=15</formula>
    </cfRule>
    <cfRule type="expression" dxfId="652" priority="647">
      <formula>MATCH($L84,Projets1,0)=14</formula>
    </cfRule>
    <cfRule type="expression" dxfId="651" priority="648">
      <formula>MATCH($L84,Projets1,0)=13</formula>
    </cfRule>
    <cfRule type="expression" dxfId="650" priority="649">
      <formula>MATCH($L84,Projets1,0)=12</formula>
    </cfRule>
    <cfRule type="expression" dxfId="649" priority="650">
      <formula>MATCH($L84,Projets1,0)=11</formula>
    </cfRule>
    <cfRule type="expression" dxfId="648" priority="651">
      <formula>MATCH($L84,Projets1,0)=10</formula>
    </cfRule>
    <cfRule type="expression" dxfId="647" priority="652">
      <formula>MATCH($L84,Projets1,0)=9</formula>
    </cfRule>
    <cfRule type="expression" dxfId="646" priority="653">
      <formula>MATCH($L84,Projets1,0)=8</formula>
    </cfRule>
    <cfRule type="expression" dxfId="645" priority="654">
      <formula>MATCH($L84,Projets1,0)=7</formula>
    </cfRule>
    <cfRule type="expression" dxfId="644" priority="655">
      <formula>MATCH($L84,Projets1,0)=6</formula>
    </cfRule>
    <cfRule type="expression" dxfId="643" priority="656">
      <formula>MATCH($L84,Projets1,0)=5</formula>
    </cfRule>
    <cfRule type="expression" dxfId="642" priority="657">
      <formula>MATCH($L84,Projets1,0)=4</formula>
    </cfRule>
    <cfRule type="expression" dxfId="641" priority="658">
      <formula>MATCH($L84,Projets1,0)=3</formula>
    </cfRule>
    <cfRule type="expression" dxfId="640" priority="659">
      <formula>MATCH($L84,Projets1,0)=2</formula>
    </cfRule>
    <cfRule type="expression" dxfId="639" priority="660">
      <formula>MATCH($L84,Projets1,0)=1</formula>
    </cfRule>
  </conditionalFormatting>
  <conditionalFormatting sqref="O9:Q9 O10:Q10 O11:Q11 O12:Q12">
    <cfRule type="expression" dxfId="638" priority="630">
      <formula>MATCH($O9,Projets1,0)=1</formula>
    </cfRule>
    <cfRule type="expression" dxfId="637" priority="629">
      <formula>MATCH($O9,Projets1,0)=2</formula>
    </cfRule>
    <cfRule type="expression" dxfId="636" priority="628">
      <formula>MATCH($O9,Projets1,0)=3</formula>
    </cfRule>
    <cfRule type="expression" dxfId="635" priority="627">
      <formula>MATCH($O9,Projets1,0)=4</formula>
    </cfRule>
    <cfRule type="expression" dxfId="634" priority="626">
      <formula>MATCH($O9,Projets1,0)=5</formula>
    </cfRule>
    <cfRule type="expression" dxfId="633" priority="625">
      <formula>MATCH($O9,Projets1,0)=6</formula>
    </cfRule>
    <cfRule type="expression" dxfId="632" priority="624">
      <formula>MATCH($O9,Projets1,0)=7</formula>
    </cfRule>
    <cfRule type="expression" dxfId="631" priority="623">
      <formula>MATCH($O9,Projets1,0)=8</formula>
    </cfRule>
    <cfRule type="expression" dxfId="630" priority="622">
      <formula>MATCH($O9,Projets1,0)=9</formula>
    </cfRule>
    <cfRule type="expression" dxfId="629" priority="621">
      <formula>MATCH($O9,Projets1,0)=10</formula>
    </cfRule>
    <cfRule type="expression" dxfId="628" priority="620">
      <formula>MATCH($O9,Projets1,0)=11</formula>
    </cfRule>
    <cfRule type="expression" dxfId="627" priority="619">
      <formula>MATCH($O9,Projets1,0)=12</formula>
    </cfRule>
    <cfRule type="expression" dxfId="626" priority="618">
      <formula>MATCH($O9,Projets1,0)=13</formula>
    </cfRule>
    <cfRule type="expression" dxfId="625" priority="617">
      <formula>MATCH($O9,Projets1,0)=14</formula>
    </cfRule>
    <cfRule type="expression" dxfId="624" priority="616">
      <formula>MATCH($O9,Projets1,0)=15</formula>
    </cfRule>
    <cfRule type="expression" dxfId="623" priority="615">
      <formula>MATCH($O9,Projets1,0)=16</formula>
    </cfRule>
    <cfRule type="expression" dxfId="622" priority="614">
      <formula>MATCH($O9,Projets1,0)=17</formula>
    </cfRule>
    <cfRule type="expression" dxfId="621" priority="613">
      <formula>MATCH($O9,Projets1,0)=18</formula>
    </cfRule>
    <cfRule type="expression" dxfId="620" priority="612">
      <formula>MATCH($O9,Projets1,0)=19</formula>
    </cfRule>
    <cfRule type="expression" dxfId="619" priority="611">
      <formula>MATCH($O9,Projets1,0)=20</formula>
    </cfRule>
    <cfRule type="expression" dxfId="618" priority="610">
      <formula>MATCH($O9,Projets1,0)=21</formula>
    </cfRule>
    <cfRule type="expression" dxfId="617" priority="609">
      <formula>MATCH($O9,Projets1,0)=22</formula>
    </cfRule>
    <cfRule type="expression" dxfId="616" priority="608">
      <formula>MATCH($O9,Projets1,0)=23</formula>
    </cfRule>
    <cfRule type="expression" dxfId="615" priority="607">
      <formula>MATCH($O9,Projets1,0)=24</formula>
    </cfRule>
    <cfRule type="expression" dxfId="614" priority="606">
      <formula>MATCH($O9,Projets1,0)=25</formula>
    </cfRule>
    <cfRule type="expression" dxfId="613" priority="605">
      <formula>MATCH($O9,Projets1,0)=26</formula>
    </cfRule>
    <cfRule type="expression" dxfId="612" priority="604">
      <formula>MATCH($O9,Projets1,0)=27</formula>
    </cfRule>
    <cfRule type="expression" dxfId="611" priority="603">
      <formula>MATCH($O9,Projets1,0)=28</formula>
    </cfRule>
    <cfRule type="expression" dxfId="610" priority="602">
      <formula>MATCH($O9,Projets1,0)=29</formula>
    </cfRule>
    <cfRule type="expression" dxfId="609" priority="601">
      <formula>MATCH($O9,Projets1,0)=30</formula>
    </cfRule>
  </conditionalFormatting>
  <conditionalFormatting sqref="O16:Q19">
    <cfRule type="expression" dxfId="608" priority="571">
      <formula>MATCH($O16,Projets1,0)=30</formula>
    </cfRule>
    <cfRule type="expression" dxfId="607" priority="572">
      <formula>MATCH($O16,Projets1,0)=29</formula>
    </cfRule>
    <cfRule type="expression" dxfId="606" priority="573">
      <formula>MATCH($O16,Projets1,0)=28</formula>
    </cfRule>
    <cfRule type="expression" dxfId="605" priority="574">
      <formula>MATCH($O16,Projets1,0)=27</formula>
    </cfRule>
    <cfRule type="expression" dxfId="604" priority="575">
      <formula>MATCH($O16,Projets1,0)=26</formula>
    </cfRule>
    <cfRule type="expression" dxfId="603" priority="576">
      <formula>MATCH($O16,Projets1,0)=25</formula>
    </cfRule>
    <cfRule type="expression" dxfId="602" priority="577">
      <formula>MATCH($O16,Projets1,0)=24</formula>
    </cfRule>
    <cfRule type="expression" dxfId="601" priority="578">
      <formula>MATCH($O16,Projets1,0)=23</formula>
    </cfRule>
    <cfRule type="expression" dxfId="600" priority="579">
      <formula>MATCH($O16,Projets1,0)=22</formula>
    </cfRule>
    <cfRule type="expression" dxfId="599" priority="580">
      <formula>MATCH($O16,Projets1,0)=21</formula>
    </cfRule>
    <cfRule type="expression" dxfId="598" priority="581">
      <formula>MATCH($O16,Projets1,0)=20</formula>
    </cfRule>
    <cfRule type="expression" dxfId="597" priority="582">
      <formula>MATCH($O16,Projets1,0)=19</formula>
    </cfRule>
    <cfRule type="expression" dxfId="596" priority="583">
      <formula>MATCH($O16,Projets1,0)=18</formula>
    </cfRule>
    <cfRule type="expression" dxfId="595" priority="584">
      <formula>MATCH($O16,Projets1,0)=17</formula>
    </cfRule>
    <cfRule type="expression" dxfId="594" priority="585">
      <formula>MATCH($O16,Projets1,0)=16</formula>
    </cfRule>
    <cfRule type="expression" dxfId="593" priority="586">
      <formula>MATCH($O16,Projets1,0)=15</formula>
    </cfRule>
    <cfRule type="expression" dxfId="592" priority="587">
      <formula>MATCH($O16,Projets1,0)=14</formula>
    </cfRule>
    <cfRule type="expression" dxfId="591" priority="588">
      <formula>MATCH($O16,Projets1,0)=13</formula>
    </cfRule>
    <cfRule type="expression" dxfId="590" priority="589">
      <formula>MATCH($O16,Projets1,0)=12</formula>
    </cfRule>
    <cfRule type="expression" dxfId="589" priority="590">
      <formula>MATCH($O16,Projets1,0)=11</formula>
    </cfRule>
    <cfRule type="expression" dxfId="588" priority="591">
      <formula>MATCH($O16,Projets1,0)=10</formula>
    </cfRule>
    <cfRule type="expression" dxfId="587" priority="592">
      <formula>MATCH($O16,Projets1,0)=9</formula>
    </cfRule>
    <cfRule type="expression" dxfId="586" priority="593">
      <formula>MATCH($O16,Projets1,0)=8</formula>
    </cfRule>
    <cfRule type="expression" dxfId="585" priority="594">
      <formula>MATCH($O16,Projets1,0)=7</formula>
    </cfRule>
    <cfRule type="expression" dxfId="584" priority="595">
      <formula>MATCH($O16,Projets1,0)=6</formula>
    </cfRule>
    <cfRule type="expression" dxfId="583" priority="596">
      <formula>MATCH($O16,Projets1,0)=5</formula>
    </cfRule>
    <cfRule type="expression" dxfId="582" priority="597">
      <formula>MATCH($O16,Projets1,0)=4</formula>
    </cfRule>
    <cfRule type="expression" dxfId="581" priority="598">
      <formula>MATCH($O16,Projets1,0)=3</formula>
    </cfRule>
    <cfRule type="expression" dxfId="580" priority="599">
      <formula>MATCH($O16,Projets1,0)=2</formula>
    </cfRule>
    <cfRule type="expression" dxfId="579" priority="600">
      <formula>MATCH($O16,Projets1,0)=1</formula>
    </cfRule>
  </conditionalFormatting>
  <conditionalFormatting sqref="O26:Q29">
    <cfRule type="expression" dxfId="578" priority="541">
      <formula>MATCH($O26,Projets1,0)=30</formula>
    </cfRule>
    <cfRule type="expression" dxfId="577" priority="542">
      <formula>MATCH($O26,Projets1,0)=29</formula>
    </cfRule>
    <cfRule type="expression" dxfId="576" priority="543">
      <formula>MATCH($O26,Projets1,0)=28</formula>
    </cfRule>
    <cfRule type="expression" dxfId="575" priority="544">
      <formula>MATCH($O26,Projets1,0)=27</formula>
    </cfRule>
    <cfRule type="expression" dxfId="574" priority="545">
      <formula>MATCH($O26,Projets1,0)=26</formula>
    </cfRule>
    <cfRule type="expression" dxfId="573" priority="546">
      <formula>MATCH($O26,Projets1,0)=25</formula>
    </cfRule>
    <cfRule type="expression" dxfId="572" priority="547">
      <formula>MATCH($O26,Projets1,0)=24</formula>
    </cfRule>
    <cfRule type="expression" dxfId="571" priority="548">
      <formula>MATCH($O26,Projets1,0)=23</formula>
    </cfRule>
    <cfRule type="expression" dxfId="570" priority="549">
      <formula>MATCH($O26,Projets1,0)=22</formula>
    </cfRule>
    <cfRule type="expression" dxfId="569" priority="550">
      <formula>MATCH($O26,Projets1,0)=21</formula>
    </cfRule>
    <cfRule type="expression" dxfId="568" priority="551">
      <formula>MATCH($O26,Projets1,0)=20</formula>
    </cfRule>
    <cfRule type="expression" dxfId="567" priority="552">
      <formula>MATCH($O26,Projets1,0)=19</formula>
    </cfRule>
    <cfRule type="expression" dxfId="566" priority="553">
      <formula>MATCH($O26,Projets1,0)=18</formula>
    </cfRule>
    <cfRule type="expression" dxfId="565" priority="554">
      <formula>MATCH($O26,Projets1,0)=17</formula>
    </cfRule>
    <cfRule type="expression" dxfId="564" priority="555">
      <formula>MATCH($O26,Projets1,0)=16</formula>
    </cfRule>
    <cfRule type="expression" dxfId="563" priority="556">
      <formula>MATCH($O26,Projets1,0)=15</formula>
    </cfRule>
    <cfRule type="expression" dxfId="562" priority="557">
      <formula>MATCH($O26,Projets1,0)=14</formula>
    </cfRule>
    <cfRule type="expression" dxfId="561" priority="558">
      <formula>MATCH($O26,Projets1,0)=13</formula>
    </cfRule>
    <cfRule type="expression" dxfId="560" priority="559">
      <formula>MATCH($O26,Projets1,0)=12</formula>
    </cfRule>
    <cfRule type="expression" dxfId="559" priority="560">
      <formula>MATCH($O26,Projets1,0)=11</formula>
    </cfRule>
    <cfRule type="expression" dxfId="558" priority="561">
      <formula>MATCH($O26,Projets1,0)=10</formula>
    </cfRule>
    <cfRule type="expression" dxfId="557" priority="562">
      <formula>MATCH($O26,Projets1,0)=9</formula>
    </cfRule>
    <cfRule type="expression" dxfId="556" priority="563">
      <formula>MATCH($O26,Projets1,0)=8</formula>
    </cfRule>
    <cfRule type="expression" dxfId="555" priority="564">
      <formula>MATCH($O26,Projets1,0)=7</formula>
    </cfRule>
    <cfRule type="expression" dxfId="554" priority="565">
      <formula>MATCH($O26,Projets1,0)=6</formula>
    </cfRule>
    <cfRule type="expression" dxfId="553" priority="566">
      <formula>MATCH($O26,Projets1,0)=5</formula>
    </cfRule>
    <cfRule type="expression" dxfId="552" priority="567">
      <formula>MATCH($O26,Projets1,0)=4</formula>
    </cfRule>
    <cfRule type="expression" dxfId="551" priority="568">
      <formula>MATCH($O26,Projets1,0)=3</formula>
    </cfRule>
    <cfRule type="expression" dxfId="550" priority="569">
      <formula>MATCH($O26,Projets1,0)=2</formula>
    </cfRule>
    <cfRule type="expression" dxfId="549" priority="570">
      <formula>MATCH($O26,Projets1,0)=1</formula>
    </cfRule>
  </conditionalFormatting>
  <conditionalFormatting sqref="O33:Q36">
    <cfRule type="expression" dxfId="548" priority="511">
      <formula>MATCH($O33,Projets1,0)=30</formula>
    </cfRule>
    <cfRule type="expression" dxfId="547" priority="512">
      <formula>MATCH($O33,Projets1,0)=29</formula>
    </cfRule>
    <cfRule type="expression" dxfId="546" priority="513">
      <formula>MATCH($O33,Projets1,0)=28</formula>
    </cfRule>
    <cfRule type="expression" dxfId="545" priority="514">
      <formula>MATCH($O33,Projets1,0)=27</formula>
    </cfRule>
    <cfRule type="expression" dxfId="544" priority="515">
      <formula>MATCH($O33,Projets1,0)=26</formula>
    </cfRule>
    <cfRule type="expression" dxfId="543" priority="516">
      <formula>MATCH($O33,Projets1,0)=25</formula>
    </cfRule>
    <cfRule type="expression" dxfId="542" priority="517">
      <formula>MATCH($O33,Projets1,0)=24</formula>
    </cfRule>
    <cfRule type="expression" dxfId="541" priority="518">
      <formula>MATCH($O33,Projets1,0)=23</formula>
    </cfRule>
    <cfRule type="expression" dxfId="540" priority="519">
      <formula>MATCH($O33,Projets1,0)=22</formula>
    </cfRule>
    <cfRule type="expression" dxfId="539" priority="520">
      <formula>MATCH($O33,Projets1,0)=21</formula>
    </cfRule>
    <cfRule type="expression" dxfId="538" priority="521">
      <formula>MATCH($O33,Projets1,0)=20</formula>
    </cfRule>
    <cfRule type="expression" dxfId="537" priority="522">
      <formula>MATCH($O33,Projets1,0)=19</formula>
    </cfRule>
    <cfRule type="expression" dxfId="536" priority="523">
      <formula>MATCH($O33,Projets1,0)=18</formula>
    </cfRule>
    <cfRule type="expression" dxfId="535" priority="524">
      <formula>MATCH($O33,Projets1,0)=17</formula>
    </cfRule>
    <cfRule type="expression" dxfId="534" priority="525">
      <formula>MATCH($O33,Projets1,0)=16</formula>
    </cfRule>
    <cfRule type="expression" dxfId="533" priority="526">
      <formula>MATCH($O33,Projets1,0)=15</formula>
    </cfRule>
    <cfRule type="expression" dxfId="532" priority="527">
      <formula>MATCH($O33,Projets1,0)=14</formula>
    </cfRule>
    <cfRule type="expression" dxfId="531" priority="528">
      <formula>MATCH($O33,Projets1,0)=13</formula>
    </cfRule>
    <cfRule type="expression" dxfId="530" priority="529">
      <formula>MATCH($O33,Projets1,0)=12</formula>
    </cfRule>
    <cfRule type="expression" dxfId="529" priority="530">
      <formula>MATCH($O33,Projets1,0)=11</formula>
    </cfRule>
    <cfRule type="expression" dxfId="528" priority="531">
      <formula>MATCH($O33,Projets1,0)=10</formula>
    </cfRule>
    <cfRule type="expression" dxfId="527" priority="532">
      <formula>MATCH($O33,Projets1,0)=9</formula>
    </cfRule>
    <cfRule type="expression" dxfId="526" priority="533">
      <formula>MATCH($O33,Projets1,0)=8</formula>
    </cfRule>
    <cfRule type="expression" dxfId="525" priority="534">
      <formula>MATCH($O33,Projets1,0)=7</formula>
    </cfRule>
    <cfRule type="expression" dxfId="524" priority="535">
      <formula>MATCH($O33,Projets1,0)=6</formula>
    </cfRule>
    <cfRule type="expression" dxfId="523" priority="536">
      <formula>MATCH($O33,Projets1,0)=5</formula>
    </cfRule>
    <cfRule type="expression" dxfId="522" priority="537">
      <formula>MATCH($O33,Projets1,0)=4</formula>
    </cfRule>
    <cfRule type="expression" dxfId="521" priority="538">
      <formula>MATCH($O33,Projets1,0)=3</formula>
    </cfRule>
    <cfRule type="expression" dxfId="520" priority="539">
      <formula>MATCH($O33,Projets1,0)=2</formula>
    </cfRule>
    <cfRule type="expression" dxfId="519" priority="540">
      <formula>MATCH($O33,Projets1,0)=1</formula>
    </cfRule>
  </conditionalFormatting>
  <conditionalFormatting sqref="O43:Q46">
    <cfRule type="expression" dxfId="518" priority="481">
      <formula>MATCH($O43,Projets1,0)=30</formula>
    </cfRule>
    <cfRule type="expression" dxfId="517" priority="482">
      <formula>MATCH($O43,Projets1,0)=29</formula>
    </cfRule>
    <cfRule type="expression" dxfId="516" priority="483">
      <formula>MATCH($O43,Projets1,0)=28</formula>
    </cfRule>
    <cfRule type="expression" dxfId="515" priority="484">
      <formula>MATCH($O43,Projets1,0)=27</formula>
    </cfRule>
    <cfRule type="expression" dxfId="514" priority="485">
      <formula>MATCH($O43,Projets1,0)=26</formula>
    </cfRule>
    <cfRule type="expression" dxfId="513" priority="486">
      <formula>MATCH($O43,Projets1,0)=25</formula>
    </cfRule>
    <cfRule type="expression" dxfId="512" priority="487">
      <formula>MATCH($O43,Projets1,0)=24</formula>
    </cfRule>
    <cfRule type="expression" dxfId="511" priority="488">
      <formula>MATCH($O43,Projets1,0)=23</formula>
    </cfRule>
    <cfRule type="expression" dxfId="510" priority="489">
      <formula>MATCH($O43,Projets1,0)=22</formula>
    </cfRule>
    <cfRule type="expression" dxfId="509" priority="490">
      <formula>MATCH($O43,Projets1,0)=21</formula>
    </cfRule>
    <cfRule type="expression" dxfId="508" priority="491">
      <formula>MATCH($O43,Projets1,0)=20</formula>
    </cfRule>
    <cfRule type="expression" dxfId="507" priority="492">
      <formula>MATCH($O43,Projets1,0)=19</formula>
    </cfRule>
    <cfRule type="expression" dxfId="506" priority="493">
      <formula>MATCH($O43,Projets1,0)=18</formula>
    </cfRule>
    <cfRule type="expression" dxfId="505" priority="494">
      <formula>MATCH($O43,Projets1,0)=17</formula>
    </cfRule>
    <cfRule type="expression" dxfId="504" priority="495">
      <formula>MATCH($O43,Projets1,0)=16</formula>
    </cfRule>
    <cfRule type="expression" dxfId="503" priority="496">
      <formula>MATCH($O43,Projets1,0)=15</formula>
    </cfRule>
    <cfRule type="expression" dxfId="502" priority="497">
      <formula>MATCH($O43,Projets1,0)=14</formula>
    </cfRule>
    <cfRule type="expression" dxfId="501" priority="498">
      <formula>MATCH($O43,Projets1,0)=13</formula>
    </cfRule>
    <cfRule type="expression" dxfId="500" priority="499">
      <formula>MATCH($O43,Projets1,0)=12</formula>
    </cfRule>
    <cfRule type="expression" dxfId="499" priority="500">
      <formula>MATCH($O43,Projets1,0)=11</formula>
    </cfRule>
    <cfRule type="expression" dxfId="498" priority="501">
      <formula>MATCH($O43,Projets1,0)=10</formula>
    </cfRule>
    <cfRule type="expression" dxfId="497" priority="502">
      <formula>MATCH($O43,Projets1,0)=9</formula>
    </cfRule>
    <cfRule type="expression" dxfId="496" priority="503">
      <formula>MATCH($O43,Projets1,0)=8</formula>
    </cfRule>
    <cfRule type="expression" dxfId="495" priority="504">
      <formula>MATCH($O43,Projets1,0)=7</formula>
    </cfRule>
    <cfRule type="expression" dxfId="494" priority="505">
      <formula>MATCH($O43,Projets1,0)=6</formula>
    </cfRule>
    <cfRule type="expression" dxfId="493" priority="506">
      <formula>MATCH($O43,Projets1,0)=5</formula>
    </cfRule>
    <cfRule type="expression" dxfId="492" priority="507">
      <formula>MATCH($O43,Projets1,0)=4</formula>
    </cfRule>
    <cfRule type="expression" dxfId="491" priority="508">
      <formula>MATCH($O43,Projets1,0)=3</formula>
    </cfRule>
    <cfRule type="expression" dxfId="490" priority="509">
      <formula>MATCH($O43,Projets1,0)=2</formula>
    </cfRule>
    <cfRule type="expression" dxfId="489" priority="510">
      <formula>MATCH($O43,Projets1,0)=1</formula>
    </cfRule>
  </conditionalFormatting>
  <conditionalFormatting sqref="O50:Q53">
    <cfRule type="expression" dxfId="488" priority="451">
      <formula>MATCH($O50,Projets1,0)=30</formula>
    </cfRule>
    <cfRule type="expression" dxfId="487" priority="452">
      <formula>MATCH($O50,Projets1,0)=29</formula>
    </cfRule>
    <cfRule type="expression" dxfId="486" priority="453">
      <formula>MATCH($O50,Projets1,0)=28</formula>
    </cfRule>
    <cfRule type="expression" dxfId="485" priority="454">
      <formula>MATCH($O50,Projets1,0)=27</formula>
    </cfRule>
    <cfRule type="expression" dxfId="484" priority="455">
      <formula>MATCH($O50,Projets1,0)=26</formula>
    </cfRule>
    <cfRule type="expression" dxfId="483" priority="456">
      <formula>MATCH($O50,Projets1,0)=25</formula>
    </cfRule>
    <cfRule type="expression" dxfId="482" priority="457">
      <formula>MATCH($O50,Projets1,0)=24</formula>
    </cfRule>
    <cfRule type="expression" dxfId="481" priority="458">
      <formula>MATCH($O50,Projets1,0)=23</formula>
    </cfRule>
    <cfRule type="expression" dxfId="480" priority="459">
      <formula>MATCH($O50,Projets1,0)=22</formula>
    </cfRule>
    <cfRule type="expression" dxfId="479" priority="460">
      <formula>MATCH($O50,Projets1,0)=21</formula>
    </cfRule>
    <cfRule type="expression" dxfId="478" priority="461">
      <formula>MATCH($O50,Projets1,0)=20</formula>
    </cfRule>
    <cfRule type="expression" dxfId="477" priority="462">
      <formula>MATCH($O50,Projets1,0)=19</formula>
    </cfRule>
    <cfRule type="expression" dxfId="476" priority="463">
      <formula>MATCH($O50,Projets1,0)=18</formula>
    </cfRule>
    <cfRule type="expression" dxfId="475" priority="464">
      <formula>MATCH($O50,Projets1,0)=17</formula>
    </cfRule>
    <cfRule type="expression" dxfId="474" priority="465">
      <formula>MATCH($O50,Projets1,0)=16</formula>
    </cfRule>
    <cfRule type="expression" dxfId="473" priority="466">
      <formula>MATCH($O50,Projets1,0)=15</formula>
    </cfRule>
    <cfRule type="expression" dxfId="472" priority="467">
      <formula>MATCH($O50,Projets1,0)=14</formula>
    </cfRule>
    <cfRule type="expression" dxfId="471" priority="468">
      <formula>MATCH($O50,Projets1,0)=13</formula>
    </cfRule>
    <cfRule type="expression" dxfId="470" priority="469">
      <formula>MATCH($O50,Projets1,0)=12</formula>
    </cfRule>
    <cfRule type="expression" dxfId="469" priority="470">
      <formula>MATCH($O50,Projets1,0)=11</formula>
    </cfRule>
    <cfRule type="expression" dxfId="468" priority="471">
      <formula>MATCH($O50,Projets1,0)=10</formula>
    </cfRule>
    <cfRule type="expression" dxfId="467" priority="472">
      <formula>MATCH($O50,Projets1,0)=9</formula>
    </cfRule>
    <cfRule type="expression" dxfId="466" priority="473">
      <formula>MATCH($O50,Projets1,0)=8</formula>
    </cfRule>
    <cfRule type="expression" dxfId="465" priority="474">
      <formula>MATCH($O50,Projets1,0)=7</formula>
    </cfRule>
    <cfRule type="expression" dxfId="464" priority="475">
      <formula>MATCH($O50,Projets1,0)=6</formula>
    </cfRule>
    <cfRule type="expression" dxfId="463" priority="476">
      <formula>MATCH($O50,Projets1,0)=5</formula>
    </cfRule>
    <cfRule type="expression" dxfId="462" priority="477">
      <formula>MATCH($O50,Projets1,0)=4</formula>
    </cfRule>
    <cfRule type="expression" dxfId="461" priority="478">
      <formula>MATCH($O50,Projets1,0)=3</formula>
    </cfRule>
    <cfRule type="expression" dxfId="460" priority="479">
      <formula>MATCH($O50,Projets1,0)=2</formula>
    </cfRule>
    <cfRule type="expression" dxfId="459" priority="480">
      <formula>MATCH($O50,Projets1,0)=1</formula>
    </cfRule>
  </conditionalFormatting>
  <conditionalFormatting sqref="O60:Q63">
    <cfRule type="expression" dxfId="458" priority="421">
      <formula>MATCH($O60,Projets1,0)=30</formula>
    </cfRule>
    <cfRule type="expression" dxfId="457" priority="422">
      <formula>MATCH($O60,Projets1,0)=29</formula>
    </cfRule>
    <cfRule type="expression" dxfId="456" priority="423">
      <formula>MATCH($O60,Projets1,0)=28</formula>
    </cfRule>
    <cfRule type="expression" dxfId="455" priority="424">
      <formula>MATCH($O60,Projets1,0)=27</formula>
    </cfRule>
    <cfRule type="expression" dxfId="454" priority="425">
      <formula>MATCH($O60,Projets1,0)=26</formula>
    </cfRule>
    <cfRule type="expression" dxfId="453" priority="426">
      <formula>MATCH($O60,Projets1,0)=25</formula>
    </cfRule>
    <cfRule type="expression" dxfId="452" priority="427">
      <formula>MATCH($O60,Projets1,0)=24</formula>
    </cfRule>
    <cfRule type="expression" dxfId="451" priority="428">
      <formula>MATCH($O60,Projets1,0)=23</formula>
    </cfRule>
    <cfRule type="expression" dxfId="450" priority="429">
      <formula>MATCH($O60,Projets1,0)=22</formula>
    </cfRule>
    <cfRule type="expression" dxfId="449" priority="430">
      <formula>MATCH($O60,Projets1,0)=21</formula>
    </cfRule>
    <cfRule type="expression" dxfId="448" priority="431">
      <formula>MATCH($O60,Projets1,0)=20</formula>
    </cfRule>
    <cfRule type="expression" dxfId="447" priority="432">
      <formula>MATCH($O60,Projets1,0)=19</formula>
    </cfRule>
    <cfRule type="expression" dxfId="446" priority="433">
      <formula>MATCH($O60,Projets1,0)=18</formula>
    </cfRule>
    <cfRule type="expression" dxfId="445" priority="434">
      <formula>MATCH($O60,Projets1,0)=17</formula>
    </cfRule>
    <cfRule type="expression" dxfId="444" priority="435">
      <formula>MATCH($O60,Projets1,0)=16</formula>
    </cfRule>
    <cfRule type="expression" dxfId="443" priority="436">
      <formula>MATCH($O60,Projets1,0)=15</formula>
    </cfRule>
    <cfRule type="expression" dxfId="442" priority="437">
      <formula>MATCH($O60,Projets1,0)=14</formula>
    </cfRule>
    <cfRule type="expression" dxfId="441" priority="438">
      <formula>MATCH($O60,Projets1,0)=13</formula>
    </cfRule>
    <cfRule type="expression" dxfId="440" priority="439">
      <formula>MATCH($O60,Projets1,0)=12</formula>
    </cfRule>
    <cfRule type="expression" dxfId="439" priority="440">
      <formula>MATCH($O60,Projets1,0)=11</formula>
    </cfRule>
    <cfRule type="expression" dxfId="438" priority="441">
      <formula>MATCH($O60,Projets1,0)=10</formula>
    </cfRule>
    <cfRule type="expression" dxfId="437" priority="442">
      <formula>MATCH($O60,Projets1,0)=9</formula>
    </cfRule>
    <cfRule type="expression" dxfId="436" priority="443">
      <formula>MATCH($O60,Projets1,0)=8</formula>
    </cfRule>
    <cfRule type="expression" dxfId="435" priority="444">
      <formula>MATCH($O60,Projets1,0)=7</formula>
    </cfRule>
    <cfRule type="expression" dxfId="434" priority="445">
      <formula>MATCH($O60,Projets1,0)=6</formula>
    </cfRule>
    <cfRule type="expression" dxfId="433" priority="446">
      <formula>MATCH($O60,Projets1,0)=5</formula>
    </cfRule>
    <cfRule type="expression" dxfId="432" priority="447">
      <formula>MATCH($O60,Projets1,0)=4</formula>
    </cfRule>
    <cfRule type="expression" dxfId="431" priority="448">
      <formula>MATCH($O60,Projets1,0)=3</formula>
    </cfRule>
    <cfRule type="expression" dxfId="430" priority="449">
      <formula>MATCH($O60,Projets1,0)=2</formula>
    </cfRule>
    <cfRule type="expression" dxfId="429" priority="450">
      <formula>MATCH($O60,Projets1,0)=1</formula>
    </cfRule>
  </conditionalFormatting>
  <conditionalFormatting sqref="O67:Q70">
    <cfRule type="expression" dxfId="428" priority="391">
      <formula>MATCH($O67,Projets1,0)=30</formula>
    </cfRule>
    <cfRule type="expression" dxfId="427" priority="392">
      <formula>MATCH($O67,Projets1,0)=29</formula>
    </cfRule>
    <cfRule type="expression" dxfId="426" priority="393">
      <formula>MATCH($O67,Projets1,0)=28</formula>
    </cfRule>
    <cfRule type="expression" dxfId="425" priority="394">
      <formula>MATCH($O67,Projets1,0)=27</formula>
    </cfRule>
    <cfRule type="expression" dxfId="424" priority="395">
      <formula>MATCH($O67,Projets1,0)=26</formula>
    </cfRule>
    <cfRule type="expression" dxfId="423" priority="396">
      <formula>MATCH($O67,Projets1,0)=25</formula>
    </cfRule>
    <cfRule type="expression" dxfId="422" priority="397">
      <formula>MATCH($O67,Projets1,0)=24</formula>
    </cfRule>
    <cfRule type="expression" dxfId="421" priority="398">
      <formula>MATCH($O67,Projets1,0)=23</formula>
    </cfRule>
    <cfRule type="expression" dxfId="420" priority="399">
      <formula>MATCH($O67,Projets1,0)=22</formula>
    </cfRule>
    <cfRule type="expression" dxfId="419" priority="400">
      <formula>MATCH($O67,Projets1,0)=21</formula>
    </cfRule>
    <cfRule type="expression" dxfId="418" priority="401">
      <formula>MATCH($O67,Projets1,0)=20</formula>
    </cfRule>
    <cfRule type="expression" dxfId="417" priority="402">
      <formula>MATCH($O67,Projets1,0)=19</formula>
    </cfRule>
    <cfRule type="expression" dxfId="416" priority="403">
      <formula>MATCH($O67,Projets1,0)=18</formula>
    </cfRule>
    <cfRule type="expression" dxfId="415" priority="404">
      <formula>MATCH($O67,Projets1,0)=17</formula>
    </cfRule>
    <cfRule type="expression" dxfId="414" priority="405">
      <formula>MATCH($O67,Projets1,0)=16</formula>
    </cfRule>
    <cfRule type="expression" dxfId="413" priority="406">
      <formula>MATCH($O67,Projets1,0)=15</formula>
    </cfRule>
    <cfRule type="expression" dxfId="412" priority="407">
      <formula>MATCH($O67,Projets1,0)=14</formula>
    </cfRule>
    <cfRule type="expression" dxfId="411" priority="408">
      <formula>MATCH($O67,Projets1,0)=13</formula>
    </cfRule>
    <cfRule type="expression" dxfId="410" priority="409">
      <formula>MATCH($O67,Projets1,0)=12</formula>
    </cfRule>
    <cfRule type="expression" dxfId="409" priority="410">
      <formula>MATCH($O67,Projets1,0)=11</formula>
    </cfRule>
    <cfRule type="expression" dxfId="408" priority="411">
      <formula>MATCH($O67,Projets1,0)=10</formula>
    </cfRule>
    <cfRule type="expression" dxfId="407" priority="412">
      <formula>MATCH($O67,Projets1,0)=9</formula>
    </cfRule>
    <cfRule type="expression" dxfId="406" priority="413">
      <formula>MATCH($O67,Projets1,0)=8</formula>
    </cfRule>
    <cfRule type="expression" dxfId="405" priority="414">
      <formula>MATCH($O67,Projets1,0)=7</formula>
    </cfRule>
    <cfRule type="expression" dxfId="404" priority="415">
      <formula>MATCH($O67,Projets1,0)=6</formula>
    </cfRule>
    <cfRule type="expression" dxfId="403" priority="416">
      <formula>MATCH($O67,Projets1,0)=5</formula>
    </cfRule>
    <cfRule type="expression" dxfId="402" priority="417">
      <formula>MATCH($O67,Projets1,0)=4</formula>
    </cfRule>
    <cfRule type="expression" dxfId="401" priority="418">
      <formula>MATCH($O67,Projets1,0)=3</formula>
    </cfRule>
    <cfRule type="expression" dxfId="400" priority="419">
      <formula>MATCH($O67,Projets1,0)=2</formula>
    </cfRule>
    <cfRule type="expression" dxfId="399" priority="420">
      <formula>MATCH($O67,Projets1,0)=1</formula>
    </cfRule>
  </conditionalFormatting>
  <conditionalFormatting sqref="O77:Q80">
    <cfRule type="expression" dxfId="398" priority="361">
      <formula>MATCH($O77,Projets1,0)=30</formula>
    </cfRule>
    <cfRule type="expression" dxfId="397" priority="362">
      <formula>MATCH($O77,Projets1,0)=29</formula>
    </cfRule>
    <cfRule type="expression" dxfId="396" priority="363">
      <formula>MATCH($O77,Projets1,0)=28</formula>
    </cfRule>
    <cfRule type="expression" dxfId="395" priority="364">
      <formula>MATCH($O77,Projets1,0)=27</formula>
    </cfRule>
    <cfRule type="expression" dxfId="394" priority="365">
      <formula>MATCH($O77,Projets1,0)=26</formula>
    </cfRule>
    <cfRule type="expression" dxfId="393" priority="366">
      <formula>MATCH($O77,Projets1,0)=25</formula>
    </cfRule>
    <cfRule type="expression" dxfId="392" priority="367">
      <formula>MATCH($O77,Projets1,0)=24</formula>
    </cfRule>
    <cfRule type="expression" dxfId="391" priority="368">
      <formula>MATCH($O77,Projets1,0)=23</formula>
    </cfRule>
    <cfRule type="expression" dxfId="390" priority="369">
      <formula>MATCH($O77,Projets1,0)=22</formula>
    </cfRule>
    <cfRule type="expression" dxfId="389" priority="370">
      <formula>MATCH($O77,Projets1,0)=21</formula>
    </cfRule>
    <cfRule type="expression" dxfId="388" priority="371">
      <formula>MATCH($O77,Projets1,0)=20</formula>
    </cfRule>
    <cfRule type="expression" dxfId="387" priority="372">
      <formula>MATCH($O77,Projets1,0)=19</formula>
    </cfRule>
    <cfRule type="expression" dxfId="386" priority="373">
      <formula>MATCH($O77,Projets1,0)=18</formula>
    </cfRule>
    <cfRule type="expression" dxfId="385" priority="374">
      <formula>MATCH($O77,Projets1,0)=17</formula>
    </cfRule>
    <cfRule type="expression" dxfId="384" priority="375">
      <formula>MATCH($O77,Projets1,0)=16</formula>
    </cfRule>
    <cfRule type="expression" dxfId="383" priority="376">
      <formula>MATCH($O77,Projets1,0)=15</formula>
    </cfRule>
    <cfRule type="expression" dxfId="382" priority="377">
      <formula>MATCH($O77,Projets1,0)=14</formula>
    </cfRule>
    <cfRule type="expression" dxfId="381" priority="378">
      <formula>MATCH($O77,Projets1,0)=13</formula>
    </cfRule>
    <cfRule type="expression" dxfId="380" priority="379">
      <formula>MATCH($O77,Projets1,0)=12</formula>
    </cfRule>
    <cfRule type="expression" dxfId="379" priority="380">
      <formula>MATCH($O77,Projets1,0)=11</formula>
    </cfRule>
    <cfRule type="expression" dxfId="378" priority="381">
      <formula>MATCH($O77,Projets1,0)=10</formula>
    </cfRule>
    <cfRule type="expression" dxfId="377" priority="382">
      <formula>MATCH($O77,Projets1,0)=9</formula>
    </cfRule>
    <cfRule type="expression" dxfId="376" priority="383">
      <formula>MATCH($O77,Projets1,0)=8</formula>
    </cfRule>
    <cfRule type="expression" dxfId="375" priority="384">
      <formula>MATCH($O77,Projets1,0)=7</formula>
    </cfRule>
    <cfRule type="expression" dxfId="374" priority="385">
      <formula>MATCH($O77,Projets1,0)=6</formula>
    </cfRule>
    <cfRule type="expression" dxfId="373" priority="386">
      <formula>MATCH($O77,Projets1,0)=5</formula>
    </cfRule>
    <cfRule type="expression" dxfId="372" priority="387">
      <formula>MATCH($O77,Projets1,0)=4</formula>
    </cfRule>
    <cfRule type="expression" dxfId="371" priority="388">
      <formula>MATCH($O77,Projets1,0)=3</formula>
    </cfRule>
    <cfRule type="expression" dxfId="370" priority="389">
      <formula>MATCH($O77,Projets1,0)=2</formula>
    </cfRule>
    <cfRule type="expression" dxfId="369" priority="390">
      <formula>MATCH($O77,Projets1,0)=1</formula>
    </cfRule>
  </conditionalFormatting>
  <conditionalFormatting sqref="O84:Q87">
    <cfRule type="expression" dxfId="368" priority="331">
      <formula>MATCH($O84,Projets1,0)=30</formula>
    </cfRule>
    <cfRule type="expression" dxfId="367" priority="332">
      <formula>MATCH($O84,Projets1,0)=29</formula>
    </cfRule>
    <cfRule type="expression" dxfId="366" priority="333">
      <formula>MATCH($O84,Projets1,0)=28</formula>
    </cfRule>
    <cfRule type="expression" dxfId="365" priority="334">
      <formula>MATCH($O84,Projets1,0)=27</formula>
    </cfRule>
    <cfRule type="expression" dxfId="364" priority="335">
      <formula>MATCH($O84,Projets1,0)=26</formula>
    </cfRule>
    <cfRule type="expression" dxfId="363" priority="336">
      <formula>MATCH($O84,Projets1,0)=25</formula>
    </cfRule>
    <cfRule type="expression" dxfId="362" priority="337">
      <formula>MATCH($O84,Projets1,0)=24</formula>
    </cfRule>
    <cfRule type="expression" dxfId="361" priority="338">
      <formula>MATCH($O84,Projets1,0)=23</formula>
    </cfRule>
    <cfRule type="expression" dxfId="360" priority="339">
      <formula>MATCH($O84,Projets1,0)=22</formula>
    </cfRule>
    <cfRule type="expression" dxfId="359" priority="340">
      <formula>MATCH($O84,Projets1,0)=21</formula>
    </cfRule>
    <cfRule type="expression" dxfId="358" priority="341">
      <formula>MATCH($O84,Projets1,0)=20</formula>
    </cfRule>
    <cfRule type="expression" dxfId="357" priority="342">
      <formula>MATCH($O84,Projets1,0)=19</formula>
    </cfRule>
    <cfRule type="expression" dxfId="356" priority="343">
      <formula>MATCH($O84,Projets1,0)=18</formula>
    </cfRule>
    <cfRule type="expression" dxfId="355" priority="344">
      <formula>MATCH($O84,Projets1,0)=17</formula>
    </cfRule>
    <cfRule type="expression" dxfId="354" priority="345">
      <formula>MATCH($O84,Projets1,0)=16</formula>
    </cfRule>
    <cfRule type="expression" dxfId="353" priority="346">
      <formula>MATCH($O84,Projets1,0)=15</formula>
    </cfRule>
    <cfRule type="expression" dxfId="352" priority="347">
      <formula>MATCH($O84,Projets1,0)=14</formula>
    </cfRule>
    <cfRule type="expression" dxfId="351" priority="348">
      <formula>MATCH($O84,Projets1,0)=13</formula>
    </cfRule>
    <cfRule type="expression" dxfId="350" priority="349">
      <formula>MATCH($O84,Projets1,0)=12</formula>
    </cfRule>
    <cfRule type="expression" dxfId="349" priority="350">
      <formula>MATCH($O84,Projets1,0)=11</formula>
    </cfRule>
    <cfRule type="expression" dxfId="348" priority="351">
      <formula>MATCH($O84,Projets1,0)=10</formula>
    </cfRule>
    <cfRule type="expression" dxfId="347" priority="352">
      <formula>MATCH($O84,Projets1,0)=9</formula>
    </cfRule>
    <cfRule type="expression" dxfId="346" priority="353">
      <formula>MATCH($O84,Projets1,0)=8</formula>
    </cfRule>
    <cfRule type="expression" dxfId="345" priority="354">
      <formula>MATCH($O84,Projets1,0)=7</formula>
    </cfRule>
    <cfRule type="expression" dxfId="344" priority="355">
      <formula>MATCH($O84,Projets1,0)=6</formula>
    </cfRule>
    <cfRule type="expression" dxfId="343" priority="356">
      <formula>MATCH($O84,Projets1,0)=5</formula>
    </cfRule>
    <cfRule type="expression" dxfId="342" priority="357">
      <formula>MATCH($O84,Projets1,0)=4</formula>
    </cfRule>
    <cfRule type="expression" dxfId="341" priority="358">
      <formula>MATCH($O84,Projets1,0)=3</formula>
    </cfRule>
    <cfRule type="expression" dxfId="340" priority="359">
      <formula>MATCH($O84,Projets1,0)=2</formula>
    </cfRule>
    <cfRule type="expression" dxfId="339" priority="360">
      <formula>MATCH($O84,Projets1,0)=1</formula>
    </cfRule>
  </conditionalFormatting>
  <conditionalFormatting sqref="F9:H12">
    <cfRule type="expression" dxfId="338" priority="301">
      <formula>MATCH($F9,Projets1,0)=30</formula>
    </cfRule>
    <cfRule type="expression" dxfId="337" priority="302">
      <formula>MATCH($F9,Projets1,0)=29</formula>
    </cfRule>
    <cfRule type="expression" dxfId="336" priority="303">
      <formula>MATCH($F9,Projets1,0)=28</formula>
    </cfRule>
    <cfRule type="expression" dxfId="335" priority="304">
      <formula>MATCH($F9,Projets1,0)=27</formula>
    </cfRule>
    <cfRule type="expression" dxfId="334" priority="305">
      <formula>MATCH($F9,Projets1,0)=26</formula>
    </cfRule>
    <cfRule type="expression" dxfId="333" priority="306">
      <formula>MATCH($F9,Projets1,0)=25</formula>
    </cfRule>
    <cfRule type="expression" dxfId="332" priority="307">
      <formula>MATCH($F9,Projets1,0)=24</formula>
    </cfRule>
    <cfRule type="expression" dxfId="331" priority="308">
      <formula>MATCH($F9,Projets1,0)=23</formula>
    </cfRule>
    <cfRule type="expression" dxfId="330" priority="309">
      <formula>MATCH($F9,Projets1,0)=22</formula>
    </cfRule>
    <cfRule type="expression" dxfId="329" priority="310">
      <formula>MATCH($F9,Projets1,0)=21</formula>
    </cfRule>
    <cfRule type="expression" dxfId="328" priority="311">
      <formula>MATCH($F9,Projets1,0)=20</formula>
    </cfRule>
    <cfRule type="expression" dxfId="327" priority="312">
      <formula>MATCH($F9,Projets1,0)=19</formula>
    </cfRule>
    <cfRule type="expression" dxfId="326" priority="313">
      <formula>MATCH($F9,Projets1,0)=18</formula>
    </cfRule>
    <cfRule type="expression" dxfId="325" priority="314">
      <formula>MATCH($F9,Projets1,0)=17</formula>
    </cfRule>
    <cfRule type="expression" dxfId="324" priority="315">
      <formula>MATCH($F9,Projets1,0)=16</formula>
    </cfRule>
    <cfRule type="expression" dxfId="323" priority="316">
      <formula>MATCH($F9,Projets1,0)=15</formula>
    </cfRule>
    <cfRule type="expression" dxfId="322" priority="317">
      <formula>MATCH($F9,Projets1,0)=14</formula>
    </cfRule>
    <cfRule type="expression" dxfId="321" priority="318">
      <formula>MATCH($F9,Projets1,0)=13</formula>
    </cfRule>
    <cfRule type="expression" dxfId="320" priority="319">
      <formula>MATCH($F9,Projets1,0)=12</formula>
    </cfRule>
    <cfRule type="expression" dxfId="319" priority="320">
      <formula>MATCH($F9,Projets1,0)=11</formula>
    </cfRule>
    <cfRule type="expression" dxfId="318" priority="321">
      <formula>MATCH($F9,Projets1,0)=10</formula>
    </cfRule>
    <cfRule type="expression" dxfId="317" priority="322">
      <formula>MATCH($F9,Projets1,0)=9</formula>
    </cfRule>
    <cfRule type="expression" dxfId="316" priority="323">
      <formula>MATCH($F9,Projets1,0)=8</formula>
    </cfRule>
    <cfRule type="expression" dxfId="315" priority="324">
      <formula>MATCH($F9,Projets1,0)=7</formula>
    </cfRule>
    <cfRule type="expression" dxfId="314" priority="325">
      <formula>MATCH($F9,Projets1,0)=6</formula>
    </cfRule>
    <cfRule type="expression" dxfId="313" priority="326">
      <formula>MATCH($F9,Projets1,0)=5</formula>
    </cfRule>
    <cfRule type="expression" dxfId="312" priority="327">
      <formula>MATCH($F9,Projets1,0)=4</formula>
    </cfRule>
    <cfRule type="expression" dxfId="311" priority="328">
      <formula>MATCH($F9,Projets1,0)=3</formula>
    </cfRule>
    <cfRule type="expression" dxfId="310" priority="329">
      <formula>MATCH($F9,Projets1,0)=2</formula>
    </cfRule>
    <cfRule type="expression" dxfId="309" priority="330">
      <formula>MATCH($F9,Projets1,0)=1</formula>
    </cfRule>
  </conditionalFormatting>
  <conditionalFormatting sqref="F16:H19">
    <cfRule type="expression" dxfId="308" priority="271">
      <formula>MATCH($F16,Projets1,0)=30</formula>
    </cfRule>
    <cfRule type="expression" dxfId="307" priority="272">
      <formula>MATCH($F16,Projets1,0)=29</formula>
    </cfRule>
    <cfRule type="expression" dxfId="306" priority="273">
      <formula>MATCH($F16,Projets1,0)=28</formula>
    </cfRule>
    <cfRule type="expression" dxfId="305" priority="274">
      <formula>MATCH($F16,Projets1,0)=27</formula>
    </cfRule>
    <cfRule type="expression" dxfId="304" priority="275">
      <formula>MATCH($F16,Projets1,0)=26</formula>
    </cfRule>
    <cfRule type="expression" dxfId="303" priority="276">
      <formula>MATCH($F16,Projets1,0)=25</formula>
    </cfRule>
    <cfRule type="expression" dxfId="302" priority="277">
      <formula>MATCH($F16,Projets1,0)=24</formula>
    </cfRule>
    <cfRule type="expression" dxfId="301" priority="278">
      <formula>MATCH($F16,Projets1,0)=23</formula>
    </cfRule>
    <cfRule type="expression" dxfId="300" priority="279">
      <formula>MATCH($F16,Projets1,0)=22</formula>
    </cfRule>
    <cfRule type="expression" dxfId="299" priority="280">
      <formula>MATCH($F16,Projets1,0)=21</formula>
    </cfRule>
    <cfRule type="expression" dxfId="298" priority="281">
      <formula>MATCH($F16,Projets1,0)=20</formula>
    </cfRule>
    <cfRule type="expression" dxfId="297" priority="282">
      <formula>MATCH($F16,Projets1,0)=19</formula>
    </cfRule>
    <cfRule type="expression" dxfId="296" priority="283">
      <formula>MATCH($F16,Projets1,0)=18</formula>
    </cfRule>
    <cfRule type="expression" dxfId="295" priority="284">
      <formula>MATCH($F16,Projets1,0)=17</formula>
    </cfRule>
    <cfRule type="expression" dxfId="294" priority="285">
      <formula>MATCH($F16,Projets1,0)=16</formula>
    </cfRule>
    <cfRule type="expression" dxfId="293" priority="286">
      <formula>MATCH($F16,Projets1,0)=15</formula>
    </cfRule>
    <cfRule type="expression" dxfId="292" priority="287">
      <formula>MATCH($F16,Projets1,0)=14</formula>
    </cfRule>
    <cfRule type="expression" dxfId="291" priority="288">
      <formula>MATCH($F16,Projets1,0)=13</formula>
    </cfRule>
    <cfRule type="expression" dxfId="290" priority="289">
      <formula>MATCH($F16,Projets1,0)=12</formula>
    </cfRule>
    <cfRule type="expression" dxfId="289" priority="290">
      <formula>MATCH($F16,Projets1,0)=11</formula>
    </cfRule>
    <cfRule type="expression" dxfId="288" priority="291">
      <formula>MATCH($F16,Projets1,0)=10</formula>
    </cfRule>
    <cfRule type="expression" dxfId="287" priority="292">
      <formula>MATCH($F16,Projets1,0)=9</formula>
    </cfRule>
    <cfRule type="expression" dxfId="286" priority="293">
      <formula>MATCH($F16,Projets1,0)=8</formula>
    </cfRule>
    <cfRule type="expression" dxfId="285" priority="294">
      <formula>MATCH($F16,Projets1,0)=7</formula>
    </cfRule>
    <cfRule type="expression" dxfId="284" priority="295">
      <formula>MATCH($F16,Projets1,0)=6</formula>
    </cfRule>
    <cfRule type="expression" dxfId="283" priority="296">
      <formula>MATCH($F16,Projets1,0)=5</formula>
    </cfRule>
    <cfRule type="expression" dxfId="282" priority="297">
      <formula>MATCH($F16,Projets1,0)=4</formula>
    </cfRule>
    <cfRule type="expression" dxfId="281" priority="298">
      <formula>MATCH($F16,Projets1,0)=3</formula>
    </cfRule>
    <cfRule type="expression" dxfId="280" priority="299">
      <formula>MATCH($F16,Projets1,0)=2</formula>
    </cfRule>
    <cfRule type="expression" dxfId="279" priority="300">
      <formula>MATCH($F16,Projets1,0)=1</formula>
    </cfRule>
  </conditionalFormatting>
  <conditionalFormatting sqref="F26:H29">
    <cfRule type="expression" dxfId="278" priority="241">
      <formula>MATCH($F26,Projets1,0)=30</formula>
    </cfRule>
    <cfRule type="expression" dxfId="277" priority="242">
      <formula>MATCH($F26,Projets1,0)=29</formula>
    </cfRule>
    <cfRule type="expression" dxfId="276" priority="243">
      <formula>MATCH($F26,Projets1,0)=28</formula>
    </cfRule>
    <cfRule type="expression" dxfId="275" priority="244">
      <formula>MATCH($F26,Projets1,0)=27</formula>
    </cfRule>
    <cfRule type="expression" dxfId="274" priority="245">
      <formula>MATCH($F26,Projets1,0)=26</formula>
    </cfRule>
    <cfRule type="expression" dxfId="273" priority="246">
      <formula>MATCH($F26,Projets1,0)=25</formula>
    </cfRule>
    <cfRule type="expression" dxfId="272" priority="247">
      <formula>MATCH($F26,Projets1,0)=24</formula>
    </cfRule>
    <cfRule type="expression" dxfId="271" priority="248">
      <formula>MATCH($F26,Projets1,0)=23</formula>
    </cfRule>
    <cfRule type="expression" dxfId="270" priority="249">
      <formula>MATCH($F26,Projets1,0)=22</formula>
    </cfRule>
    <cfRule type="expression" dxfId="269" priority="250">
      <formula>MATCH($F26,Projets1,0)=21</formula>
    </cfRule>
    <cfRule type="expression" dxfId="268" priority="251">
      <formula>MATCH($F26,Projets1,0)=20</formula>
    </cfRule>
    <cfRule type="expression" dxfId="267" priority="252">
      <formula>MATCH($F26,Projets1,0)=19</formula>
    </cfRule>
    <cfRule type="expression" dxfId="266" priority="253">
      <formula>MATCH($F26,Projets1,0)=18</formula>
    </cfRule>
    <cfRule type="expression" dxfId="265" priority="254">
      <formula>MATCH($F26,Projets1,0)=17</formula>
    </cfRule>
    <cfRule type="expression" dxfId="264" priority="255">
      <formula>MATCH($F26,Projets1,0)=16</formula>
    </cfRule>
    <cfRule type="expression" dxfId="263" priority="256">
      <formula>MATCH($F26,Projets1,0)=15</formula>
    </cfRule>
    <cfRule type="expression" dxfId="262" priority="257">
      <formula>MATCH($F26,Projets1,0)=14</formula>
    </cfRule>
    <cfRule type="expression" dxfId="261" priority="258">
      <formula>MATCH($F26,Projets1,0)=13</formula>
    </cfRule>
    <cfRule type="expression" dxfId="260" priority="259">
      <formula>MATCH($F26,Projets1,0)=12</formula>
    </cfRule>
    <cfRule type="expression" dxfId="259" priority="260">
      <formula>MATCH($F26,Projets1,0)=11</formula>
    </cfRule>
    <cfRule type="expression" dxfId="258" priority="261">
      <formula>MATCH($F26,Projets1,0)=10</formula>
    </cfRule>
    <cfRule type="expression" dxfId="257" priority="262">
      <formula>MATCH($F26,Projets1,0)=9</formula>
    </cfRule>
    <cfRule type="expression" dxfId="256" priority="263">
      <formula>MATCH($F26,Projets1,0)=8</formula>
    </cfRule>
    <cfRule type="expression" dxfId="255" priority="264">
      <formula>MATCH($F26,Projets1,0)=7</formula>
    </cfRule>
    <cfRule type="expression" dxfId="254" priority="265">
      <formula>MATCH($F26,Projets1,0)=6</formula>
    </cfRule>
    <cfRule type="expression" dxfId="253" priority="266">
      <formula>MATCH($F26,Projets1,0)=5</formula>
    </cfRule>
    <cfRule type="expression" dxfId="252" priority="267">
      <formula>MATCH($F26,Projets1,0)=4</formula>
    </cfRule>
    <cfRule type="expression" dxfId="251" priority="268">
      <formula>MATCH($F26,Projets1,0)=3</formula>
    </cfRule>
    <cfRule type="expression" dxfId="250" priority="269">
      <formula>MATCH($F26,Projets1,0)=2</formula>
    </cfRule>
    <cfRule type="expression" dxfId="249" priority="270">
      <formula>MATCH($F26,Projets1,0)=1</formula>
    </cfRule>
  </conditionalFormatting>
  <conditionalFormatting sqref="F33:H36">
    <cfRule type="expression" dxfId="248" priority="211">
      <formula>MATCH($F33,Projets1,0)=30</formula>
    </cfRule>
    <cfRule type="expression" dxfId="247" priority="212">
      <formula>MATCH($F33,Projets1,0)=29</formula>
    </cfRule>
    <cfRule type="expression" dxfId="246" priority="213">
      <formula>MATCH($F33,Projets1,0)=28</formula>
    </cfRule>
    <cfRule type="expression" dxfId="245" priority="214">
      <formula>MATCH($F33,Projets1,0)=27</formula>
    </cfRule>
    <cfRule type="expression" dxfId="244" priority="215">
      <formula>MATCH($F33,Projets1,0)=26</formula>
    </cfRule>
    <cfRule type="expression" dxfId="243" priority="216">
      <formula>MATCH($F33,Projets1,0)=25</formula>
    </cfRule>
    <cfRule type="expression" dxfId="242" priority="217">
      <formula>MATCH($F33,Projets1,0)=24</formula>
    </cfRule>
    <cfRule type="expression" dxfId="241" priority="218">
      <formula>MATCH($F33,Projets1,0)=23</formula>
    </cfRule>
    <cfRule type="expression" dxfId="240" priority="219">
      <formula>MATCH($F33,Projets1,0)=22</formula>
    </cfRule>
    <cfRule type="expression" dxfId="239" priority="220">
      <formula>MATCH($F33,Projets1,0)=21</formula>
    </cfRule>
    <cfRule type="expression" dxfId="238" priority="221">
      <formula>MATCH($F33,Projets1,0)=20</formula>
    </cfRule>
    <cfRule type="expression" dxfId="237" priority="222">
      <formula>MATCH($F33,Projets1,0)=19</formula>
    </cfRule>
    <cfRule type="expression" dxfId="236" priority="223">
      <formula>MATCH($F33,Projets1,0)=18</formula>
    </cfRule>
    <cfRule type="expression" dxfId="235" priority="224">
      <formula>MATCH($F33,Projets1,0)=17</formula>
    </cfRule>
    <cfRule type="expression" dxfId="234" priority="225">
      <formula>MATCH($F33,Projets1,0)=16</formula>
    </cfRule>
    <cfRule type="expression" dxfId="233" priority="226">
      <formula>MATCH($F33,Projets1,0)=15</formula>
    </cfRule>
    <cfRule type="expression" dxfId="232" priority="227">
      <formula>MATCH($F33,Projets1,0)=14</formula>
    </cfRule>
    <cfRule type="expression" dxfId="231" priority="228">
      <formula>MATCH($F33,Projets1,0)=13</formula>
    </cfRule>
    <cfRule type="expression" dxfId="230" priority="229">
      <formula>MATCH($F33,Projets1,0)=12</formula>
    </cfRule>
    <cfRule type="expression" dxfId="229" priority="230">
      <formula>MATCH($F33,Projets1,0)=11</formula>
    </cfRule>
    <cfRule type="expression" dxfId="228" priority="231">
      <formula>MATCH($F33,Projets1,0)=10</formula>
    </cfRule>
    <cfRule type="expression" dxfId="227" priority="232">
      <formula>MATCH($F33,Projets1,0)=9</formula>
    </cfRule>
    <cfRule type="expression" dxfId="226" priority="233">
      <formula>MATCH($F33,Projets1,0)=8</formula>
    </cfRule>
    <cfRule type="expression" dxfId="225" priority="234">
      <formula>MATCH($F33,Projets1,0)=7</formula>
    </cfRule>
    <cfRule type="expression" dxfId="224" priority="235">
      <formula>MATCH($F33,Projets1,0)=6</formula>
    </cfRule>
    <cfRule type="expression" dxfId="223" priority="236">
      <formula>MATCH($F33,Projets1,0)=5</formula>
    </cfRule>
    <cfRule type="expression" dxfId="222" priority="237">
      <formula>MATCH($F33,Projets1,0)=4</formula>
    </cfRule>
    <cfRule type="expression" dxfId="221" priority="238">
      <formula>MATCH($F33,Projets1,0)=3</formula>
    </cfRule>
    <cfRule type="expression" dxfId="220" priority="239">
      <formula>MATCH($F33,Projets1,0)=2</formula>
    </cfRule>
    <cfRule type="expression" dxfId="219" priority="240">
      <formula>MATCH($F33,Projets1,0)=1</formula>
    </cfRule>
  </conditionalFormatting>
  <conditionalFormatting sqref="F43:H46">
    <cfRule type="expression" dxfId="218" priority="181">
      <formula>MATCH($F43,Projets1,0)=30</formula>
    </cfRule>
    <cfRule type="expression" dxfId="217" priority="182">
      <formula>MATCH($F43,Projets1,0)=29</formula>
    </cfRule>
    <cfRule type="expression" dxfId="216" priority="183">
      <formula>MATCH($F43,Projets1,0)=28</formula>
    </cfRule>
    <cfRule type="expression" dxfId="215" priority="184">
      <formula>MATCH($F43,Projets1,0)=27</formula>
    </cfRule>
    <cfRule type="expression" dxfId="214" priority="185">
      <formula>MATCH($F43,Projets1,0)=26</formula>
    </cfRule>
    <cfRule type="expression" dxfId="213" priority="186">
      <formula>MATCH($F43,Projets1,0)=25</formula>
    </cfRule>
    <cfRule type="expression" dxfId="212" priority="187">
      <formula>MATCH($F43,Projets1,0)=24</formula>
    </cfRule>
    <cfRule type="expression" dxfId="211" priority="188">
      <formula>MATCH($F43,Projets1,0)=23</formula>
    </cfRule>
    <cfRule type="expression" dxfId="210" priority="189">
      <formula>MATCH($F43,Projets1,0)=22</formula>
    </cfRule>
    <cfRule type="expression" dxfId="209" priority="190">
      <formula>MATCH($F43,Projets1,0)=21</formula>
    </cfRule>
    <cfRule type="expression" dxfId="208" priority="191">
      <formula>MATCH($F43,Projets1,0)=20</formula>
    </cfRule>
    <cfRule type="expression" dxfId="207" priority="192">
      <formula>MATCH($F43,Projets1,0)=19</formula>
    </cfRule>
    <cfRule type="expression" dxfId="206" priority="193">
      <formula>MATCH($F43,Projets1,0)=18</formula>
    </cfRule>
    <cfRule type="expression" dxfId="205" priority="194">
      <formula>MATCH($F43,Projets1,0)=17</formula>
    </cfRule>
    <cfRule type="expression" dxfId="204" priority="195">
      <formula>MATCH($F43,Projets1,0)=16</formula>
    </cfRule>
    <cfRule type="expression" dxfId="203" priority="196">
      <formula>MATCH($F43,Projets1,0)=15</formula>
    </cfRule>
    <cfRule type="expression" dxfId="202" priority="197">
      <formula>MATCH($F43,Projets1,0)=14</formula>
    </cfRule>
    <cfRule type="expression" dxfId="201" priority="198">
      <formula>MATCH($F43,Projets1,0)=13</formula>
    </cfRule>
    <cfRule type="expression" dxfId="200" priority="199">
      <formula>MATCH($F43,Projets1,0)=12</formula>
    </cfRule>
    <cfRule type="expression" dxfId="199" priority="200">
      <formula>MATCH($F43,Projets1,0)=11</formula>
    </cfRule>
    <cfRule type="expression" dxfId="198" priority="201">
      <formula>MATCH($F43,Projets1,0)=10</formula>
    </cfRule>
    <cfRule type="expression" dxfId="197" priority="202">
      <formula>MATCH($F43,Projets1,0)=9</formula>
    </cfRule>
    <cfRule type="expression" dxfId="196" priority="203">
      <formula>MATCH($F43,Projets1,0)=8</formula>
    </cfRule>
    <cfRule type="expression" dxfId="195" priority="204">
      <formula>MATCH($F43,Projets1,0)=7</formula>
    </cfRule>
    <cfRule type="expression" dxfId="194" priority="205">
      <formula>MATCH($F43,Projets1,0)=6</formula>
    </cfRule>
    <cfRule type="expression" dxfId="193" priority="206">
      <formula>MATCH($F43,Projets1,0)=5</formula>
    </cfRule>
    <cfRule type="expression" dxfId="192" priority="207">
      <formula>MATCH($F43,Projets1,0)=4</formula>
    </cfRule>
    <cfRule type="expression" dxfId="191" priority="208">
      <formula>MATCH($F43,Projets1,0)=3</formula>
    </cfRule>
    <cfRule type="expression" dxfId="190" priority="209">
      <formula>MATCH($F43,Projets1,0)=2</formula>
    </cfRule>
    <cfRule type="expression" dxfId="189" priority="210">
      <formula>MATCH($F43,Projets1,0)=1</formula>
    </cfRule>
  </conditionalFormatting>
  <conditionalFormatting sqref="F50:H53">
    <cfRule type="expression" dxfId="188" priority="151">
      <formula>MATCH($F50,Projets1,0)=30</formula>
    </cfRule>
    <cfRule type="expression" dxfId="187" priority="152">
      <formula>MATCH($F50,Projets1,0)=29</formula>
    </cfRule>
    <cfRule type="expression" dxfId="186" priority="153">
      <formula>MATCH($F50,Projets1,0)=28</formula>
    </cfRule>
    <cfRule type="expression" dxfId="185" priority="154">
      <formula>MATCH($F50,Projets1,0)=27</formula>
    </cfRule>
    <cfRule type="expression" dxfId="184" priority="155">
      <formula>MATCH($F50,Projets1,0)=26</formula>
    </cfRule>
    <cfRule type="expression" dxfId="183" priority="156">
      <formula>MATCH($F50,Projets1,0)=25</formula>
    </cfRule>
    <cfRule type="expression" dxfId="182" priority="157">
      <formula>MATCH($F50,Projets1,0)=24</formula>
    </cfRule>
    <cfRule type="expression" dxfId="181" priority="158">
      <formula>MATCH($F50,Projets1,0)=23</formula>
    </cfRule>
    <cfRule type="expression" dxfId="180" priority="159">
      <formula>MATCH($F50,Projets1,0)=22</formula>
    </cfRule>
    <cfRule type="expression" dxfId="179" priority="160">
      <formula>MATCH($F50,Projets1,0)=21</formula>
    </cfRule>
    <cfRule type="expression" dxfId="178" priority="161">
      <formula>MATCH($F50,Projets1,0)=20</formula>
    </cfRule>
    <cfRule type="expression" dxfId="177" priority="162">
      <formula>MATCH($F50,Projets1,0)=19</formula>
    </cfRule>
    <cfRule type="expression" dxfId="176" priority="163">
      <formula>MATCH($F50,Projets1,0)=18</formula>
    </cfRule>
    <cfRule type="expression" dxfId="175" priority="164">
      <formula>MATCH($F50,Projets1,0)=17</formula>
    </cfRule>
    <cfRule type="expression" dxfId="174" priority="165">
      <formula>MATCH($F50,Projets1,0)=16</formula>
    </cfRule>
    <cfRule type="expression" dxfId="173" priority="166">
      <formula>MATCH($F50,Projets1,0)=15</formula>
    </cfRule>
    <cfRule type="expression" dxfId="172" priority="167">
      <formula>MATCH($F50,Projets1,0)=14</formula>
    </cfRule>
    <cfRule type="expression" dxfId="171" priority="168">
      <formula>MATCH($F50,Projets1,0)=13</formula>
    </cfRule>
    <cfRule type="expression" dxfId="170" priority="169">
      <formula>MATCH($F50,Projets1,0)=12</formula>
    </cfRule>
    <cfRule type="expression" dxfId="169" priority="170">
      <formula>MATCH($F50,Projets1,0)=11</formula>
    </cfRule>
    <cfRule type="expression" dxfId="168" priority="171">
      <formula>MATCH($F50,Projets1,0)=10</formula>
    </cfRule>
    <cfRule type="expression" dxfId="167" priority="172">
      <formula>MATCH($F50,Projets1,0)=9</formula>
    </cfRule>
    <cfRule type="expression" dxfId="166" priority="173">
      <formula>MATCH($F50,Projets1,0)=8</formula>
    </cfRule>
    <cfRule type="expression" dxfId="165" priority="174">
      <formula>MATCH($F50,Projets1,0)=7</formula>
    </cfRule>
    <cfRule type="expression" dxfId="164" priority="175">
      <formula>MATCH($F50,Projets1,0)=6</formula>
    </cfRule>
    <cfRule type="expression" dxfId="163" priority="176">
      <formula>MATCH($F50,Projets1,0)=5</formula>
    </cfRule>
    <cfRule type="expression" dxfId="162" priority="177">
      <formula>MATCH($F50,Projets1,0)=4</formula>
    </cfRule>
    <cfRule type="expression" dxfId="161" priority="178">
      <formula>MATCH($F50,Projets1,0)=3</formula>
    </cfRule>
    <cfRule type="expression" dxfId="160" priority="179">
      <formula>MATCH($F50,Projets1,0)=2</formula>
    </cfRule>
    <cfRule type="expression" dxfId="159" priority="180">
      <formula>MATCH($F50,Projets1,0)=1</formula>
    </cfRule>
  </conditionalFormatting>
  <conditionalFormatting sqref="F60:H63">
    <cfRule type="expression" dxfId="158" priority="121">
      <formula>MATCH($F60,Projets1,0)=30</formula>
    </cfRule>
    <cfRule type="expression" dxfId="157" priority="122">
      <formula>MATCH($F60,Projets1,0)=29</formula>
    </cfRule>
    <cfRule type="expression" dxfId="156" priority="123">
      <formula>MATCH($F60,Projets1,0)=28</formula>
    </cfRule>
    <cfRule type="expression" dxfId="155" priority="124">
      <formula>MATCH($F60,Projets1,0)=27</formula>
    </cfRule>
    <cfRule type="expression" dxfId="154" priority="125">
      <formula>MATCH($F60,Projets1,0)=26</formula>
    </cfRule>
    <cfRule type="expression" dxfId="153" priority="126">
      <formula>MATCH($F60,Projets1,0)=25</formula>
    </cfRule>
    <cfRule type="expression" dxfId="152" priority="127">
      <formula>MATCH($F60,Projets1,0)=24</formula>
    </cfRule>
    <cfRule type="expression" dxfId="151" priority="128">
      <formula>MATCH($F60,Projets1,0)=23</formula>
    </cfRule>
    <cfRule type="expression" dxfId="150" priority="129">
      <formula>MATCH($F60,Projets1,0)=22</formula>
    </cfRule>
    <cfRule type="expression" dxfId="149" priority="130">
      <formula>MATCH($F60,Projets1,0)=21</formula>
    </cfRule>
    <cfRule type="expression" dxfId="148" priority="131">
      <formula>MATCH($F60,Projets1,0)=20</formula>
    </cfRule>
    <cfRule type="expression" dxfId="147" priority="132">
      <formula>MATCH($F60,Projets1,0)=19</formula>
    </cfRule>
    <cfRule type="expression" dxfId="146" priority="133">
      <formula>MATCH($F60,Projets1,0)=18</formula>
    </cfRule>
    <cfRule type="expression" dxfId="145" priority="134">
      <formula>MATCH($F60,Projets1,0)=17</formula>
    </cfRule>
    <cfRule type="expression" dxfId="144" priority="135">
      <formula>MATCH($F60,Projets1,0)=16</formula>
    </cfRule>
    <cfRule type="expression" dxfId="143" priority="136">
      <formula>MATCH($F60,Projets1,0)=15</formula>
    </cfRule>
    <cfRule type="expression" dxfId="142" priority="137">
      <formula>MATCH($F60,Projets1,0)=14</formula>
    </cfRule>
    <cfRule type="expression" dxfId="141" priority="138">
      <formula>MATCH($F60,Projets1,0)=13</formula>
    </cfRule>
    <cfRule type="expression" dxfId="140" priority="139">
      <formula>MATCH($F60,Projets1,0)=12</formula>
    </cfRule>
    <cfRule type="expression" dxfId="139" priority="140">
      <formula>MATCH($F60,Projets1,0)=11</formula>
    </cfRule>
    <cfRule type="expression" dxfId="138" priority="141">
      <formula>MATCH($F60,Projets1,0)=10</formula>
    </cfRule>
    <cfRule type="expression" dxfId="137" priority="142">
      <formula>MATCH($F60,Projets1,0)=9</formula>
    </cfRule>
    <cfRule type="expression" dxfId="136" priority="143">
      <formula>MATCH($F60,Projets1,0)=8</formula>
    </cfRule>
    <cfRule type="expression" dxfId="135" priority="144">
      <formula>MATCH($F60,Projets1,0)=7</formula>
    </cfRule>
    <cfRule type="expression" dxfId="134" priority="145">
      <formula>MATCH($F60,Projets1,0)=6</formula>
    </cfRule>
    <cfRule type="expression" dxfId="133" priority="146">
      <formula>MATCH($F60,Projets1,0)=5</formula>
    </cfRule>
    <cfRule type="expression" dxfId="132" priority="147">
      <formula>MATCH($F60,Projets1,0)=4</formula>
    </cfRule>
    <cfRule type="expression" dxfId="131" priority="148">
      <formula>MATCH($F60,Projets1,0)=3</formula>
    </cfRule>
    <cfRule type="expression" dxfId="130" priority="149">
      <formula>MATCH($F60,Projets1,0)=2</formula>
    </cfRule>
    <cfRule type="expression" dxfId="129" priority="150">
      <formula>MATCH($F60,Projets1,0)=1</formula>
    </cfRule>
  </conditionalFormatting>
  <conditionalFormatting sqref="F67:H70">
    <cfRule type="expression" dxfId="128" priority="91">
      <formula>MATCH($F67,Projets1,0)=30</formula>
    </cfRule>
    <cfRule type="expression" dxfId="127" priority="92">
      <formula>MATCH($F67,Projets1,0)=29</formula>
    </cfRule>
    <cfRule type="expression" dxfId="126" priority="93">
      <formula>MATCH($F67,Projets1,0)=28</formula>
    </cfRule>
    <cfRule type="expression" dxfId="125" priority="94">
      <formula>MATCH($F67,Projets1,0)=27</formula>
    </cfRule>
    <cfRule type="expression" dxfId="124" priority="95">
      <formula>MATCH($F67,Projets1,0)=26</formula>
    </cfRule>
    <cfRule type="expression" dxfId="123" priority="96">
      <formula>MATCH($F67,Projets1,0)=25</formula>
    </cfRule>
    <cfRule type="expression" dxfId="122" priority="97">
      <formula>MATCH($F67,Projets1,0)=24</formula>
    </cfRule>
    <cfRule type="expression" dxfId="121" priority="98">
      <formula>MATCH($F67,Projets1,0)=23</formula>
    </cfRule>
    <cfRule type="expression" dxfId="120" priority="99">
      <formula>MATCH($F67,Projets1,0)=22</formula>
    </cfRule>
    <cfRule type="expression" dxfId="119" priority="100">
      <formula>MATCH($F67,Projets1,0)=21</formula>
    </cfRule>
    <cfRule type="expression" dxfId="118" priority="101">
      <formula>MATCH($F67,Projets1,0)=20</formula>
    </cfRule>
    <cfRule type="expression" dxfId="117" priority="102">
      <formula>MATCH($F67,Projets1,0)=19</formula>
    </cfRule>
    <cfRule type="expression" dxfId="116" priority="103">
      <formula>MATCH($F67,Projets1,0)=18</formula>
    </cfRule>
    <cfRule type="expression" dxfId="115" priority="104">
      <formula>MATCH($F67,Projets1,0)=17</formula>
    </cfRule>
    <cfRule type="expression" dxfId="114" priority="105">
      <formula>MATCH($F67,Projets1,0)=16</formula>
    </cfRule>
    <cfRule type="expression" dxfId="113" priority="106">
      <formula>MATCH($F67,Projets1,0)=15</formula>
    </cfRule>
    <cfRule type="expression" dxfId="112" priority="107">
      <formula>MATCH($F67,Projets1,0)=14</formula>
    </cfRule>
    <cfRule type="expression" dxfId="111" priority="108">
      <formula>MATCH($F67,Projets1,0)=13</formula>
    </cfRule>
    <cfRule type="expression" dxfId="110" priority="109">
      <formula>MATCH($F67,Projets1,0)=12</formula>
    </cfRule>
    <cfRule type="expression" dxfId="109" priority="110">
      <formula>MATCH($F67,Projets1,0)=11</formula>
    </cfRule>
    <cfRule type="expression" dxfId="108" priority="111">
      <formula>MATCH($F67,Projets1,0)=10</formula>
    </cfRule>
    <cfRule type="expression" dxfId="107" priority="112">
      <formula>MATCH($F67,Projets1,0)=9</formula>
    </cfRule>
    <cfRule type="expression" dxfId="106" priority="113">
      <formula>MATCH($F67,Projets1,0)=8</formula>
    </cfRule>
    <cfRule type="expression" dxfId="105" priority="114">
      <formula>MATCH($F67,Projets1,0)=7</formula>
    </cfRule>
    <cfRule type="expression" dxfId="104" priority="115">
      <formula>MATCH($F67,Projets1,0)=6</formula>
    </cfRule>
    <cfRule type="expression" dxfId="103" priority="116">
      <formula>MATCH($F67,Projets1,0)=5</formula>
    </cfRule>
    <cfRule type="expression" dxfId="102" priority="117">
      <formula>MATCH($F67,Projets1,0)=4</formula>
    </cfRule>
    <cfRule type="expression" dxfId="101" priority="118">
      <formula>MATCH($F67,Projets1,0)=3</formula>
    </cfRule>
    <cfRule type="expression" dxfId="100" priority="119">
      <formula>MATCH($F67,Projets1,0)=2</formula>
    </cfRule>
    <cfRule type="expression" dxfId="99" priority="120">
      <formula>MATCH($F67,Projets1,0)=1</formula>
    </cfRule>
  </conditionalFormatting>
  <conditionalFormatting sqref="F77:H80">
    <cfRule type="expression" dxfId="98" priority="61">
      <formula>MATCH($F77,Projets1,0)=30</formula>
    </cfRule>
    <cfRule type="expression" dxfId="97" priority="62">
      <formula>MATCH($F77,Projets1,0)=29</formula>
    </cfRule>
    <cfRule type="expression" dxfId="96" priority="63">
      <formula>MATCH($F77,Projets1,0)=28</formula>
    </cfRule>
    <cfRule type="expression" dxfId="95" priority="64">
      <formula>MATCH($F77,Projets1,0)=27</formula>
    </cfRule>
    <cfRule type="expression" dxfId="94" priority="65">
      <formula>MATCH($F77,Projets1,0)=26</formula>
    </cfRule>
    <cfRule type="expression" dxfId="93" priority="66">
      <formula>MATCH($F77,Projets1,0)=25</formula>
    </cfRule>
    <cfRule type="expression" dxfId="92" priority="67">
      <formula>MATCH($F77,Projets1,0)=24</formula>
    </cfRule>
    <cfRule type="expression" dxfId="91" priority="68">
      <formula>MATCH($F77,Projets1,0)=23</formula>
    </cfRule>
    <cfRule type="expression" dxfId="90" priority="69">
      <formula>MATCH($F77,Projets1,0)=22</formula>
    </cfRule>
    <cfRule type="expression" dxfId="89" priority="70">
      <formula>MATCH($F77,Projets1,0)=21</formula>
    </cfRule>
    <cfRule type="expression" dxfId="88" priority="71">
      <formula>MATCH($F77,Projets1,0)=20</formula>
    </cfRule>
    <cfRule type="expression" dxfId="87" priority="72">
      <formula>MATCH($F77,Projets1,0)=19</formula>
    </cfRule>
    <cfRule type="expression" dxfId="86" priority="73">
      <formula>MATCH($F77,Projets1,0)=18</formula>
    </cfRule>
    <cfRule type="expression" dxfId="85" priority="74">
      <formula>MATCH($F77,Projets1,0)=17</formula>
    </cfRule>
    <cfRule type="expression" dxfId="84" priority="75">
      <formula>MATCH($F77,Projets1,0)=16</formula>
    </cfRule>
    <cfRule type="expression" dxfId="83" priority="76">
      <formula>MATCH($F77,Projets1,0)=15</formula>
    </cfRule>
    <cfRule type="expression" dxfId="82" priority="77">
      <formula>MATCH($F77,Projets1,0)=14</formula>
    </cfRule>
    <cfRule type="expression" dxfId="81" priority="78">
      <formula>MATCH($F77,Projets1,0)=13</formula>
    </cfRule>
    <cfRule type="expression" dxfId="80" priority="79">
      <formula>MATCH($F77,Projets1,0)=12</formula>
    </cfRule>
    <cfRule type="expression" dxfId="79" priority="80">
      <formula>MATCH($F77,Projets1,0)=11</formula>
    </cfRule>
    <cfRule type="expression" dxfId="78" priority="81">
      <formula>MATCH($F77,Projets1,0)=10</formula>
    </cfRule>
    <cfRule type="expression" dxfId="77" priority="82">
      <formula>MATCH($F77,Projets1,0)=9</formula>
    </cfRule>
    <cfRule type="expression" dxfId="76" priority="83">
      <formula>MATCH($F77,Projets1,0)=8</formula>
    </cfRule>
    <cfRule type="expression" dxfId="75" priority="84">
      <formula>MATCH($F77,Projets1,0)=7</formula>
    </cfRule>
    <cfRule type="expression" dxfId="74" priority="85">
      <formula>MATCH($F77,Projets1,0)=6</formula>
    </cfRule>
    <cfRule type="expression" dxfId="73" priority="86">
      <formula>MATCH($F77,Projets1,0)=5</formula>
    </cfRule>
    <cfRule type="expression" dxfId="72" priority="87">
      <formula>MATCH($F77,Projets1,0)=4</formula>
    </cfRule>
    <cfRule type="expression" dxfId="71" priority="88">
      <formula>MATCH($F77,Projets1,0)=3</formula>
    </cfRule>
    <cfRule type="expression" dxfId="70" priority="89">
      <formula>MATCH($F77,Projets1,0)=2</formula>
    </cfRule>
    <cfRule type="expression" dxfId="69" priority="90">
      <formula>MATCH($F77,Projets1,0)=1</formula>
    </cfRule>
  </conditionalFormatting>
  <conditionalFormatting sqref="F84:H87">
    <cfRule type="expression" dxfId="68" priority="31">
      <formula>MATCH($F84,Projets1,0)=30</formula>
    </cfRule>
    <cfRule type="expression" dxfId="67" priority="32">
      <formula>MATCH($F84,Projets1,0)=29</formula>
    </cfRule>
    <cfRule type="expression" dxfId="66" priority="33">
      <formula>MATCH($F84,Projets1,0)=28</formula>
    </cfRule>
    <cfRule type="expression" dxfId="65" priority="34">
      <formula>MATCH($F84,Projets1,0)=27</formula>
    </cfRule>
    <cfRule type="expression" dxfId="64" priority="35">
      <formula>MATCH($F84,Projets1,0)=26</formula>
    </cfRule>
    <cfRule type="expression" dxfId="63" priority="36">
      <formula>MATCH($F84,Projets1,0)=25</formula>
    </cfRule>
    <cfRule type="expression" dxfId="62" priority="37">
      <formula>MATCH($F84,Projets1,0)=24</formula>
    </cfRule>
    <cfRule type="expression" dxfId="61" priority="38">
      <formula>MATCH($F84,Projets1,0)=23</formula>
    </cfRule>
    <cfRule type="expression" dxfId="60" priority="39">
      <formula>MATCH($F84,Projets1,0)=22</formula>
    </cfRule>
    <cfRule type="expression" dxfId="59" priority="40">
      <formula>MATCH($F84,Projets1,0)=21</formula>
    </cfRule>
    <cfRule type="expression" dxfId="58" priority="41">
      <formula>MATCH($F84,Projets1,0)=20</formula>
    </cfRule>
    <cfRule type="expression" dxfId="57" priority="42">
      <formula>MATCH($F84,Projets1,0)=19</formula>
    </cfRule>
    <cfRule type="expression" dxfId="56" priority="43">
      <formula>MATCH($F84,Projets1,0)=18</formula>
    </cfRule>
    <cfRule type="expression" dxfId="55" priority="44">
      <formula>MATCH($F84,Projets1,0)=17</formula>
    </cfRule>
    <cfRule type="expression" dxfId="54" priority="45">
      <formula>MATCH($F84,Projets1,0)=16</formula>
    </cfRule>
    <cfRule type="expression" dxfId="53" priority="46">
      <formula>MATCH($F84,Projets1,0)=15</formula>
    </cfRule>
    <cfRule type="expression" dxfId="52" priority="47">
      <formula>MATCH($F84,Projets1,0)=14</formula>
    </cfRule>
    <cfRule type="expression" dxfId="51" priority="48">
      <formula>MATCH($F84,Projets1,0)=13</formula>
    </cfRule>
    <cfRule type="expression" dxfId="50" priority="49">
      <formula>MATCH($F84,Projets1,0)=12</formula>
    </cfRule>
    <cfRule type="expression" dxfId="49" priority="50">
      <formula>MATCH($F84,Projets1,0)=11</formula>
    </cfRule>
    <cfRule type="expression" dxfId="48" priority="51">
      <formula>MATCH($F84,Projets1,0)=10</formula>
    </cfRule>
    <cfRule type="expression" dxfId="47" priority="52">
      <formula>MATCH($F84,Projets1,0)=9</formula>
    </cfRule>
    <cfRule type="expression" dxfId="46" priority="53">
      <formula>MATCH($F84,Projets1,0)=8</formula>
    </cfRule>
    <cfRule type="expression" dxfId="45" priority="54">
      <formula>MATCH($F84,Projets1,0)=7</formula>
    </cfRule>
    <cfRule type="expression" dxfId="44" priority="55">
      <formula>MATCH($F84,Projets1,0)=6</formula>
    </cfRule>
    <cfRule type="expression" dxfId="43" priority="56">
      <formula>MATCH($F84,Projets1,0)=5</formula>
    </cfRule>
    <cfRule type="expression" dxfId="42" priority="57">
      <formula>MATCH($F84,Projets1,0)=4</formula>
    </cfRule>
    <cfRule type="expression" dxfId="41" priority="58">
      <formula>MATCH($F84,Projets1,0)=3</formula>
    </cfRule>
    <cfRule type="expression" dxfId="40" priority="59">
      <formula>MATCH($F84,Projets1,0)=2</formula>
    </cfRule>
    <cfRule type="expression" dxfId="39" priority="60">
      <formula>MATCH($F84,Projets1,0)=1</formula>
    </cfRule>
  </conditionalFormatting>
  <conditionalFormatting sqref="C9:E12">
    <cfRule type="expression" dxfId="38" priority="1">
      <formula>MATCH($C9,Projets1,0)=30</formula>
    </cfRule>
    <cfRule type="expression" dxfId="37" priority="2">
      <formula>MATCH($C9,Projets1,0)=29</formula>
    </cfRule>
    <cfRule type="expression" dxfId="36" priority="3">
      <formula>MATCH($C9,Projets1,0)=28</formula>
    </cfRule>
    <cfRule type="expression" dxfId="35" priority="4">
      <formula>MATCH($C9,Projets1,0)=27</formula>
    </cfRule>
    <cfRule type="expression" dxfId="34" priority="5">
      <formula>MATCH($C9,Projets1,0)=26</formula>
    </cfRule>
    <cfRule type="expression" dxfId="33" priority="6">
      <formula>MATCH($C9,Projets1,0)=25</formula>
    </cfRule>
    <cfRule type="expression" dxfId="32" priority="7">
      <formula>MATCH($C9,Projets1,0)=24</formula>
    </cfRule>
    <cfRule type="expression" dxfId="31" priority="8">
      <formula>MATCH($C9,Projets1,0)=23</formula>
    </cfRule>
    <cfRule type="expression" dxfId="30" priority="9">
      <formula>MATCH($C9,Projets1,0)=22</formula>
    </cfRule>
    <cfRule type="expression" dxfId="29" priority="10">
      <formula>MATCH($C9,Projets1,0)=21</formula>
    </cfRule>
    <cfRule type="expression" dxfId="28" priority="11">
      <formula>MATCH($C9,Projets1,0)=20</formula>
    </cfRule>
    <cfRule type="expression" dxfId="27" priority="12">
      <formula>MATCH($C9,Projets1,0)=19</formula>
    </cfRule>
    <cfRule type="expression" dxfId="26" priority="13">
      <formula>MATCH($C9,Projets1,0)=18</formula>
    </cfRule>
    <cfRule type="expression" dxfId="25" priority="14">
      <formula>MATCH($C9,Projets1,0)=17</formula>
    </cfRule>
    <cfRule type="expression" dxfId="24" priority="15">
      <formula>MATCH($C9,Projets1,0)=16</formula>
    </cfRule>
    <cfRule type="expression" dxfId="23" priority="16">
      <formula>MATCH($C9,Projets1,0)=15</formula>
    </cfRule>
    <cfRule type="expression" dxfId="22" priority="17">
      <formula>MATCH($C9,Projets1,0)=14</formula>
    </cfRule>
    <cfRule type="expression" dxfId="21" priority="18">
      <formula>MATCH($C9,Projets1,0)=13</formula>
    </cfRule>
    <cfRule type="expression" dxfId="20" priority="19">
      <formula>MATCH($C9,Projets1,0)=12</formula>
    </cfRule>
    <cfRule type="expression" dxfId="19" priority="20">
      <formula>MATCH($C9,Projets1,0)=11</formula>
    </cfRule>
    <cfRule type="expression" dxfId="18" priority="21">
      <formula>MATCH($C9,Projets1,0)=10</formula>
    </cfRule>
    <cfRule type="expression" dxfId="17" priority="22">
      <formula>MATCH($C9,Projets1,0)=9</formula>
    </cfRule>
    <cfRule type="expression" dxfId="16" priority="23">
      <formula>MATCH($C9,Projets1,0)=8</formula>
    </cfRule>
    <cfRule type="expression" dxfId="15" priority="24">
      <formula>MATCH($C9,Projets1,0)=7</formula>
    </cfRule>
    <cfRule type="expression" dxfId="14" priority="25">
      <formula>MATCH($C9,Projets1,0)=6</formula>
    </cfRule>
    <cfRule type="expression" dxfId="13" priority="26">
      <formula>MATCH($C9,Projets1,0)=5</formula>
    </cfRule>
    <cfRule type="expression" dxfId="12" priority="27">
      <formula>MATCH($C9,Projets1,0)=4</formula>
    </cfRule>
    <cfRule type="expression" dxfId="11" priority="28">
      <formula>MATCH($C9,Projets1,0)=3</formula>
    </cfRule>
    <cfRule type="expression" dxfId="10" priority="29">
      <formula>MATCH($C9,Projets1,0)=2</formula>
    </cfRule>
    <cfRule type="expression" dxfId="9" priority="30">
      <formula>MATCH($C9,Projets1,0)=1</formula>
    </cfRule>
  </conditionalFormatting>
  <dataValidations count="3">
    <dataValidation type="list" allowBlank="1" showInputMessage="1" showErrorMessage="1" sqref="B3">
      <formula1>"2016, 2017, 2018, 2019, 2020, 2021, 2022, 2023, 2024, 2025"</formula1>
    </dataValidation>
    <dataValidation type="list" allowBlank="1" showInputMessage="1" showErrorMessage="1" sqref="G84:G87 P84:P87 J9:J12 J84:J87 M84:M87 P9:P12 M9:M12 G77:G80 D84:D87 P60:P63 D77:D80 D16:D19 G9:G12 G16:G19 J16:J19 M16:M19 M26:M29 J26:J29 P16:P19 P26:P29 D26:D29 G26:G29 G33:G36 D33:D36 D43:D46 G43:G46 J50:J53 J43:J46 J33:J36 M33:M36 M43:M46 M50:M53 P33:P36 P43:P46 P50:P53 D50:D53 D60:D63 D67:D70 G50:G53 G60:G63 G67:G70 J67:J70 J60:J63 J77:J80 M60:M63 M67:M70 M77:M80 P77:P80 P67:P70 D9:D12">
      <formula1>"Production, Gestion, R &amp; D, Maintenance, Trajet"</formula1>
    </dataValidation>
    <dataValidation type="list" allowBlank="1" showInputMessage="1" showErrorMessage="1" sqref="F84:F87 O84:O87 I9:I12 I84:I87 L84:L87 O9:O12 L9:L12 F77:F80 C84:C87 O77:O80 C77:C80 C16:C19 F9:F12 F16:F19 I16:I19 I26:I29 L16:L19 O16:O19 O26:O29 L26:L29 C26:C29 F26:F29 I33:I36 L33:L36 O33:O36 O43:O46 O50:O53 O60:O63 L60:L63 L50:L53 L43:L46 I43:I46 F33:F36 C33:C36 C43:C46 C50:C53 F43:F46 F50:F53 I50:I53 I60:I63 C60:C63 F60:F63 I67:I70 L67:L70 O67:O70 C67:C70 F67:F70 I77:I80 L77:L80 C9:C12">
      <formula1>Projets1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1"/>
  <sheetViews>
    <sheetView workbookViewId="0">
      <selection activeCell="E21" sqref="E21"/>
    </sheetView>
  </sheetViews>
  <sheetFormatPr baseColWidth="10" defaultRowHeight="15" x14ac:dyDescent="0.25"/>
  <cols>
    <col min="1" max="1" width="23.85546875" customWidth="1"/>
    <col min="2" max="7" width="13.7109375" customWidth="1"/>
  </cols>
  <sheetData>
    <row r="1" spans="1:7" s="140" customFormat="1" x14ac:dyDescent="0.25">
      <c r="A1" s="138" t="s">
        <v>3</v>
      </c>
      <c r="B1" s="138" t="s">
        <v>57</v>
      </c>
      <c r="C1" s="138" t="s">
        <v>58</v>
      </c>
      <c r="D1" s="138" t="s">
        <v>59</v>
      </c>
      <c r="E1" s="138" t="s">
        <v>60</v>
      </c>
      <c r="F1" s="138" t="s">
        <v>61</v>
      </c>
      <c r="G1" s="139" t="s">
        <v>35</v>
      </c>
    </row>
    <row r="2" spans="1:7" x14ac:dyDescent="0.25">
      <c r="A2" s="43" t="s">
        <v>36</v>
      </c>
      <c r="B2" s="141"/>
      <c r="C2" s="141"/>
      <c r="D2" s="141"/>
      <c r="E2" s="141"/>
      <c r="F2" s="141"/>
      <c r="G2" s="142"/>
    </row>
    <row r="3" spans="1:7" x14ac:dyDescent="0.25">
      <c r="A3" s="46" t="s">
        <v>37</v>
      </c>
      <c r="B3" s="143"/>
      <c r="C3" s="143"/>
      <c r="D3" s="143"/>
      <c r="E3" s="143"/>
      <c r="F3" s="143"/>
      <c r="G3" s="144"/>
    </row>
    <row r="4" spans="1:7" x14ac:dyDescent="0.25">
      <c r="A4" s="47" t="s">
        <v>38</v>
      </c>
      <c r="B4" s="145"/>
      <c r="C4" s="145"/>
      <c r="D4" s="145"/>
      <c r="E4" s="145"/>
      <c r="F4" s="145"/>
      <c r="G4" s="146"/>
    </row>
    <row r="5" spans="1:7" x14ac:dyDescent="0.25">
      <c r="A5" s="50" t="s">
        <v>2</v>
      </c>
      <c r="B5" s="147"/>
      <c r="C5" s="147"/>
      <c r="D5" s="147"/>
      <c r="E5" s="147"/>
      <c r="F5" s="147"/>
      <c r="G5" s="148"/>
    </row>
    <row r="6" spans="1:7" x14ac:dyDescent="0.25">
      <c r="A6" s="1" t="s">
        <v>0</v>
      </c>
      <c r="B6" s="149"/>
      <c r="C6" s="149"/>
      <c r="D6" s="149"/>
      <c r="E6" s="149"/>
      <c r="F6" s="149"/>
      <c r="G6" s="150"/>
    </row>
    <row r="7" spans="1:7" x14ac:dyDescent="0.25">
      <c r="A7" s="57" t="s">
        <v>40</v>
      </c>
      <c r="B7" s="151"/>
      <c r="C7" s="151"/>
      <c r="D7" s="151"/>
      <c r="E7" s="151"/>
      <c r="F7" s="151"/>
      <c r="G7" s="152"/>
    </row>
    <row r="8" spans="1:7" x14ac:dyDescent="0.25">
      <c r="A8" s="58" t="s">
        <v>41</v>
      </c>
      <c r="B8" s="153"/>
      <c r="C8" s="153"/>
      <c r="D8" s="153"/>
      <c r="E8" s="153"/>
      <c r="F8" s="153"/>
      <c r="G8" s="154"/>
    </row>
    <row r="9" spans="1:7" x14ac:dyDescent="0.25">
      <c r="A9" s="59" t="s">
        <v>42</v>
      </c>
      <c r="B9" s="155"/>
      <c r="C9" s="155"/>
      <c r="D9" s="155"/>
      <c r="E9" s="155"/>
      <c r="F9" s="155"/>
      <c r="G9" s="156"/>
    </row>
    <row r="10" spans="1:7" x14ac:dyDescent="0.25">
      <c r="A10" s="60" t="s">
        <v>1</v>
      </c>
      <c r="B10" s="157"/>
      <c r="C10" s="157"/>
      <c r="D10" s="157"/>
      <c r="E10" s="157"/>
      <c r="F10" s="157"/>
      <c r="G10" s="158"/>
    </row>
    <row r="11" spans="1:7" x14ac:dyDescent="0.25">
      <c r="A11" s="61" t="s">
        <v>43</v>
      </c>
      <c r="B11" s="159"/>
      <c r="C11" s="159"/>
      <c r="D11" s="159"/>
      <c r="E11" s="159"/>
      <c r="F11" s="159"/>
      <c r="G11" s="159"/>
    </row>
    <row r="12" spans="1:7" x14ac:dyDescent="0.25">
      <c r="A12" s="105" t="s">
        <v>55</v>
      </c>
      <c r="B12" s="160"/>
      <c r="C12" s="160"/>
      <c r="D12" s="160"/>
      <c r="E12" s="160"/>
      <c r="F12" s="160"/>
      <c r="G12" s="160"/>
    </row>
    <row r="13" spans="1:7" x14ac:dyDescent="0.25">
      <c r="A13" s="104" t="s">
        <v>56</v>
      </c>
      <c r="B13" s="161"/>
      <c r="C13" s="161"/>
      <c r="D13" s="161"/>
      <c r="E13" s="161"/>
      <c r="F13" s="161"/>
      <c r="G13" s="161"/>
    </row>
    <row r="14" spans="1:7" x14ac:dyDescent="0.25">
      <c r="A14" s="122"/>
      <c r="B14" s="162"/>
      <c r="C14" s="162"/>
      <c r="D14" s="162"/>
      <c r="E14" s="162"/>
      <c r="F14" s="162"/>
      <c r="G14" s="162"/>
    </row>
    <row r="15" spans="1:7" x14ac:dyDescent="0.25">
      <c r="A15" s="126"/>
      <c r="B15" s="163"/>
      <c r="C15" s="163"/>
      <c r="D15" s="163"/>
      <c r="E15" s="163"/>
      <c r="F15" s="163"/>
      <c r="G15" s="163"/>
    </row>
    <row r="16" spans="1:7" x14ac:dyDescent="0.25">
      <c r="A16" s="129"/>
      <c r="B16" s="164"/>
      <c r="C16" s="164"/>
      <c r="D16" s="164"/>
      <c r="E16" s="164"/>
      <c r="F16" s="164"/>
      <c r="G16" s="164"/>
    </row>
    <row r="17" spans="1:7" x14ac:dyDescent="0.25">
      <c r="A17" s="130"/>
      <c r="B17" s="165"/>
      <c r="C17" s="165"/>
      <c r="D17" s="165"/>
      <c r="E17" s="165"/>
      <c r="F17" s="165"/>
      <c r="G17" s="165"/>
    </row>
    <row r="18" spans="1:7" x14ac:dyDescent="0.25">
      <c r="A18" s="131"/>
      <c r="B18" s="166"/>
      <c r="C18" s="166"/>
      <c r="D18" s="166"/>
      <c r="E18" s="166"/>
      <c r="F18" s="166"/>
      <c r="G18" s="166"/>
    </row>
    <row r="19" spans="1:7" x14ac:dyDescent="0.25">
      <c r="A19" s="121"/>
      <c r="B19" s="167"/>
      <c r="C19" s="167"/>
      <c r="D19" s="167"/>
      <c r="E19" s="167"/>
      <c r="F19" s="167"/>
      <c r="G19" s="167"/>
    </row>
    <row r="20" spans="1:7" x14ac:dyDescent="0.25">
      <c r="A20" s="133"/>
      <c r="B20" s="168"/>
      <c r="C20" s="168"/>
      <c r="D20" s="168"/>
      <c r="E20" s="168"/>
      <c r="F20" s="168"/>
      <c r="G20" s="168"/>
    </row>
    <row r="21" spans="1:7" x14ac:dyDescent="0.25">
      <c r="A21" s="134"/>
      <c r="B21" s="169"/>
      <c r="C21" s="169"/>
      <c r="D21" s="169"/>
      <c r="E21" s="169"/>
      <c r="F21" s="169"/>
      <c r="G21" s="169"/>
    </row>
    <row r="22" spans="1:7" x14ac:dyDescent="0.25">
      <c r="A22" s="125"/>
      <c r="B22" s="170"/>
      <c r="C22" s="170"/>
      <c r="D22" s="170"/>
      <c r="E22" s="170"/>
      <c r="F22" s="170"/>
      <c r="G22" s="170"/>
    </row>
    <row r="23" spans="1:7" x14ac:dyDescent="0.25">
      <c r="A23" s="132"/>
      <c r="B23" s="171"/>
      <c r="C23" s="171"/>
      <c r="D23" s="171"/>
      <c r="E23" s="171"/>
      <c r="F23" s="171"/>
      <c r="G23" s="171"/>
    </row>
    <row r="24" spans="1:7" x14ac:dyDescent="0.25">
      <c r="A24" s="136"/>
      <c r="B24" s="172"/>
      <c r="C24" s="172"/>
      <c r="D24" s="172"/>
      <c r="E24" s="172"/>
      <c r="F24" s="172"/>
      <c r="G24" s="172"/>
    </row>
    <row r="25" spans="1:7" x14ac:dyDescent="0.25">
      <c r="A25" s="137"/>
      <c r="B25" s="173"/>
      <c r="C25" s="173"/>
      <c r="D25" s="173"/>
      <c r="E25" s="173"/>
      <c r="F25" s="173"/>
      <c r="G25" s="173"/>
    </row>
    <row r="26" spans="1:7" x14ac:dyDescent="0.25">
      <c r="A26" s="124"/>
      <c r="B26" s="174"/>
      <c r="C26" s="174"/>
      <c r="D26" s="174"/>
      <c r="E26" s="174"/>
      <c r="F26" s="174"/>
      <c r="G26" s="174"/>
    </row>
    <row r="27" spans="1:7" x14ac:dyDescent="0.25">
      <c r="A27" s="123"/>
      <c r="B27" s="175"/>
      <c r="C27" s="175"/>
      <c r="D27" s="175"/>
      <c r="E27" s="175"/>
      <c r="F27" s="175"/>
      <c r="G27" s="175"/>
    </row>
    <row r="28" spans="1:7" x14ac:dyDescent="0.25">
      <c r="A28" s="135"/>
      <c r="B28" s="176"/>
      <c r="C28" s="176"/>
      <c r="D28" s="176"/>
      <c r="E28" s="176"/>
      <c r="F28" s="176"/>
      <c r="G28" s="176"/>
    </row>
    <row r="29" spans="1:7" x14ac:dyDescent="0.25">
      <c r="A29" s="127"/>
      <c r="B29" s="177"/>
      <c r="C29" s="177"/>
      <c r="D29" s="177"/>
      <c r="E29" s="177"/>
      <c r="F29" s="177"/>
      <c r="G29" s="177"/>
    </row>
    <row r="30" spans="1:7" x14ac:dyDescent="0.25">
      <c r="A30" s="128"/>
      <c r="B30" s="178"/>
      <c r="C30" s="178"/>
      <c r="D30" s="178"/>
      <c r="E30" s="178"/>
      <c r="F30" s="178"/>
      <c r="G30" s="178"/>
    </row>
    <row r="31" spans="1:7" x14ac:dyDescent="0.25">
      <c r="A31" s="58"/>
      <c r="B31" s="153"/>
      <c r="C31" s="153"/>
      <c r="D31" s="153"/>
      <c r="E31" s="153"/>
      <c r="F31" s="153"/>
      <c r="G31" s="153"/>
    </row>
  </sheetData>
  <dataConsolidate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M20"/>
  <sheetViews>
    <sheetView workbookViewId="0">
      <selection activeCell="C21" sqref="C21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2" spans="2:13" ht="15.75" thickBot="1" x14ac:dyDescent="0.3"/>
    <row r="3" spans="2:13" ht="21.75" thickBot="1" x14ac:dyDescent="0.4">
      <c r="B3" s="4" t="s">
        <v>5</v>
      </c>
      <c r="C3" s="5">
        <v>2016</v>
      </c>
      <c r="D3" s="6"/>
      <c r="E3" s="6"/>
      <c r="F3" s="6"/>
      <c r="G3" s="6"/>
      <c r="H3" s="7"/>
      <c r="I3" s="6"/>
      <c r="J3" s="6"/>
      <c r="K3" s="6"/>
      <c r="L3" s="6"/>
      <c r="M3" s="6"/>
    </row>
    <row r="7" spans="2:13" x14ac:dyDescent="0.25">
      <c r="B7" s="198" t="s">
        <v>6</v>
      </c>
      <c r="C7" s="198"/>
    </row>
    <row r="8" spans="2:13" x14ac:dyDescent="0.25">
      <c r="B8" s="8">
        <f>DATE(Année,1,1)</f>
        <v>42370</v>
      </c>
      <c r="C8" s="9" t="s">
        <v>7</v>
      </c>
    </row>
    <row r="9" spans="2:13" x14ac:dyDescent="0.25">
      <c r="B9" s="8">
        <f>DATE(Année,3,29.56+0.979*MOD(204-11*MOD(Année,19),30)-WEEKDAY(DATE(Année,3,28.56+0.979*MOD(204-11*MOD(Année,19),30))))</f>
        <v>42456</v>
      </c>
      <c r="C9" s="10" t="s">
        <v>8</v>
      </c>
    </row>
    <row r="10" spans="2:13" x14ac:dyDescent="0.25">
      <c r="B10" s="8">
        <f>B9+1</f>
        <v>42457</v>
      </c>
      <c r="C10" s="9" t="s">
        <v>9</v>
      </c>
    </row>
    <row r="11" spans="2:13" x14ac:dyDescent="0.25">
      <c r="B11" s="8">
        <f>DATE(Année,5,1)</f>
        <v>42491</v>
      </c>
      <c r="C11" s="9" t="s">
        <v>10</v>
      </c>
    </row>
    <row r="12" spans="2:13" x14ac:dyDescent="0.25">
      <c r="B12" s="8">
        <f>DATE(Année,5,8)</f>
        <v>42498</v>
      </c>
      <c r="C12" s="11" t="s">
        <v>11</v>
      </c>
    </row>
    <row r="13" spans="2:13" x14ac:dyDescent="0.25">
      <c r="B13" s="8">
        <f>B9+39</f>
        <v>42495</v>
      </c>
      <c r="C13" s="9" t="s">
        <v>12</v>
      </c>
    </row>
    <row r="14" spans="2:13" x14ac:dyDescent="0.25">
      <c r="B14" s="8">
        <f>B9+49</f>
        <v>42505</v>
      </c>
      <c r="C14" s="9" t="s">
        <v>13</v>
      </c>
    </row>
    <row r="15" spans="2:13" x14ac:dyDescent="0.25">
      <c r="B15" s="8">
        <f>B9+50</f>
        <v>42506</v>
      </c>
      <c r="C15" s="9" t="s">
        <v>14</v>
      </c>
    </row>
    <row r="16" spans="2:13" x14ac:dyDescent="0.25">
      <c r="B16" s="8">
        <f>DATE(Année,7,14)</f>
        <v>42565</v>
      </c>
      <c r="C16" s="11" t="s">
        <v>15</v>
      </c>
    </row>
    <row r="17" spans="2:3" x14ac:dyDescent="0.25">
      <c r="B17" s="8">
        <f>DATE(Année,8,15)</f>
        <v>42597</v>
      </c>
      <c r="C17" s="12" t="s">
        <v>16</v>
      </c>
    </row>
    <row r="18" spans="2:3" x14ac:dyDescent="0.25">
      <c r="B18" s="8">
        <f>DATE(Année,11,1)</f>
        <v>42675</v>
      </c>
      <c r="C18" s="12" t="s">
        <v>17</v>
      </c>
    </row>
    <row r="19" spans="2:3" x14ac:dyDescent="0.25">
      <c r="B19" s="8">
        <f>DATE(Année,11,11)</f>
        <v>42685</v>
      </c>
      <c r="C19" s="11" t="s">
        <v>18</v>
      </c>
    </row>
    <row r="20" spans="2:3" x14ac:dyDescent="0.25">
      <c r="B20" s="8">
        <f>DATE(Année,12,25)</f>
        <v>42729</v>
      </c>
      <c r="C20" s="12" t="s">
        <v>19</v>
      </c>
    </row>
  </sheetData>
  <mergeCells count="1">
    <mergeCell ref="B7:C7"/>
  </mergeCells>
  <conditionalFormatting sqref="B8:C20">
    <cfRule type="expression" dxfId="0" priority="1" stopIfTrue="1">
      <formula>$AK8=TODAY()</formula>
    </cfRule>
  </conditionalFormatting>
  <dataValidations count="1">
    <dataValidation type="list" allowBlank="1" showInputMessage="1" showErrorMessage="1" sqref="C3">
      <formula1>"2015,2016,2017,2018,2019,2020,2021,2022,2023,2024,2025"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MO</vt:lpstr>
      <vt:lpstr>Template</vt:lpstr>
      <vt:lpstr>Projets</vt:lpstr>
      <vt:lpstr>Initialisation</vt:lpstr>
      <vt:lpstr>Année</vt:lpstr>
      <vt:lpstr>Projets1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tlegrand</dc:creator>
  <cp:lastModifiedBy>Alan Crochu</cp:lastModifiedBy>
  <dcterms:created xsi:type="dcterms:W3CDTF">2015-06-16T07:11:09Z</dcterms:created>
  <dcterms:modified xsi:type="dcterms:W3CDTF">2015-12-23T08:30:39Z</dcterms:modified>
</cp:coreProperties>
</file>