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15" yWindow="0" windowWidth="30420" windowHeight="19320" tabRatio="500"/>
  </bookViews>
  <sheets>
    <sheet name="Sept 2012" sheetId="1" r:id="rId1"/>
    <sheet name="Octobre 2012" sheetId="2" r:id="rId2"/>
    <sheet name="Novembre 2012" sheetId="3" r:id="rId3"/>
    <sheet name="DECEMBRE 2012" sheetId="4" r:id="rId4"/>
  </sheets>
  <definedNames>
    <definedName name="deb">'Sept 2012'!$C$8:$C$39</definedName>
    <definedName name="deb_jour">'Sept 2012'!$B$2</definedName>
    <definedName name="deb_nuit">'Sept 2012'!$B$1</definedName>
    <definedName name="fin">'Sept 2012'!$D$8:$D$39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H53" i="1"/>
  <c r="F53" i="1"/>
  <c r="G49" i="1"/>
  <c r="G48" i="1"/>
  <c r="G47" i="1"/>
  <c r="G46" i="1"/>
  <c r="G45" i="1"/>
  <c r="G44" i="1"/>
  <c r="G43" i="1"/>
  <c r="G39" i="1"/>
  <c r="G38" i="1"/>
  <c r="G37" i="1"/>
  <c r="G36" i="1"/>
  <c r="G35" i="1"/>
  <c r="G34" i="1"/>
  <c r="G33" i="1"/>
  <c r="G29" i="1"/>
  <c r="G28" i="1"/>
  <c r="G27" i="1"/>
  <c r="G26" i="1"/>
  <c r="G25" i="1"/>
  <c r="G24" i="1"/>
  <c r="G23" i="1"/>
  <c r="G9" i="1"/>
  <c r="G8" i="1"/>
  <c r="G17" i="1"/>
  <c r="G18" i="1"/>
  <c r="G19" i="1"/>
  <c r="G14" i="1"/>
  <c r="G15" i="1"/>
  <c r="G16" i="1"/>
  <c r="G13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F24" i="1"/>
  <c r="H24" i="1"/>
  <c r="F25" i="1"/>
  <c r="H25" i="1"/>
  <c r="F26" i="1"/>
  <c r="H26" i="1"/>
  <c r="F27" i="1"/>
  <c r="H27" i="1"/>
  <c r="F28" i="1"/>
  <c r="H28" i="1"/>
  <c r="F29" i="1"/>
  <c r="H29" i="1"/>
  <c r="H23" i="1"/>
  <c r="E23" i="1"/>
  <c r="F23" i="1"/>
  <c r="F54" i="1"/>
  <c r="G54" i="1"/>
  <c r="F50" i="1"/>
  <c r="G50" i="1"/>
  <c r="F40" i="1"/>
  <c r="G40" i="1"/>
  <c r="F30" i="1"/>
  <c r="G30" i="1"/>
  <c r="E13" i="1"/>
  <c r="F13" i="1"/>
  <c r="F14" i="1"/>
  <c r="F15" i="1"/>
  <c r="F16" i="1"/>
  <c r="F17" i="1"/>
  <c r="F18" i="1"/>
  <c r="F19" i="1"/>
  <c r="F20" i="1"/>
  <c r="G20" i="1"/>
  <c r="F8" i="1"/>
  <c r="F9" i="1"/>
  <c r="F10" i="1"/>
  <c r="G10" i="1"/>
  <c r="F56" i="1"/>
  <c r="G56" i="1"/>
  <c r="E20" i="1"/>
  <c r="E24" i="1"/>
  <c r="E25" i="1"/>
  <c r="E26" i="1"/>
  <c r="E27" i="1"/>
  <c r="E28" i="1"/>
  <c r="E29" i="1"/>
  <c r="E30" i="1"/>
  <c r="E33" i="1"/>
  <c r="E34" i="1"/>
  <c r="E35" i="1"/>
  <c r="E36" i="1"/>
  <c r="E37" i="1"/>
  <c r="E38" i="1"/>
  <c r="E39" i="1"/>
  <c r="E40" i="1"/>
  <c r="E43" i="1"/>
  <c r="E44" i="1"/>
  <c r="E45" i="1"/>
  <c r="E46" i="1"/>
  <c r="E47" i="1"/>
  <c r="E48" i="1"/>
  <c r="E49" i="1"/>
  <c r="E50" i="1"/>
  <c r="E53" i="1"/>
  <c r="E54" i="1"/>
  <c r="E56" i="1"/>
  <c r="J20" i="1"/>
  <c r="J56" i="1"/>
  <c r="I20" i="1"/>
  <c r="I56" i="1"/>
  <c r="H30" i="1"/>
  <c r="H13" i="1"/>
  <c r="H14" i="1"/>
  <c r="H15" i="1"/>
  <c r="H16" i="1"/>
  <c r="H17" i="1"/>
  <c r="H18" i="1"/>
  <c r="H19" i="1"/>
  <c r="H20" i="1"/>
  <c r="H40" i="1"/>
  <c r="H8" i="1"/>
  <c r="H9" i="1"/>
  <c r="H10" i="1"/>
  <c r="H50" i="1"/>
  <c r="H54" i="1"/>
  <c r="H56" i="1"/>
  <c r="J10" i="1"/>
  <c r="I10" i="1"/>
  <c r="E14" i="1"/>
  <c r="E10" i="1"/>
  <c r="E15" i="1"/>
  <c r="E16" i="1"/>
  <c r="E17" i="1"/>
  <c r="E18" i="1"/>
  <c r="E19" i="1"/>
  <c r="R13" i="1"/>
  <c r="R14" i="1"/>
  <c r="E9" i="1"/>
  <c r="B13" i="1"/>
  <c r="B14" i="1"/>
  <c r="B15" i="1"/>
  <c r="B16" i="1"/>
  <c r="B17" i="1"/>
  <c r="B18" i="1"/>
  <c r="B19" i="1"/>
  <c r="E8" i="1"/>
  <c r="F2" i="1"/>
  <c r="K8" i="4"/>
  <c r="L8" i="4"/>
  <c r="K9" i="4"/>
  <c r="L9" i="4"/>
  <c r="L10" i="4"/>
  <c r="S10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L20" i="4"/>
  <c r="S20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L30" i="4"/>
  <c r="S30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L40" i="4"/>
  <c r="S40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L50" i="4"/>
  <c r="S50" i="4"/>
  <c r="K53" i="4"/>
  <c r="L53" i="4"/>
  <c r="L54" i="4"/>
  <c r="S54" i="4"/>
  <c r="S56" i="4"/>
  <c r="R10" i="4"/>
  <c r="R20" i="4"/>
  <c r="R30" i="4"/>
  <c r="R40" i="4"/>
  <c r="R50" i="4"/>
  <c r="R54" i="4"/>
  <c r="R56" i="4"/>
  <c r="G8" i="4"/>
  <c r="I8" i="4"/>
  <c r="O8" i="4"/>
  <c r="P8" i="4"/>
  <c r="Q8" i="4"/>
  <c r="G9" i="4"/>
  <c r="I9" i="4"/>
  <c r="O9" i="4"/>
  <c r="P9" i="4"/>
  <c r="Q9" i="4"/>
  <c r="Q10" i="4"/>
  <c r="G13" i="4"/>
  <c r="I13" i="4"/>
  <c r="O13" i="4"/>
  <c r="P13" i="4"/>
  <c r="Q13" i="4"/>
  <c r="G14" i="4"/>
  <c r="I14" i="4"/>
  <c r="O14" i="4"/>
  <c r="P14" i="4"/>
  <c r="Q14" i="4"/>
  <c r="G15" i="4"/>
  <c r="I15" i="4"/>
  <c r="O15" i="4"/>
  <c r="P15" i="4"/>
  <c r="Q15" i="4"/>
  <c r="G16" i="4"/>
  <c r="I16" i="4"/>
  <c r="O16" i="4"/>
  <c r="P16" i="4"/>
  <c r="Q16" i="4"/>
  <c r="G17" i="4"/>
  <c r="I17" i="4"/>
  <c r="O17" i="4"/>
  <c r="P17" i="4"/>
  <c r="Q17" i="4"/>
  <c r="G18" i="4"/>
  <c r="I18" i="4"/>
  <c r="O18" i="4"/>
  <c r="P18" i="4"/>
  <c r="Q18" i="4"/>
  <c r="G19" i="4"/>
  <c r="I19" i="4"/>
  <c r="O19" i="4"/>
  <c r="P19" i="4"/>
  <c r="Q19" i="4"/>
  <c r="Q20" i="4"/>
  <c r="G23" i="4"/>
  <c r="I23" i="4"/>
  <c r="O23" i="4"/>
  <c r="P23" i="4"/>
  <c r="Q23" i="4"/>
  <c r="G24" i="4"/>
  <c r="I24" i="4"/>
  <c r="O24" i="4"/>
  <c r="P24" i="4"/>
  <c r="Q24" i="4"/>
  <c r="G25" i="4"/>
  <c r="I25" i="4"/>
  <c r="O25" i="4"/>
  <c r="P25" i="4"/>
  <c r="Q25" i="4"/>
  <c r="G26" i="4"/>
  <c r="I26" i="4"/>
  <c r="O26" i="4"/>
  <c r="P26" i="4"/>
  <c r="Q26" i="4"/>
  <c r="G27" i="4"/>
  <c r="I27" i="4"/>
  <c r="O27" i="4"/>
  <c r="P27" i="4"/>
  <c r="Q27" i="4"/>
  <c r="G28" i="4"/>
  <c r="I28" i="4"/>
  <c r="O28" i="4"/>
  <c r="P28" i="4"/>
  <c r="Q28" i="4"/>
  <c r="G29" i="4"/>
  <c r="I29" i="4"/>
  <c r="O29" i="4"/>
  <c r="P29" i="4"/>
  <c r="Q29" i="4"/>
  <c r="Q30" i="4"/>
  <c r="G33" i="4"/>
  <c r="I33" i="4"/>
  <c r="O33" i="4"/>
  <c r="P33" i="4"/>
  <c r="Q33" i="4"/>
  <c r="G34" i="4"/>
  <c r="I34" i="4"/>
  <c r="O34" i="4"/>
  <c r="P34" i="4"/>
  <c r="Q34" i="4"/>
  <c r="G35" i="4"/>
  <c r="I35" i="4"/>
  <c r="O35" i="4"/>
  <c r="P35" i="4"/>
  <c r="Q35" i="4"/>
  <c r="G36" i="4"/>
  <c r="I36" i="4"/>
  <c r="O36" i="4"/>
  <c r="P36" i="4"/>
  <c r="Q36" i="4"/>
  <c r="G37" i="4"/>
  <c r="I37" i="4"/>
  <c r="O37" i="4"/>
  <c r="P37" i="4"/>
  <c r="Q37" i="4"/>
  <c r="G38" i="4"/>
  <c r="I38" i="4"/>
  <c r="O38" i="4"/>
  <c r="P38" i="4"/>
  <c r="Q38" i="4"/>
  <c r="G39" i="4"/>
  <c r="I39" i="4"/>
  <c r="O39" i="4"/>
  <c r="P39" i="4"/>
  <c r="Q39" i="4"/>
  <c r="Q40" i="4"/>
  <c r="G43" i="4"/>
  <c r="I43" i="4"/>
  <c r="O43" i="4"/>
  <c r="P43" i="4"/>
  <c r="Q43" i="4"/>
  <c r="G44" i="4"/>
  <c r="I44" i="4"/>
  <c r="O44" i="4"/>
  <c r="P44" i="4"/>
  <c r="Q44" i="4"/>
  <c r="G45" i="4"/>
  <c r="I45" i="4"/>
  <c r="O45" i="4"/>
  <c r="P45" i="4"/>
  <c r="Q45" i="4"/>
  <c r="G46" i="4"/>
  <c r="I46" i="4"/>
  <c r="O46" i="4"/>
  <c r="P46" i="4"/>
  <c r="Q46" i="4"/>
  <c r="G47" i="4"/>
  <c r="I47" i="4"/>
  <c r="O47" i="4"/>
  <c r="P47" i="4"/>
  <c r="Q47" i="4"/>
  <c r="G48" i="4"/>
  <c r="I48" i="4"/>
  <c r="O48" i="4"/>
  <c r="P48" i="4"/>
  <c r="Q48" i="4"/>
  <c r="G49" i="4"/>
  <c r="I49" i="4"/>
  <c r="O49" i="4"/>
  <c r="P49" i="4"/>
  <c r="Q49" i="4"/>
  <c r="Q50" i="4"/>
  <c r="G53" i="4"/>
  <c r="I53" i="4"/>
  <c r="O53" i="4"/>
  <c r="P53" i="4"/>
  <c r="Q53" i="4"/>
  <c r="Q54" i="4"/>
  <c r="Q56" i="4"/>
  <c r="G8" i="3"/>
  <c r="I8" i="3"/>
  <c r="O8" i="3"/>
  <c r="P8" i="3"/>
  <c r="Q8" i="3"/>
  <c r="G9" i="3"/>
  <c r="I9" i="3"/>
  <c r="O9" i="3"/>
  <c r="P9" i="3"/>
  <c r="Q9" i="3"/>
  <c r="G10" i="3"/>
  <c r="I10" i="3"/>
  <c r="O10" i="3"/>
  <c r="P10" i="3"/>
  <c r="Q10" i="3"/>
  <c r="G11" i="3"/>
  <c r="I11" i="3"/>
  <c r="O11" i="3"/>
  <c r="P11" i="3"/>
  <c r="Q11" i="3"/>
  <c r="Q12" i="3"/>
  <c r="G15" i="3"/>
  <c r="I15" i="3"/>
  <c r="O15" i="3"/>
  <c r="P15" i="3"/>
  <c r="Q15" i="3"/>
  <c r="G16" i="3"/>
  <c r="I16" i="3"/>
  <c r="O16" i="3"/>
  <c r="P16" i="3"/>
  <c r="Q16" i="3"/>
  <c r="G17" i="3"/>
  <c r="I17" i="3"/>
  <c r="O17" i="3"/>
  <c r="P17" i="3"/>
  <c r="Q17" i="3"/>
  <c r="G18" i="3"/>
  <c r="I18" i="3"/>
  <c r="O18" i="3"/>
  <c r="P18" i="3"/>
  <c r="Q18" i="3"/>
  <c r="G19" i="3"/>
  <c r="I19" i="3"/>
  <c r="O19" i="3"/>
  <c r="P19" i="3"/>
  <c r="Q19" i="3"/>
  <c r="G20" i="3"/>
  <c r="I20" i="3"/>
  <c r="O20" i="3"/>
  <c r="P20" i="3"/>
  <c r="Q20" i="3"/>
  <c r="G21" i="3"/>
  <c r="I21" i="3"/>
  <c r="O21" i="3"/>
  <c r="P21" i="3"/>
  <c r="Q21" i="3"/>
  <c r="Q22" i="3"/>
  <c r="G25" i="3"/>
  <c r="I25" i="3"/>
  <c r="O25" i="3"/>
  <c r="P25" i="3"/>
  <c r="Q25" i="3"/>
  <c r="G26" i="3"/>
  <c r="I26" i="3"/>
  <c r="O26" i="3"/>
  <c r="P26" i="3"/>
  <c r="Q26" i="3"/>
  <c r="G27" i="3"/>
  <c r="I27" i="3"/>
  <c r="O27" i="3"/>
  <c r="P27" i="3"/>
  <c r="Q27" i="3"/>
  <c r="G28" i="3"/>
  <c r="I28" i="3"/>
  <c r="O28" i="3"/>
  <c r="P28" i="3"/>
  <c r="Q28" i="3"/>
  <c r="G29" i="3"/>
  <c r="I29" i="3"/>
  <c r="O29" i="3"/>
  <c r="P29" i="3"/>
  <c r="Q29" i="3"/>
  <c r="G30" i="3"/>
  <c r="I30" i="3"/>
  <c r="O30" i="3"/>
  <c r="P30" i="3"/>
  <c r="Q30" i="3"/>
  <c r="G31" i="3"/>
  <c r="I31" i="3"/>
  <c r="O31" i="3"/>
  <c r="P31" i="3"/>
  <c r="Q31" i="3"/>
  <c r="Q32" i="3"/>
  <c r="G35" i="3"/>
  <c r="I35" i="3"/>
  <c r="O35" i="3"/>
  <c r="P35" i="3"/>
  <c r="Q35" i="3"/>
  <c r="G36" i="3"/>
  <c r="I36" i="3"/>
  <c r="O36" i="3"/>
  <c r="P36" i="3"/>
  <c r="Q36" i="3"/>
  <c r="G37" i="3"/>
  <c r="I37" i="3"/>
  <c r="O37" i="3"/>
  <c r="P37" i="3"/>
  <c r="Q37" i="3"/>
  <c r="G38" i="3"/>
  <c r="I38" i="3"/>
  <c r="O38" i="3"/>
  <c r="P38" i="3"/>
  <c r="Q38" i="3"/>
  <c r="G39" i="3"/>
  <c r="I39" i="3"/>
  <c r="O39" i="3"/>
  <c r="P39" i="3"/>
  <c r="Q39" i="3"/>
  <c r="G40" i="3"/>
  <c r="I40" i="3"/>
  <c r="O40" i="3"/>
  <c r="P40" i="3"/>
  <c r="Q40" i="3"/>
  <c r="G41" i="3"/>
  <c r="I41" i="3"/>
  <c r="O41" i="3"/>
  <c r="P41" i="3"/>
  <c r="Q41" i="3"/>
  <c r="Q42" i="3"/>
  <c r="G45" i="3"/>
  <c r="I45" i="3"/>
  <c r="O45" i="3"/>
  <c r="P45" i="3"/>
  <c r="Q45" i="3"/>
  <c r="G46" i="3"/>
  <c r="I46" i="3"/>
  <c r="O46" i="3"/>
  <c r="P46" i="3"/>
  <c r="Q46" i="3"/>
  <c r="G47" i="3"/>
  <c r="I47" i="3"/>
  <c r="O47" i="3"/>
  <c r="P47" i="3"/>
  <c r="Q47" i="3"/>
  <c r="G48" i="3"/>
  <c r="I48" i="3"/>
  <c r="O48" i="3"/>
  <c r="P48" i="3"/>
  <c r="Q48" i="3"/>
  <c r="G49" i="3"/>
  <c r="I49" i="3"/>
  <c r="O49" i="3"/>
  <c r="P49" i="3"/>
  <c r="Q49" i="3"/>
  <c r="Q50" i="3"/>
  <c r="Q52" i="3"/>
  <c r="K45" i="3"/>
  <c r="L45" i="3"/>
  <c r="K46" i="3"/>
  <c r="L46" i="3"/>
  <c r="K47" i="3"/>
  <c r="L47" i="3"/>
  <c r="K48" i="3"/>
  <c r="L48" i="3"/>
  <c r="K49" i="3"/>
  <c r="L49" i="3"/>
  <c r="L50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L42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L32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L22" i="3"/>
  <c r="K8" i="3"/>
  <c r="L8" i="3"/>
  <c r="K9" i="3"/>
  <c r="L9" i="3"/>
  <c r="K10" i="3"/>
  <c r="L10" i="3"/>
  <c r="K11" i="3"/>
  <c r="L11" i="3"/>
  <c r="L12" i="3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L25" i="2"/>
  <c r="G8" i="2"/>
  <c r="I8" i="2"/>
  <c r="O8" i="2"/>
  <c r="P8" i="2"/>
  <c r="Q8" i="2"/>
  <c r="G9" i="2"/>
  <c r="I9" i="2"/>
  <c r="O9" i="2"/>
  <c r="P9" i="2"/>
  <c r="Q9" i="2"/>
  <c r="G10" i="2"/>
  <c r="I10" i="2"/>
  <c r="O10" i="2"/>
  <c r="P10" i="2"/>
  <c r="Q10" i="2"/>
  <c r="G11" i="2"/>
  <c r="I11" i="2"/>
  <c r="O11" i="2"/>
  <c r="P11" i="2"/>
  <c r="Q11" i="2"/>
  <c r="G12" i="2"/>
  <c r="I12" i="2"/>
  <c r="O12" i="2"/>
  <c r="P12" i="2"/>
  <c r="Q12" i="2"/>
  <c r="G13" i="2"/>
  <c r="I13" i="2"/>
  <c r="O13" i="2"/>
  <c r="P13" i="2"/>
  <c r="Q13" i="2"/>
  <c r="G14" i="2"/>
  <c r="I14" i="2"/>
  <c r="O14" i="2"/>
  <c r="P14" i="2"/>
  <c r="Q14" i="2"/>
  <c r="Q15" i="2"/>
  <c r="G18" i="2"/>
  <c r="I18" i="2"/>
  <c r="O18" i="2"/>
  <c r="P18" i="2"/>
  <c r="Q18" i="2"/>
  <c r="G19" i="2"/>
  <c r="I19" i="2"/>
  <c r="O19" i="2"/>
  <c r="P19" i="2"/>
  <c r="Q19" i="2"/>
  <c r="G20" i="2"/>
  <c r="I20" i="2"/>
  <c r="O20" i="2"/>
  <c r="P20" i="2"/>
  <c r="Q20" i="2"/>
  <c r="G21" i="2"/>
  <c r="I21" i="2"/>
  <c r="O21" i="2"/>
  <c r="P21" i="2"/>
  <c r="Q21" i="2"/>
  <c r="G22" i="2"/>
  <c r="I22" i="2"/>
  <c r="O22" i="2"/>
  <c r="P22" i="2"/>
  <c r="Q22" i="2"/>
  <c r="G23" i="2"/>
  <c r="I23" i="2"/>
  <c r="O23" i="2"/>
  <c r="P23" i="2"/>
  <c r="Q23" i="2"/>
  <c r="G24" i="2"/>
  <c r="I24" i="2"/>
  <c r="O24" i="2"/>
  <c r="P24" i="2"/>
  <c r="Q24" i="2"/>
  <c r="Q25" i="2"/>
  <c r="G28" i="2"/>
  <c r="I28" i="2"/>
  <c r="O28" i="2"/>
  <c r="P28" i="2"/>
  <c r="Q28" i="2"/>
  <c r="G29" i="2"/>
  <c r="I29" i="2"/>
  <c r="O29" i="2"/>
  <c r="P29" i="2"/>
  <c r="Q29" i="2"/>
  <c r="G30" i="2"/>
  <c r="I30" i="2"/>
  <c r="O30" i="2"/>
  <c r="P30" i="2"/>
  <c r="Q30" i="2"/>
  <c r="G31" i="2"/>
  <c r="I31" i="2"/>
  <c r="O31" i="2"/>
  <c r="P31" i="2"/>
  <c r="Q31" i="2"/>
  <c r="G32" i="2"/>
  <c r="I32" i="2"/>
  <c r="O32" i="2"/>
  <c r="P32" i="2"/>
  <c r="Q32" i="2"/>
  <c r="G33" i="2"/>
  <c r="I33" i="2"/>
  <c r="O33" i="2"/>
  <c r="P33" i="2"/>
  <c r="Q33" i="2"/>
  <c r="G34" i="2"/>
  <c r="I34" i="2"/>
  <c r="O34" i="2"/>
  <c r="P34" i="2"/>
  <c r="Q34" i="2"/>
  <c r="Q35" i="2"/>
  <c r="G38" i="2"/>
  <c r="I38" i="2"/>
  <c r="O38" i="2"/>
  <c r="P38" i="2"/>
  <c r="Q38" i="2"/>
  <c r="G39" i="2"/>
  <c r="I39" i="2"/>
  <c r="O39" i="2"/>
  <c r="P39" i="2"/>
  <c r="Q39" i="2"/>
  <c r="G40" i="2"/>
  <c r="I40" i="2"/>
  <c r="O40" i="2"/>
  <c r="P40" i="2"/>
  <c r="Q40" i="2"/>
  <c r="G41" i="2"/>
  <c r="I41" i="2"/>
  <c r="O41" i="2"/>
  <c r="P41" i="2"/>
  <c r="Q41" i="2"/>
  <c r="G42" i="2"/>
  <c r="I42" i="2"/>
  <c r="O42" i="2"/>
  <c r="P42" i="2"/>
  <c r="Q42" i="2"/>
  <c r="G43" i="2"/>
  <c r="I43" i="2"/>
  <c r="O43" i="2"/>
  <c r="P43" i="2"/>
  <c r="Q43" i="2"/>
  <c r="G44" i="2"/>
  <c r="I44" i="2"/>
  <c r="O44" i="2"/>
  <c r="P44" i="2"/>
  <c r="Q44" i="2"/>
  <c r="Q45" i="2"/>
  <c r="G48" i="2"/>
  <c r="I48" i="2"/>
  <c r="O48" i="2"/>
  <c r="P48" i="2"/>
  <c r="Q48" i="2"/>
  <c r="G49" i="2"/>
  <c r="I49" i="2"/>
  <c r="O49" i="2"/>
  <c r="P49" i="2"/>
  <c r="Q49" i="2"/>
  <c r="G50" i="2"/>
  <c r="I50" i="2"/>
  <c r="O50" i="2"/>
  <c r="P50" i="2"/>
  <c r="Q50" i="2"/>
  <c r="Q51" i="2"/>
  <c r="Q53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L15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L35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L45" i="2"/>
  <c r="K48" i="2"/>
  <c r="L48" i="2"/>
  <c r="K49" i="2"/>
  <c r="L49" i="2"/>
  <c r="K50" i="2"/>
  <c r="L50" i="2"/>
  <c r="L51" i="2"/>
  <c r="L53" i="2"/>
  <c r="L56" i="4"/>
  <c r="L52" i="3"/>
  <c r="M8" i="4"/>
  <c r="N8" i="4"/>
  <c r="M53" i="4"/>
  <c r="N53" i="4"/>
  <c r="M49" i="4"/>
  <c r="N49" i="4"/>
  <c r="M48" i="4"/>
  <c r="N48" i="4"/>
  <c r="M47" i="4"/>
  <c r="N47" i="4"/>
  <c r="M46" i="4"/>
  <c r="N46" i="4"/>
  <c r="M45" i="4"/>
  <c r="N45" i="4"/>
  <c r="M44" i="4"/>
  <c r="N44" i="4"/>
  <c r="M43" i="4"/>
  <c r="N43" i="4"/>
  <c r="M39" i="4"/>
  <c r="N39" i="4"/>
  <c r="M38" i="4"/>
  <c r="N38" i="4"/>
  <c r="M37" i="4"/>
  <c r="N37" i="4"/>
  <c r="M36" i="4"/>
  <c r="N36" i="4"/>
  <c r="M35" i="4"/>
  <c r="N35" i="4"/>
  <c r="M34" i="4"/>
  <c r="N34" i="4"/>
  <c r="M33" i="4"/>
  <c r="N33" i="4"/>
  <c r="M29" i="4"/>
  <c r="N29" i="4"/>
  <c r="M28" i="4"/>
  <c r="N28" i="4"/>
  <c r="M27" i="4"/>
  <c r="N27" i="4"/>
  <c r="M26" i="4"/>
  <c r="N26" i="4"/>
  <c r="M25" i="4"/>
  <c r="N25" i="4"/>
  <c r="M24" i="4"/>
  <c r="N24" i="4"/>
  <c r="M23" i="4"/>
  <c r="N23" i="4"/>
  <c r="M19" i="4"/>
  <c r="N19" i="4"/>
  <c r="M18" i="4"/>
  <c r="N18" i="4"/>
  <c r="M17" i="4"/>
  <c r="N17" i="4"/>
  <c r="M16" i="4"/>
  <c r="N16" i="4"/>
  <c r="M15" i="4"/>
  <c r="N15" i="4"/>
  <c r="M14" i="4"/>
  <c r="N14" i="4"/>
  <c r="M13" i="4"/>
  <c r="N13" i="4"/>
  <c r="M9" i="4"/>
  <c r="N9" i="4"/>
  <c r="J8" i="4"/>
  <c r="J53" i="4"/>
  <c r="J49" i="4"/>
  <c r="J48" i="4"/>
  <c r="J47" i="4"/>
  <c r="J46" i="4"/>
  <c r="J45" i="4"/>
  <c r="J44" i="4"/>
  <c r="J43" i="4"/>
  <c r="J39" i="4"/>
  <c r="J38" i="4"/>
  <c r="J37" i="4"/>
  <c r="J36" i="4"/>
  <c r="J35" i="4"/>
  <c r="J34" i="4"/>
  <c r="J33" i="4"/>
  <c r="J29" i="4"/>
  <c r="J28" i="4"/>
  <c r="J27" i="4"/>
  <c r="J26" i="4"/>
  <c r="J25" i="4"/>
  <c r="J24" i="4"/>
  <c r="J23" i="4"/>
  <c r="J19" i="4"/>
  <c r="J18" i="4"/>
  <c r="J17" i="4"/>
  <c r="J16" i="4"/>
  <c r="J15" i="4"/>
  <c r="J14" i="4"/>
  <c r="J13" i="4"/>
  <c r="J9" i="4"/>
  <c r="H8" i="4"/>
  <c r="H53" i="4"/>
  <c r="H49" i="4"/>
  <c r="H48" i="4"/>
  <c r="H47" i="4"/>
  <c r="H46" i="4"/>
  <c r="H45" i="4"/>
  <c r="H44" i="4"/>
  <c r="H43" i="4"/>
  <c r="H39" i="4"/>
  <c r="H38" i="4"/>
  <c r="H37" i="4"/>
  <c r="H36" i="4"/>
  <c r="H35" i="4"/>
  <c r="H34" i="4"/>
  <c r="H33" i="4"/>
  <c r="H29" i="4"/>
  <c r="H28" i="4"/>
  <c r="H27" i="4"/>
  <c r="H26" i="4"/>
  <c r="H25" i="4"/>
  <c r="H24" i="4"/>
  <c r="H23" i="4"/>
  <c r="H19" i="4"/>
  <c r="H18" i="4"/>
  <c r="H17" i="4"/>
  <c r="H16" i="4"/>
  <c r="H15" i="4"/>
  <c r="H14" i="4"/>
  <c r="H13" i="4"/>
  <c r="H9" i="4"/>
  <c r="F8" i="4"/>
  <c r="F53" i="4"/>
  <c r="F49" i="4"/>
  <c r="F48" i="4"/>
  <c r="F47" i="4"/>
  <c r="F46" i="4"/>
  <c r="F45" i="4"/>
  <c r="F44" i="4"/>
  <c r="F43" i="4"/>
  <c r="F39" i="4"/>
  <c r="F38" i="4"/>
  <c r="F37" i="4"/>
  <c r="F36" i="4"/>
  <c r="F35" i="4"/>
  <c r="F34" i="4"/>
  <c r="F33" i="4"/>
  <c r="F29" i="4"/>
  <c r="F28" i="4"/>
  <c r="F27" i="4"/>
  <c r="F26" i="4"/>
  <c r="F25" i="4"/>
  <c r="F24" i="4"/>
  <c r="F23" i="4"/>
  <c r="F19" i="4"/>
  <c r="F18" i="4"/>
  <c r="F17" i="4"/>
  <c r="F16" i="4"/>
  <c r="F15" i="4"/>
  <c r="F14" i="4"/>
  <c r="F13" i="4"/>
  <c r="F9" i="4"/>
  <c r="D8" i="4"/>
  <c r="D53" i="4"/>
  <c r="D49" i="4"/>
  <c r="D48" i="4"/>
  <c r="D47" i="4"/>
  <c r="D46" i="4"/>
  <c r="D45" i="4"/>
  <c r="D44" i="4"/>
  <c r="D43" i="4"/>
  <c r="D39" i="4"/>
  <c r="D38" i="4"/>
  <c r="D37" i="4"/>
  <c r="D36" i="4"/>
  <c r="D35" i="4"/>
  <c r="D34" i="4"/>
  <c r="D33" i="4"/>
  <c r="D29" i="4"/>
  <c r="D28" i="4"/>
  <c r="D27" i="4"/>
  <c r="D26" i="4"/>
  <c r="D25" i="4"/>
  <c r="D24" i="4"/>
  <c r="D23" i="4"/>
  <c r="D19" i="4"/>
  <c r="D18" i="4"/>
  <c r="D17" i="4"/>
  <c r="D16" i="4"/>
  <c r="D15" i="4"/>
  <c r="D14" i="4"/>
  <c r="D13" i="4"/>
  <c r="D9" i="4"/>
  <c r="S50" i="3"/>
  <c r="S42" i="3"/>
  <c r="S32" i="3"/>
  <c r="S22" i="3"/>
  <c r="S12" i="3"/>
  <c r="R50" i="3"/>
  <c r="R42" i="3"/>
  <c r="R32" i="3"/>
  <c r="R22" i="3"/>
  <c r="R12" i="3"/>
  <c r="M49" i="3"/>
  <c r="N49" i="3"/>
  <c r="M48" i="3"/>
  <c r="N48" i="3"/>
  <c r="M47" i="3"/>
  <c r="N47" i="3"/>
  <c r="M46" i="3"/>
  <c r="N46" i="3"/>
  <c r="M45" i="3"/>
  <c r="N45" i="3"/>
  <c r="M41" i="3"/>
  <c r="N41" i="3"/>
  <c r="M40" i="3"/>
  <c r="N40" i="3"/>
  <c r="M39" i="3"/>
  <c r="N39" i="3"/>
  <c r="M38" i="3"/>
  <c r="N38" i="3"/>
  <c r="M37" i="3"/>
  <c r="N37" i="3"/>
  <c r="M36" i="3"/>
  <c r="N36" i="3"/>
  <c r="M35" i="3"/>
  <c r="N35" i="3"/>
  <c r="M31" i="3"/>
  <c r="N31" i="3"/>
  <c r="M30" i="3"/>
  <c r="N30" i="3"/>
  <c r="M29" i="3"/>
  <c r="N29" i="3"/>
  <c r="M28" i="3"/>
  <c r="N28" i="3"/>
  <c r="M27" i="3"/>
  <c r="N27" i="3"/>
  <c r="M26" i="3"/>
  <c r="N26" i="3"/>
  <c r="M25" i="3"/>
  <c r="N25" i="3"/>
  <c r="M21" i="3"/>
  <c r="N21" i="3"/>
  <c r="M20" i="3"/>
  <c r="N20" i="3"/>
  <c r="M19" i="3"/>
  <c r="N19" i="3"/>
  <c r="M18" i="3"/>
  <c r="N18" i="3"/>
  <c r="M17" i="3"/>
  <c r="N17" i="3"/>
  <c r="M16" i="3"/>
  <c r="N16" i="3"/>
  <c r="M15" i="3"/>
  <c r="N15" i="3"/>
  <c r="M11" i="3"/>
  <c r="N11" i="3"/>
  <c r="M10" i="3"/>
  <c r="N10" i="3"/>
  <c r="M9" i="3"/>
  <c r="N9" i="3"/>
  <c r="J8" i="3"/>
  <c r="J49" i="3"/>
  <c r="J48" i="3"/>
  <c r="J47" i="3"/>
  <c r="J46" i="3"/>
  <c r="J45" i="3"/>
  <c r="J41" i="3"/>
  <c r="J40" i="3"/>
  <c r="J39" i="3"/>
  <c r="J38" i="3"/>
  <c r="J37" i="3"/>
  <c r="J36" i="3"/>
  <c r="J35" i="3"/>
  <c r="J31" i="3"/>
  <c r="J30" i="3"/>
  <c r="J29" i="3"/>
  <c r="J28" i="3"/>
  <c r="J27" i="3"/>
  <c r="J26" i="3"/>
  <c r="J25" i="3"/>
  <c r="J20" i="3"/>
  <c r="J21" i="3"/>
  <c r="J19" i="3"/>
  <c r="J18" i="3"/>
  <c r="J17" i="3"/>
  <c r="J16" i="3"/>
  <c r="J15" i="3"/>
  <c r="J11" i="3"/>
  <c r="J10" i="3"/>
  <c r="J9" i="3"/>
  <c r="H8" i="3"/>
  <c r="H49" i="3"/>
  <c r="H48" i="3"/>
  <c r="H47" i="3"/>
  <c r="H46" i="3"/>
  <c r="H45" i="3"/>
  <c r="H41" i="3"/>
  <c r="H40" i="3"/>
  <c r="H39" i="3"/>
  <c r="H38" i="3"/>
  <c r="H37" i="3"/>
  <c r="H36" i="3"/>
  <c r="H35" i="3"/>
  <c r="H31" i="3"/>
  <c r="H30" i="3"/>
  <c r="H29" i="3"/>
  <c r="H28" i="3"/>
  <c r="H27" i="3"/>
  <c r="H26" i="3"/>
  <c r="H25" i="3"/>
  <c r="H21" i="3"/>
  <c r="H20" i="3"/>
  <c r="H19" i="3"/>
  <c r="H18" i="3"/>
  <c r="H17" i="3"/>
  <c r="H16" i="3"/>
  <c r="H15" i="3"/>
  <c r="H11" i="3"/>
  <c r="H10" i="3"/>
  <c r="H9" i="3"/>
  <c r="F8" i="3"/>
  <c r="F49" i="3"/>
  <c r="F48" i="3"/>
  <c r="F47" i="3"/>
  <c r="F46" i="3"/>
  <c r="F45" i="3"/>
  <c r="F41" i="3"/>
  <c r="F40" i="3"/>
  <c r="F39" i="3"/>
  <c r="F38" i="3"/>
  <c r="F37" i="3"/>
  <c r="F36" i="3"/>
  <c r="F35" i="3"/>
  <c r="F31" i="3"/>
  <c r="F30" i="3"/>
  <c r="F29" i="3"/>
  <c r="F28" i="3"/>
  <c r="F27" i="3"/>
  <c r="F26" i="3"/>
  <c r="F25" i="3"/>
  <c r="F21" i="3"/>
  <c r="F20" i="3"/>
  <c r="F19" i="3"/>
  <c r="F18" i="3"/>
  <c r="F17" i="3"/>
  <c r="F16" i="3"/>
  <c r="F15" i="3"/>
  <c r="F11" i="3"/>
  <c r="F10" i="3"/>
  <c r="F9" i="3"/>
  <c r="D49" i="3"/>
  <c r="D48" i="3"/>
  <c r="D47" i="3"/>
  <c r="D46" i="3"/>
  <c r="D45" i="3"/>
  <c r="D41" i="3"/>
  <c r="D40" i="3"/>
  <c r="D39" i="3"/>
  <c r="D38" i="3"/>
  <c r="D37" i="3"/>
  <c r="D36" i="3"/>
  <c r="D35" i="3"/>
  <c r="D31" i="3"/>
  <c r="D30" i="3"/>
  <c r="D29" i="3"/>
  <c r="D28" i="3"/>
  <c r="D27" i="3"/>
  <c r="D26" i="3"/>
  <c r="D25" i="3"/>
  <c r="D21" i="3"/>
  <c r="D20" i="3"/>
  <c r="D19" i="3"/>
  <c r="D18" i="3"/>
  <c r="D17" i="3"/>
  <c r="D16" i="3"/>
  <c r="D15" i="3"/>
  <c r="D11" i="3"/>
  <c r="D10" i="3"/>
  <c r="D9" i="3"/>
  <c r="M8" i="3"/>
  <c r="N8" i="3"/>
  <c r="D8" i="3"/>
  <c r="S45" i="2"/>
  <c r="S51" i="2"/>
  <c r="S35" i="2"/>
  <c r="S25" i="2"/>
  <c r="R51" i="2"/>
  <c r="R45" i="2"/>
  <c r="R35" i="2"/>
  <c r="R25" i="2"/>
  <c r="S15" i="2"/>
  <c r="R15" i="2"/>
  <c r="M8" i="2"/>
  <c r="N8" i="2"/>
  <c r="M50" i="2"/>
  <c r="N50" i="2"/>
  <c r="M49" i="2"/>
  <c r="N49" i="2"/>
  <c r="M48" i="2"/>
  <c r="N48" i="2"/>
  <c r="M44" i="2"/>
  <c r="N44" i="2"/>
  <c r="M43" i="2"/>
  <c r="N43" i="2"/>
  <c r="M42" i="2"/>
  <c r="N42" i="2"/>
  <c r="M41" i="2"/>
  <c r="N41" i="2"/>
  <c r="M40" i="2"/>
  <c r="N40" i="2"/>
  <c r="M39" i="2"/>
  <c r="N39" i="2"/>
  <c r="M38" i="2"/>
  <c r="N38" i="2"/>
  <c r="M34" i="2"/>
  <c r="N34" i="2"/>
  <c r="M33" i="2"/>
  <c r="N33" i="2"/>
  <c r="M32" i="2"/>
  <c r="N32" i="2"/>
  <c r="M31" i="2"/>
  <c r="N31" i="2"/>
  <c r="M30" i="2"/>
  <c r="N30" i="2"/>
  <c r="M29" i="2"/>
  <c r="N29" i="2"/>
  <c r="M28" i="2"/>
  <c r="N28" i="2"/>
  <c r="M24" i="2"/>
  <c r="N24" i="2"/>
  <c r="M23" i="2"/>
  <c r="N23" i="2"/>
  <c r="M22" i="2"/>
  <c r="N22" i="2"/>
  <c r="M21" i="2"/>
  <c r="N21" i="2"/>
  <c r="M20" i="2"/>
  <c r="N20" i="2"/>
  <c r="M19" i="2"/>
  <c r="N19" i="2"/>
  <c r="M18" i="2"/>
  <c r="N18" i="2"/>
  <c r="M14" i="2"/>
  <c r="N14" i="2"/>
  <c r="M13" i="2"/>
  <c r="N13" i="2"/>
  <c r="M12" i="2"/>
  <c r="N12" i="2"/>
  <c r="M11" i="2"/>
  <c r="N11" i="2"/>
  <c r="M10" i="2"/>
  <c r="N10" i="2"/>
  <c r="M9" i="2"/>
  <c r="N9" i="2"/>
  <c r="J8" i="2"/>
  <c r="J50" i="2"/>
  <c r="J49" i="2"/>
  <c r="J48" i="2"/>
  <c r="J44" i="2"/>
  <c r="J43" i="2"/>
  <c r="J42" i="2"/>
  <c r="J40" i="2"/>
  <c r="J41" i="2"/>
  <c r="J39" i="2"/>
  <c r="J38" i="2"/>
  <c r="J34" i="2"/>
  <c r="J33" i="2"/>
  <c r="J32" i="2"/>
  <c r="J31" i="2"/>
  <c r="J30" i="2"/>
  <c r="J29" i="2"/>
  <c r="J28" i="2"/>
  <c r="J24" i="2"/>
  <c r="J23" i="2"/>
  <c r="J22" i="2"/>
  <c r="J21" i="2"/>
  <c r="J20" i="2"/>
  <c r="J19" i="2"/>
  <c r="J18" i="2"/>
  <c r="J14" i="2"/>
  <c r="J13" i="2"/>
  <c r="J12" i="2"/>
  <c r="J11" i="2"/>
  <c r="J10" i="2"/>
  <c r="J9" i="2"/>
  <c r="H49" i="2"/>
  <c r="H50" i="2"/>
  <c r="H48" i="2"/>
  <c r="H44" i="2"/>
  <c r="H43" i="2"/>
  <c r="H42" i="2"/>
  <c r="H41" i="2"/>
  <c r="H40" i="2"/>
  <c r="H39" i="2"/>
  <c r="H38" i="2"/>
  <c r="H34" i="2"/>
  <c r="H33" i="2"/>
  <c r="H32" i="2"/>
  <c r="H31" i="2"/>
  <c r="H30" i="2"/>
  <c r="H29" i="2"/>
  <c r="H28" i="2"/>
  <c r="H24" i="2"/>
  <c r="H23" i="2"/>
  <c r="H22" i="2"/>
  <c r="H21" i="2"/>
  <c r="H20" i="2"/>
  <c r="H19" i="2"/>
  <c r="H18" i="2"/>
  <c r="H14" i="2"/>
  <c r="H13" i="2"/>
  <c r="H12" i="2"/>
  <c r="H11" i="2"/>
  <c r="H10" i="2"/>
  <c r="H9" i="2"/>
  <c r="F14" i="2"/>
  <c r="F50" i="2"/>
  <c r="F49" i="2"/>
  <c r="F48" i="2"/>
  <c r="F44" i="2"/>
  <c r="F43" i="2"/>
  <c r="F42" i="2"/>
  <c r="F41" i="2"/>
  <c r="F40" i="2"/>
  <c r="F39" i="2"/>
  <c r="F38" i="2"/>
  <c r="F34" i="2"/>
  <c r="F33" i="2"/>
  <c r="F32" i="2"/>
  <c r="F31" i="2"/>
  <c r="F30" i="2"/>
  <c r="F29" i="2"/>
  <c r="F28" i="2"/>
  <c r="F24" i="2"/>
  <c r="F23" i="2"/>
  <c r="F22" i="2"/>
  <c r="F21" i="2"/>
  <c r="F20" i="2"/>
  <c r="F19" i="2"/>
  <c r="F18" i="2"/>
  <c r="F13" i="2"/>
  <c r="F12" i="2"/>
  <c r="F11" i="2"/>
  <c r="F10" i="2"/>
  <c r="F9" i="2"/>
  <c r="D49" i="2"/>
  <c r="D50" i="2"/>
  <c r="D48" i="2"/>
  <c r="D44" i="2"/>
  <c r="D43" i="2"/>
  <c r="D42" i="2"/>
  <c r="D41" i="2"/>
  <c r="D40" i="2"/>
  <c r="D39" i="2"/>
  <c r="D38" i="2"/>
  <c r="D34" i="2"/>
  <c r="D33" i="2"/>
  <c r="D32" i="2"/>
  <c r="D31" i="2"/>
  <c r="D30" i="2"/>
  <c r="D29" i="2"/>
  <c r="D28" i="2"/>
  <c r="D24" i="2"/>
  <c r="D23" i="2"/>
  <c r="D22" i="2"/>
  <c r="D21" i="2"/>
  <c r="D20" i="2"/>
  <c r="D19" i="2"/>
  <c r="D18" i="2"/>
  <c r="D14" i="2"/>
  <c r="D13" i="2"/>
  <c r="D12" i="2"/>
  <c r="D11" i="2"/>
  <c r="D10" i="2"/>
  <c r="D9" i="2"/>
  <c r="H8" i="2"/>
  <c r="F8" i="2"/>
  <c r="D8" i="2"/>
  <c r="S52" i="3"/>
  <c r="R52" i="3"/>
  <c r="S53" i="2"/>
  <c r="R53" i="2"/>
  <c r="A8" i="3"/>
  <c r="B9" i="4"/>
  <c r="B13" i="4"/>
  <c r="B14" i="4"/>
  <c r="B15" i="4"/>
  <c r="B16" i="4"/>
  <c r="B17" i="4"/>
  <c r="B18" i="4"/>
  <c r="B19" i="4"/>
  <c r="B23" i="4"/>
  <c r="B24" i="4"/>
  <c r="B25" i="4"/>
  <c r="B26" i="4"/>
  <c r="B27" i="4"/>
  <c r="B28" i="4"/>
  <c r="B29" i="4"/>
  <c r="B33" i="4"/>
  <c r="B34" i="4"/>
  <c r="B35" i="4"/>
  <c r="B36" i="4"/>
  <c r="B37" i="4"/>
  <c r="B38" i="4"/>
  <c r="B39" i="4"/>
  <c r="B43" i="4"/>
  <c r="B44" i="4"/>
  <c r="B45" i="4"/>
  <c r="B46" i="4"/>
  <c r="B47" i="4"/>
  <c r="B48" i="4"/>
  <c r="B49" i="4"/>
  <c r="B53" i="4"/>
  <c r="A8" i="4"/>
  <c r="A9" i="4"/>
  <c r="A13" i="4"/>
  <c r="A14" i="4"/>
  <c r="A15" i="4"/>
  <c r="A16" i="4"/>
  <c r="A17" i="4"/>
  <c r="A18" i="4"/>
  <c r="A19" i="4"/>
  <c r="A23" i="4"/>
  <c r="A24" i="4"/>
  <c r="A25" i="4"/>
  <c r="A26" i="4"/>
  <c r="A27" i="4"/>
  <c r="A28" i="4"/>
  <c r="A29" i="4"/>
  <c r="A33" i="4"/>
  <c r="A34" i="4"/>
  <c r="A35" i="4"/>
  <c r="A36" i="4"/>
  <c r="A37" i="4"/>
  <c r="A38" i="4"/>
  <c r="A39" i="4"/>
  <c r="A43" i="4"/>
  <c r="A44" i="4"/>
  <c r="A45" i="4"/>
  <c r="A46" i="4"/>
  <c r="A47" i="4"/>
  <c r="A48" i="4"/>
  <c r="A49" i="4"/>
  <c r="A53" i="4"/>
  <c r="B9" i="2"/>
  <c r="B10" i="2"/>
  <c r="B11" i="2"/>
  <c r="B12" i="2"/>
  <c r="B13" i="2"/>
  <c r="B14" i="2"/>
  <c r="B18" i="2"/>
  <c r="B19" i="2"/>
  <c r="B20" i="2"/>
  <c r="B21" i="2"/>
  <c r="B22" i="2"/>
  <c r="B23" i="2"/>
  <c r="B24" i="2"/>
  <c r="B28" i="2"/>
  <c r="B29" i="2"/>
  <c r="B30" i="2"/>
  <c r="B31" i="2"/>
  <c r="B32" i="2"/>
  <c r="B33" i="2"/>
  <c r="B34" i="2"/>
  <c r="B38" i="2"/>
  <c r="B39" i="2"/>
  <c r="B40" i="2"/>
  <c r="B41" i="2"/>
  <c r="B42" i="2"/>
  <c r="B43" i="2"/>
  <c r="B44" i="2"/>
  <c r="B48" i="2"/>
  <c r="B49" i="2"/>
  <c r="B50" i="2"/>
  <c r="A8" i="2"/>
  <c r="A9" i="2"/>
  <c r="A10" i="2"/>
  <c r="A11" i="2"/>
  <c r="A12" i="2"/>
  <c r="A13" i="2"/>
  <c r="A14" i="2"/>
  <c r="A18" i="2"/>
  <c r="A19" i="2"/>
  <c r="A20" i="2"/>
  <c r="A21" i="2"/>
  <c r="A22" i="2"/>
  <c r="A23" i="2"/>
  <c r="A24" i="2"/>
  <c r="A28" i="2"/>
  <c r="A29" i="2"/>
  <c r="A30" i="2"/>
  <c r="A31" i="2"/>
  <c r="A32" i="2"/>
  <c r="A33" i="2"/>
  <c r="A34" i="2"/>
  <c r="A38" i="2"/>
  <c r="A39" i="2"/>
  <c r="A40" i="2"/>
  <c r="A41" i="2"/>
  <c r="A42" i="2"/>
  <c r="A43" i="2"/>
  <c r="A44" i="2"/>
  <c r="A48" i="2"/>
  <c r="A49" i="2"/>
  <c r="A50" i="2"/>
  <c r="A8" i="1"/>
  <c r="B9" i="3"/>
  <c r="B10" i="3"/>
  <c r="B11" i="3"/>
  <c r="B15" i="3"/>
  <c r="B16" i="3"/>
  <c r="B17" i="3"/>
  <c r="B18" i="3"/>
  <c r="B19" i="3"/>
  <c r="B20" i="3"/>
  <c r="B21" i="3"/>
  <c r="B25" i="3"/>
  <c r="B26" i="3"/>
  <c r="B27" i="3"/>
  <c r="B28" i="3"/>
  <c r="B29" i="3"/>
  <c r="B30" i="3"/>
  <c r="B31" i="3"/>
  <c r="B35" i="3"/>
  <c r="B36" i="3"/>
  <c r="B37" i="3"/>
  <c r="B38" i="3"/>
  <c r="B39" i="3"/>
  <c r="B40" i="3"/>
  <c r="B41" i="3"/>
  <c r="B45" i="3"/>
  <c r="B46" i="3"/>
  <c r="B47" i="3"/>
  <c r="B48" i="3"/>
  <c r="B49" i="3"/>
  <c r="A9" i="3"/>
  <c r="A10" i="3"/>
  <c r="A11" i="3"/>
  <c r="A15" i="3"/>
  <c r="A16" i="3"/>
  <c r="A17" i="3"/>
  <c r="A18" i="3"/>
  <c r="A19" i="3"/>
  <c r="A20" i="3"/>
  <c r="A21" i="3"/>
  <c r="A25" i="3"/>
  <c r="A26" i="3"/>
  <c r="A27" i="3"/>
  <c r="A28" i="3"/>
  <c r="A29" i="3"/>
  <c r="A30" i="3"/>
  <c r="A31" i="3"/>
  <c r="A35" i="3"/>
  <c r="A36" i="3"/>
  <c r="A37" i="3"/>
  <c r="A38" i="3"/>
  <c r="A39" i="3"/>
  <c r="A40" i="3"/>
  <c r="A41" i="3"/>
  <c r="A45" i="3"/>
  <c r="A46" i="3"/>
  <c r="A47" i="3"/>
  <c r="A48" i="3"/>
  <c r="A49" i="3"/>
  <c r="B23" i="1"/>
  <c r="B24" i="1"/>
  <c r="B25" i="1"/>
  <c r="B26" i="1"/>
  <c r="B27" i="1"/>
  <c r="B28" i="1"/>
  <c r="B29" i="1"/>
  <c r="B33" i="1"/>
  <c r="B34" i="1"/>
  <c r="B35" i="1"/>
  <c r="B36" i="1"/>
  <c r="B37" i="1"/>
  <c r="B38" i="1"/>
  <c r="B39" i="1"/>
  <c r="B43" i="1"/>
  <c r="B44" i="1"/>
  <c r="B45" i="1"/>
  <c r="B46" i="1"/>
  <c r="B47" i="1"/>
  <c r="B48" i="1"/>
  <c r="B49" i="1"/>
  <c r="B53" i="1"/>
  <c r="A9" i="1"/>
  <c r="A13" i="1"/>
  <c r="A14" i="1"/>
  <c r="A15" i="1"/>
  <c r="A16" i="1"/>
  <c r="A17" i="1"/>
  <c r="A18" i="1"/>
  <c r="A19" i="1"/>
  <c r="A23" i="1"/>
  <c r="A24" i="1"/>
  <c r="A25" i="1"/>
  <c r="A26" i="1"/>
  <c r="A27" i="1"/>
  <c r="A28" i="1"/>
  <c r="A29" i="1"/>
  <c r="A33" i="1"/>
  <c r="A34" i="1"/>
  <c r="A35" i="1"/>
  <c r="A36" i="1"/>
  <c r="A37" i="1"/>
  <c r="A38" i="1"/>
  <c r="A39" i="1"/>
  <c r="A43" i="1"/>
  <c r="A44" i="1"/>
  <c r="A45" i="1"/>
  <c r="A46" i="1"/>
  <c r="A47" i="1"/>
  <c r="A48" i="1"/>
  <c r="A49" i="1"/>
  <c r="A53" i="1"/>
</calcChain>
</file>

<file path=xl/sharedStrings.xml><?xml version="1.0" encoding="utf-8"?>
<sst xmlns="http://schemas.openxmlformats.org/spreadsheetml/2006/main" count="209" uniqueCount="30">
  <si>
    <t>Nbre d'H</t>
  </si>
  <si>
    <t>Heures à 25%</t>
  </si>
  <si>
    <t>Heures à 50%</t>
  </si>
  <si>
    <t>HS à 25% non versées et HS à 50% versées à 25%</t>
  </si>
  <si>
    <t>Fin nuit</t>
  </si>
  <si>
    <t>DEBUT</t>
  </si>
  <si>
    <t xml:space="preserve">FIN </t>
  </si>
  <si>
    <t>DATE</t>
  </si>
  <si>
    <t>NUIT</t>
  </si>
  <si>
    <t xml:space="preserve"> JOUR</t>
  </si>
  <si>
    <t xml:space="preserve">Nbre d'H </t>
  </si>
  <si>
    <t>Service</t>
  </si>
  <si>
    <t>Déb nuit</t>
  </si>
  <si>
    <t>en mns</t>
  </si>
  <si>
    <t>RC nuit</t>
  </si>
  <si>
    <t>Sept 2012</t>
  </si>
  <si>
    <t>Octobre 2012</t>
  </si>
  <si>
    <t>Nov 2012</t>
  </si>
  <si>
    <t>Déc 2012</t>
  </si>
  <si>
    <t>Totaux :</t>
  </si>
  <si>
    <t>Totaux mois :</t>
  </si>
  <si>
    <t>JOUR</t>
  </si>
  <si>
    <t>en heure</t>
  </si>
  <si>
    <t>décimale</t>
  </si>
  <si>
    <t>par semaine</t>
  </si>
  <si>
    <t>Heure</t>
  </si>
  <si>
    <t>Fin</t>
  </si>
  <si>
    <t>Arrivée</t>
  </si>
  <si>
    <t>par service</t>
  </si>
  <si>
    <t>juste pour essayer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</si>
</sst>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h:mm;@"/>
    <numFmt numFmtId="165" formatCode="[$-40C]mmmm\-yy;@"/>
    <numFmt numFmtId="166" formatCode="hh:mm:ss;@"/>
    <numFmt numFmtId="167" formatCode="ddd"/>
    <numFmt numFmtId="168" formatCode="dd"/>
    <numFmt numFmtId="169" formatCode="[hh]:mm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u/>
      <sz val="10"/>
      <color theme="1"/>
      <name val="Calibri"/>
      <scheme val="minor"/>
    </font>
    <font>
      <b/>
      <sz val="10"/>
      <color theme="1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205"/>
      <name val="Arial"/>
      <family val="2"/>
    </font>
    <font>
      <sz val="8"/>
      <color theme="1"/>
      <name val="Calibri"/>
      <scheme val="minor"/>
    </font>
    <font>
      <b/>
      <u/>
      <sz val="10"/>
      <color theme="1"/>
      <name val="Arial"/>
    </font>
    <font>
      <b/>
      <sz val="10"/>
      <color rgb="FF0000FF"/>
      <name val="Arial"/>
    </font>
    <font>
      <b/>
      <u/>
      <sz val="10"/>
      <color rgb="FFFF0000"/>
      <name val="Arial"/>
    </font>
    <font>
      <b/>
      <sz val="10"/>
      <color rgb="FFFF0000"/>
      <name val="Calibri"/>
      <scheme val="minor"/>
    </font>
    <font>
      <b/>
      <sz val="10"/>
      <color rgb="FF800000"/>
      <name val="Calibri"/>
      <scheme val="minor"/>
    </font>
    <font>
      <b/>
      <u/>
      <sz val="10"/>
      <color rgb="FF000090"/>
      <name val="Arial"/>
    </font>
    <font>
      <b/>
      <sz val="10"/>
      <color rgb="FF660066"/>
      <name val="Calibri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5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/>
    <xf numFmtId="2" fontId="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5" fontId="9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 textRotation="90"/>
    </xf>
    <xf numFmtId="0" fontId="6" fillId="0" borderId="0" xfId="0" applyFont="1" applyBorder="1" applyAlignment="1">
      <alignment horizontal="center" textRotation="90"/>
    </xf>
    <xf numFmtId="0" fontId="6" fillId="0" borderId="0" xfId="0" applyFont="1" applyBorder="1"/>
    <xf numFmtId="167" fontId="10" fillId="0" borderId="0" xfId="0" applyNumberFormat="1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8" fillId="0" borderId="0" xfId="135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vertical="center"/>
    </xf>
    <xf numFmtId="166" fontId="8" fillId="3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/>
    <xf numFmtId="0" fontId="13" fillId="3" borderId="0" xfId="0" applyFont="1" applyFill="1" applyAlignment="1">
      <alignment horizontal="left"/>
    </xf>
    <xf numFmtId="164" fontId="13" fillId="3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164" fontId="14" fillId="0" borderId="0" xfId="135" applyNumberFormat="1" applyFont="1" applyBorder="1" applyAlignment="1">
      <alignment horizontal="center" vertical="center"/>
    </xf>
    <xf numFmtId="164" fontId="16" fillId="0" borderId="0" xfId="135" applyNumberFormat="1" applyFont="1" applyBorder="1" applyAlignment="1">
      <alignment horizontal="center" vertical="center"/>
    </xf>
    <xf numFmtId="164" fontId="11" fillId="0" borderId="0" xfId="135" applyNumberFormat="1" applyFont="1" applyBorder="1" applyAlignment="1">
      <alignment horizontal="center" vertical="center"/>
    </xf>
    <xf numFmtId="164" fontId="8" fillId="0" borderId="0" xfId="135" applyNumberFormat="1" applyFont="1" applyBorder="1" applyAlignment="1">
      <alignment horizontal="center" vertical="center"/>
    </xf>
    <xf numFmtId="164" fontId="14" fillId="0" borderId="0" xfId="135" applyNumberFormat="1" applyFont="1" applyBorder="1" applyAlignment="1">
      <alignment vertical="center"/>
    </xf>
    <xf numFmtId="164" fontId="16" fillId="0" borderId="0" xfId="135" applyNumberFormat="1" applyFont="1" applyBorder="1" applyAlignment="1">
      <alignment vertical="center"/>
    </xf>
    <xf numFmtId="2" fontId="8" fillId="0" borderId="0" xfId="135" applyNumberFormat="1" applyFont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166" fontId="8" fillId="6" borderId="0" xfId="0" applyNumberFormat="1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166" fontId="10" fillId="7" borderId="0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0" xfId="0" applyNumberFormat="1" applyFont="1" applyFill="1" applyBorder="1" applyAlignment="1">
      <alignment horizontal="center" vertical="center"/>
    </xf>
    <xf numFmtId="166" fontId="10" fillId="8" borderId="0" xfId="0" applyNumberFormat="1" applyFont="1" applyFill="1" applyBorder="1" applyAlignment="1">
      <alignment horizontal="center" vertical="center"/>
    </xf>
    <xf numFmtId="166" fontId="8" fillId="8" borderId="0" xfId="0" applyNumberFormat="1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9" fontId="7" fillId="10" borderId="0" xfId="0" applyNumberFormat="1" applyFont="1" applyFill="1" applyAlignment="1">
      <alignment horizontal="center" vertical="center"/>
    </xf>
    <xf numFmtId="164" fontId="11" fillId="0" borderId="0" xfId="135" applyNumberFormat="1" applyFont="1" applyBorder="1" applyAlignment="1">
      <alignment vertical="center"/>
    </xf>
    <xf numFmtId="164" fontId="8" fillId="0" borderId="0" xfId="135" applyNumberFormat="1" applyFont="1" applyBorder="1" applyAlignment="1">
      <alignment vertical="center"/>
    </xf>
    <xf numFmtId="2" fontId="11" fillId="0" borderId="0" xfId="0" applyNumberFormat="1" applyFont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64" fontId="19" fillId="0" borderId="0" xfId="135" applyNumberFormat="1" applyFont="1" applyBorder="1" applyAlignment="1">
      <alignment vertical="center"/>
    </xf>
    <xf numFmtId="2" fontId="20" fillId="0" borderId="0" xfId="0" applyNumberFormat="1" applyFont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6" fillId="10" borderId="0" xfId="0" applyFont="1" applyFill="1" applyAlignment="1">
      <alignment horizontal="center"/>
    </xf>
    <xf numFmtId="169" fontId="14" fillId="0" borderId="0" xfId="135" applyNumberFormat="1" applyFont="1" applyBorder="1" applyAlignment="1">
      <alignment vertical="center"/>
    </xf>
    <xf numFmtId="169" fontId="10" fillId="0" borderId="0" xfId="0" applyNumberFormat="1" applyFont="1" applyFill="1" applyBorder="1" applyAlignment="1">
      <alignment horizontal="center" vertical="center"/>
    </xf>
    <xf numFmtId="169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0" fillId="2" borderId="0" xfId="0" quotePrefix="1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6" fillId="10" borderId="0" xfId="0" applyFont="1" applyFill="1" applyAlignment="1">
      <alignment horizontal="center"/>
    </xf>
    <xf numFmtId="169" fontId="8" fillId="7" borderId="0" xfId="0" applyNumberFormat="1" applyFont="1" applyFill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20" fontId="6" fillId="0" borderId="0" xfId="0" applyNumberFormat="1" applyFont="1"/>
    <xf numFmtId="0" fontId="21" fillId="0" borderId="0" xfId="0" applyFont="1"/>
    <xf numFmtId="164" fontId="23" fillId="8" borderId="0" xfId="0" quotePrefix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20" fontId="6" fillId="0" borderId="0" xfId="0" applyNumberFormat="1" applyFont="1" applyFill="1" applyAlignment="1">
      <alignment horizontal="center" vertical="center"/>
    </xf>
    <xf numFmtId="20" fontId="21" fillId="0" borderId="0" xfId="0" applyNumberFormat="1" applyFont="1" applyFill="1" applyAlignment="1">
      <alignment horizontal="center" vertical="center"/>
    </xf>
    <xf numFmtId="20" fontId="6" fillId="0" borderId="0" xfId="0" applyNumberFormat="1" applyFont="1" applyFill="1"/>
    <xf numFmtId="0" fontId="21" fillId="0" borderId="0" xfId="0" applyFont="1" applyFill="1"/>
    <xf numFmtId="0" fontId="7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4" fontId="23" fillId="0" borderId="0" xfId="0" quotePrefix="1" applyNumberFormat="1" applyFont="1" applyFill="1" applyBorder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169" fontId="11" fillId="0" borderId="0" xfId="0" applyNumberFormat="1" applyFont="1" applyFill="1" applyBorder="1" applyAlignment="1">
      <alignment horizontal="center" vertical="center"/>
    </xf>
  </cellXfs>
  <cellStyles count="51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6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Milliers" xfId="135" builtinId="3"/>
    <cellStyle name="Normal" xfId="0" builtinId="0"/>
  </cellStyles>
  <dxfs count="2013"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60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showRuler="0" workbookViewId="0">
      <selection activeCell="D23" sqref="D23"/>
    </sheetView>
  </sheetViews>
  <sheetFormatPr baseColWidth="10" defaultRowHeight="15.75" x14ac:dyDescent="0.25"/>
  <cols>
    <col min="1" max="1" width="7.875" customWidth="1"/>
    <col min="2" max="2" width="5.875" customWidth="1"/>
    <col min="3" max="3" width="8.875" customWidth="1"/>
    <col min="4" max="4" width="7.875" customWidth="1"/>
    <col min="5" max="5" width="11.625" customWidth="1"/>
    <col min="6" max="6" width="10.125" customWidth="1"/>
    <col min="7" max="7" width="9.875" customWidth="1"/>
    <col min="8" max="8" width="10" customWidth="1"/>
    <col min="9" max="9" width="20.875" customWidth="1"/>
    <col min="10" max="11" width="13.375" customWidth="1"/>
    <col min="18" max="18" width="30.125" customWidth="1"/>
  </cols>
  <sheetData>
    <row r="1" spans="1:18" ht="14.1" customHeight="1" x14ac:dyDescent="0.35">
      <c r="A1" s="24" t="s">
        <v>12</v>
      </c>
      <c r="B1" s="25">
        <v>0.875</v>
      </c>
      <c r="C1" s="9"/>
      <c r="D1" s="9"/>
      <c r="E1" s="9"/>
      <c r="F1" s="9"/>
      <c r="G1" s="9"/>
      <c r="H1" s="9"/>
    </row>
    <row r="2" spans="1:18" ht="14.1" customHeight="1" x14ac:dyDescent="0.35">
      <c r="A2" s="24" t="s">
        <v>4</v>
      </c>
      <c r="B2" s="25">
        <v>0.25</v>
      </c>
      <c r="C2" s="9"/>
      <c r="D2" s="9"/>
      <c r="E2" s="9"/>
      <c r="F2" s="60">
        <f>IF(AND(C8&lt;=21/24,D8&gt;=6/24),9/24,IF(AND(C8&lt;=21/24,D8&lt;=6/24),MOD(21/24-D8,1),IF(AND(C8&gt;21/24,D8&lt;=6/24),MOD(D8-C8,1),IF(AND(C8&gt;21/24,D8&gt;6/24),MOD(6/24-C8,1)))))</f>
        <v>0.29166666666666663</v>
      </c>
      <c r="G2" s="9"/>
      <c r="H2" s="9"/>
    </row>
    <row r="3" spans="1:18" s="2" customFormat="1" ht="8.1" customHeight="1" x14ac:dyDescent="0.2">
      <c r="A3" s="21"/>
      <c r="B3" s="21"/>
      <c r="C3" s="21"/>
      <c r="D3" s="21"/>
      <c r="E3" s="21"/>
      <c r="F3" s="21"/>
      <c r="G3" s="21"/>
      <c r="H3" s="23"/>
      <c r="I3" s="5"/>
      <c r="J3" s="5"/>
      <c r="K3" s="5"/>
    </row>
    <row r="4" spans="1:18" s="2" customFormat="1" ht="12.75" x14ac:dyDescent="0.2">
      <c r="A4" s="64" t="s">
        <v>15</v>
      </c>
      <c r="B4" s="64"/>
      <c r="C4" s="10"/>
      <c r="D4" s="10"/>
      <c r="E4" s="12"/>
      <c r="F4" s="13"/>
      <c r="G4" s="13"/>
      <c r="H4" s="23"/>
    </row>
    <row r="5" spans="1:18" s="2" customFormat="1" ht="12.75" x14ac:dyDescent="0.2">
      <c r="A5" s="64"/>
      <c r="B5" s="64"/>
      <c r="C5" s="28" t="s">
        <v>25</v>
      </c>
      <c r="D5" s="40" t="s">
        <v>25</v>
      </c>
      <c r="E5" s="41" t="s">
        <v>10</v>
      </c>
      <c r="F5" s="43" t="s">
        <v>10</v>
      </c>
      <c r="G5" s="45" t="s">
        <v>0</v>
      </c>
      <c r="H5" s="49" t="s">
        <v>14</v>
      </c>
      <c r="I5" s="66" t="s">
        <v>3</v>
      </c>
      <c r="J5" s="66"/>
      <c r="K5" s="59"/>
      <c r="L5" s="3"/>
      <c r="M5" s="3"/>
      <c r="N5" s="3"/>
      <c r="O5" s="3"/>
    </row>
    <row r="6" spans="1:18" s="2" customFormat="1" ht="12.75" x14ac:dyDescent="0.2">
      <c r="A6" s="10"/>
      <c r="B6" s="10"/>
      <c r="C6" s="28" t="s">
        <v>27</v>
      </c>
      <c r="D6" s="40" t="s">
        <v>26</v>
      </c>
      <c r="E6" s="42" t="s">
        <v>11</v>
      </c>
      <c r="F6" s="44" t="s">
        <v>9</v>
      </c>
      <c r="G6" s="47" t="s">
        <v>8</v>
      </c>
      <c r="H6" s="49" t="s">
        <v>13</v>
      </c>
      <c r="I6" s="50" t="s">
        <v>1</v>
      </c>
      <c r="J6" s="50" t="s">
        <v>2</v>
      </c>
      <c r="K6" s="50"/>
      <c r="L6" s="4"/>
      <c r="M6" s="4"/>
      <c r="N6" s="4"/>
      <c r="O6" s="4"/>
    </row>
    <row r="7" spans="1:18" s="2" customFormat="1" ht="12.75" x14ac:dyDescent="0.2">
      <c r="A7" s="65" t="s">
        <v>7</v>
      </c>
      <c r="B7" s="65"/>
      <c r="C7" s="28" t="s">
        <v>22</v>
      </c>
      <c r="D7" s="40" t="s">
        <v>22</v>
      </c>
      <c r="E7" s="42" t="s">
        <v>22</v>
      </c>
      <c r="F7" s="44" t="s">
        <v>22</v>
      </c>
      <c r="G7" s="47" t="s">
        <v>22</v>
      </c>
      <c r="H7" s="49" t="s">
        <v>28</v>
      </c>
      <c r="I7" s="50" t="s">
        <v>24</v>
      </c>
      <c r="J7" s="50" t="s">
        <v>24</v>
      </c>
      <c r="K7" s="50"/>
      <c r="L7" s="4"/>
      <c r="M7" s="4"/>
      <c r="N7" s="4"/>
      <c r="O7" s="4"/>
    </row>
    <row r="8" spans="1:18" s="2" customFormat="1" ht="12" customHeight="1" x14ac:dyDescent="0.2">
      <c r="A8" s="14">
        <f>A3</f>
        <v>0</v>
      </c>
      <c r="B8" s="15">
        <v>1</v>
      </c>
      <c r="C8" s="16">
        <v>0.95833333333333337</v>
      </c>
      <c r="D8" s="16">
        <v>0.33333333333333331</v>
      </c>
      <c r="E8" s="60">
        <f>MOD(D8-C8,1)</f>
        <v>0.375</v>
      </c>
      <c r="F8" s="18">
        <f>IF(G8=0,E8,E8-G8)</f>
        <v>8.333333333333337E-2</v>
      </c>
      <c r="G8" s="71">
        <f>IF(AND(C8&gt;=deb_jour,D8&lt;=deb_nuit,D8-C8&gt;0),0,IF(AND(C8&gt;deb_jour,D8&lt;deb_jour,D8-C8&lt;0),MOD(fin-deb_nuit,1),IF(AND(C8&gt;deb_jour,D8&gt;deb_nuit),MOD(D8-21/24,1),IF(AND(C8&lt;=deb_nuit,D8&gt;deb_jour,D8-C8&lt;0),9/24,IF(AND(C8&gt;=deb_nuit,D8&gt;=deb_jour,D8-C8&lt;0),MOD(deb_jour-C8,1),IF(AND(C8&lt;deb_jour,D8&gt;=deb_jour,D8&lt;deb_nuit),MOD(deb_jour-C8,1),IF(AND(C8&lt;deb_jour,D8&gt;=deb_nuit),MOD(deb_jour-C8,1)+MOD(D8-deb_nuit,1),IF(AND(C8&lt;deb_jour,D8&lt;=deb_jour),D8-C8,0))))))))</f>
        <v>0.29166666666666663</v>
      </c>
      <c r="H8" s="61">
        <f>G8*60/100</f>
        <v>0.17499999999999996</v>
      </c>
      <c r="I8" s="4"/>
      <c r="J8" s="4"/>
      <c r="K8" s="4"/>
      <c r="L8" s="4"/>
      <c r="M8" s="63"/>
      <c r="N8" s="63"/>
      <c r="O8" s="63"/>
    </row>
    <row r="9" spans="1:18" s="2" customFormat="1" ht="12.75" x14ac:dyDescent="0.2">
      <c r="A9" s="30">
        <f>A8+1</f>
        <v>1</v>
      </c>
      <c r="B9" s="15">
        <v>2</v>
      </c>
      <c r="C9" s="16">
        <v>0.95833333333333337</v>
      </c>
      <c r="D9" s="16">
        <v>0.33333333333333331</v>
      </c>
      <c r="E9" s="60">
        <f>MOD(D9-C9,1)</f>
        <v>0.375</v>
      </c>
      <c r="F9" s="18">
        <f>IF(G9=0,E9,E9-G9)</f>
        <v>8.333333333333337E-2</v>
      </c>
      <c r="G9" s="71">
        <f>IF(AND(C9&gt;=deb_jour,D9&lt;=deb_nuit,D9-C9&gt;0),0,IF(AND(C9&gt;deb_jour,D9&lt;deb_jour,D9-C9&lt;0),MOD(fin-deb_nuit,1),IF(AND(C9&gt;deb_jour,D9&gt;deb_nuit),MOD(D9-21/24,1),IF(AND(C9&lt;=deb_nuit,D9&gt;deb_jour,D9-C9&lt;0),9/24,IF(AND(C9&gt;=deb_nuit,D9&gt;=deb_jour,D9-C9&lt;0),MOD(deb_jour-C9,1),IF(AND(C9&lt;deb_jour,D9&gt;=deb_jour,D9&lt;deb_nuit),MOD(deb_jour-C9,1),IF(AND(C9&lt;deb_jour,D9&gt;=deb_nuit),MOD(deb_jour-C9,1)+MOD(D9-deb_nuit,1),IF(AND(C9&lt;deb_jour,D9&lt;=deb_jour),D9-C9,0))))))))</f>
        <v>0.29166666666666663</v>
      </c>
      <c r="H9" s="61">
        <f>G9*60/100</f>
        <v>0.17499999999999996</v>
      </c>
      <c r="I9" s="4"/>
      <c r="J9" s="4"/>
      <c r="K9" s="4"/>
      <c r="L9" s="4"/>
      <c r="M9" s="4"/>
      <c r="N9" s="4"/>
      <c r="O9" s="4"/>
    </row>
    <row r="10" spans="1:18" s="2" customFormat="1" ht="12.75" x14ac:dyDescent="0.2">
      <c r="A10" s="14"/>
      <c r="B10" s="15"/>
      <c r="C10" s="16"/>
      <c r="D10" s="16"/>
      <c r="E10" s="60">
        <f>SUBTOTAL(9,E3:E9)</f>
        <v>0.75</v>
      </c>
      <c r="F10" s="62">
        <f t="shared" ref="F10:G10" si="0">SUBTOTAL(9,F8:F9)</f>
        <v>0.16666666666666674</v>
      </c>
      <c r="G10" s="62">
        <f t="shared" si="0"/>
        <v>0.58333333333333326</v>
      </c>
      <c r="H10" s="62">
        <f>SUBTOTAL(9,H8:H9)</f>
        <v>0.34999999999999992</v>
      </c>
      <c r="I10" s="82">
        <f>IF(E10&lt;35/24,0,E10-(35/24)-J10)</f>
        <v>0</v>
      </c>
      <c r="J10" s="82">
        <f>IF(E10-44/24&lt;=0,0,E10-44/24)</f>
        <v>0</v>
      </c>
      <c r="K10" s="55"/>
      <c r="L10" s="4"/>
      <c r="M10" s="4"/>
      <c r="N10" s="4"/>
      <c r="O10" s="4"/>
    </row>
    <row r="11" spans="1:18" s="2" customFormat="1" ht="12.75" x14ac:dyDescent="0.2">
      <c r="A11" s="14"/>
      <c r="B11" s="15"/>
      <c r="C11" s="16"/>
      <c r="D11" s="16"/>
      <c r="E11" s="18"/>
      <c r="F11" s="18"/>
      <c r="G11" s="81"/>
      <c r="H11" s="20"/>
      <c r="I11" s="4"/>
      <c r="J11" s="4"/>
      <c r="K11" s="4"/>
      <c r="L11" s="72"/>
      <c r="M11" s="72"/>
      <c r="N11" s="73"/>
      <c r="O11" s="73"/>
      <c r="P11" s="74"/>
    </row>
    <row r="12" spans="1:18" s="2" customFormat="1" ht="12.75" x14ac:dyDescent="0.2">
      <c r="A12" s="14"/>
      <c r="B12" s="15"/>
      <c r="C12" s="16"/>
      <c r="D12" s="16"/>
      <c r="E12" s="18"/>
      <c r="F12" s="18"/>
      <c r="G12" s="81"/>
      <c r="H12" s="20"/>
      <c r="I12" s="4"/>
      <c r="J12" s="4"/>
      <c r="K12" s="4"/>
      <c r="L12" s="72"/>
      <c r="M12" s="75"/>
      <c r="N12" s="76"/>
      <c r="O12" s="76"/>
      <c r="P12" s="77"/>
      <c r="Q12" s="70"/>
      <c r="R12" s="2">
        <v>0</v>
      </c>
    </row>
    <row r="13" spans="1:18" s="2" customFormat="1" ht="12.75" x14ac:dyDescent="0.2">
      <c r="A13" s="14">
        <f>A9+1</f>
        <v>2</v>
      </c>
      <c r="B13" s="15">
        <f>B9+1</f>
        <v>3</v>
      </c>
      <c r="C13" s="61">
        <v>0.375</v>
      </c>
      <c r="D13" s="61">
        <v>0.125</v>
      </c>
      <c r="E13" s="60">
        <f>MOD(D13-C13,1)</f>
        <v>0.75</v>
      </c>
      <c r="F13" s="67">
        <f t="shared" ref="F13:F19" si="1">IF(G13=0,E13,E13-G13)</f>
        <v>0.5</v>
      </c>
      <c r="G13" s="71">
        <f>IF(AND(C13&gt;=deb_jour,D13&lt;=deb_nuit,D13-C13&gt;0),0,IF(AND(C13&gt;deb_jour,D13&lt;deb_jour,D13-C13&lt;0),MOD(fin-deb_nuit,1),IF(AND(C13&gt;deb_jour,D13&gt;deb_nuit),MOD(D13-21/24,1),IF(AND(C13&lt;=deb_nuit,D13&gt;deb_jour,D13-C13&lt;0),9/24,IF(AND(C13&gt;=deb_nuit,D13&gt;=deb_jour,D13-C13&lt;0),MOD(deb_jour-C13,1),IF(AND(C13&lt;deb_jour,D13&gt;=deb_jour,D13&lt;deb_nuit),MOD(deb_jour-C13,1),IF(AND(C13&lt;deb_jour,D13&gt;=deb_nuit),MOD(deb_jour-C13,1)+MOD(D13-deb_nuit,1),IF(AND(C13&lt;deb_jour,D13&lt;=deb_jour),D13-C13,0))))))))</f>
        <v>0.25</v>
      </c>
      <c r="H13" s="61">
        <f>G13*60/100</f>
        <v>0.15</v>
      </c>
      <c r="L13" s="78"/>
      <c r="M13" s="74"/>
      <c r="N13" s="74"/>
      <c r="O13" s="78"/>
      <c r="P13" s="74"/>
      <c r="R13" s="2">
        <f>fin-deb_nuit</f>
        <v>-0.75</v>
      </c>
    </row>
    <row r="14" spans="1:18" s="2" customFormat="1" ht="12.75" x14ac:dyDescent="0.2">
      <c r="A14" s="14">
        <f t="shared" ref="A14:B34" si="2">A13+1</f>
        <v>3</v>
      </c>
      <c r="B14" s="15">
        <f t="shared" si="2"/>
        <v>4</v>
      </c>
      <c r="C14" s="61">
        <v>0.875</v>
      </c>
      <c r="D14" s="61">
        <v>0.95833333333333404</v>
      </c>
      <c r="E14" s="60">
        <f t="shared" ref="E14:E19" si="3">MOD(D14-C14,1)</f>
        <v>8.3333333333334036E-2</v>
      </c>
      <c r="F14" s="67">
        <f t="shared" si="1"/>
        <v>0</v>
      </c>
      <c r="G14" s="71">
        <f>IF(AND(C14&gt;=deb_jour,D14&lt;=deb_nuit,D14-C14&gt;0),0,IF(AND(C14&gt;deb_jour,D14&lt;deb_jour,D14-C14&lt;0),MOD(fin-deb_nuit,1),IF(AND(C14&gt;deb_jour,D14&gt;deb_nuit),MOD(D14-21/24,1),IF(AND(C14&lt;=deb_nuit,D14&gt;deb_jour,D14-C14&lt;0),9/24,IF(AND(C14&gt;=deb_nuit,D14&gt;=deb_jour,D14-C14&lt;0),MOD(deb_jour-C14,1),IF(AND(C14&lt;deb_jour,D14&gt;=deb_jour,D14&lt;deb_nuit),MOD(deb_jour-C14,1),IF(AND(C14&lt;deb_jour,D14&gt;=deb_nuit),MOD(deb_jour-C14,1)+MOD(D14-deb_nuit,1),IF(AND(C14&lt;deb_jour,D14&lt;=deb_jour),D14-C14,0))))))))</f>
        <v>8.3333333333334036E-2</v>
      </c>
      <c r="H14" s="61">
        <f t="shared" ref="H14:H19" si="4">G14*60/100</f>
        <v>5.0000000000000426E-2</v>
      </c>
      <c r="I14" s="3"/>
      <c r="J14" s="3"/>
      <c r="K14" s="3"/>
      <c r="L14" s="79"/>
      <c r="M14" s="80"/>
      <c r="N14" s="80"/>
      <c r="O14" s="79"/>
      <c r="P14" s="74"/>
      <c r="Q14" s="70"/>
      <c r="R14" s="2">
        <f>fin-deb_jour</f>
        <v>0.70833333333333404</v>
      </c>
    </row>
    <row r="15" spans="1:18" s="2" customFormat="1" ht="12.75" x14ac:dyDescent="0.2">
      <c r="A15" s="14">
        <f t="shared" si="2"/>
        <v>4</v>
      </c>
      <c r="B15" s="15">
        <f t="shared" si="2"/>
        <v>5</v>
      </c>
      <c r="C15" s="61">
        <v>0.375</v>
      </c>
      <c r="D15" s="61">
        <v>0.20833333333333401</v>
      </c>
      <c r="E15" s="60">
        <f t="shared" si="3"/>
        <v>0.83333333333333404</v>
      </c>
      <c r="F15" s="67">
        <f t="shared" si="1"/>
        <v>0.5</v>
      </c>
      <c r="G15" s="71">
        <f>IF(AND(C15&gt;=deb_jour,D15&lt;=deb_nuit,D15-C15&gt;0),0,IF(AND(C15&gt;deb_jour,D15&lt;deb_jour,D15-C15&lt;0),MOD(fin-deb_nuit,1),IF(AND(C15&gt;deb_jour,D15&gt;deb_nuit),MOD(D15-21/24,1),IF(AND(C15&lt;=deb_nuit,D15&gt;deb_jour,D15-C15&lt;0),9/24,IF(AND(C15&gt;=deb_nuit,D15&gt;=deb_jour,D15-C15&lt;0),MOD(deb_jour-C15,1),IF(AND(C15&lt;deb_jour,D15&gt;=deb_jour,D15&lt;deb_nuit),MOD(deb_jour-C15,1),IF(AND(C15&lt;deb_jour,D15&gt;=deb_nuit),MOD(deb_jour-C15,1)+MOD(D15-deb_nuit,1),IF(AND(C15&lt;deb_jour,D15&lt;=deb_jour),D15-C15,0))))))))</f>
        <v>0.33333333333333404</v>
      </c>
      <c r="H15" s="61">
        <f t="shared" si="4"/>
        <v>0.20000000000000043</v>
      </c>
      <c r="I15" s="4"/>
      <c r="J15" s="4"/>
      <c r="K15" s="4"/>
      <c r="L15" s="74"/>
      <c r="M15" s="74"/>
      <c r="N15" s="78"/>
      <c r="O15" s="73"/>
      <c r="P15" s="74"/>
      <c r="Q15" s="70"/>
      <c r="R15" s="69">
        <v>0.375</v>
      </c>
    </row>
    <row r="16" spans="1:18" s="2" customFormat="1" ht="12.75" x14ac:dyDescent="0.2">
      <c r="A16" s="14">
        <f t="shared" si="2"/>
        <v>5</v>
      </c>
      <c r="B16" s="15">
        <f t="shared" si="2"/>
        <v>6</v>
      </c>
      <c r="C16" s="61">
        <v>0.375</v>
      </c>
      <c r="D16" s="61">
        <v>0.29166666666666702</v>
      </c>
      <c r="E16" s="60">
        <f t="shared" si="3"/>
        <v>0.91666666666666696</v>
      </c>
      <c r="F16" s="67">
        <f t="shared" si="1"/>
        <v>0.54166666666666696</v>
      </c>
      <c r="G16" s="71">
        <f>IF(AND(C16&gt;=deb_jour,D16&lt;=deb_nuit,D16-C16&gt;0),0,IF(AND(C16&gt;deb_jour,D16&lt;deb_jour,D16-C16&lt;0),MOD(fin-deb_nuit,1),IF(AND(C16&gt;deb_jour,D16&gt;deb_nuit),MOD(D16-21/24,1),IF(AND(C16&lt;=deb_nuit,D16&gt;deb_jour,D16-C16&lt;0),9/24,IF(AND(C16&gt;=deb_nuit,D16&gt;=deb_jour,D16-C16&lt;0),MOD(deb_jour-C16,1),IF(AND(C16&lt;deb_jour,D16&gt;=deb_jour,D16&lt;deb_nuit),MOD(deb_jour-C16,1),IF(AND(C16&lt;deb_jour,D16&gt;=deb_nuit),MOD(deb_jour-C16,1)+MOD(D16-deb_nuit,1),IF(AND(C16&lt;deb_jour,D16&lt;=deb_jour),D16-C16,0))))))))</f>
        <v>0.375</v>
      </c>
      <c r="H16" s="61">
        <f t="shared" si="4"/>
        <v>0.22500000000000001</v>
      </c>
      <c r="I16" s="4"/>
      <c r="J16" s="4"/>
      <c r="K16" s="4"/>
      <c r="L16" s="72"/>
      <c r="M16" s="73"/>
      <c r="N16" s="72"/>
      <c r="O16" s="73"/>
      <c r="P16" s="74"/>
    </row>
    <row r="17" spans="1:18" s="2" customFormat="1" ht="12.75" x14ac:dyDescent="0.2">
      <c r="A17" s="14">
        <f t="shared" si="2"/>
        <v>6</v>
      </c>
      <c r="B17" s="15">
        <f t="shared" si="2"/>
        <v>7</v>
      </c>
      <c r="C17" s="61">
        <v>0.20833333333333401</v>
      </c>
      <c r="D17" s="61">
        <v>0.70833333333333404</v>
      </c>
      <c r="E17" s="60">
        <f t="shared" si="3"/>
        <v>0.5</v>
      </c>
      <c r="F17" s="67">
        <f t="shared" si="1"/>
        <v>0.45833333333333404</v>
      </c>
      <c r="G17" s="71">
        <f>IF(AND(C17&gt;=deb_jour,D17&lt;=deb_nuit,D17-C17&gt;0),0,IF(AND(C17&gt;deb_jour,D17&lt;deb_jour,D17-C17&lt;0),MOD(fin-deb_nuit,1),IF(AND(C17&gt;deb_jour,D17&gt;deb_nuit),MOD(D17-21/24,1),IF(AND(C17&lt;=deb_nuit,D17&gt;deb_jour,D17-C17&lt;0),9/24,IF(AND(C17&gt;=deb_nuit,D17&gt;=deb_jour,D17-C17&lt;0),MOD(deb_jour-C17,1),IF(AND(C17&lt;deb_jour,D17&gt;=deb_jour,D17&lt;deb_nuit),MOD(deb_jour-C17,1),IF(AND(C17&lt;deb_jour,D17&gt;=deb_nuit),MOD(deb_jour-C17,1)+MOD(D17-deb_nuit,1),IF(AND(C17&lt;deb_jour,D17&lt;=deb_jour),D17-C17,0))))))))</f>
        <v>4.1666666666665991E-2</v>
      </c>
      <c r="H17" s="61">
        <f t="shared" si="4"/>
        <v>2.4999999999999595E-2</v>
      </c>
      <c r="I17" s="4"/>
      <c r="J17" s="4"/>
      <c r="K17" s="4"/>
      <c r="L17" s="72"/>
      <c r="M17" s="72"/>
      <c r="N17" s="72"/>
      <c r="O17" s="72"/>
      <c r="P17" s="74"/>
    </row>
    <row r="18" spans="1:18" s="2" customFormat="1" ht="12.75" x14ac:dyDescent="0.2">
      <c r="A18" s="14">
        <f t="shared" si="2"/>
        <v>7</v>
      </c>
      <c r="B18" s="15">
        <f t="shared" si="2"/>
        <v>8</v>
      </c>
      <c r="C18" s="61">
        <v>0.20833333333333401</v>
      </c>
      <c r="D18" s="61">
        <v>0.95833333333333404</v>
      </c>
      <c r="E18" s="60">
        <f t="shared" si="3"/>
        <v>0.75</v>
      </c>
      <c r="F18" s="67">
        <f t="shared" si="1"/>
        <v>0.625</v>
      </c>
      <c r="G18" s="71">
        <f>IF(AND(C18&gt;=deb_jour,D18&lt;=deb_nuit,D18-C18&gt;0),0,IF(AND(C18&gt;deb_jour,D18&lt;deb_jour,D18-C18&lt;0),MOD(fin-deb_nuit,1),IF(AND(C18&gt;deb_jour,D18&gt;deb_nuit),MOD(D18-21/24,1),IF(AND(C18&lt;=deb_nuit,D18&gt;deb_jour,D18-C18&lt;0),9/24,IF(AND(C18&gt;=deb_nuit,D18&gt;=deb_jour,D18-C18&lt;0),MOD(deb_jour-C18,1),IF(AND(C18&lt;deb_jour,D18&gt;=deb_jour,D18&lt;deb_nuit),MOD(deb_jour-C18,1),IF(AND(C18&lt;deb_jour,D18&gt;=deb_nuit),MOD(deb_jour-C18,1)+MOD(D18-deb_nuit,1),IF(AND(C18&lt;deb_jour,D18&lt;=deb_jour),D18-C18,0))))))))</f>
        <v>0.12500000000000003</v>
      </c>
      <c r="H18" s="61">
        <f t="shared" si="4"/>
        <v>7.5000000000000011E-2</v>
      </c>
      <c r="I18" s="4"/>
      <c r="J18" s="4"/>
      <c r="K18" s="4"/>
      <c r="L18" s="72"/>
      <c r="M18" s="73"/>
      <c r="N18" s="73"/>
      <c r="O18" s="72"/>
      <c r="P18" s="74"/>
    </row>
    <row r="19" spans="1:18" s="2" customFormat="1" ht="12.75" x14ac:dyDescent="0.2">
      <c r="A19" s="30">
        <f t="shared" si="2"/>
        <v>8</v>
      </c>
      <c r="B19" s="15">
        <f t="shared" si="2"/>
        <v>9</v>
      </c>
      <c r="C19" s="61">
        <v>0.125</v>
      </c>
      <c r="D19" s="61">
        <v>0.20833333333333401</v>
      </c>
      <c r="E19" s="60">
        <f t="shared" si="3"/>
        <v>8.3333333333334009E-2</v>
      </c>
      <c r="F19" s="67">
        <f t="shared" si="1"/>
        <v>0</v>
      </c>
      <c r="G19" s="71">
        <f>IF(AND(C19&gt;=deb_jour,D19&lt;=deb_nuit,D19-C19&gt;0),0,IF(AND(C19&gt;deb_jour,D19&lt;deb_jour,D19-C19&lt;0),MOD(fin-deb_nuit,1),IF(AND(C19&gt;deb_jour,D19&gt;deb_nuit),MOD(D19-21/24,1),IF(AND(C19&lt;=deb_nuit,D19&gt;deb_jour,D19-C19&lt;0),9/24,IF(AND(C19&gt;=deb_nuit,D19&gt;=deb_jour,D19-C19&lt;0),MOD(deb_jour-C19,1),IF(AND(C19&lt;deb_jour,D19&gt;=deb_jour,D19&lt;deb_nuit),MOD(deb_jour-C19,1),IF(AND(C19&lt;deb_jour,D19&gt;=deb_nuit),MOD(deb_jour-C19,1)+MOD(D19-deb_nuit,1),IF(AND(C19&lt;deb_jour,D19&lt;=deb_jour),D19-C19,0))))))))</f>
        <v>8.3333333333334009E-2</v>
      </c>
      <c r="H19" s="61">
        <f t="shared" si="4"/>
        <v>5.0000000000000405E-2</v>
      </c>
      <c r="I19" s="4"/>
      <c r="J19" s="4"/>
      <c r="K19" s="4"/>
      <c r="L19" s="75"/>
      <c r="M19" s="72"/>
      <c r="N19" s="72"/>
      <c r="O19" s="73"/>
      <c r="P19" s="74"/>
    </row>
    <row r="20" spans="1:18" s="2" customFormat="1" ht="12.75" x14ac:dyDescent="0.2">
      <c r="A20" s="14"/>
      <c r="B20" s="15"/>
      <c r="C20" s="16"/>
      <c r="D20" s="16"/>
      <c r="E20" s="60">
        <f>SUBTOTAL(9,E13:E19)</f>
        <v>3.9166666666666687</v>
      </c>
      <c r="F20" s="62">
        <f t="shared" ref="F20:G20" si="5">SUBTOTAL(9,F13:F19)</f>
        <v>2.6250000000000009</v>
      </c>
      <c r="G20" s="62">
        <f t="shared" si="5"/>
        <v>1.2916666666666681</v>
      </c>
      <c r="H20" s="62">
        <f>SUBTOTAL(9,H13:H19)</f>
        <v>0.77500000000000091</v>
      </c>
      <c r="I20" s="82">
        <f>IF(E20&lt;35/24,0,E20-(35/24)-J20)</f>
        <v>0.375</v>
      </c>
      <c r="J20" s="82">
        <f>IF(E20-44/24&lt;=0,0,E20-44/24)</f>
        <v>2.0833333333333357</v>
      </c>
      <c r="K20" s="55"/>
      <c r="L20" s="4"/>
      <c r="M20" s="4"/>
      <c r="N20" s="4"/>
      <c r="O20" s="4"/>
    </row>
    <row r="21" spans="1:18" s="2" customFormat="1" ht="12.75" x14ac:dyDescent="0.2">
      <c r="A21" s="14"/>
      <c r="B21" s="15"/>
      <c r="C21" s="16"/>
      <c r="D21" s="16"/>
      <c r="E21" s="18"/>
      <c r="F21" s="18"/>
      <c r="G21" s="18"/>
      <c r="H21" s="20"/>
      <c r="I21" s="4"/>
      <c r="J21" s="4"/>
      <c r="K21" s="4"/>
      <c r="L21" s="63" t="s">
        <v>29</v>
      </c>
      <c r="M21" s="4"/>
      <c r="N21" s="4"/>
      <c r="O21" s="4"/>
    </row>
    <row r="22" spans="1:18" s="2" customFormat="1" ht="12.75" x14ac:dyDescent="0.2">
      <c r="A22" s="14"/>
      <c r="B22" s="15"/>
      <c r="C22" s="16"/>
      <c r="D22" s="16"/>
      <c r="E22" s="18"/>
      <c r="F22" s="18"/>
      <c r="G22" s="18"/>
      <c r="H22" s="20"/>
      <c r="I22" s="4"/>
      <c r="J22" s="4"/>
      <c r="K22" s="4"/>
      <c r="L22" s="4"/>
      <c r="M22" s="4"/>
      <c r="N22" s="4"/>
      <c r="O22" s="4"/>
    </row>
    <row r="23" spans="1:18" s="2" customFormat="1" ht="12.75" x14ac:dyDescent="0.2">
      <c r="A23" s="14">
        <f>A19+1</f>
        <v>9</v>
      </c>
      <c r="B23" s="15">
        <f>B19+1</f>
        <v>10</v>
      </c>
      <c r="C23" s="16">
        <v>0</v>
      </c>
      <c r="D23" s="16">
        <v>0</v>
      </c>
      <c r="E23" s="60">
        <f>MOD(D23-C23,1)</f>
        <v>0</v>
      </c>
      <c r="F23" s="67">
        <f t="shared" ref="F23:F29" si="6">IF(G23=0,E23,E23-G23)</f>
        <v>0</v>
      </c>
      <c r="G23" s="71">
        <f>IF(AND(C23&gt;=deb_jour,D23&lt;=deb_nuit,D23-C23&gt;0),0,IF(AND(C23&gt;deb_jour,D23&lt;deb_jour,D23-C23&lt;0),MOD(fin-deb_nuit,1),IF(AND(C23&gt;deb_jour,D23&gt;deb_nuit),MOD(D23-21/24,1),IF(AND(C23&lt;=deb_nuit,D23&gt;deb_jour,D23-C23&lt;0),9/24,IF(AND(C23&gt;=deb_nuit,D23&gt;=deb_jour,D23-C23&lt;0),MOD(deb_jour-C23,1),IF(AND(C23&lt;deb_jour,D23&gt;=deb_jour,D23&lt;deb_nuit),MOD(deb_jour-C23,1),IF(AND(C23&lt;deb_jour,D23&gt;=deb_nuit),MOD(deb_jour-C23,1)+MOD(D23-deb_nuit,1),IF(AND(C23&lt;deb_jour,D23&lt;=deb_jour),D23-C23,0))))))))</f>
        <v>0</v>
      </c>
      <c r="H23" s="61">
        <f>G23*60/100</f>
        <v>0</v>
      </c>
      <c r="I23" s="4"/>
      <c r="J23" s="4"/>
      <c r="K23" s="4"/>
      <c r="L23" s="68">
        <v>4.1666666666666664E-2</v>
      </c>
      <c r="M23" s="4"/>
      <c r="N23" s="4"/>
      <c r="O23" s="4"/>
    </row>
    <row r="24" spans="1:18" s="2" customFormat="1" ht="12.75" x14ac:dyDescent="0.2">
      <c r="A24" s="14">
        <f t="shared" si="2"/>
        <v>10</v>
      </c>
      <c r="B24" s="15">
        <f t="shared" si="2"/>
        <v>11</v>
      </c>
      <c r="C24" s="16">
        <v>0</v>
      </c>
      <c r="D24" s="16">
        <v>0</v>
      </c>
      <c r="E24" s="60">
        <f t="shared" ref="E24:E29" si="7">MOD(D24-C24,1)</f>
        <v>0</v>
      </c>
      <c r="F24" s="67">
        <f t="shared" si="6"/>
        <v>0</v>
      </c>
      <c r="G24" s="71">
        <f>IF(AND(C24&gt;=deb_jour,D24&lt;=deb_nuit,D24-C24&gt;0),0,IF(AND(C24&gt;deb_jour,D24&lt;deb_jour,D24-C24&lt;0),MOD(fin-deb_nuit,1),IF(AND(C24&gt;deb_jour,D24&gt;deb_nuit),MOD(D24-21/24,1),IF(AND(C24&lt;=deb_nuit,D24&gt;deb_jour,D24-C24&lt;0),9/24,IF(AND(C24&gt;=deb_nuit,D24&gt;=deb_jour,D24-C24&lt;0),MOD(deb_jour-C24,1),IF(AND(C24&lt;deb_jour,D24&gt;=deb_jour,D24&lt;deb_nuit),MOD(deb_jour-C24,1),IF(AND(C24&lt;deb_jour,D24&gt;=deb_nuit),MOD(deb_jour-C24,1)+MOD(D24-deb_nuit,1),IF(AND(C24&lt;deb_jour,D24&lt;=deb_jour),D24-C24,0))))))))</f>
        <v>0</v>
      </c>
      <c r="H24" s="61">
        <f t="shared" ref="H24:H29" si="8">G24*60/100</f>
        <v>0</v>
      </c>
      <c r="I24" s="4"/>
      <c r="J24" s="4"/>
      <c r="K24" s="4"/>
      <c r="L24" s="68">
        <v>0.125</v>
      </c>
      <c r="M24" s="4"/>
      <c r="N24" s="4"/>
      <c r="O24" s="4"/>
    </row>
    <row r="25" spans="1:18" s="2" customFormat="1" ht="14.1" customHeight="1" x14ac:dyDescent="0.2">
      <c r="A25" s="14">
        <f t="shared" si="2"/>
        <v>11</v>
      </c>
      <c r="B25" s="15">
        <f t="shared" si="2"/>
        <v>12</v>
      </c>
      <c r="C25" s="16">
        <v>0</v>
      </c>
      <c r="D25" s="16">
        <v>0</v>
      </c>
      <c r="E25" s="60">
        <f t="shared" si="7"/>
        <v>0</v>
      </c>
      <c r="F25" s="67">
        <f t="shared" si="6"/>
        <v>0</v>
      </c>
      <c r="G25" s="71">
        <f>IF(AND(C25&gt;=deb_jour,D25&lt;=deb_nuit,D25-C25&gt;0),0,IF(AND(C25&gt;deb_jour,D25&lt;deb_jour,D25-C25&lt;0),MOD(fin-deb_nuit,1),IF(AND(C25&gt;deb_jour,D25&gt;deb_nuit),MOD(D25-21/24,1),IF(AND(C25&lt;=deb_nuit,D25&gt;deb_jour,D25-C25&lt;0),9/24,IF(AND(C25&gt;=deb_nuit,D25&gt;=deb_jour,D25-C25&lt;0),MOD(deb_jour-C25,1),IF(AND(C25&lt;deb_jour,D25&gt;=deb_jour,D25&lt;deb_nuit),MOD(deb_jour-C25,1),IF(AND(C25&lt;deb_jour,D25&gt;=deb_nuit),MOD(deb_jour-C25,1)+MOD(D25-deb_nuit,1),IF(AND(C25&lt;deb_jour,D25&lt;=deb_jour),D25-C25,0))))))))</f>
        <v>0</v>
      </c>
      <c r="H25" s="61">
        <f t="shared" si="8"/>
        <v>0</v>
      </c>
      <c r="I25" s="4"/>
      <c r="J25" s="4"/>
      <c r="K25" s="4"/>
      <c r="L25" s="68">
        <v>0.20833333333333401</v>
      </c>
      <c r="M25" s="4"/>
      <c r="N25" s="4"/>
      <c r="O25" s="4"/>
    </row>
    <row r="26" spans="1:18" s="2" customFormat="1" ht="12.75" x14ac:dyDescent="0.2">
      <c r="A26" s="14">
        <f t="shared" si="2"/>
        <v>12</v>
      </c>
      <c r="B26" s="15">
        <f t="shared" si="2"/>
        <v>13</v>
      </c>
      <c r="C26" s="16">
        <v>0</v>
      </c>
      <c r="D26" s="16">
        <v>0</v>
      </c>
      <c r="E26" s="60">
        <f t="shared" si="7"/>
        <v>0</v>
      </c>
      <c r="F26" s="67">
        <f t="shared" si="6"/>
        <v>0</v>
      </c>
      <c r="G26" s="71">
        <f>IF(AND(C26&gt;=deb_jour,D26&lt;=deb_nuit,D26-C26&gt;0),0,IF(AND(C26&gt;deb_jour,D26&lt;deb_jour,D26-C26&lt;0),MOD(fin-deb_nuit,1),IF(AND(C26&gt;deb_jour,D26&gt;deb_nuit),MOD(D26-21/24,1),IF(AND(C26&lt;=deb_nuit,D26&gt;deb_jour,D26-C26&lt;0),9/24,IF(AND(C26&gt;=deb_nuit,D26&gt;=deb_jour,D26-C26&lt;0),MOD(deb_jour-C26,1),IF(AND(C26&lt;deb_jour,D26&gt;=deb_jour,D26&lt;deb_nuit),MOD(deb_jour-C26,1),IF(AND(C26&lt;deb_jour,D26&gt;=deb_nuit),MOD(deb_jour-C26,1)+MOD(D26-deb_nuit,1),IF(AND(C26&lt;deb_jour,D26&lt;=deb_jour),D26-C26,0))))))))</f>
        <v>0</v>
      </c>
      <c r="H26" s="61">
        <f t="shared" si="8"/>
        <v>0</v>
      </c>
      <c r="I26" s="4"/>
      <c r="J26" s="4"/>
      <c r="K26" s="4"/>
      <c r="L26" s="68">
        <v>0.29166666666666702</v>
      </c>
      <c r="M26" s="4"/>
      <c r="N26" s="4"/>
      <c r="O26" s="4"/>
    </row>
    <row r="27" spans="1:18" s="2" customFormat="1" ht="12.75" x14ac:dyDescent="0.2">
      <c r="A27" s="14">
        <f t="shared" si="2"/>
        <v>13</v>
      </c>
      <c r="B27" s="15">
        <f t="shared" si="2"/>
        <v>14</v>
      </c>
      <c r="C27" s="16">
        <v>0</v>
      </c>
      <c r="D27" s="16">
        <v>0</v>
      </c>
      <c r="E27" s="60">
        <f t="shared" si="7"/>
        <v>0</v>
      </c>
      <c r="F27" s="67">
        <f t="shared" si="6"/>
        <v>0</v>
      </c>
      <c r="G27" s="71">
        <f>IF(AND(C27&gt;=deb_jour,D27&lt;=deb_nuit,D27-C27&gt;0),0,IF(AND(C27&gt;deb_jour,D27&lt;deb_jour,D27-C27&lt;0),MOD(fin-deb_nuit,1),IF(AND(C27&gt;deb_jour,D27&gt;deb_nuit),MOD(D27-21/24,1),IF(AND(C27&lt;=deb_nuit,D27&gt;deb_jour,D27-C27&lt;0),9/24,IF(AND(C27&gt;=deb_nuit,D27&gt;=deb_jour,D27-C27&lt;0),MOD(deb_jour-C27,1),IF(AND(C27&lt;deb_jour,D27&gt;=deb_jour,D27&lt;deb_nuit),MOD(deb_jour-C27,1),IF(AND(C27&lt;deb_jour,D27&gt;=deb_nuit),MOD(deb_jour-C27,1)+MOD(D27-deb_nuit,1),IF(AND(C27&lt;deb_jour,D27&lt;=deb_jour),D27-C27,0))))))))</f>
        <v>0</v>
      </c>
      <c r="H27" s="61">
        <f t="shared" si="8"/>
        <v>0</v>
      </c>
      <c r="L27" s="68">
        <v>0.375</v>
      </c>
    </row>
    <row r="28" spans="1:18" s="2" customFormat="1" ht="12.75" x14ac:dyDescent="0.2">
      <c r="A28" s="14">
        <f t="shared" si="2"/>
        <v>14</v>
      </c>
      <c r="B28" s="15">
        <f t="shared" si="2"/>
        <v>15</v>
      </c>
      <c r="C28" s="16">
        <v>0</v>
      </c>
      <c r="D28" s="16">
        <v>0</v>
      </c>
      <c r="E28" s="60">
        <f t="shared" si="7"/>
        <v>0</v>
      </c>
      <c r="F28" s="67">
        <f t="shared" si="6"/>
        <v>0</v>
      </c>
      <c r="G28" s="71">
        <f>IF(AND(C28&gt;=deb_jour,D28&lt;=deb_nuit,D28-C28&gt;0),0,IF(AND(C28&gt;deb_jour,D28&lt;deb_jour,D28-C28&lt;0),MOD(fin-deb_nuit,1),IF(AND(C28&gt;deb_jour,D28&gt;deb_nuit),MOD(D28-21/24,1),IF(AND(C28&lt;=deb_nuit,D28&gt;deb_jour,D28-C28&lt;0),9/24,IF(AND(C28&gt;=deb_nuit,D28&gt;=deb_jour,D28-C28&lt;0),MOD(deb_jour-C28,1),IF(AND(C28&lt;deb_jour,D28&gt;=deb_jour,D28&lt;deb_nuit),MOD(deb_jour-C28,1),IF(AND(C28&lt;deb_jour,D28&gt;=deb_nuit),MOD(deb_jour-C28,1)+MOD(D28-deb_nuit,1),IF(AND(C28&lt;deb_jour,D28&lt;=deb_jour),D28-C28,0))))))))</f>
        <v>0</v>
      </c>
      <c r="H28" s="61">
        <f t="shared" si="8"/>
        <v>0</v>
      </c>
      <c r="I28" s="3"/>
      <c r="J28" s="3"/>
      <c r="K28" s="3"/>
      <c r="L28" s="68">
        <v>0.45833333333333398</v>
      </c>
      <c r="M28" s="3"/>
      <c r="N28" s="3"/>
      <c r="O28" s="3"/>
    </row>
    <row r="29" spans="1:18" s="2" customFormat="1" ht="12.75" x14ac:dyDescent="0.2">
      <c r="A29" s="30">
        <f t="shared" si="2"/>
        <v>15</v>
      </c>
      <c r="B29" s="15">
        <f t="shared" si="2"/>
        <v>16</v>
      </c>
      <c r="C29" s="16">
        <v>0</v>
      </c>
      <c r="D29" s="16">
        <v>0</v>
      </c>
      <c r="E29" s="60">
        <f t="shared" si="7"/>
        <v>0</v>
      </c>
      <c r="F29" s="67">
        <f t="shared" si="6"/>
        <v>0</v>
      </c>
      <c r="G29" s="71">
        <f>IF(AND(C29&gt;=deb_jour,D29&lt;=deb_nuit,D29-C29&gt;0),0,IF(AND(C29&gt;deb_jour,D29&lt;deb_jour,D29-C29&lt;0),MOD(fin-deb_nuit,1),IF(AND(C29&gt;deb_jour,D29&gt;deb_nuit),MOD(D29-21/24,1),IF(AND(C29&lt;=deb_nuit,D29&gt;deb_jour,D29-C29&lt;0),9/24,IF(AND(C29&gt;=deb_nuit,D29&gt;=deb_jour,D29-C29&lt;0),MOD(deb_jour-C29,1),IF(AND(C29&lt;deb_jour,D29&gt;=deb_jour,D29&lt;deb_nuit),MOD(deb_jour-C29,1),IF(AND(C29&lt;deb_jour,D29&gt;=deb_nuit),MOD(deb_jour-C29,1)+MOD(D29-deb_nuit,1),IF(AND(C29&lt;deb_jour,D29&lt;=deb_jour),D29-C29,0))))))))</f>
        <v>0</v>
      </c>
      <c r="H29" s="61">
        <f t="shared" si="8"/>
        <v>0</v>
      </c>
      <c r="I29" s="4"/>
      <c r="J29" s="4"/>
      <c r="K29" s="4"/>
      <c r="L29" s="68">
        <v>0.54166666666666696</v>
      </c>
      <c r="M29" s="4"/>
      <c r="N29" s="4"/>
      <c r="O29" s="4"/>
      <c r="R29" s="7"/>
    </row>
    <row r="30" spans="1:18" s="2" customFormat="1" ht="12.75" x14ac:dyDescent="0.2">
      <c r="A30" s="14"/>
      <c r="B30" s="15"/>
      <c r="C30" s="16"/>
      <c r="D30" s="16"/>
      <c r="E30" s="60">
        <f>SUBTOTAL(9,E23:E29)</f>
        <v>0</v>
      </c>
      <c r="F30" s="62">
        <f t="shared" ref="F30:G30" si="9">SUBTOTAL(9,F23:F29)</f>
        <v>0</v>
      </c>
      <c r="G30" s="62">
        <f t="shared" si="9"/>
        <v>0</v>
      </c>
      <c r="H30" s="62">
        <f>SUBTOTAL(9,H23:H29)</f>
        <v>0</v>
      </c>
      <c r="I30" s="55"/>
      <c r="J30" s="55"/>
      <c r="K30" s="55"/>
      <c r="L30" s="68">
        <v>0.625</v>
      </c>
      <c r="M30" s="4"/>
      <c r="N30" s="4"/>
      <c r="O30" s="4"/>
    </row>
    <row r="31" spans="1:18" s="2" customFormat="1" ht="12.75" x14ac:dyDescent="0.2">
      <c r="A31" s="14"/>
      <c r="B31" s="15"/>
      <c r="C31" s="16"/>
      <c r="D31" s="16"/>
      <c r="E31" s="18"/>
      <c r="F31" s="18"/>
      <c r="G31" s="18"/>
      <c r="H31" s="20"/>
      <c r="I31" s="4"/>
      <c r="J31" s="4"/>
      <c r="K31" s="4"/>
      <c r="L31" s="68">
        <v>0.70833333333333404</v>
      </c>
      <c r="M31" s="4"/>
      <c r="N31" s="4"/>
      <c r="O31" s="4"/>
    </row>
    <row r="32" spans="1:18" s="2" customFormat="1" ht="12.75" x14ac:dyDescent="0.2">
      <c r="A32" s="14"/>
      <c r="B32" s="15"/>
      <c r="C32" s="16"/>
      <c r="D32" s="16"/>
      <c r="E32" s="18"/>
      <c r="F32" s="18"/>
      <c r="G32" s="18"/>
      <c r="H32" s="20"/>
      <c r="I32" s="4"/>
      <c r="J32" s="4"/>
      <c r="K32" s="4"/>
      <c r="L32" s="68">
        <v>0.79166666666666696</v>
      </c>
      <c r="M32" s="4"/>
      <c r="N32" s="4"/>
      <c r="O32" s="4"/>
    </row>
    <row r="33" spans="1:15" s="2" customFormat="1" ht="12.75" x14ac:dyDescent="0.2">
      <c r="A33" s="14">
        <f>A29+1</f>
        <v>16</v>
      </c>
      <c r="B33" s="15">
        <f>B29+1</f>
        <v>17</v>
      </c>
      <c r="C33" s="16">
        <v>0</v>
      </c>
      <c r="D33" s="16">
        <v>0</v>
      </c>
      <c r="E33" s="60">
        <f>MOD(D33-C33,1)</f>
        <v>0</v>
      </c>
      <c r="F33" s="67">
        <f t="shared" ref="F33:F39" si="10">IF(G33=0,E33,E33-G33)</f>
        <v>0</v>
      </c>
      <c r="G33" s="71">
        <f>IF(AND(C33&gt;=deb_jour,D33&lt;=deb_nuit,D33-C33&gt;0),0,IF(AND(C33&gt;deb_jour,D33&lt;deb_jour,D33-C33&lt;0),MOD(fin-deb_nuit,1),IF(AND(C33&gt;deb_jour,D33&gt;deb_nuit),MOD(D33-21/24,1),IF(AND(C33&lt;=deb_nuit,D33&gt;deb_jour,D33-C33&lt;0),9/24,IF(AND(C33&gt;=deb_nuit,D33&gt;=deb_jour,D33-C33&lt;0),MOD(deb_jour-C33,1),IF(AND(C33&lt;deb_jour,D33&gt;=deb_jour,D33&lt;deb_nuit),MOD(deb_jour-C33,1),IF(AND(C33&lt;deb_jour,D33&gt;=deb_nuit),MOD(deb_jour-C33,1)+MOD(D33-deb_nuit,1),IF(AND(C33&lt;deb_jour,D33&lt;=deb_jour),D33-C33,0))))))))</f>
        <v>0</v>
      </c>
      <c r="H33" s="61">
        <f>G33*60/100</f>
        <v>0</v>
      </c>
      <c r="I33" s="4"/>
      <c r="J33" s="4"/>
      <c r="K33" s="4"/>
      <c r="L33" s="68">
        <v>0.875</v>
      </c>
      <c r="M33" s="4"/>
      <c r="N33" s="4"/>
      <c r="O33" s="4"/>
    </row>
    <row r="34" spans="1:15" s="2" customFormat="1" ht="12.75" x14ac:dyDescent="0.2">
      <c r="A34" s="14">
        <f t="shared" si="2"/>
        <v>17</v>
      </c>
      <c r="B34" s="15">
        <f t="shared" si="2"/>
        <v>18</v>
      </c>
      <c r="C34" s="16">
        <v>0</v>
      </c>
      <c r="D34" s="16">
        <v>0</v>
      </c>
      <c r="E34" s="60">
        <f t="shared" ref="E34:E39" si="11">MOD(D34-C34,1)</f>
        <v>0</v>
      </c>
      <c r="F34" s="67">
        <f t="shared" si="10"/>
        <v>0</v>
      </c>
      <c r="G34" s="71">
        <f>IF(AND(C34&gt;=deb_jour,D34&lt;=deb_nuit,D34-C34&gt;0),0,IF(AND(C34&gt;deb_jour,D34&lt;deb_jour,D34-C34&lt;0),MOD(fin-deb_nuit,1),IF(AND(C34&gt;deb_jour,D34&gt;deb_nuit),MOD(D34-21/24,1),IF(AND(C34&lt;=deb_nuit,D34&gt;deb_jour,D34-C34&lt;0),9/24,IF(AND(C34&gt;=deb_nuit,D34&gt;=deb_jour,D34-C34&lt;0),MOD(deb_jour-C34,1),IF(AND(C34&lt;deb_jour,D34&gt;=deb_jour,D34&lt;deb_nuit),MOD(deb_jour-C34,1),IF(AND(C34&lt;deb_jour,D34&gt;=deb_nuit),MOD(deb_jour-C34,1)+MOD(D34-deb_nuit,1),IF(AND(C34&lt;deb_jour,D34&lt;=deb_jour),D34-C34,0))))))))</f>
        <v>0</v>
      </c>
      <c r="H34" s="61">
        <f t="shared" ref="H34:H39" si="12">G34*60/100</f>
        <v>0</v>
      </c>
      <c r="I34" s="4"/>
      <c r="J34" s="4"/>
      <c r="K34" s="4"/>
      <c r="L34" s="68">
        <v>0.95833333333333404</v>
      </c>
      <c r="M34" s="4"/>
      <c r="N34" s="4"/>
      <c r="O34" s="4"/>
    </row>
    <row r="35" spans="1:15" s="2" customFormat="1" ht="12.75" x14ac:dyDescent="0.2">
      <c r="A35" s="14">
        <f t="shared" ref="A35:B49" si="13">A34+1</f>
        <v>18</v>
      </c>
      <c r="B35" s="15">
        <f t="shared" si="13"/>
        <v>19</v>
      </c>
      <c r="C35" s="16">
        <v>0</v>
      </c>
      <c r="D35" s="16">
        <v>0</v>
      </c>
      <c r="E35" s="60">
        <f t="shared" si="11"/>
        <v>0</v>
      </c>
      <c r="F35" s="67">
        <f t="shared" si="10"/>
        <v>0</v>
      </c>
      <c r="G35" s="71">
        <f>IF(AND(C35&gt;=deb_jour,D35&lt;=deb_nuit,D35-C35&gt;0),0,IF(AND(C35&gt;deb_jour,D35&lt;deb_jour,D35-C35&lt;0),MOD(fin-deb_nuit,1),IF(AND(C35&gt;deb_jour,D35&gt;deb_nuit),MOD(D35-21/24,1),IF(AND(C35&lt;=deb_nuit,D35&gt;deb_jour,D35-C35&lt;0),9/24,IF(AND(C35&gt;=deb_nuit,D35&gt;=deb_jour,D35-C35&lt;0),MOD(deb_jour-C35,1),IF(AND(C35&lt;deb_jour,D35&gt;=deb_jour,D35&lt;deb_nuit),MOD(deb_jour-C35,1),IF(AND(C35&lt;deb_jour,D35&gt;=deb_nuit),MOD(deb_jour-C35,1)+MOD(D35-deb_nuit,1),IF(AND(C35&lt;deb_jour,D35&lt;=deb_jour),D35-C35,0))))))))</f>
        <v>0</v>
      </c>
      <c r="H35" s="61">
        <f t="shared" si="12"/>
        <v>0</v>
      </c>
      <c r="I35" s="4"/>
      <c r="J35" s="4"/>
      <c r="K35" s="4"/>
      <c r="L35" s="4"/>
      <c r="M35" s="4"/>
      <c r="N35" s="4"/>
      <c r="O35" s="4"/>
    </row>
    <row r="36" spans="1:15" s="2" customFormat="1" ht="12.75" x14ac:dyDescent="0.2">
      <c r="A36" s="14">
        <f t="shared" si="13"/>
        <v>19</v>
      </c>
      <c r="B36" s="15">
        <f t="shared" si="13"/>
        <v>20</v>
      </c>
      <c r="C36" s="16">
        <v>0</v>
      </c>
      <c r="D36" s="16">
        <v>0</v>
      </c>
      <c r="E36" s="60">
        <f t="shared" si="11"/>
        <v>0</v>
      </c>
      <c r="F36" s="67">
        <f t="shared" si="10"/>
        <v>0</v>
      </c>
      <c r="G36" s="71">
        <f>IF(AND(C36&gt;=deb_jour,D36&lt;=deb_nuit,D36-C36&gt;0),0,IF(AND(C36&gt;deb_jour,D36&lt;deb_jour,D36-C36&lt;0),MOD(fin-deb_nuit,1),IF(AND(C36&gt;deb_jour,D36&gt;deb_nuit),MOD(D36-21/24,1),IF(AND(C36&lt;=deb_nuit,D36&gt;deb_jour,D36-C36&lt;0),9/24,IF(AND(C36&gt;=deb_nuit,D36&gt;=deb_jour,D36-C36&lt;0),MOD(deb_jour-C36,1),IF(AND(C36&lt;deb_jour,D36&gt;=deb_jour,D36&lt;deb_nuit),MOD(deb_jour-C36,1),IF(AND(C36&lt;deb_jour,D36&gt;=deb_nuit),MOD(deb_jour-C36,1)+MOD(D36-deb_nuit,1),IF(AND(C36&lt;deb_jour,D36&lt;=deb_jour),D36-C36,0))))))))</f>
        <v>0</v>
      </c>
      <c r="H36" s="61">
        <f t="shared" si="12"/>
        <v>0</v>
      </c>
      <c r="I36" s="4"/>
      <c r="J36" s="4"/>
      <c r="K36" s="4"/>
      <c r="L36" s="4"/>
      <c r="M36" s="4"/>
      <c r="N36" s="4"/>
      <c r="O36" s="4"/>
    </row>
    <row r="37" spans="1:15" s="2" customFormat="1" ht="12.75" x14ac:dyDescent="0.2">
      <c r="A37" s="14">
        <f t="shared" si="13"/>
        <v>20</v>
      </c>
      <c r="B37" s="15">
        <f t="shared" si="13"/>
        <v>21</v>
      </c>
      <c r="C37" s="16">
        <v>0</v>
      </c>
      <c r="D37" s="16">
        <v>0</v>
      </c>
      <c r="E37" s="60">
        <f t="shared" si="11"/>
        <v>0</v>
      </c>
      <c r="F37" s="67">
        <f t="shared" si="10"/>
        <v>0</v>
      </c>
      <c r="G37" s="71">
        <f>IF(AND(C37&gt;=deb_jour,D37&lt;=deb_nuit,D37-C37&gt;0),0,IF(AND(C37&gt;deb_jour,D37&lt;deb_jour,D37-C37&lt;0),MOD(fin-deb_nuit,1),IF(AND(C37&gt;deb_jour,D37&gt;deb_nuit),MOD(D37-21/24,1),IF(AND(C37&lt;=deb_nuit,D37&gt;deb_jour,D37-C37&lt;0),9/24,IF(AND(C37&gt;=deb_nuit,D37&gt;=deb_jour,D37-C37&lt;0),MOD(deb_jour-C37,1),IF(AND(C37&lt;deb_jour,D37&gt;=deb_jour,D37&lt;deb_nuit),MOD(deb_jour-C37,1),IF(AND(C37&lt;deb_jour,D37&gt;=deb_nuit),MOD(deb_jour-C37,1)+MOD(D37-deb_nuit,1),IF(AND(C37&lt;deb_jour,D37&lt;=deb_jour),D37-C37,0))))))))</f>
        <v>0</v>
      </c>
      <c r="H37" s="61">
        <f t="shared" si="12"/>
        <v>0</v>
      </c>
      <c r="I37" s="4"/>
      <c r="J37" s="4"/>
      <c r="K37" s="4"/>
      <c r="L37" s="4"/>
      <c r="M37" s="4"/>
      <c r="N37" s="4"/>
      <c r="O37" s="4"/>
    </row>
    <row r="38" spans="1:15" s="2" customFormat="1" ht="12.75" x14ac:dyDescent="0.2">
      <c r="A38" s="14">
        <f t="shared" si="13"/>
        <v>21</v>
      </c>
      <c r="B38" s="15">
        <f t="shared" si="13"/>
        <v>22</v>
      </c>
      <c r="C38" s="16">
        <v>0</v>
      </c>
      <c r="D38" s="16">
        <v>0</v>
      </c>
      <c r="E38" s="60">
        <f t="shared" si="11"/>
        <v>0</v>
      </c>
      <c r="F38" s="67">
        <f t="shared" si="10"/>
        <v>0</v>
      </c>
      <c r="G38" s="71">
        <f>IF(AND(C38&gt;=deb_jour,D38&lt;=deb_nuit,D38-C38&gt;0),0,IF(AND(C38&gt;deb_jour,D38&lt;deb_jour,D38-C38&lt;0),MOD(fin-deb_nuit,1),IF(AND(C38&gt;deb_jour,D38&gt;deb_nuit),MOD(D38-21/24,1),IF(AND(C38&lt;=deb_nuit,D38&gt;deb_jour,D38-C38&lt;0),9/24,IF(AND(C38&gt;=deb_nuit,D38&gt;=deb_jour,D38-C38&lt;0),MOD(deb_jour-C38,1),IF(AND(C38&lt;deb_jour,D38&gt;=deb_jour,D38&lt;deb_nuit),MOD(deb_jour-C38,1),IF(AND(C38&lt;deb_jour,D38&gt;=deb_nuit),MOD(deb_jour-C38,1)+MOD(D38-deb_nuit,1),IF(AND(C38&lt;deb_jour,D38&lt;=deb_jour),D38-C38,0))))))))</f>
        <v>0</v>
      </c>
      <c r="H38" s="61">
        <f t="shared" si="12"/>
        <v>0</v>
      </c>
      <c r="I38" s="4"/>
      <c r="J38" s="4"/>
      <c r="K38" s="4"/>
      <c r="L38" s="4"/>
      <c r="M38" s="4"/>
      <c r="N38" s="4"/>
      <c r="O38" s="4"/>
    </row>
    <row r="39" spans="1:15" s="2" customFormat="1" ht="14.1" customHeight="1" x14ac:dyDescent="0.2">
      <c r="A39" s="30">
        <f t="shared" si="13"/>
        <v>22</v>
      </c>
      <c r="B39" s="15">
        <f t="shared" si="13"/>
        <v>23</v>
      </c>
      <c r="C39" s="16">
        <v>0</v>
      </c>
      <c r="D39" s="16">
        <v>0</v>
      </c>
      <c r="E39" s="60">
        <f t="shared" si="11"/>
        <v>0</v>
      </c>
      <c r="F39" s="67">
        <f t="shared" si="10"/>
        <v>0</v>
      </c>
      <c r="G39" s="71">
        <f>IF(AND(C39&gt;=deb_jour,D39&lt;=deb_nuit,D39-C39&gt;0),0,IF(AND(C39&gt;deb_jour,D39&lt;deb_jour,D39-C39&lt;0),MOD(fin-deb_nuit,1),IF(AND(C39&gt;deb_jour,D39&gt;deb_nuit),MOD(D39-21/24,1),IF(AND(C39&lt;=deb_nuit,D39&gt;deb_jour,D39-C39&lt;0),9/24,IF(AND(C39&gt;=deb_nuit,D39&gt;=deb_jour,D39-C39&lt;0),MOD(deb_jour-C39,1),IF(AND(C39&lt;deb_jour,D39&gt;=deb_jour,D39&lt;deb_nuit),MOD(deb_jour-C39,1),IF(AND(C39&lt;deb_jour,D39&gt;=deb_nuit),MOD(deb_jour-C39,1)+MOD(D39-deb_nuit,1),IF(AND(C39&lt;deb_jour,D39&lt;=deb_jour),D39-C39,0))))))))</f>
        <v>0</v>
      </c>
      <c r="H39" s="61">
        <f t="shared" si="12"/>
        <v>0</v>
      </c>
      <c r="I39" s="4"/>
      <c r="J39" s="4"/>
      <c r="K39" s="4"/>
      <c r="L39" s="4"/>
      <c r="M39" s="4"/>
      <c r="N39" s="4"/>
      <c r="O39" s="4"/>
    </row>
    <row r="40" spans="1:15" s="2" customFormat="1" ht="12.75" x14ac:dyDescent="0.2">
      <c r="A40" s="14"/>
      <c r="B40" s="15"/>
      <c r="C40" s="16"/>
      <c r="D40" s="16"/>
      <c r="E40" s="60">
        <f>SUBTOTAL(9,E33:E39)</f>
        <v>0</v>
      </c>
      <c r="F40" s="62">
        <f t="shared" ref="F40:G40" si="14">SUBTOTAL(9,F33:F39)</f>
        <v>0</v>
      </c>
      <c r="G40" s="62">
        <f t="shared" si="14"/>
        <v>0</v>
      </c>
      <c r="H40" s="62">
        <f>SUBTOTAL(9,H33:H39)</f>
        <v>0</v>
      </c>
      <c r="I40" s="55"/>
      <c r="J40" s="55"/>
      <c r="K40" s="55"/>
      <c r="L40" s="4"/>
      <c r="M40" s="4"/>
      <c r="N40" s="4"/>
      <c r="O40" s="4"/>
    </row>
    <row r="41" spans="1:15" s="2" customFormat="1" ht="12.75" x14ac:dyDescent="0.2">
      <c r="A41" s="14"/>
      <c r="B41" s="15"/>
      <c r="C41" s="16"/>
      <c r="D41" s="16"/>
      <c r="E41" s="18"/>
      <c r="F41" s="18"/>
      <c r="G41" s="18"/>
      <c r="H41" s="20"/>
      <c r="I41" s="4"/>
      <c r="J41" s="4"/>
      <c r="K41" s="4"/>
      <c r="L41" s="4"/>
      <c r="M41" s="4"/>
      <c r="N41" s="4"/>
      <c r="O41" s="4"/>
    </row>
    <row r="42" spans="1:15" s="2" customFormat="1" ht="12.75" x14ac:dyDescent="0.2">
      <c r="A42" s="14"/>
      <c r="B42" s="15"/>
      <c r="C42" s="16"/>
      <c r="D42" s="16"/>
      <c r="E42" s="18"/>
      <c r="F42" s="18"/>
      <c r="G42" s="18"/>
      <c r="H42" s="20"/>
      <c r="I42" s="4"/>
      <c r="J42" s="4"/>
      <c r="K42" s="4"/>
      <c r="L42" s="4"/>
      <c r="M42" s="4"/>
      <c r="N42" s="4"/>
      <c r="O42" s="4"/>
    </row>
    <row r="43" spans="1:15" s="2" customFormat="1" ht="12.75" x14ac:dyDescent="0.2">
      <c r="A43" s="14">
        <f>A39+1</f>
        <v>23</v>
      </c>
      <c r="B43" s="15">
        <f>B39+1</f>
        <v>24</v>
      </c>
      <c r="C43" s="16">
        <v>0</v>
      </c>
      <c r="D43" s="16">
        <v>0</v>
      </c>
      <c r="E43" s="60">
        <f>MOD(D43-C43,1)</f>
        <v>0</v>
      </c>
      <c r="F43" s="67">
        <f t="shared" ref="F43:F49" si="15">IF(G43=0,E43,E43-G43)</f>
        <v>0</v>
      </c>
      <c r="G43" s="71">
        <f>IF(AND(C43&gt;=deb_jour,D43&lt;=deb_nuit,D43-C43&gt;0),0,IF(AND(C43&gt;deb_jour,D43&lt;deb_jour,D43-C43&lt;0),MOD(fin-deb_nuit,1),IF(AND(C43&gt;deb_jour,D43&gt;deb_nuit),MOD(D43-21/24,1),IF(AND(C43&lt;=deb_nuit,D43&gt;deb_jour,D43-C43&lt;0),9/24,IF(AND(C43&gt;=deb_nuit,D43&gt;=deb_jour,D43-C43&lt;0),MOD(deb_jour-C43,1),IF(AND(C43&lt;deb_jour,D43&gt;=deb_jour,D43&lt;deb_nuit),MOD(deb_jour-C43,1),IF(AND(C43&lt;deb_jour,D43&gt;=deb_nuit),MOD(deb_jour-C43,1)+MOD(D43-deb_nuit,1),IF(AND(C43&lt;deb_jour,D43&lt;=deb_jour),D43-C43,0))))))))</f>
        <v>0</v>
      </c>
      <c r="H43" s="61">
        <f>G43*60/100</f>
        <v>0</v>
      </c>
      <c r="I43" s="4"/>
      <c r="J43" s="4"/>
      <c r="K43" s="4"/>
      <c r="L43" s="4"/>
      <c r="M43" s="4"/>
      <c r="N43" s="4"/>
      <c r="O43" s="4"/>
    </row>
    <row r="44" spans="1:15" s="2" customFormat="1" ht="12.75" x14ac:dyDescent="0.2">
      <c r="A44" s="14">
        <f t="shared" si="13"/>
        <v>24</v>
      </c>
      <c r="B44" s="15">
        <f t="shared" si="13"/>
        <v>25</v>
      </c>
      <c r="C44" s="16">
        <v>0</v>
      </c>
      <c r="D44" s="16">
        <v>0</v>
      </c>
      <c r="E44" s="60">
        <f t="shared" ref="E44:E49" si="16">MOD(D44-C44,1)</f>
        <v>0</v>
      </c>
      <c r="F44" s="67">
        <f t="shared" si="15"/>
        <v>0</v>
      </c>
      <c r="G44" s="71">
        <f>IF(AND(C44&gt;=deb_jour,D44&lt;=deb_nuit,D44-C44&gt;0),0,IF(AND(C44&gt;deb_jour,D44&lt;deb_jour,D44-C44&lt;0),MOD(fin-deb_nuit,1),IF(AND(C44&gt;deb_jour,D44&gt;deb_nuit),MOD(D44-21/24,1),IF(AND(C44&lt;=deb_nuit,D44&gt;deb_jour,D44-C44&lt;0),9/24,IF(AND(C44&gt;=deb_nuit,D44&gt;=deb_jour,D44-C44&lt;0),MOD(deb_jour-C44,1),IF(AND(C44&lt;deb_jour,D44&gt;=deb_jour,D44&lt;deb_nuit),MOD(deb_jour-C44,1),IF(AND(C44&lt;deb_jour,D44&gt;=deb_nuit),MOD(deb_jour-C44,1)+MOD(D44-deb_nuit,1),IF(AND(C44&lt;deb_jour,D44&lt;=deb_jour),D44-C44,0))))))))</f>
        <v>0</v>
      </c>
      <c r="H44" s="61">
        <f t="shared" ref="H44:H49" si="17">G44*60/100</f>
        <v>0</v>
      </c>
    </row>
    <row r="45" spans="1:15" s="2" customFormat="1" ht="12.75" x14ac:dyDescent="0.2">
      <c r="A45" s="14">
        <f t="shared" si="13"/>
        <v>25</v>
      </c>
      <c r="B45" s="15">
        <f t="shared" si="13"/>
        <v>26</v>
      </c>
      <c r="C45" s="16">
        <v>0</v>
      </c>
      <c r="D45" s="16">
        <v>0</v>
      </c>
      <c r="E45" s="60">
        <f t="shared" si="16"/>
        <v>0</v>
      </c>
      <c r="F45" s="67">
        <f t="shared" si="15"/>
        <v>0</v>
      </c>
      <c r="G45" s="71">
        <f>IF(AND(C45&gt;=deb_jour,D45&lt;=deb_nuit,D45-C45&gt;0),0,IF(AND(C45&gt;deb_jour,D45&lt;deb_jour,D45-C45&lt;0),MOD(fin-deb_nuit,1),IF(AND(C45&gt;deb_jour,D45&gt;deb_nuit),MOD(D45-21/24,1),IF(AND(C45&lt;=deb_nuit,D45&gt;deb_jour,D45-C45&lt;0),9/24,IF(AND(C45&gt;=deb_nuit,D45&gt;=deb_jour,D45-C45&lt;0),MOD(deb_jour-C45,1),IF(AND(C45&lt;deb_jour,D45&gt;=deb_jour,D45&lt;deb_nuit),MOD(deb_jour-C45,1),IF(AND(C45&lt;deb_jour,D45&gt;=deb_nuit),MOD(deb_jour-C45,1)+MOD(D45-deb_nuit,1),IF(AND(C45&lt;deb_jour,D45&lt;=deb_jour),D45-C45,0))))))))</f>
        <v>0</v>
      </c>
      <c r="H45" s="61">
        <f t="shared" si="17"/>
        <v>0</v>
      </c>
      <c r="I45" s="3"/>
      <c r="J45" s="3"/>
      <c r="K45" s="3"/>
      <c r="L45" s="3"/>
      <c r="M45" s="3"/>
      <c r="N45" s="3"/>
      <c r="O45" s="3"/>
    </row>
    <row r="46" spans="1:15" s="2" customFormat="1" ht="12.75" x14ac:dyDescent="0.2">
      <c r="A46" s="14">
        <f t="shared" si="13"/>
        <v>26</v>
      </c>
      <c r="B46" s="15">
        <f t="shared" si="13"/>
        <v>27</v>
      </c>
      <c r="C46" s="16">
        <v>0</v>
      </c>
      <c r="D46" s="16">
        <v>0</v>
      </c>
      <c r="E46" s="60">
        <f t="shared" si="16"/>
        <v>0</v>
      </c>
      <c r="F46" s="67">
        <f t="shared" si="15"/>
        <v>0</v>
      </c>
      <c r="G46" s="71">
        <f>IF(AND(C46&gt;=deb_jour,D46&lt;=deb_nuit,D46-C46&gt;0),0,IF(AND(C46&gt;deb_jour,D46&lt;deb_jour,D46-C46&lt;0),MOD(fin-deb_nuit,1),IF(AND(C46&gt;deb_jour,D46&gt;deb_nuit),MOD(D46-21/24,1),IF(AND(C46&lt;=deb_nuit,D46&gt;deb_jour,D46-C46&lt;0),9/24,IF(AND(C46&gt;=deb_nuit,D46&gt;=deb_jour,D46-C46&lt;0),MOD(deb_jour-C46,1),IF(AND(C46&lt;deb_jour,D46&gt;=deb_jour,D46&lt;deb_nuit),MOD(deb_jour-C46,1),IF(AND(C46&lt;deb_jour,D46&gt;=deb_nuit),MOD(deb_jour-C46,1)+MOD(D46-deb_nuit,1),IF(AND(C46&lt;deb_jour,D46&lt;=deb_jour),D46-C46,0))))))))</f>
        <v>0</v>
      </c>
      <c r="H46" s="61">
        <f t="shared" si="17"/>
        <v>0</v>
      </c>
      <c r="I46" s="4"/>
      <c r="J46" s="4"/>
      <c r="K46" s="4"/>
      <c r="L46" s="4"/>
      <c r="M46" s="4"/>
      <c r="N46" s="4"/>
      <c r="O46" s="4"/>
    </row>
    <row r="47" spans="1:15" s="2" customFormat="1" ht="12.75" x14ac:dyDescent="0.2">
      <c r="A47" s="14">
        <f t="shared" si="13"/>
        <v>27</v>
      </c>
      <c r="B47" s="15">
        <f t="shared" si="13"/>
        <v>28</v>
      </c>
      <c r="C47" s="16">
        <v>0</v>
      </c>
      <c r="D47" s="16">
        <v>0</v>
      </c>
      <c r="E47" s="60">
        <f t="shared" si="16"/>
        <v>0</v>
      </c>
      <c r="F47" s="67">
        <f t="shared" si="15"/>
        <v>0</v>
      </c>
      <c r="G47" s="71">
        <f>IF(AND(C47&gt;=deb_jour,D47&lt;=deb_nuit,D47-C47&gt;0),0,IF(AND(C47&gt;deb_jour,D47&lt;deb_jour,D47-C47&lt;0),MOD(fin-deb_nuit,1),IF(AND(C47&gt;deb_jour,D47&gt;deb_nuit),MOD(D47-21/24,1),IF(AND(C47&lt;=deb_nuit,D47&gt;deb_jour,D47-C47&lt;0),9/24,IF(AND(C47&gt;=deb_nuit,D47&gt;=deb_jour,D47-C47&lt;0),MOD(deb_jour-C47,1),IF(AND(C47&lt;deb_jour,D47&gt;=deb_jour,D47&lt;deb_nuit),MOD(deb_jour-C47,1),IF(AND(C47&lt;deb_jour,D47&gt;=deb_nuit),MOD(deb_jour-C47,1)+MOD(D47-deb_nuit,1),IF(AND(C47&lt;deb_jour,D47&lt;=deb_jour),D47-C47,0))))))))</f>
        <v>0</v>
      </c>
      <c r="H47" s="61">
        <f t="shared" si="17"/>
        <v>0</v>
      </c>
      <c r="I47" s="4"/>
      <c r="J47" s="4"/>
      <c r="K47" s="4"/>
      <c r="L47" s="4"/>
      <c r="M47" s="4"/>
      <c r="N47" s="4"/>
      <c r="O47" s="4"/>
    </row>
    <row r="48" spans="1:15" s="2" customFormat="1" ht="12.75" x14ac:dyDescent="0.2">
      <c r="A48" s="14">
        <f t="shared" si="13"/>
        <v>28</v>
      </c>
      <c r="B48" s="15">
        <f t="shared" si="13"/>
        <v>29</v>
      </c>
      <c r="C48" s="16">
        <v>0</v>
      </c>
      <c r="D48" s="16">
        <v>0</v>
      </c>
      <c r="E48" s="60">
        <f t="shared" si="16"/>
        <v>0</v>
      </c>
      <c r="F48" s="67">
        <f t="shared" si="15"/>
        <v>0</v>
      </c>
      <c r="G48" s="71">
        <f>IF(AND(C48&gt;=deb_jour,D48&lt;=deb_nuit,D48-C48&gt;0),0,IF(AND(C48&gt;deb_jour,D48&lt;deb_jour,D48-C48&lt;0),MOD(fin-deb_nuit,1),IF(AND(C48&gt;deb_jour,D48&gt;deb_nuit),MOD(D48-21/24,1),IF(AND(C48&lt;=deb_nuit,D48&gt;deb_jour,D48-C48&lt;0),9/24,IF(AND(C48&gt;=deb_nuit,D48&gt;=deb_jour,D48-C48&lt;0),MOD(deb_jour-C48,1),IF(AND(C48&lt;deb_jour,D48&gt;=deb_jour,D48&lt;deb_nuit),MOD(deb_jour-C48,1),IF(AND(C48&lt;deb_jour,D48&gt;=deb_nuit),MOD(deb_jour-C48,1)+MOD(D48-deb_nuit,1),IF(AND(C48&lt;deb_jour,D48&lt;=deb_jour),D48-C48,0))))))))</f>
        <v>0</v>
      </c>
      <c r="H48" s="61">
        <f t="shared" si="17"/>
        <v>0</v>
      </c>
      <c r="I48" s="4"/>
      <c r="J48" s="4"/>
      <c r="K48" s="4"/>
      <c r="L48" s="4"/>
      <c r="M48" s="4"/>
      <c r="N48" s="4"/>
      <c r="O48" s="4"/>
    </row>
    <row r="49" spans="1:15" s="2" customFormat="1" ht="12.75" x14ac:dyDescent="0.2">
      <c r="A49" s="14">
        <f t="shared" si="13"/>
        <v>29</v>
      </c>
      <c r="B49" s="15">
        <f t="shared" si="13"/>
        <v>30</v>
      </c>
      <c r="C49" s="16">
        <v>0</v>
      </c>
      <c r="D49" s="16">
        <v>0</v>
      </c>
      <c r="E49" s="60">
        <f t="shared" si="16"/>
        <v>0</v>
      </c>
      <c r="F49" s="67">
        <f t="shared" si="15"/>
        <v>0</v>
      </c>
      <c r="G49" s="71">
        <f>IF(AND(C49&gt;=deb_jour,D49&lt;=deb_nuit,D49-C49&gt;0),0,IF(AND(C49&gt;deb_jour,D49&lt;deb_jour,D49-C49&lt;0),MOD(fin-deb_nuit,1),IF(AND(C49&gt;deb_jour,D49&gt;deb_nuit),MOD(D49-21/24,1),IF(AND(C49&lt;=deb_nuit,D49&gt;deb_jour,D49-C49&lt;0),9/24,IF(AND(C49&gt;=deb_nuit,D49&gt;=deb_jour,D49-C49&lt;0),MOD(deb_jour-C49,1),IF(AND(C49&lt;deb_jour,D49&gt;=deb_jour,D49&lt;deb_nuit),MOD(deb_jour-C49,1),IF(AND(C49&lt;deb_jour,D49&gt;=deb_nuit),MOD(deb_jour-C49,1)+MOD(D49-deb_nuit,1),IF(AND(C49&lt;deb_jour,D49&lt;=deb_jour),D49-C49,0))))))))</f>
        <v>0</v>
      </c>
      <c r="H49" s="61">
        <f t="shared" si="17"/>
        <v>0</v>
      </c>
      <c r="I49" s="4"/>
      <c r="J49" s="4"/>
      <c r="K49" s="4"/>
      <c r="L49" s="4"/>
      <c r="M49" s="4"/>
      <c r="N49" s="4"/>
      <c r="O49" s="4"/>
    </row>
    <row r="50" spans="1:15" s="2" customFormat="1" ht="12.75" x14ac:dyDescent="0.2">
      <c r="A50" s="14"/>
      <c r="B50" s="15"/>
      <c r="C50" s="16"/>
      <c r="D50" s="16"/>
      <c r="E50" s="60">
        <f>SUBTOTAL(9,E43:E49)</f>
        <v>0</v>
      </c>
      <c r="F50" s="62">
        <f t="shared" ref="F50:G50" si="18">SUBTOTAL(9,F43:F49)</f>
        <v>0</v>
      </c>
      <c r="G50" s="62">
        <f t="shared" si="18"/>
        <v>0</v>
      </c>
      <c r="H50" s="62">
        <f>SUBTOTAL(9,H43:H49)</f>
        <v>0</v>
      </c>
      <c r="I50" s="55"/>
      <c r="J50" s="55"/>
      <c r="K50" s="55"/>
      <c r="L50" s="4"/>
      <c r="M50" s="4"/>
      <c r="N50" s="4"/>
      <c r="O50" s="4"/>
    </row>
    <row r="51" spans="1:15" s="2" customFormat="1" ht="12.75" x14ac:dyDescent="0.2">
      <c r="A51" s="14"/>
      <c r="B51" s="15"/>
      <c r="C51" s="16"/>
      <c r="D51" s="16"/>
      <c r="E51" s="18"/>
      <c r="F51" s="18"/>
      <c r="G51" s="18"/>
      <c r="H51" s="20"/>
      <c r="I51" s="4"/>
      <c r="J51" s="4"/>
      <c r="K51" s="4"/>
      <c r="L51" s="4"/>
      <c r="M51" s="4"/>
      <c r="N51" s="4"/>
      <c r="O51" s="4"/>
    </row>
    <row r="52" spans="1:15" s="2" customFormat="1" ht="12.75" x14ac:dyDescent="0.2">
      <c r="A52" s="14"/>
      <c r="B52" s="15"/>
      <c r="C52" s="16"/>
      <c r="D52" s="16"/>
      <c r="E52" s="18"/>
      <c r="F52" s="18"/>
      <c r="G52" s="18"/>
      <c r="H52" s="20"/>
      <c r="I52" s="4"/>
      <c r="J52" s="4"/>
      <c r="K52" s="4"/>
      <c r="L52" s="4"/>
      <c r="M52" s="4"/>
      <c r="N52" s="4"/>
      <c r="O52" s="4"/>
    </row>
    <row r="53" spans="1:15" s="2" customFormat="1" ht="12.75" x14ac:dyDescent="0.2">
      <c r="A53" s="14">
        <f>A49+1</f>
        <v>30</v>
      </c>
      <c r="B53" s="15">
        <f>B49+1</f>
        <v>31</v>
      </c>
      <c r="C53" s="16">
        <v>0</v>
      </c>
      <c r="D53" s="16">
        <v>0</v>
      </c>
      <c r="E53" s="60">
        <f t="shared" ref="E53" si="19">MOD(D53-C53,1)</f>
        <v>0</v>
      </c>
      <c r="F53" s="67">
        <f t="shared" ref="F53" si="20">IF(G53=0,E53,E53-G53)</f>
        <v>0</v>
      </c>
      <c r="G53" s="71">
        <f>IF(AND(C53&gt;=deb_jour,D53&lt;=deb_nuit,D53-C53&gt;0),0,IF(AND(C53&gt;deb_jour,D53&lt;deb_jour,D53-C53&lt;0),MOD(fin-deb_nuit,1),IF(AND(C53&gt;deb_jour,D53&gt;deb_nuit),MOD(D53-21/24,1),IF(AND(C53&lt;=deb_nuit,D53&gt;deb_jour,D53-C53&lt;0),9/24,IF(AND(C53&gt;=deb_nuit,D53&gt;=deb_jour,D53-C53&lt;0),MOD(deb_jour-C53,1),IF(AND(C53&lt;deb_jour,D53&gt;=deb_jour,D53&lt;deb_nuit),MOD(deb_jour-C53,1),IF(AND(C53&lt;deb_jour,D53&gt;=deb_nuit),MOD(deb_jour-C53,1)+MOD(D53-deb_nuit,1),IF(AND(C53&lt;deb_jour,D53&lt;=deb_jour),D53-C53,0))))))))</f>
        <v>0</v>
      </c>
      <c r="H53" s="61">
        <f t="shared" ref="H53" si="21">G53*60/100</f>
        <v>0</v>
      </c>
      <c r="I53" s="4"/>
      <c r="J53" s="4"/>
      <c r="K53" s="4"/>
      <c r="L53" s="4"/>
      <c r="M53" s="4"/>
      <c r="N53" s="4"/>
      <c r="O53" s="4"/>
    </row>
    <row r="54" spans="1:15" s="2" customFormat="1" ht="12.75" x14ac:dyDescent="0.2">
      <c r="A54" s="14"/>
      <c r="B54" s="15"/>
      <c r="C54" s="16"/>
      <c r="D54" s="16"/>
      <c r="E54" s="60">
        <f>SUBTOTAL(9,E47:E53)</f>
        <v>0</v>
      </c>
      <c r="F54" s="62">
        <f t="shared" ref="F54:G54" si="22">SUBTOTAL(9,F53)</f>
        <v>0</v>
      </c>
      <c r="G54" s="62">
        <f t="shared" si="22"/>
        <v>0</v>
      </c>
      <c r="H54" s="62">
        <f>SUBTOTAL(9,H53)</f>
        <v>0</v>
      </c>
      <c r="I54" s="55"/>
      <c r="J54" s="55"/>
      <c r="K54" s="55"/>
      <c r="L54" s="4"/>
      <c r="M54" s="4"/>
      <c r="N54" s="4"/>
      <c r="O54" s="4"/>
    </row>
    <row r="55" spans="1:15" s="2" customFormat="1" ht="12.75" x14ac:dyDescent="0.2">
      <c r="A55" s="14"/>
      <c r="B55" s="15"/>
      <c r="C55" s="16"/>
      <c r="D55" s="16"/>
      <c r="E55" s="18"/>
      <c r="F55" s="18"/>
      <c r="G55" s="18"/>
      <c r="H55" s="20"/>
      <c r="I55" s="4"/>
      <c r="J55" s="4"/>
      <c r="K55" s="4"/>
      <c r="L55" s="4"/>
      <c r="M55" s="4"/>
      <c r="N55" s="4"/>
      <c r="O55" s="4"/>
    </row>
    <row r="56" spans="1:15" s="2" customFormat="1" ht="12.75" x14ac:dyDescent="0.2">
      <c r="A56" s="14"/>
      <c r="B56" s="15"/>
      <c r="C56" s="16"/>
      <c r="D56" s="16"/>
      <c r="E56" s="83">
        <f t="shared" ref="E56:G56" si="23">SUBTOTAL(9,E8:E54)</f>
        <v>4.6666666666666687</v>
      </c>
      <c r="F56" s="83">
        <f t="shared" si="23"/>
        <v>2.7916666666666679</v>
      </c>
      <c r="G56" s="83">
        <f t="shared" si="23"/>
        <v>1.8750000000000013</v>
      </c>
      <c r="H56" s="83">
        <f>SUBTOTAL(9,H8:H54)</f>
        <v>1.1250000000000007</v>
      </c>
      <c r="I56" s="83">
        <f>SUBTOTAL(9,I8:I54)</f>
        <v>0.375</v>
      </c>
      <c r="J56" s="83">
        <f>SUBTOTAL(9,J8:J54)</f>
        <v>2.0833333333333357</v>
      </c>
      <c r="K56" s="32"/>
      <c r="L56" s="4"/>
      <c r="M56" s="4"/>
      <c r="N56" s="4"/>
      <c r="O56" s="4"/>
    </row>
    <row r="57" spans="1:15" s="2" customFormat="1" x14ac:dyDescent="0.25">
      <c r="A57"/>
      <c r="B57"/>
      <c r="C57"/>
      <c r="D57"/>
      <c r="E57"/>
      <c r="F57"/>
      <c r="G57"/>
      <c r="H57"/>
      <c r="I57" s="4"/>
      <c r="J57" s="4"/>
      <c r="K57" s="4"/>
      <c r="L57" s="4"/>
      <c r="M57" s="4"/>
      <c r="N57" s="4"/>
      <c r="O57" s="4"/>
    </row>
    <row r="58" spans="1:15" s="2" customFormat="1" x14ac:dyDescent="0.25">
      <c r="A58"/>
      <c r="B58"/>
      <c r="C58"/>
      <c r="D58"/>
      <c r="E58"/>
      <c r="F58"/>
      <c r="G58"/>
      <c r="H58"/>
      <c r="I58" s="4"/>
      <c r="J58" s="4"/>
      <c r="K58" s="4"/>
      <c r="L58" s="4"/>
      <c r="M58" s="4"/>
      <c r="N58" s="4"/>
      <c r="O58" s="4"/>
    </row>
    <row r="59" spans="1:15" s="2" customFormat="1" x14ac:dyDescent="0.25">
      <c r="A59"/>
      <c r="B59"/>
      <c r="C59"/>
      <c r="D59"/>
      <c r="E59"/>
      <c r="F59"/>
      <c r="G59"/>
      <c r="H59"/>
    </row>
    <row r="60" spans="1:15" s="2" customFormat="1" ht="12.75" x14ac:dyDescent="0.2"/>
    <row r="61" spans="1:15" s="2" customFormat="1" ht="12.75" x14ac:dyDescent="0.2"/>
    <row r="62" spans="1:15" s="2" customFormat="1" ht="14.1" customHeight="1" x14ac:dyDescent="0.2"/>
    <row r="63" spans="1:15" s="2" customFormat="1" ht="14.1" customHeight="1" x14ac:dyDescent="0.2">
      <c r="A63" s="4"/>
      <c r="B63" s="4"/>
      <c r="C63" s="4"/>
      <c r="D63" s="4"/>
    </row>
    <row r="64" spans="1:15" s="2" customFormat="1" ht="12.75" x14ac:dyDescent="0.2">
      <c r="A64" s="4"/>
      <c r="B64" s="4"/>
      <c r="C64" s="4"/>
      <c r="D64" s="4"/>
    </row>
    <row r="65" spans="1:4" s="2" customFormat="1" ht="12.75" x14ac:dyDescent="0.2"/>
    <row r="66" spans="1:4" s="2" customFormat="1" ht="12.75" x14ac:dyDescent="0.2">
      <c r="A66" s="3"/>
      <c r="B66" s="3"/>
      <c r="C66" s="3"/>
      <c r="D66" s="3"/>
    </row>
    <row r="67" spans="1:4" x14ac:dyDescent="0.25">
      <c r="A67" s="1"/>
      <c r="B67" s="1"/>
    </row>
    <row r="84" spans="10:11" x14ac:dyDescent="0.25">
      <c r="J84" s="8"/>
      <c r="K84" s="8"/>
    </row>
  </sheetData>
  <mergeCells count="3">
    <mergeCell ref="A4:B5"/>
    <mergeCell ref="A7:B7"/>
    <mergeCell ref="I5:J5"/>
  </mergeCells>
  <phoneticPr fontId="2" type="noConversion"/>
  <conditionalFormatting sqref="E7">
    <cfRule type="expression" dxfId="2009" priority="1147" stopIfTrue="1">
      <formula>$D9="APRÈS-MIDI"</formula>
    </cfRule>
    <cfRule type="expression" dxfId="2008" priority="1148" stopIfTrue="1">
      <formula>$D9="MATIN"</formula>
    </cfRule>
    <cfRule type="expression" dxfId="2007" priority="1149" stopIfTrue="1">
      <formula>$D9="REPOS"</formula>
    </cfRule>
  </conditionalFormatting>
  <conditionalFormatting sqref="E12 E22 E32 E42 E52">
    <cfRule type="expression" dxfId="2006" priority="1129" stopIfTrue="1">
      <formula>$D15="APRÈS-MIDI"</formula>
    </cfRule>
    <cfRule type="expression" dxfId="2005" priority="1130" stopIfTrue="1">
      <formula>$D15="MATIN"</formula>
    </cfRule>
    <cfRule type="expression" dxfId="2004" priority="1131" stopIfTrue="1">
      <formula>$D15="REPOS"</formula>
    </cfRule>
  </conditionalFormatting>
  <conditionalFormatting sqref="E11 E21 E31 E41 E51 E55">
    <cfRule type="expression" dxfId="1934" priority="1216" stopIfTrue="1">
      <formula>$D15="APRÈS-MIDI"</formula>
    </cfRule>
    <cfRule type="expression" dxfId="1933" priority="1217" stopIfTrue="1">
      <formula>$D15="MATIN"</formula>
    </cfRule>
    <cfRule type="expression" dxfId="1932" priority="1218" stopIfTrue="1">
      <formula>$D15="REPOS"</formula>
    </cfRule>
  </conditionalFormatting>
  <conditionalFormatting sqref="E6">
    <cfRule type="expression" dxfId="1931" priority="91" stopIfTrue="1">
      <formula>$D8="APRÈS-MIDI"</formula>
    </cfRule>
    <cfRule type="expression" dxfId="1930" priority="92" stopIfTrue="1">
      <formula>$D8="MATIN"</formula>
    </cfRule>
    <cfRule type="expression" dxfId="1929" priority="93" stopIfTrue="1">
      <formula>$D8="REPOS"</formula>
    </cfRule>
  </conditionalFormatting>
  <dataValidations count="1">
    <dataValidation type="list" allowBlank="1" showInputMessage="1" showErrorMessage="1" sqref="C13:D19">
      <formula1>$L$23:$L$34</formula1>
    </dataValidation>
  </dataValidations>
  <pageMargins left="0.75000000000000011" right="0.75000000000000011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showRuler="0" workbookViewId="0">
      <selection activeCell="R15" sqref="R15"/>
    </sheetView>
  </sheetViews>
  <sheetFormatPr baseColWidth="10" defaultRowHeight="15.75" x14ac:dyDescent="0.25"/>
  <cols>
    <col min="1" max="1" width="7.875" customWidth="1"/>
    <col min="2" max="2" width="5.875" customWidth="1"/>
    <col min="3" max="4" width="8.875" customWidth="1"/>
    <col min="5" max="6" width="7.875" customWidth="1"/>
    <col min="7" max="10" width="8.875" customWidth="1"/>
    <col min="11" max="12" width="8.125" style="4" customWidth="1"/>
    <col min="13" max="15" width="9.875" customWidth="1"/>
    <col min="16" max="17" width="8.875" customWidth="1"/>
    <col min="18" max="18" width="20.875" customWidth="1"/>
    <col min="19" max="19" width="14.875" customWidth="1"/>
  </cols>
  <sheetData>
    <row r="1" spans="1:21" ht="23.25" x14ac:dyDescent="0.35">
      <c r="A1" s="24" t="s">
        <v>12</v>
      </c>
      <c r="B1" s="25">
        <v>0.875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1" ht="23.25" x14ac:dyDescent="0.35">
      <c r="A2" s="24" t="s">
        <v>4</v>
      </c>
      <c r="B2" s="25">
        <v>0.25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1" ht="6.9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"/>
      <c r="R3" s="5"/>
      <c r="S3" s="5"/>
    </row>
    <row r="4" spans="1:21" x14ac:dyDescent="0.25">
      <c r="A4" s="64" t="s">
        <v>16</v>
      </c>
      <c r="B4" s="64"/>
      <c r="C4" s="10"/>
      <c r="D4" s="10"/>
      <c r="E4" s="10"/>
      <c r="F4" s="10"/>
      <c r="G4" s="11"/>
      <c r="H4" s="11"/>
      <c r="I4" s="11"/>
      <c r="J4" s="11"/>
      <c r="K4" s="12"/>
      <c r="L4" s="12"/>
      <c r="M4" s="13"/>
      <c r="N4" s="13"/>
      <c r="O4" s="13"/>
      <c r="P4" s="13"/>
      <c r="Q4" s="23"/>
      <c r="R4" s="2"/>
      <c r="S4" s="2"/>
    </row>
    <row r="5" spans="1:21" x14ac:dyDescent="0.25">
      <c r="A5" s="64"/>
      <c r="B5" s="64"/>
      <c r="C5" s="28" t="s">
        <v>25</v>
      </c>
      <c r="D5" s="28" t="s">
        <v>25</v>
      </c>
      <c r="E5" s="40" t="s">
        <v>25</v>
      </c>
      <c r="F5" s="40" t="s">
        <v>25</v>
      </c>
      <c r="G5" s="22" t="s">
        <v>5</v>
      </c>
      <c r="H5" s="22" t="s">
        <v>5</v>
      </c>
      <c r="I5" s="22" t="s">
        <v>6</v>
      </c>
      <c r="J5" s="22" t="s">
        <v>6</v>
      </c>
      <c r="K5" s="41" t="s">
        <v>10</v>
      </c>
      <c r="L5" s="41" t="s">
        <v>0</v>
      </c>
      <c r="M5" s="43" t="s">
        <v>10</v>
      </c>
      <c r="N5" s="43" t="s">
        <v>0</v>
      </c>
      <c r="O5" s="45" t="s">
        <v>0</v>
      </c>
      <c r="P5" s="46" t="s">
        <v>10</v>
      </c>
      <c r="Q5" s="49" t="s">
        <v>14</v>
      </c>
      <c r="R5" s="66" t="s">
        <v>3</v>
      </c>
      <c r="S5" s="66"/>
    </row>
    <row r="6" spans="1:21" x14ac:dyDescent="0.25">
      <c r="A6" s="10"/>
      <c r="B6" s="10"/>
      <c r="C6" s="28" t="s">
        <v>27</v>
      </c>
      <c r="D6" s="28" t="s">
        <v>27</v>
      </c>
      <c r="E6" s="40" t="s">
        <v>26</v>
      </c>
      <c r="F6" s="40" t="s">
        <v>26</v>
      </c>
      <c r="G6" s="22" t="s">
        <v>8</v>
      </c>
      <c r="H6" s="22" t="s">
        <v>8</v>
      </c>
      <c r="I6" s="22" t="s">
        <v>8</v>
      </c>
      <c r="J6" s="22" t="s">
        <v>8</v>
      </c>
      <c r="K6" s="42" t="s">
        <v>11</v>
      </c>
      <c r="L6" s="42" t="s">
        <v>11</v>
      </c>
      <c r="M6" s="44" t="s">
        <v>9</v>
      </c>
      <c r="N6" s="44" t="s">
        <v>21</v>
      </c>
      <c r="O6" s="47" t="s">
        <v>8</v>
      </c>
      <c r="P6" s="48" t="s">
        <v>8</v>
      </c>
      <c r="Q6" s="49" t="s">
        <v>13</v>
      </c>
      <c r="R6" s="50" t="s">
        <v>1</v>
      </c>
      <c r="S6" s="50" t="s">
        <v>2</v>
      </c>
    </row>
    <row r="7" spans="1:21" x14ac:dyDescent="0.25">
      <c r="A7" s="65" t="s">
        <v>7</v>
      </c>
      <c r="B7" s="65"/>
      <c r="C7" s="28" t="s">
        <v>22</v>
      </c>
      <c r="D7" s="28" t="s">
        <v>23</v>
      </c>
      <c r="E7" s="40" t="s">
        <v>22</v>
      </c>
      <c r="F7" s="40" t="s">
        <v>23</v>
      </c>
      <c r="G7" s="22" t="s">
        <v>22</v>
      </c>
      <c r="H7" s="22" t="s">
        <v>23</v>
      </c>
      <c r="I7" s="22" t="s">
        <v>22</v>
      </c>
      <c r="J7" s="22" t="s">
        <v>23</v>
      </c>
      <c r="K7" s="42" t="s">
        <v>22</v>
      </c>
      <c r="L7" s="42" t="s">
        <v>23</v>
      </c>
      <c r="M7" s="44" t="s">
        <v>22</v>
      </c>
      <c r="N7" s="44" t="s">
        <v>23</v>
      </c>
      <c r="O7" s="47" t="s">
        <v>22</v>
      </c>
      <c r="P7" s="48" t="s">
        <v>23</v>
      </c>
      <c r="Q7" s="49" t="s">
        <v>28</v>
      </c>
      <c r="R7" s="50" t="s">
        <v>24</v>
      </c>
      <c r="S7" s="50" t="s">
        <v>24</v>
      </c>
    </row>
    <row r="8" spans="1:21" x14ac:dyDescent="0.25">
      <c r="A8" s="14">
        <f>A3+2</f>
        <v>2</v>
      </c>
      <c r="B8" s="15">
        <v>1</v>
      </c>
      <c r="C8" s="16">
        <v>0.77083333333333337</v>
      </c>
      <c r="D8" s="20">
        <f t="shared" ref="D8:D14" si="0">HOUR(C8)+MINUTE(C8)/60+SECOND(C8)/360</f>
        <v>18.5</v>
      </c>
      <c r="E8" s="16">
        <v>0.25</v>
      </c>
      <c r="F8" s="20">
        <f t="shared" ref="F8:F14" si="1">HOUR(E8)+MINUTE(E8)/60+SECOND(E8)/360</f>
        <v>6</v>
      </c>
      <c r="G8" s="36">
        <f>IF(C8&lt;E8,0,IF(C8&lt;=$B$1,$B$1,C8))</f>
        <v>0.875</v>
      </c>
      <c r="H8" s="39">
        <f t="shared" ref="H8:H14" si="2">HOUR(G8)+MINUTE(G8)/60+SECOND(G8)/360</f>
        <v>21</v>
      </c>
      <c r="I8" s="18">
        <f>IF(C8&lt;E8,0,IF(E8&lt;=$B$2,E8,$B$2))</f>
        <v>0.25</v>
      </c>
      <c r="J8" s="19">
        <f t="shared" ref="J8:J14" si="3">HOUR(I8)+MINUTE(I8)/60+SECOND(I8)/360</f>
        <v>6</v>
      </c>
      <c r="K8" s="18">
        <f>IF(C8&lt;E8,E8-C8,(24-C8)+E8)</f>
        <v>23.479166666666668</v>
      </c>
      <c r="L8" s="19">
        <f t="shared" ref="L8:L14" si="4">HOUR(K8)+MINUTE(K8)/60+SECOND(K8)/360</f>
        <v>11.5</v>
      </c>
      <c r="M8" s="18">
        <f t="shared" ref="M8:M14" si="5">IF(O8=0,K8,K8-O8)</f>
        <v>0.10416666666666785</v>
      </c>
      <c r="N8" s="19">
        <f t="shared" ref="N8:N14" si="6">HOUR(M8)+MINUTE(M8)/60+SECOND(M8)/360</f>
        <v>2.5</v>
      </c>
      <c r="O8" s="18">
        <f t="shared" ref="O8:O14" si="7">IF(C8&lt;E8,0,IF(G8&lt;I8,I8-G8,(24-G8)+I8))</f>
        <v>23.375</v>
      </c>
      <c r="P8" s="19">
        <f t="shared" ref="P8:P14" si="8">HOUR(O8)+MINUTE(O8)/60+SECOND(O8)/360</f>
        <v>9</v>
      </c>
      <c r="Q8" s="20">
        <f>P8*0.01</f>
        <v>0.09</v>
      </c>
      <c r="R8" s="4"/>
      <c r="S8" s="4"/>
    </row>
    <row r="9" spans="1:21" x14ac:dyDescent="0.25">
      <c r="A9" s="14">
        <f>A8+1</f>
        <v>3</v>
      </c>
      <c r="B9" s="15">
        <f>B8+1</f>
        <v>2</v>
      </c>
      <c r="C9" s="16">
        <v>1</v>
      </c>
      <c r="D9" s="20">
        <f t="shared" si="0"/>
        <v>0</v>
      </c>
      <c r="E9" s="16">
        <v>0</v>
      </c>
      <c r="F9" s="20">
        <f t="shared" si="1"/>
        <v>0</v>
      </c>
      <c r="G9" s="17">
        <f t="shared" ref="G9:G14" si="9">IF(C9&lt;E9,0,IF(C9&lt;=$B$1,$B$1,C9))</f>
        <v>1</v>
      </c>
      <c r="H9" s="39">
        <f t="shared" si="2"/>
        <v>0</v>
      </c>
      <c r="I9" s="18">
        <f t="shared" ref="I9:I14" si="10">IF(C9&lt;E9,0,IF(E9&lt;=$B$2,E9,$B$2))</f>
        <v>0</v>
      </c>
      <c r="J9" s="19">
        <f t="shared" si="3"/>
        <v>0</v>
      </c>
      <c r="K9" s="18">
        <f>IF(C9&lt;E9,E9-C9,(24-C9)+E9)</f>
        <v>23</v>
      </c>
      <c r="L9" s="19">
        <f t="shared" si="4"/>
        <v>0</v>
      </c>
      <c r="M9" s="18">
        <f t="shared" si="5"/>
        <v>0</v>
      </c>
      <c r="N9" s="19">
        <f t="shared" si="6"/>
        <v>0</v>
      </c>
      <c r="O9" s="18">
        <f t="shared" si="7"/>
        <v>23</v>
      </c>
      <c r="P9" s="19">
        <f t="shared" si="8"/>
        <v>0</v>
      </c>
      <c r="Q9" s="20">
        <f t="shared" ref="Q9:Q14" si="11">P9*0.01</f>
        <v>0</v>
      </c>
      <c r="R9" s="4"/>
      <c r="S9" s="4"/>
    </row>
    <row r="10" spans="1:21" x14ac:dyDescent="0.25">
      <c r="A10" s="14">
        <f t="shared" ref="A10:B30" si="12">A9+1</f>
        <v>4</v>
      </c>
      <c r="B10" s="15">
        <f t="shared" si="12"/>
        <v>3</v>
      </c>
      <c r="C10" s="16">
        <v>1</v>
      </c>
      <c r="D10" s="20">
        <f t="shared" si="0"/>
        <v>0</v>
      </c>
      <c r="E10" s="16">
        <v>0</v>
      </c>
      <c r="F10" s="20">
        <f t="shared" si="1"/>
        <v>0</v>
      </c>
      <c r="G10" s="17">
        <f t="shared" si="9"/>
        <v>1</v>
      </c>
      <c r="H10" s="39">
        <f t="shared" si="2"/>
        <v>0</v>
      </c>
      <c r="I10" s="18">
        <f t="shared" si="10"/>
        <v>0</v>
      </c>
      <c r="J10" s="19">
        <f t="shared" si="3"/>
        <v>0</v>
      </c>
      <c r="K10" s="18">
        <f t="shared" ref="K10:K11" si="13">IF(C10&lt;E10,E10-C10,(24-C10)+E10)</f>
        <v>23</v>
      </c>
      <c r="L10" s="19">
        <f t="shared" si="4"/>
        <v>0</v>
      </c>
      <c r="M10" s="18">
        <f t="shared" si="5"/>
        <v>0</v>
      </c>
      <c r="N10" s="19">
        <f t="shared" si="6"/>
        <v>0</v>
      </c>
      <c r="O10" s="18">
        <f t="shared" si="7"/>
        <v>23</v>
      </c>
      <c r="P10" s="19">
        <f t="shared" si="8"/>
        <v>0</v>
      </c>
      <c r="Q10" s="20">
        <f t="shared" si="11"/>
        <v>0</v>
      </c>
      <c r="R10" s="6"/>
      <c r="S10" s="6"/>
    </row>
    <row r="11" spans="1:21" x14ac:dyDescent="0.25">
      <c r="A11" s="14">
        <f t="shared" si="12"/>
        <v>5</v>
      </c>
      <c r="B11" s="15">
        <f t="shared" si="12"/>
        <v>4</v>
      </c>
      <c r="C11" s="16">
        <v>1</v>
      </c>
      <c r="D11" s="20">
        <f t="shared" si="0"/>
        <v>0</v>
      </c>
      <c r="E11" s="16">
        <v>0</v>
      </c>
      <c r="F11" s="20">
        <f t="shared" si="1"/>
        <v>0</v>
      </c>
      <c r="G11" s="17">
        <f t="shared" si="9"/>
        <v>1</v>
      </c>
      <c r="H11" s="39">
        <f t="shared" si="2"/>
        <v>0</v>
      </c>
      <c r="I11" s="18">
        <f t="shared" si="10"/>
        <v>0</v>
      </c>
      <c r="J11" s="19">
        <f t="shared" si="3"/>
        <v>0</v>
      </c>
      <c r="K11" s="18">
        <f t="shared" si="13"/>
        <v>23</v>
      </c>
      <c r="L11" s="19">
        <f t="shared" si="4"/>
        <v>0</v>
      </c>
      <c r="M11" s="18">
        <f t="shared" si="5"/>
        <v>0</v>
      </c>
      <c r="N11" s="19">
        <f t="shared" si="6"/>
        <v>0</v>
      </c>
      <c r="O11" s="18">
        <f t="shared" si="7"/>
        <v>23</v>
      </c>
      <c r="P11" s="19">
        <f t="shared" si="8"/>
        <v>0</v>
      </c>
      <c r="Q11" s="20">
        <f t="shared" si="11"/>
        <v>0</v>
      </c>
      <c r="R11" s="4"/>
      <c r="S11" s="4"/>
    </row>
    <row r="12" spans="1:21" x14ac:dyDescent="0.25">
      <c r="A12" s="14">
        <f t="shared" si="12"/>
        <v>6</v>
      </c>
      <c r="B12" s="15">
        <f t="shared" si="12"/>
        <v>5</v>
      </c>
      <c r="C12" s="16">
        <v>1</v>
      </c>
      <c r="D12" s="20">
        <f t="shared" si="0"/>
        <v>0</v>
      </c>
      <c r="E12" s="16">
        <v>0</v>
      </c>
      <c r="F12" s="20">
        <f t="shared" si="1"/>
        <v>0</v>
      </c>
      <c r="G12" s="17">
        <f t="shared" si="9"/>
        <v>1</v>
      </c>
      <c r="H12" s="39">
        <f t="shared" si="2"/>
        <v>0</v>
      </c>
      <c r="I12" s="18">
        <f t="shared" si="10"/>
        <v>0</v>
      </c>
      <c r="J12" s="19">
        <f t="shared" si="3"/>
        <v>0</v>
      </c>
      <c r="K12" s="18">
        <f>IF(C12&lt;E12,E12-C12,(24-C12)+E12)</f>
        <v>23</v>
      </c>
      <c r="L12" s="19">
        <f t="shared" si="4"/>
        <v>0</v>
      </c>
      <c r="M12" s="18">
        <f t="shared" si="5"/>
        <v>0</v>
      </c>
      <c r="N12" s="19">
        <f t="shared" si="6"/>
        <v>0</v>
      </c>
      <c r="O12" s="18">
        <f t="shared" si="7"/>
        <v>23</v>
      </c>
      <c r="P12" s="19">
        <f t="shared" si="8"/>
        <v>0</v>
      </c>
      <c r="Q12" s="20">
        <f t="shared" si="11"/>
        <v>0</v>
      </c>
      <c r="R12" s="4"/>
      <c r="S12" s="4"/>
    </row>
    <row r="13" spans="1:21" x14ac:dyDescent="0.25">
      <c r="A13" s="14">
        <f t="shared" si="12"/>
        <v>7</v>
      </c>
      <c r="B13" s="15">
        <f t="shared" si="12"/>
        <v>6</v>
      </c>
      <c r="C13" s="16">
        <v>1</v>
      </c>
      <c r="D13" s="20">
        <f t="shared" si="0"/>
        <v>0</v>
      </c>
      <c r="E13" s="16">
        <v>0</v>
      </c>
      <c r="F13" s="20">
        <f t="shared" si="1"/>
        <v>0</v>
      </c>
      <c r="G13" s="17">
        <f t="shared" si="9"/>
        <v>1</v>
      </c>
      <c r="H13" s="39">
        <f t="shared" si="2"/>
        <v>0</v>
      </c>
      <c r="I13" s="18">
        <f t="shared" si="10"/>
        <v>0</v>
      </c>
      <c r="J13" s="19">
        <f t="shared" si="3"/>
        <v>0</v>
      </c>
      <c r="K13" s="18">
        <f>IF(C13&lt;E13,E13-C13,(24-C13)+E13)</f>
        <v>23</v>
      </c>
      <c r="L13" s="19">
        <f t="shared" si="4"/>
        <v>0</v>
      </c>
      <c r="M13" s="18">
        <f t="shared" si="5"/>
        <v>0</v>
      </c>
      <c r="N13" s="19">
        <f t="shared" si="6"/>
        <v>0</v>
      </c>
      <c r="O13" s="18">
        <f t="shared" si="7"/>
        <v>23</v>
      </c>
      <c r="P13" s="19">
        <f t="shared" si="8"/>
        <v>0</v>
      </c>
      <c r="Q13" s="20">
        <f t="shared" si="11"/>
        <v>0</v>
      </c>
      <c r="R13" s="2"/>
      <c r="S13" s="2"/>
    </row>
    <row r="14" spans="1:21" x14ac:dyDescent="0.25">
      <c r="A14" s="30">
        <f t="shared" si="12"/>
        <v>8</v>
      </c>
      <c r="B14" s="15">
        <f t="shared" si="12"/>
        <v>7</v>
      </c>
      <c r="C14" s="16">
        <v>1</v>
      </c>
      <c r="D14" s="20">
        <f t="shared" si="0"/>
        <v>0</v>
      </c>
      <c r="E14" s="16">
        <v>0</v>
      </c>
      <c r="F14" s="20">
        <f t="shared" si="1"/>
        <v>0</v>
      </c>
      <c r="G14" s="17">
        <f t="shared" si="9"/>
        <v>1</v>
      </c>
      <c r="H14" s="39">
        <f t="shared" si="2"/>
        <v>0</v>
      </c>
      <c r="I14" s="18">
        <f t="shared" si="10"/>
        <v>0</v>
      </c>
      <c r="J14" s="19">
        <f t="shared" si="3"/>
        <v>0</v>
      </c>
      <c r="K14" s="18">
        <f>IF(C14&lt;E14,E14-C14,(24-C14)+E14)</f>
        <v>23</v>
      </c>
      <c r="L14" s="19">
        <f t="shared" si="4"/>
        <v>0</v>
      </c>
      <c r="M14" s="18">
        <f t="shared" si="5"/>
        <v>0</v>
      </c>
      <c r="N14" s="19">
        <f t="shared" si="6"/>
        <v>0</v>
      </c>
      <c r="O14" s="18">
        <f t="shared" si="7"/>
        <v>23</v>
      </c>
      <c r="P14" s="19">
        <f t="shared" si="8"/>
        <v>0</v>
      </c>
      <c r="Q14" s="20">
        <f t="shared" si="11"/>
        <v>0</v>
      </c>
      <c r="R14" s="3"/>
      <c r="S14" s="3"/>
    </row>
    <row r="15" spans="1:21" s="2" customFormat="1" ht="12.75" x14ac:dyDescent="0.2">
      <c r="A15" s="14"/>
      <c r="B15" s="15"/>
      <c r="C15" s="16"/>
      <c r="D15" s="16"/>
      <c r="E15" s="16"/>
      <c r="F15" s="16"/>
      <c r="G15" s="56" t="s">
        <v>19</v>
      </c>
      <c r="H15" s="37"/>
      <c r="I15" s="37"/>
      <c r="J15" s="33"/>
      <c r="K15" s="29"/>
      <c r="L15" s="58">
        <f>SUM(L8:L14)</f>
        <v>11.5</v>
      </c>
      <c r="M15" s="18"/>
      <c r="N15" s="18"/>
      <c r="O15" s="18"/>
      <c r="P15" s="19"/>
      <c r="Q15" s="54">
        <f>SUM(Q8:Q14)</f>
        <v>0.09</v>
      </c>
      <c r="R15" s="57">
        <f>IF(L15&lt;35,0,L15-35-S15)</f>
        <v>0</v>
      </c>
      <c r="S15" s="57">
        <f>IF(L15-43.99&lt;0,0,L15-43.99)</f>
        <v>0</v>
      </c>
      <c r="T15" s="4"/>
      <c r="U15" s="4"/>
    </row>
    <row r="16" spans="1:21" s="2" customFormat="1" ht="12.75" x14ac:dyDescent="0.2">
      <c r="A16" s="14"/>
      <c r="B16" s="15"/>
      <c r="C16" s="16"/>
      <c r="D16" s="16"/>
      <c r="E16" s="16"/>
      <c r="F16" s="16"/>
      <c r="G16" s="17"/>
      <c r="H16" s="36"/>
      <c r="I16" s="18"/>
      <c r="J16" s="18"/>
      <c r="K16" s="18"/>
      <c r="L16" s="18"/>
      <c r="M16" s="18"/>
      <c r="N16" s="18"/>
      <c r="O16" s="18"/>
      <c r="P16" s="19"/>
      <c r="Q16" s="20"/>
      <c r="R16" s="4"/>
      <c r="S16" s="4"/>
      <c r="T16" s="4"/>
      <c r="U16" s="4"/>
    </row>
    <row r="17" spans="1:21" s="2" customFormat="1" ht="12.75" x14ac:dyDescent="0.2">
      <c r="A17" s="14"/>
      <c r="B17" s="15"/>
      <c r="C17" s="16"/>
      <c r="D17" s="16"/>
      <c r="E17" s="16"/>
      <c r="F17" s="16"/>
      <c r="G17" s="17"/>
      <c r="H17" s="36"/>
      <c r="I17" s="18"/>
      <c r="J17" s="18"/>
      <c r="K17" s="18"/>
      <c r="L17" s="18"/>
      <c r="M17" s="18"/>
      <c r="N17" s="18"/>
      <c r="O17" s="18"/>
      <c r="P17" s="19"/>
      <c r="Q17" s="20"/>
      <c r="R17" s="4"/>
      <c r="S17" s="4"/>
      <c r="T17" s="4"/>
      <c r="U17" s="4"/>
    </row>
    <row r="18" spans="1:21" x14ac:dyDescent="0.25">
      <c r="A18" s="14">
        <f>A14+1</f>
        <v>9</v>
      </c>
      <c r="B18" s="15">
        <f>B14+1</f>
        <v>8</v>
      </c>
      <c r="C18" s="16">
        <v>1</v>
      </c>
      <c r="D18" s="20">
        <f t="shared" ref="D18:D24" si="14">HOUR(C18)+MINUTE(C18)/60+SECOND(C18)/360</f>
        <v>0</v>
      </c>
      <c r="E18" s="16">
        <v>0</v>
      </c>
      <c r="F18" s="20">
        <f t="shared" ref="F18:F24" si="15">HOUR(E18)+MINUTE(E18)/60+SECOND(E18)/360</f>
        <v>0</v>
      </c>
      <c r="G18" s="17">
        <f>IF(C18&lt;E18,0,IF(C18&lt;=$B$1,$B$1,C18))</f>
        <v>1</v>
      </c>
      <c r="H18" s="39">
        <f t="shared" ref="H18:H24" si="16">HOUR(G18)+MINUTE(G18)/60+SECOND(G18)/360</f>
        <v>0</v>
      </c>
      <c r="I18" s="18">
        <f t="shared" ref="I18:I24" si="17">IF(C18&lt;E18,0,IF(E18&lt;=$B$2,E18,$B$2))</f>
        <v>0</v>
      </c>
      <c r="J18" s="19">
        <f t="shared" ref="J18:J24" si="18">HOUR(I18)+MINUTE(I18)/60+SECOND(I18)/360</f>
        <v>0</v>
      </c>
      <c r="K18" s="18">
        <f t="shared" ref="K18:K19" si="19">IF(C18&lt;E18,E18-C18,(24-C18)+E18)</f>
        <v>23</v>
      </c>
      <c r="L18" s="19">
        <f t="shared" ref="L18:L24" si="20">HOUR(K18)+MINUTE(K18)/60+SECOND(K18)/360</f>
        <v>0</v>
      </c>
      <c r="M18" s="18">
        <f t="shared" ref="M18:M24" si="21">IF(O18=0,K18,K18-O18)</f>
        <v>0</v>
      </c>
      <c r="N18" s="19">
        <f t="shared" ref="N18:N24" si="22">HOUR(M18)+MINUTE(M18)/60+SECOND(M18)/360</f>
        <v>0</v>
      </c>
      <c r="O18" s="18">
        <f t="shared" ref="O18:O24" si="23">IF(C18&lt;E18,0,IF(G18&lt;I18,I18-G18,(24-G18)+I18))</f>
        <v>23</v>
      </c>
      <c r="P18" s="19">
        <f t="shared" ref="P18:P24" si="24">HOUR(O18)+MINUTE(O18)/60+SECOND(O18)/360</f>
        <v>0</v>
      </c>
      <c r="Q18" s="20">
        <f t="shared" ref="Q18:Q24" si="25">P18*0.01</f>
        <v>0</v>
      </c>
      <c r="R18" s="4"/>
      <c r="S18" s="4"/>
    </row>
    <row r="19" spans="1:21" x14ac:dyDescent="0.25">
      <c r="A19" s="14">
        <f>A18+1</f>
        <v>10</v>
      </c>
      <c r="B19" s="15">
        <f>B18+1</f>
        <v>9</v>
      </c>
      <c r="C19" s="16">
        <v>1</v>
      </c>
      <c r="D19" s="20">
        <f t="shared" si="14"/>
        <v>0</v>
      </c>
      <c r="E19" s="16">
        <v>0</v>
      </c>
      <c r="F19" s="20">
        <f t="shared" si="15"/>
        <v>0</v>
      </c>
      <c r="G19" s="17">
        <f t="shared" ref="G19" si="26">IF(C19&lt;E19,0,IF(C19&lt;=$B$1,$B$1,C19))</f>
        <v>1</v>
      </c>
      <c r="H19" s="39">
        <f t="shared" si="16"/>
        <v>0</v>
      </c>
      <c r="I19" s="18">
        <f t="shared" si="17"/>
        <v>0</v>
      </c>
      <c r="J19" s="19">
        <f t="shared" si="18"/>
        <v>0</v>
      </c>
      <c r="K19" s="18">
        <f t="shared" si="19"/>
        <v>23</v>
      </c>
      <c r="L19" s="19">
        <f t="shared" si="20"/>
        <v>0</v>
      </c>
      <c r="M19" s="18">
        <f t="shared" si="21"/>
        <v>0</v>
      </c>
      <c r="N19" s="19">
        <f t="shared" si="22"/>
        <v>0</v>
      </c>
      <c r="O19" s="18">
        <f t="shared" si="23"/>
        <v>23</v>
      </c>
      <c r="P19" s="19">
        <f t="shared" si="24"/>
        <v>0</v>
      </c>
      <c r="Q19" s="20">
        <f t="shared" si="25"/>
        <v>0</v>
      </c>
      <c r="R19" s="4"/>
      <c r="S19" s="4"/>
    </row>
    <row r="20" spans="1:21" x14ac:dyDescent="0.25">
      <c r="A20" s="14">
        <f t="shared" si="12"/>
        <v>11</v>
      </c>
      <c r="B20" s="15">
        <f t="shared" si="12"/>
        <v>10</v>
      </c>
      <c r="C20" s="16">
        <v>1</v>
      </c>
      <c r="D20" s="20">
        <f t="shared" si="14"/>
        <v>0</v>
      </c>
      <c r="E20" s="16">
        <v>0</v>
      </c>
      <c r="F20" s="20">
        <f t="shared" si="15"/>
        <v>0</v>
      </c>
      <c r="G20" s="17">
        <f>IF(C20&lt;E20,0,IF(C20&lt;=$B$1,$B$1,C20))</f>
        <v>1</v>
      </c>
      <c r="H20" s="39">
        <f t="shared" si="16"/>
        <v>0</v>
      </c>
      <c r="I20" s="18">
        <f t="shared" si="17"/>
        <v>0</v>
      </c>
      <c r="J20" s="19">
        <f t="shared" si="18"/>
        <v>0</v>
      </c>
      <c r="K20" s="18">
        <f>IF(C20&lt;E20,E20-C20,(24-C20)+E20)</f>
        <v>23</v>
      </c>
      <c r="L20" s="19">
        <f t="shared" si="20"/>
        <v>0</v>
      </c>
      <c r="M20" s="18">
        <f t="shared" si="21"/>
        <v>0</v>
      </c>
      <c r="N20" s="19">
        <f t="shared" si="22"/>
        <v>0</v>
      </c>
      <c r="O20" s="18">
        <f t="shared" si="23"/>
        <v>23</v>
      </c>
      <c r="P20" s="19">
        <f t="shared" si="24"/>
        <v>0</v>
      </c>
      <c r="Q20" s="20">
        <f t="shared" si="25"/>
        <v>0</v>
      </c>
      <c r="R20" s="6"/>
      <c r="S20" s="6"/>
    </row>
    <row r="21" spans="1:21" x14ac:dyDescent="0.25">
      <c r="A21" s="14">
        <f t="shared" si="12"/>
        <v>12</v>
      </c>
      <c r="B21" s="15">
        <f t="shared" si="12"/>
        <v>11</v>
      </c>
      <c r="C21" s="16">
        <v>1</v>
      </c>
      <c r="D21" s="20">
        <f t="shared" si="14"/>
        <v>0</v>
      </c>
      <c r="E21" s="16">
        <v>0</v>
      </c>
      <c r="F21" s="20">
        <f t="shared" si="15"/>
        <v>0</v>
      </c>
      <c r="G21" s="17">
        <f>IF(C21&lt;E21,0,IF(C21&lt;=$B$1,$B$1,C21))</f>
        <v>1</v>
      </c>
      <c r="H21" s="39">
        <f t="shared" si="16"/>
        <v>0</v>
      </c>
      <c r="I21" s="18">
        <f t="shared" si="17"/>
        <v>0</v>
      </c>
      <c r="J21" s="19">
        <f t="shared" si="18"/>
        <v>0</v>
      </c>
      <c r="K21" s="18">
        <f>IF(C21&lt;E21,E21-C21,(24-C21)+E21)</f>
        <v>23</v>
      </c>
      <c r="L21" s="19">
        <f t="shared" si="20"/>
        <v>0</v>
      </c>
      <c r="M21" s="18">
        <f t="shared" si="21"/>
        <v>0</v>
      </c>
      <c r="N21" s="19">
        <f t="shared" si="22"/>
        <v>0</v>
      </c>
      <c r="O21" s="18">
        <f t="shared" si="23"/>
        <v>23</v>
      </c>
      <c r="P21" s="19">
        <f t="shared" si="24"/>
        <v>0</v>
      </c>
      <c r="Q21" s="20">
        <f t="shared" si="25"/>
        <v>0</v>
      </c>
      <c r="R21" s="4"/>
      <c r="S21" s="4"/>
    </row>
    <row r="22" spans="1:21" x14ac:dyDescent="0.25">
      <c r="A22" s="14">
        <f t="shared" si="12"/>
        <v>13</v>
      </c>
      <c r="B22" s="15">
        <f t="shared" si="12"/>
        <v>12</v>
      </c>
      <c r="C22" s="16">
        <v>1</v>
      </c>
      <c r="D22" s="20">
        <f t="shared" si="14"/>
        <v>0</v>
      </c>
      <c r="E22" s="16">
        <v>0</v>
      </c>
      <c r="F22" s="20">
        <f t="shared" si="15"/>
        <v>0</v>
      </c>
      <c r="G22" s="17">
        <f>IF(C22&lt;E22,0,IF(C22&lt;=$B$1,$B$1,C22))</f>
        <v>1</v>
      </c>
      <c r="H22" s="39">
        <f t="shared" si="16"/>
        <v>0</v>
      </c>
      <c r="I22" s="18">
        <f t="shared" si="17"/>
        <v>0</v>
      </c>
      <c r="J22" s="19">
        <f t="shared" si="18"/>
        <v>0</v>
      </c>
      <c r="K22" s="18">
        <f t="shared" ref="K22:K31" si="27">IF(C22&lt;E22,E22-C22,(24-C22)+E22)</f>
        <v>23</v>
      </c>
      <c r="L22" s="19">
        <f t="shared" si="20"/>
        <v>0</v>
      </c>
      <c r="M22" s="18">
        <f t="shared" si="21"/>
        <v>0</v>
      </c>
      <c r="N22" s="19">
        <f t="shared" si="22"/>
        <v>0</v>
      </c>
      <c r="O22" s="18">
        <f t="shared" si="23"/>
        <v>23</v>
      </c>
      <c r="P22" s="19">
        <f t="shared" si="24"/>
        <v>0</v>
      </c>
      <c r="Q22" s="20">
        <f t="shared" si="25"/>
        <v>0</v>
      </c>
      <c r="R22" s="4"/>
      <c r="S22" s="4"/>
    </row>
    <row r="23" spans="1:21" x14ac:dyDescent="0.25">
      <c r="A23" s="14">
        <f t="shared" si="12"/>
        <v>14</v>
      </c>
      <c r="B23" s="15">
        <f t="shared" si="12"/>
        <v>13</v>
      </c>
      <c r="C23" s="16">
        <v>1</v>
      </c>
      <c r="D23" s="20">
        <f t="shared" si="14"/>
        <v>0</v>
      </c>
      <c r="E23" s="16">
        <v>0</v>
      </c>
      <c r="F23" s="20">
        <f t="shared" si="15"/>
        <v>0</v>
      </c>
      <c r="G23" s="17">
        <f>IF(C23&lt;E23,0,IF(C23&lt;=$B$1,$B$1,C23))</f>
        <v>1</v>
      </c>
      <c r="H23" s="39">
        <f t="shared" si="16"/>
        <v>0</v>
      </c>
      <c r="I23" s="18">
        <f t="shared" si="17"/>
        <v>0</v>
      </c>
      <c r="J23" s="19">
        <f t="shared" si="18"/>
        <v>0</v>
      </c>
      <c r="K23" s="18">
        <f t="shared" si="27"/>
        <v>23</v>
      </c>
      <c r="L23" s="19">
        <f t="shared" si="20"/>
        <v>0</v>
      </c>
      <c r="M23" s="18">
        <f t="shared" si="21"/>
        <v>0</v>
      </c>
      <c r="N23" s="19">
        <f t="shared" si="22"/>
        <v>0</v>
      </c>
      <c r="O23" s="18">
        <f t="shared" si="23"/>
        <v>23</v>
      </c>
      <c r="P23" s="19">
        <f t="shared" si="24"/>
        <v>0</v>
      </c>
      <c r="Q23" s="20">
        <f t="shared" si="25"/>
        <v>0</v>
      </c>
      <c r="R23" s="4"/>
      <c r="S23" s="4"/>
    </row>
    <row r="24" spans="1:21" x14ac:dyDescent="0.25">
      <c r="A24" s="30">
        <f t="shared" si="12"/>
        <v>15</v>
      </c>
      <c r="B24" s="15">
        <f t="shared" si="12"/>
        <v>14</v>
      </c>
      <c r="C24" s="16">
        <v>1</v>
      </c>
      <c r="D24" s="20">
        <f t="shared" si="14"/>
        <v>0</v>
      </c>
      <c r="E24" s="16">
        <v>0</v>
      </c>
      <c r="F24" s="20">
        <f t="shared" si="15"/>
        <v>0</v>
      </c>
      <c r="G24" s="17">
        <f>IF(C24&lt;E24,0,IF(C24&lt;=$B$1,$B$1,C24))</f>
        <v>1</v>
      </c>
      <c r="H24" s="39">
        <f t="shared" si="16"/>
        <v>0</v>
      </c>
      <c r="I24" s="18">
        <f t="shared" si="17"/>
        <v>0</v>
      </c>
      <c r="J24" s="19">
        <f t="shared" si="18"/>
        <v>0</v>
      </c>
      <c r="K24" s="18">
        <f t="shared" si="27"/>
        <v>23</v>
      </c>
      <c r="L24" s="19">
        <f t="shared" si="20"/>
        <v>0</v>
      </c>
      <c r="M24" s="18">
        <f t="shared" si="21"/>
        <v>0</v>
      </c>
      <c r="N24" s="19">
        <f t="shared" si="22"/>
        <v>0</v>
      </c>
      <c r="O24" s="18">
        <f t="shared" si="23"/>
        <v>23</v>
      </c>
      <c r="P24" s="19">
        <f t="shared" si="24"/>
        <v>0</v>
      </c>
      <c r="Q24" s="20">
        <f t="shared" si="25"/>
        <v>0</v>
      </c>
      <c r="R24" s="4"/>
      <c r="S24" s="4"/>
    </row>
    <row r="25" spans="1:21" s="2" customFormat="1" ht="12.75" x14ac:dyDescent="0.2">
      <c r="A25" s="14"/>
      <c r="B25" s="15"/>
      <c r="C25" s="16"/>
      <c r="D25" s="16"/>
      <c r="E25" s="16"/>
      <c r="F25" s="16"/>
      <c r="G25" s="56" t="s">
        <v>19</v>
      </c>
      <c r="H25" s="37"/>
      <c r="I25" s="37"/>
      <c r="J25" s="33"/>
      <c r="K25" s="29"/>
      <c r="L25" s="58">
        <f>SUM(L18:L24)</f>
        <v>0</v>
      </c>
      <c r="M25" s="18"/>
      <c r="N25" s="18"/>
      <c r="O25" s="18"/>
      <c r="P25" s="19"/>
      <c r="Q25" s="54">
        <f>SUM(Q18:Q24)</f>
        <v>0</v>
      </c>
      <c r="R25" s="57">
        <f>IF(L25&lt;35,0,L25-35-S25)</f>
        <v>0</v>
      </c>
      <c r="S25" s="57">
        <f>IF(L25-43.99&lt;0,0,L25-43.99)</f>
        <v>0</v>
      </c>
      <c r="T25" s="4"/>
      <c r="U25" s="4"/>
    </row>
    <row r="26" spans="1:21" s="2" customFormat="1" ht="12.75" x14ac:dyDescent="0.2">
      <c r="A26" s="14"/>
      <c r="B26" s="15"/>
      <c r="C26" s="16"/>
      <c r="D26" s="16"/>
      <c r="E26" s="16"/>
      <c r="F26" s="16"/>
      <c r="G26" s="17"/>
      <c r="H26" s="36"/>
      <c r="I26" s="18"/>
      <c r="J26" s="18"/>
      <c r="K26" s="18"/>
      <c r="L26" s="18"/>
      <c r="M26" s="18"/>
      <c r="N26" s="18"/>
      <c r="O26" s="18"/>
      <c r="P26" s="19"/>
      <c r="Q26" s="20"/>
      <c r="R26" s="4"/>
      <c r="S26" s="4"/>
      <c r="T26" s="4"/>
      <c r="U26" s="4"/>
    </row>
    <row r="27" spans="1:21" s="2" customFormat="1" ht="12.75" x14ac:dyDescent="0.2">
      <c r="A27" s="14"/>
      <c r="B27" s="15"/>
      <c r="C27" s="16"/>
      <c r="D27" s="16"/>
      <c r="E27" s="16"/>
      <c r="F27" s="16"/>
      <c r="G27" s="17"/>
      <c r="H27" s="36"/>
      <c r="I27" s="18"/>
      <c r="J27" s="18"/>
      <c r="K27" s="18"/>
      <c r="L27" s="18"/>
      <c r="M27" s="18"/>
      <c r="N27" s="18"/>
      <c r="O27" s="18"/>
      <c r="P27" s="19"/>
      <c r="Q27" s="20"/>
      <c r="R27" s="4"/>
      <c r="S27" s="4"/>
      <c r="T27" s="4"/>
      <c r="U27" s="4"/>
    </row>
    <row r="28" spans="1:21" x14ac:dyDescent="0.25">
      <c r="A28" s="14">
        <f>A24+1</f>
        <v>16</v>
      </c>
      <c r="B28" s="15">
        <f>B24+1</f>
        <v>15</v>
      </c>
      <c r="C28" s="16">
        <v>1</v>
      </c>
      <c r="D28" s="20">
        <f t="shared" ref="D28:D34" si="28">HOUR(C28)+MINUTE(C28)/60+SECOND(C28)/360</f>
        <v>0</v>
      </c>
      <c r="E28" s="16">
        <v>0</v>
      </c>
      <c r="F28" s="20">
        <f t="shared" ref="F28:F34" si="29">HOUR(E28)+MINUTE(E28)/60+SECOND(E28)/360</f>
        <v>0</v>
      </c>
      <c r="G28" s="17">
        <f t="shared" ref="G28:G34" si="30">IF(C28&lt;E28,0,IF(C28&lt;=$B$1,$B$1,C28))</f>
        <v>1</v>
      </c>
      <c r="H28" s="39">
        <f t="shared" ref="H28:H34" si="31">HOUR(G28)+MINUTE(G28)/60+SECOND(G28)/360</f>
        <v>0</v>
      </c>
      <c r="I28" s="18">
        <f t="shared" ref="I28:I34" si="32">IF(C28&lt;E28,0,IF(E28&lt;=$B$2,E28,$B$2))</f>
        <v>0</v>
      </c>
      <c r="J28" s="19">
        <f t="shared" ref="J28:J34" si="33">HOUR(I28)+MINUTE(I28)/60+SECOND(I28)/360</f>
        <v>0</v>
      </c>
      <c r="K28" s="18">
        <f t="shared" si="27"/>
        <v>23</v>
      </c>
      <c r="L28" s="19">
        <f t="shared" ref="L28:L34" si="34">HOUR(K28)+MINUTE(K28)/60+SECOND(K28)/360</f>
        <v>0</v>
      </c>
      <c r="M28" s="18">
        <f t="shared" ref="M28:M34" si="35">IF(O28=0,K28,K28-O28)</f>
        <v>0</v>
      </c>
      <c r="N28" s="19">
        <f t="shared" ref="N28:N34" si="36">HOUR(M28)+MINUTE(M28)/60+SECOND(M28)/360</f>
        <v>0</v>
      </c>
      <c r="O28" s="18">
        <f t="shared" ref="O28:O34" si="37">IF(C28&lt;E28,0,IF(G28&lt;I28,I28-G28,(24-G28)+I28))</f>
        <v>23</v>
      </c>
      <c r="P28" s="19">
        <f t="shared" ref="P28:P34" si="38">HOUR(O28)+MINUTE(O28)/60+SECOND(O28)/360</f>
        <v>0</v>
      </c>
      <c r="Q28" s="20">
        <f t="shared" ref="Q28:Q34" si="39">P28*0.01</f>
        <v>0</v>
      </c>
      <c r="R28" s="3"/>
      <c r="S28" s="3"/>
    </row>
    <row r="29" spans="1:21" x14ac:dyDescent="0.25">
      <c r="A29" s="14">
        <f>A28+1</f>
        <v>17</v>
      </c>
      <c r="B29" s="15">
        <f>B28+1</f>
        <v>16</v>
      </c>
      <c r="C29" s="16">
        <v>1</v>
      </c>
      <c r="D29" s="20">
        <f t="shared" si="28"/>
        <v>0</v>
      </c>
      <c r="E29" s="16">
        <v>0</v>
      </c>
      <c r="F29" s="20">
        <f t="shared" si="29"/>
        <v>0</v>
      </c>
      <c r="G29" s="17">
        <f t="shared" si="30"/>
        <v>1</v>
      </c>
      <c r="H29" s="39">
        <f t="shared" si="31"/>
        <v>0</v>
      </c>
      <c r="I29" s="18">
        <f t="shared" si="32"/>
        <v>0</v>
      </c>
      <c r="J29" s="19">
        <f t="shared" si="33"/>
        <v>0</v>
      </c>
      <c r="K29" s="18">
        <f t="shared" si="27"/>
        <v>23</v>
      </c>
      <c r="L29" s="19">
        <f t="shared" si="34"/>
        <v>0</v>
      </c>
      <c r="M29" s="18">
        <f t="shared" si="35"/>
        <v>0</v>
      </c>
      <c r="N29" s="19">
        <f t="shared" si="36"/>
        <v>0</v>
      </c>
      <c r="O29" s="18">
        <f t="shared" si="37"/>
        <v>23</v>
      </c>
      <c r="P29" s="19">
        <f t="shared" si="38"/>
        <v>0</v>
      </c>
      <c r="Q29" s="20">
        <f t="shared" si="39"/>
        <v>0</v>
      </c>
      <c r="R29" s="4"/>
      <c r="S29" s="4"/>
    </row>
    <row r="30" spans="1:21" x14ac:dyDescent="0.25">
      <c r="A30" s="14">
        <f t="shared" si="12"/>
        <v>18</v>
      </c>
      <c r="B30" s="15">
        <f t="shared" si="12"/>
        <v>17</v>
      </c>
      <c r="C30" s="16">
        <v>1</v>
      </c>
      <c r="D30" s="20">
        <f t="shared" si="28"/>
        <v>0</v>
      </c>
      <c r="E30" s="16">
        <v>0</v>
      </c>
      <c r="F30" s="20">
        <f t="shared" si="29"/>
        <v>0</v>
      </c>
      <c r="G30" s="17">
        <f t="shared" si="30"/>
        <v>1</v>
      </c>
      <c r="H30" s="39">
        <f t="shared" si="31"/>
        <v>0</v>
      </c>
      <c r="I30" s="18">
        <f t="shared" si="32"/>
        <v>0</v>
      </c>
      <c r="J30" s="19">
        <f t="shared" si="33"/>
        <v>0</v>
      </c>
      <c r="K30" s="18">
        <f t="shared" si="27"/>
        <v>23</v>
      </c>
      <c r="L30" s="19">
        <f t="shared" si="34"/>
        <v>0</v>
      </c>
      <c r="M30" s="18">
        <f t="shared" si="35"/>
        <v>0</v>
      </c>
      <c r="N30" s="19">
        <f t="shared" si="36"/>
        <v>0</v>
      </c>
      <c r="O30" s="18">
        <f t="shared" si="37"/>
        <v>23</v>
      </c>
      <c r="P30" s="19">
        <f t="shared" si="38"/>
        <v>0</v>
      </c>
      <c r="Q30" s="20">
        <f t="shared" si="39"/>
        <v>0</v>
      </c>
      <c r="R30" s="6"/>
      <c r="S30" s="6"/>
    </row>
    <row r="31" spans="1:21" x14ac:dyDescent="0.25">
      <c r="A31" s="14">
        <f t="shared" ref="A31:B44" si="40">A30+1</f>
        <v>19</v>
      </c>
      <c r="B31" s="15">
        <f t="shared" si="40"/>
        <v>18</v>
      </c>
      <c r="C31" s="16">
        <v>1</v>
      </c>
      <c r="D31" s="20">
        <f t="shared" si="28"/>
        <v>0</v>
      </c>
      <c r="E31" s="16">
        <v>0</v>
      </c>
      <c r="F31" s="20">
        <f t="shared" si="29"/>
        <v>0</v>
      </c>
      <c r="G31" s="17">
        <f t="shared" si="30"/>
        <v>1</v>
      </c>
      <c r="H31" s="39">
        <f t="shared" si="31"/>
        <v>0</v>
      </c>
      <c r="I31" s="18">
        <f t="shared" si="32"/>
        <v>0</v>
      </c>
      <c r="J31" s="19">
        <f t="shared" si="33"/>
        <v>0</v>
      </c>
      <c r="K31" s="18">
        <f t="shared" si="27"/>
        <v>23</v>
      </c>
      <c r="L31" s="19">
        <f t="shared" si="34"/>
        <v>0</v>
      </c>
      <c r="M31" s="18">
        <f t="shared" si="35"/>
        <v>0</v>
      </c>
      <c r="N31" s="19">
        <f t="shared" si="36"/>
        <v>0</v>
      </c>
      <c r="O31" s="18">
        <f t="shared" si="37"/>
        <v>23</v>
      </c>
      <c r="P31" s="19">
        <f t="shared" si="38"/>
        <v>0</v>
      </c>
      <c r="Q31" s="20">
        <f t="shared" si="39"/>
        <v>0</v>
      </c>
      <c r="R31" s="4"/>
      <c r="S31" s="4"/>
    </row>
    <row r="32" spans="1:21" x14ac:dyDescent="0.25">
      <c r="A32" s="14">
        <f t="shared" si="40"/>
        <v>20</v>
      </c>
      <c r="B32" s="15">
        <f t="shared" si="40"/>
        <v>19</v>
      </c>
      <c r="C32" s="16">
        <v>1</v>
      </c>
      <c r="D32" s="20">
        <f t="shared" si="28"/>
        <v>0</v>
      </c>
      <c r="E32" s="16">
        <v>0</v>
      </c>
      <c r="F32" s="20">
        <f t="shared" si="29"/>
        <v>0</v>
      </c>
      <c r="G32" s="17">
        <f t="shared" si="30"/>
        <v>1</v>
      </c>
      <c r="H32" s="39">
        <f t="shared" si="31"/>
        <v>0</v>
      </c>
      <c r="I32" s="18">
        <f t="shared" si="32"/>
        <v>0</v>
      </c>
      <c r="J32" s="19">
        <f t="shared" si="33"/>
        <v>0</v>
      </c>
      <c r="K32" s="18">
        <f>IF(C32&lt;E32,E32-C32,(24-C32)+E32)</f>
        <v>23</v>
      </c>
      <c r="L32" s="19">
        <f t="shared" si="34"/>
        <v>0</v>
      </c>
      <c r="M32" s="18">
        <f t="shared" si="35"/>
        <v>0</v>
      </c>
      <c r="N32" s="19">
        <f t="shared" si="36"/>
        <v>0</v>
      </c>
      <c r="O32" s="18">
        <f t="shared" si="37"/>
        <v>23</v>
      </c>
      <c r="P32" s="19">
        <f t="shared" si="38"/>
        <v>0</v>
      </c>
      <c r="Q32" s="20">
        <f t="shared" si="39"/>
        <v>0</v>
      </c>
      <c r="R32" s="4"/>
      <c r="S32" s="4"/>
    </row>
    <row r="33" spans="1:21" x14ac:dyDescent="0.25">
      <c r="A33" s="14">
        <f t="shared" si="40"/>
        <v>21</v>
      </c>
      <c r="B33" s="15">
        <f t="shared" si="40"/>
        <v>20</v>
      </c>
      <c r="C33" s="16">
        <v>1</v>
      </c>
      <c r="D33" s="20">
        <f t="shared" si="28"/>
        <v>0</v>
      </c>
      <c r="E33" s="16">
        <v>0</v>
      </c>
      <c r="F33" s="20">
        <f t="shared" si="29"/>
        <v>0</v>
      </c>
      <c r="G33" s="17">
        <f t="shared" si="30"/>
        <v>1</v>
      </c>
      <c r="H33" s="39">
        <f t="shared" si="31"/>
        <v>0</v>
      </c>
      <c r="I33" s="18">
        <f t="shared" si="32"/>
        <v>0</v>
      </c>
      <c r="J33" s="19">
        <f t="shared" si="33"/>
        <v>0</v>
      </c>
      <c r="K33" s="18">
        <f>IF(C33&lt;E33,E33-C33,(24-C33)+E33)</f>
        <v>23</v>
      </c>
      <c r="L33" s="19">
        <f t="shared" si="34"/>
        <v>0</v>
      </c>
      <c r="M33" s="18">
        <f t="shared" si="35"/>
        <v>0</v>
      </c>
      <c r="N33" s="19">
        <f t="shared" si="36"/>
        <v>0</v>
      </c>
      <c r="O33" s="18">
        <f t="shared" si="37"/>
        <v>23</v>
      </c>
      <c r="P33" s="19">
        <f t="shared" si="38"/>
        <v>0</v>
      </c>
      <c r="Q33" s="20">
        <f t="shared" si="39"/>
        <v>0</v>
      </c>
      <c r="R33" s="4"/>
      <c r="S33" s="4"/>
    </row>
    <row r="34" spans="1:21" x14ac:dyDescent="0.25">
      <c r="A34" s="30">
        <f t="shared" si="40"/>
        <v>22</v>
      </c>
      <c r="B34" s="15">
        <f t="shared" si="40"/>
        <v>21</v>
      </c>
      <c r="C34" s="16">
        <v>1</v>
      </c>
      <c r="D34" s="20">
        <f t="shared" si="28"/>
        <v>0</v>
      </c>
      <c r="E34" s="16">
        <v>0</v>
      </c>
      <c r="F34" s="20">
        <f t="shared" si="29"/>
        <v>0</v>
      </c>
      <c r="G34" s="17">
        <f t="shared" si="30"/>
        <v>1</v>
      </c>
      <c r="H34" s="39">
        <f t="shared" si="31"/>
        <v>0</v>
      </c>
      <c r="I34" s="18">
        <f t="shared" si="32"/>
        <v>0</v>
      </c>
      <c r="J34" s="19">
        <f t="shared" si="33"/>
        <v>0</v>
      </c>
      <c r="K34" s="18">
        <f t="shared" ref="K34" si="41">IF(C34&lt;E34,E34-C34,(24-C34)+E34)</f>
        <v>23</v>
      </c>
      <c r="L34" s="19">
        <f t="shared" si="34"/>
        <v>0</v>
      </c>
      <c r="M34" s="18">
        <f t="shared" si="35"/>
        <v>0</v>
      </c>
      <c r="N34" s="19">
        <f t="shared" si="36"/>
        <v>0</v>
      </c>
      <c r="O34" s="18">
        <f t="shared" si="37"/>
        <v>23</v>
      </c>
      <c r="P34" s="19">
        <f t="shared" si="38"/>
        <v>0</v>
      </c>
      <c r="Q34" s="20">
        <f t="shared" si="39"/>
        <v>0</v>
      </c>
      <c r="R34" s="4"/>
      <c r="S34" s="4"/>
    </row>
    <row r="35" spans="1:21" s="2" customFormat="1" ht="12.75" x14ac:dyDescent="0.2">
      <c r="A35" s="14"/>
      <c r="B35" s="15"/>
      <c r="C35" s="16"/>
      <c r="D35" s="16"/>
      <c r="E35" s="16"/>
      <c r="F35" s="16"/>
      <c r="G35" s="56" t="s">
        <v>19</v>
      </c>
      <c r="H35" s="37"/>
      <c r="I35" s="37"/>
      <c r="J35" s="33"/>
      <c r="K35" s="29"/>
      <c r="L35" s="58">
        <f>SUM(L28:L34)</f>
        <v>0</v>
      </c>
      <c r="M35" s="18"/>
      <c r="N35" s="18"/>
      <c r="O35" s="18"/>
      <c r="P35" s="19"/>
      <c r="Q35" s="54">
        <f>SUM(Q28:Q34)</f>
        <v>0</v>
      </c>
      <c r="R35" s="57">
        <f>IF(L35&lt;35,0,L35-35-S35)</f>
        <v>0</v>
      </c>
      <c r="S35" s="57">
        <f>IF(L35-43.99&lt;0,0,L35-43.99)</f>
        <v>0</v>
      </c>
      <c r="T35" s="4"/>
      <c r="U35" s="4"/>
    </row>
    <row r="36" spans="1:21" s="2" customFormat="1" ht="12.75" x14ac:dyDescent="0.2">
      <c r="A36" s="14"/>
      <c r="B36" s="15"/>
      <c r="C36" s="16"/>
      <c r="D36" s="16"/>
      <c r="E36" s="16"/>
      <c r="F36" s="16"/>
      <c r="G36" s="17"/>
      <c r="H36" s="36"/>
      <c r="I36" s="18"/>
      <c r="J36" s="18"/>
      <c r="K36" s="18"/>
      <c r="L36" s="18"/>
      <c r="M36" s="18"/>
      <c r="N36" s="18"/>
      <c r="O36" s="18"/>
      <c r="P36" s="19"/>
      <c r="Q36" s="20"/>
      <c r="R36" s="4"/>
      <c r="S36" s="4"/>
      <c r="T36" s="4"/>
      <c r="U36" s="4"/>
    </row>
    <row r="37" spans="1:21" s="2" customFormat="1" ht="12.75" x14ac:dyDescent="0.2">
      <c r="A37" s="14"/>
      <c r="B37" s="15"/>
      <c r="C37" s="16"/>
      <c r="D37" s="16"/>
      <c r="E37" s="16"/>
      <c r="F37" s="16"/>
      <c r="G37" s="17"/>
      <c r="H37" s="36"/>
      <c r="I37" s="18"/>
      <c r="J37" s="18"/>
      <c r="K37" s="18"/>
      <c r="L37" s="18"/>
      <c r="M37" s="18"/>
      <c r="N37" s="18"/>
      <c r="O37" s="18"/>
      <c r="P37" s="19"/>
      <c r="Q37" s="20"/>
      <c r="R37" s="4"/>
      <c r="S37" s="4"/>
      <c r="T37" s="4"/>
      <c r="U37" s="4"/>
    </row>
    <row r="38" spans="1:21" x14ac:dyDescent="0.25">
      <c r="A38" s="14">
        <f>A34+1</f>
        <v>23</v>
      </c>
      <c r="B38" s="15">
        <f>B34+1</f>
        <v>22</v>
      </c>
      <c r="C38" s="16">
        <v>1</v>
      </c>
      <c r="D38" s="20">
        <f t="shared" ref="D38:D44" si="42">HOUR(C38)+MINUTE(C38)/60+SECOND(C38)/360</f>
        <v>0</v>
      </c>
      <c r="E38" s="16">
        <v>0</v>
      </c>
      <c r="F38" s="20">
        <f t="shared" ref="F38:F44" si="43">HOUR(E38)+MINUTE(E38)/60+SECOND(E38)/360</f>
        <v>0</v>
      </c>
      <c r="G38" s="17">
        <f t="shared" ref="G38:G44" si="44">IF(C38&lt;E38,0,IF(C38&lt;=$B$1,$B$1,C38))</f>
        <v>1</v>
      </c>
      <c r="H38" s="39">
        <f t="shared" ref="H38:H44" si="45">HOUR(G38)+MINUTE(G38)/60+SECOND(G38)/360</f>
        <v>0</v>
      </c>
      <c r="I38" s="18">
        <f t="shared" ref="I38:I44" si="46">IF(C38&lt;E38,0,IF(E38&lt;=$B$2,E38,$B$2))</f>
        <v>0</v>
      </c>
      <c r="J38" s="19">
        <f t="shared" ref="J38:J44" si="47">HOUR(I38)+MINUTE(I38)/60+SECOND(I38)/360</f>
        <v>0</v>
      </c>
      <c r="K38" s="18">
        <f>IF(C38&lt;E38,E38-C38,(24-C38)+E38)</f>
        <v>23</v>
      </c>
      <c r="L38" s="19">
        <f t="shared" ref="L38:L44" si="48">HOUR(K38)+MINUTE(K38)/60+SECOND(K38)/360</f>
        <v>0</v>
      </c>
      <c r="M38" s="18">
        <f t="shared" ref="M38:M44" si="49">IF(O38=0,K38,K38-O38)</f>
        <v>0</v>
      </c>
      <c r="N38" s="19">
        <f t="shared" ref="N38:N44" si="50">HOUR(M38)+MINUTE(M38)/60+SECOND(M38)/360</f>
        <v>0</v>
      </c>
      <c r="O38" s="18">
        <f t="shared" ref="O38:O44" si="51">IF(C38&lt;E38,0,IF(G38&lt;I38,I38-G38,(24-G38)+I38))</f>
        <v>23</v>
      </c>
      <c r="P38" s="19">
        <f t="shared" ref="P38:P44" si="52">HOUR(O38)+MINUTE(O38)/60+SECOND(O38)/360</f>
        <v>0</v>
      </c>
      <c r="Q38" s="20">
        <f t="shared" ref="Q38:Q44" si="53">P38*0.01</f>
        <v>0</v>
      </c>
      <c r="R38" s="4"/>
      <c r="S38" s="4"/>
    </row>
    <row r="39" spans="1:21" x14ac:dyDescent="0.25">
      <c r="A39" s="14">
        <f>A38+1</f>
        <v>24</v>
      </c>
      <c r="B39" s="15">
        <f>B38+1</f>
        <v>23</v>
      </c>
      <c r="C39" s="16">
        <v>1</v>
      </c>
      <c r="D39" s="20">
        <f t="shared" si="42"/>
        <v>0</v>
      </c>
      <c r="E39" s="16">
        <v>0</v>
      </c>
      <c r="F39" s="20">
        <f t="shared" si="43"/>
        <v>0</v>
      </c>
      <c r="G39" s="17">
        <f t="shared" si="44"/>
        <v>1</v>
      </c>
      <c r="H39" s="39">
        <f t="shared" si="45"/>
        <v>0</v>
      </c>
      <c r="I39" s="18">
        <f t="shared" si="46"/>
        <v>0</v>
      </c>
      <c r="J39" s="19">
        <f t="shared" si="47"/>
        <v>0</v>
      </c>
      <c r="K39" s="18">
        <f>IF(C39&lt;E39,E39-C39,(24-C39)+E39)</f>
        <v>23</v>
      </c>
      <c r="L39" s="19">
        <f t="shared" si="48"/>
        <v>0</v>
      </c>
      <c r="M39" s="18">
        <f t="shared" si="49"/>
        <v>0</v>
      </c>
      <c r="N39" s="19">
        <f t="shared" si="50"/>
        <v>0</v>
      </c>
      <c r="O39" s="18">
        <f t="shared" si="51"/>
        <v>23</v>
      </c>
      <c r="P39" s="19">
        <f t="shared" si="52"/>
        <v>0</v>
      </c>
      <c r="Q39" s="20">
        <f t="shared" si="53"/>
        <v>0</v>
      </c>
      <c r="R39" s="4"/>
      <c r="S39" s="4"/>
    </row>
    <row r="40" spans="1:21" x14ac:dyDescent="0.25">
      <c r="A40" s="14">
        <f t="shared" si="40"/>
        <v>25</v>
      </c>
      <c r="B40" s="15">
        <f t="shared" si="40"/>
        <v>24</v>
      </c>
      <c r="C40" s="16">
        <v>1</v>
      </c>
      <c r="D40" s="20">
        <f t="shared" si="42"/>
        <v>0</v>
      </c>
      <c r="E40" s="16">
        <v>0</v>
      </c>
      <c r="F40" s="20">
        <f t="shared" si="43"/>
        <v>0</v>
      </c>
      <c r="G40" s="17">
        <f t="shared" si="44"/>
        <v>1</v>
      </c>
      <c r="H40" s="39">
        <f t="shared" si="45"/>
        <v>0</v>
      </c>
      <c r="I40" s="18">
        <f t="shared" si="46"/>
        <v>0</v>
      </c>
      <c r="J40" s="19">
        <f t="shared" si="47"/>
        <v>0</v>
      </c>
      <c r="K40" s="18">
        <f>IF(C40&lt;E40,E40-C40,(24-C40)+E40)</f>
        <v>23</v>
      </c>
      <c r="L40" s="19">
        <f t="shared" si="48"/>
        <v>0</v>
      </c>
      <c r="M40" s="18">
        <f t="shared" si="49"/>
        <v>0</v>
      </c>
      <c r="N40" s="19">
        <f t="shared" si="50"/>
        <v>0</v>
      </c>
      <c r="O40" s="18">
        <f t="shared" si="51"/>
        <v>23</v>
      </c>
      <c r="P40" s="19">
        <f t="shared" si="52"/>
        <v>0</v>
      </c>
      <c r="Q40" s="20">
        <f t="shared" si="53"/>
        <v>0</v>
      </c>
      <c r="R40" s="6"/>
      <c r="S40" s="6"/>
    </row>
    <row r="41" spans="1:21" x14ac:dyDescent="0.25">
      <c r="A41" s="14">
        <f t="shared" si="40"/>
        <v>26</v>
      </c>
      <c r="B41" s="15">
        <f t="shared" si="40"/>
        <v>25</v>
      </c>
      <c r="C41" s="16">
        <v>1</v>
      </c>
      <c r="D41" s="20">
        <f t="shared" si="42"/>
        <v>0</v>
      </c>
      <c r="E41" s="16">
        <v>0</v>
      </c>
      <c r="F41" s="20">
        <f t="shared" si="43"/>
        <v>0</v>
      </c>
      <c r="G41" s="17">
        <f t="shared" si="44"/>
        <v>1</v>
      </c>
      <c r="H41" s="39">
        <f t="shared" si="45"/>
        <v>0</v>
      </c>
      <c r="I41" s="18">
        <f t="shared" si="46"/>
        <v>0</v>
      </c>
      <c r="J41" s="19">
        <f t="shared" si="47"/>
        <v>0</v>
      </c>
      <c r="K41" s="18">
        <f t="shared" ref="K41:K42" si="54">IF(C41&lt;E41,E41-C41,(24-C41)+E41)</f>
        <v>23</v>
      </c>
      <c r="L41" s="19">
        <f t="shared" si="48"/>
        <v>0</v>
      </c>
      <c r="M41" s="18">
        <f t="shared" si="49"/>
        <v>0</v>
      </c>
      <c r="N41" s="19">
        <f t="shared" si="50"/>
        <v>0</v>
      </c>
      <c r="O41" s="18">
        <f t="shared" si="51"/>
        <v>23</v>
      </c>
      <c r="P41" s="19">
        <f t="shared" si="52"/>
        <v>0</v>
      </c>
      <c r="Q41" s="20">
        <f t="shared" si="53"/>
        <v>0</v>
      </c>
      <c r="R41" s="4"/>
      <c r="S41" s="4"/>
    </row>
    <row r="42" spans="1:21" x14ac:dyDescent="0.25">
      <c r="A42" s="14">
        <f t="shared" si="40"/>
        <v>27</v>
      </c>
      <c r="B42" s="15">
        <f t="shared" si="40"/>
        <v>26</v>
      </c>
      <c r="C42" s="16">
        <v>1</v>
      </c>
      <c r="D42" s="20">
        <f t="shared" si="42"/>
        <v>0</v>
      </c>
      <c r="E42" s="16">
        <v>0</v>
      </c>
      <c r="F42" s="20">
        <f t="shared" si="43"/>
        <v>0</v>
      </c>
      <c r="G42" s="17">
        <f t="shared" si="44"/>
        <v>1</v>
      </c>
      <c r="H42" s="39">
        <f t="shared" si="45"/>
        <v>0</v>
      </c>
      <c r="I42" s="18">
        <f t="shared" si="46"/>
        <v>0</v>
      </c>
      <c r="J42" s="19">
        <f t="shared" si="47"/>
        <v>0</v>
      </c>
      <c r="K42" s="18">
        <f t="shared" si="54"/>
        <v>23</v>
      </c>
      <c r="L42" s="19">
        <f t="shared" si="48"/>
        <v>0</v>
      </c>
      <c r="M42" s="18">
        <f t="shared" si="49"/>
        <v>0</v>
      </c>
      <c r="N42" s="19">
        <f t="shared" si="50"/>
        <v>0</v>
      </c>
      <c r="O42" s="18">
        <f t="shared" si="51"/>
        <v>23</v>
      </c>
      <c r="P42" s="19">
        <f t="shared" si="52"/>
        <v>0</v>
      </c>
      <c r="Q42" s="20">
        <f t="shared" si="53"/>
        <v>0</v>
      </c>
      <c r="R42" s="4"/>
      <c r="S42" s="4"/>
    </row>
    <row r="43" spans="1:21" x14ac:dyDescent="0.25">
      <c r="A43" s="14">
        <f t="shared" si="40"/>
        <v>28</v>
      </c>
      <c r="B43" s="15">
        <f t="shared" si="40"/>
        <v>27</v>
      </c>
      <c r="C43" s="16">
        <v>1</v>
      </c>
      <c r="D43" s="20">
        <f t="shared" si="42"/>
        <v>0</v>
      </c>
      <c r="E43" s="16">
        <v>0</v>
      </c>
      <c r="F43" s="20">
        <f t="shared" si="43"/>
        <v>0</v>
      </c>
      <c r="G43" s="17">
        <f t="shared" si="44"/>
        <v>1</v>
      </c>
      <c r="H43" s="39">
        <f t="shared" si="45"/>
        <v>0</v>
      </c>
      <c r="I43" s="18">
        <f t="shared" si="46"/>
        <v>0</v>
      </c>
      <c r="J43" s="19">
        <f t="shared" si="47"/>
        <v>0</v>
      </c>
      <c r="K43" s="18">
        <f>IF(C43&lt;E43,E43-C43,(24-C43)+E43)</f>
        <v>23</v>
      </c>
      <c r="L43" s="19">
        <f t="shared" si="48"/>
        <v>0</v>
      </c>
      <c r="M43" s="18">
        <f t="shared" si="49"/>
        <v>0</v>
      </c>
      <c r="N43" s="19">
        <f t="shared" si="50"/>
        <v>0</v>
      </c>
      <c r="O43" s="18">
        <f t="shared" si="51"/>
        <v>23</v>
      </c>
      <c r="P43" s="19">
        <f t="shared" si="52"/>
        <v>0</v>
      </c>
      <c r="Q43" s="20">
        <f t="shared" si="53"/>
        <v>0</v>
      </c>
      <c r="R43" s="4"/>
      <c r="S43" s="4"/>
    </row>
    <row r="44" spans="1:21" x14ac:dyDescent="0.25">
      <c r="A44" s="30">
        <f t="shared" si="40"/>
        <v>29</v>
      </c>
      <c r="B44" s="15">
        <f t="shared" si="40"/>
        <v>28</v>
      </c>
      <c r="C44" s="16">
        <v>1</v>
      </c>
      <c r="D44" s="20">
        <f t="shared" si="42"/>
        <v>0</v>
      </c>
      <c r="E44" s="16">
        <v>0</v>
      </c>
      <c r="F44" s="20">
        <f t="shared" si="43"/>
        <v>0</v>
      </c>
      <c r="G44" s="17">
        <f t="shared" si="44"/>
        <v>1</v>
      </c>
      <c r="H44" s="39">
        <f t="shared" si="45"/>
        <v>0</v>
      </c>
      <c r="I44" s="18">
        <f t="shared" si="46"/>
        <v>0</v>
      </c>
      <c r="J44" s="19">
        <f t="shared" si="47"/>
        <v>0</v>
      </c>
      <c r="K44" s="18">
        <f>IF(C44&lt;E44,E44-C44,(24-C44)+E44)</f>
        <v>23</v>
      </c>
      <c r="L44" s="19">
        <f t="shared" si="48"/>
        <v>0</v>
      </c>
      <c r="M44" s="18">
        <f t="shared" si="49"/>
        <v>0</v>
      </c>
      <c r="N44" s="19">
        <f t="shared" si="50"/>
        <v>0</v>
      </c>
      <c r="O44" s="18">
        <f t="shared" si="51"/>
        <v>23</v>
      </c>
      <c r="P44" s="19">
        <f t="shared" si="52"/>
        <v>0</v>
      </c>
      <c r="Q44" s="20">
        <f t="shared" si="53"/>
        <v>0</v>
      </c>
      <c r="R44" s="2"/>
      <c r="S44" s="2"/>
    </row>
    <row r="45" spans="1:21" s="2" customFormat="1" ht="12.75" x14ac:dyDescent="0.2">
      <c r="A45" s="14"/>
      <c r="B45" s="15"/>
      <c r="C45" s="16"/>
      <c r="D45" s="16"/>
      <c r="E45" s="16"/>
      <c r="F45" s="16"/>
      <c r="G45" s="56" t="s">
        <v>19</v>
      </c>
      <c r="H45" s="37"/>
      <c r="I45" s="37"/>
      <c r="J45" s="33"/>
      <c r="K45" s="29"/>
      <c r="L45" s="58">
        <f>SUM(L38:L44)</f>
        <v>0</v>
      </c>
      <c r="M45" s="18"/>
      <c r="N45" s="18"/>
      <c r="O45" s="18"/>
      <c r="P45" s="19"/>
      <c r="Q45" s="54">
        <f>SUM(Q38:Q44)</f>
        <v>0</v>
      </c>
      <c r="R45" s="57">
        <f>IF(L45&lt;35,0,L45-35-S45)</f>
        <v>0</v>
      </c>
      <c r="S45" s="57">
        <f>IF(L45-43.99&lt;0,0,L45-43.99)</f>
        <v>0</v>
      </c>
      <c r="T45" s="4"/>
      <c r="U45" s="4"/>
    </row>
    <row r="46" spans="1:21" s="2" customFormat="1" ht="12.75" x14ac:dyDescent="0.2">
      <c r="A46" s="14"/>
      <c r="B46" s="15"/>
      <c r="C46" s="16"/>
      <c r="D46" s="16"/>
      <c r="E46" s="16"/>
      <c r="F46" s="16"/>
      <c r="G46" s="17"/>
      <c r="H46" s="36"/>
      <c r="I46" s="18"/>
      <c r="J46" s="18"/>
      <c r="K46" s="18"/>
      <c r="L46" s="18"/>
      <c r="M46" s="18"/>
      <c r="N46" s="18"/>
      <c r="O46" s="18"/>
      <c r="P46" s="19"/>
      <c r="Q46" s="20"/>
      <c r="R46" s="4"/>
      <c r="S46" s="4"/>
      <c r="T46" s="4"/>
      <c r="U46" s="4"/>
    </row>
    <row r="47" spans="1:21" s="2" customFormat="1" ht="12.75" x14ac:dyDescent="0.2">
      <c r="A47" s="14"/>
      <c r="B47" s="15"/>
      <c r="C47" s="16"/>
      <c r="D47" s="16"/>
      <c r="E47" s="16"/>
      <c r="F47" s="16"/>
      <c r="G47" s="17"/>
      <c r="H47" s="36"/>
      <c r="I47" s="18"/>
      <c r="J47" s="18"/>
      <c r="K47" s="18"/>
      <c r="L47" s="18"/>
      <c r="M47" s="18"/>
      <c r="N47" s="18"/>
      <c r="O47" s="18"/>
      <c r="P47" s="19"/>
      <c r="Q47" s="20"/>
      <c r="R47" s="4"/>
      <c r="S47" s="4"/>
      <c r="T47" s="4"/>
      <c r="U47" s="4"/>
    </row>
    <row r="48" spans="1:21" x14ac:dyDescent="0.25">
      <c r="A48" s="14">
        <f>A44+1</f>
        <v>30</v>
      </c>
      <c r="B48" s="15">
        <f>B44+1</f>
        <v>29</v>
      </c>
      <c r="C48" s="16">
        <v>1</v>
      </c>
      <c r="D48" s="20">
        <f>HOUR(C48)+MINUTE(C48)/60+SECOND(C48)/360</f>
        <v>0</v>
      </c>
      <c r="E48" s="16">
        <v>0</v>
      </c>
      <c r="F48" s="20">
        <f>HOUR(E48)+MINUTE(E48)/60+SECOND(E48)/360</f>
        <v>0</v>
      </c>
      <c r="G48" s="17">
        <f>IF(C48&lt;E48,0,IF(C48&lt;=$B$1,$B$1,C48))</f>
        <v>1</v>
      </c>
      <c r="H48" s="39">
        <f>HOUR(G48)+MINUTE(G48)/60+SECOND(G48)/360</f>
        <v>0</v>
      </c>
      <c r="I48" s="18">
        <f>IF(C48&lt;E48,0,IF(E48&lt;=$B$2,E48,$B$2))</f>
        <v>0</v>
      </c>
      <c r="J48" s="19">
        <f>HOUR(I48)+MINUTE(I48)/60+SECOND(I48)/360</f>
        <v>0</v>
      </c>
      <c r="K48" s="18">
        <f>IF(C48&lt;E48,E48-C48,(24-C48)+E48)</f>
        <v>23</v>
      </c>
      <c r="L48" s="19">
        <f>HOUR(K48)+MINUTE(K48)/60+SECOND(K48)/360</f>
        <v>0</v>
      </c>
      <c r="M48" s="18">
        <f>IF(O48=0,K48,K48-O48)</f>
        <v>0</v>
      </c>
      <c r="N48" s="19">
        <f>HOUR(M48)+MINUTE(M48)/60+SECOND(M48)/360</f>
        <v>0</v>
      </c>
      <c r="O48" s="18">
        <f>IF(C48&lt;E48,0,IF(G48&lt;I48,I48-G48,(24-G48)+I48))</f>
        <v>23</v>
      </c>
      <c r="P48" s="19">
        <f>HOUR(O48)+MINUTE(O48)/60+SECOND(O48)/360</f>
        <v>0</v>
      </c>
      <c r="Q48" s="20">
        <f>P48*0.01</f>
        <v>0</v>
      </c>
      <c r="R48" s="4"/>
      <c r="S48" s="4"/>
    </row>
    <row r="49" spans="1:21" x14ac:dyDescent="0.25">
      <c r="A49" s="14">
        <f>A48+1</f>
        <v>31</v>
      </c>
      <c r="B49" s="15">
        <f>B48+1</f>
        <v>30</v>
      </c>
      <c r="C49" s="16">
        <v>1</v>
      </c>
      <c r="D49" s="20">
        <f>HOUR(C49)+MINUTE(C49)/60+SECOND(C49)/360</f>
        <v>0</v>
      </c>
      <c r="E49" s="16">
        <v>0</v>
      </c>
      <c r="F49" s="20">
        <f>HOUR(E49)+MINUTE(E49)/60+SECOND(E49)/360</f>
        <v>0</v>
      </c>
      <c r="G49" s="17">
        <f>IF(C49&lt;E49,0,IF(C49&lt;=$B$1,$B$1,C49))</f>
        <v>1</v>
      </c>
      <c r="H49" s="39">
        <f>HOUR(G49)+MINUTE(G49)/60+SECOND(G49)/360</f>
        <v>0</v>
      </c>
      <c r="I49" s="18">
        <f>IF(C49&lt;E49,0,IF(E49&lt;=$B$2,E49,$B$2))</f>
        <v>0</v>
      </c>
      <c r="J49" s="19">
        <f>HOUR(I49)+MINUTE(I49)/60+SECOND(I49)/360</f>
        <v>0</v>
      </c>
      <c r="K49" s="18">
        <f>IF(C49&lt;E49,E49-C49,(24-C49)+E49)</f>
        <v>23</v>
      </c>
      <c r="L49" s="19">
        <f>HOUR(K49)+MINUTE(K49)/60+SECOND(K49)/360</f>
        <v>0</v>
      </c>
      <c r="M49" s="18">
        <f>IF(O49=0,K49,K49-O49)</f>
        <v>0</v>
      </c>
      <c r="N49" s="19">
        <f>HOUR(M49)+MINUTE(M49)/60+SECOND(M49)/360</f>
        <v>0</v>
      </c>
      <c r="O49" s="18">
        <f>IF(C49&lt;E49,0,IF(G49&lt;I49,I49-G49,(24-G49)+I49))</f>
        <v>23</v>
      </c>
      <c r="P49" s="19">
        <f>HOUR(O49)+MINUTE(O49)/60+SECOND(O49)/360</f>
        <v>0</v>
      </c>
      <c r="Q49" s="20">
        <f>P49*0.01</f>
        <v>0</v>
      </c>
      <c r="R49" s="4"/>
      <c r="S49" s="4"/>
    </row>
    <row r="50" spans="1:21" x14ac:dyDescent="0.25">
      <c r="A50" s="14">
        <f>A49+1</f>
        <v>32</v>
      </c>
      <c r="B50" s="15">
        <f>B49+1</f>
        <v>31</v>
      </c>
      <c r="C50" s="16">
        <v>1</v>
      </c>
      <c r="D50" s="20">
        <f>HOUR(C50)+MINUTE(C50)/60+SECOND(C50)/360</f>
        <v>0</v>
      </c>
      <c r="E50" s="16">
        <v>0</v>
      </c>
      <c r="F50" s="20">
        <f>HOUR(E50)+MINUTE(E50)/60+SECOND(E50)/360</f>
        <v>0</v>
      </c>
      <c r="G50" s="17">
        <f>IF(C50&lt;E50,0,IF(C50&lt;=$B$1,$B$1,C50))</f>
        <v>1</v>
      </c>
      <c r="H50" s="39">
        <f>HOUR(G50)+MINUTE(G50)/60+SECOND(G50)/360</f>
        <v>0</v>
      </c>
      <c r="I50" s="18">
        <f>IF(C50&lt;E50,0,IF(E50&lt;=$B$2,E50,$B$2))</f>
        <v>0</v>
      </c>
      <c r="J50" s="19">
        <f>HOUR(I50)+MINUTE(I50)/60+SECOND(I50)/360</f>
        <v>0</v>
      </c>
      <c r="K50" s="18">
        <f>IF(C50&lt;E50,E50-C50,(24-C50)+E50)</f>
        <v>23</v>
      </c>
      <c r="L50" s="19">
        <f>HOUR(K50)+MINUTE(K50)/60+SECOND(K50)/360</f>
        <v>0</v>
      </c>
      <c r="M50" s="18">
        <f>IF(O50=0,K50,K50-O50)</f>
        <v>0</v>
      </c>
      <c r="N50" s="19">
        <f>HOUR(M50)+MINUTE(M50)/60+SECOND(M50)/360</f>
        <v>0</v>
      </c>
      <c r="O50" s="18">
        <f>IF(C50&lt;E50,0,IF(G50&lt;I50,I50-G50,(24-G50)+I50))</f>
        <v>23</v>
      </c>
      <c r="P50" s="19">
        <f>HOUR(O50)+MINUTE(O50)/60+SECOND(O50)/360</f>
        <v>0</v>
      </c>
      <c r="Q50" s="20">
        <f>P50*0.01</f>
        <v>0</v>
      </c>
      <c r="R50" s="6"/>
      <c r="S50" s="6"/>
    </row>
    <row r="51" spans="1:21" s="2" customFormat="1" ht="12.75" x14ac:dyDescent="0.2">
      <c r="A51" s="14"/>
      <c r="B51" s="15"/>
      <c r="C51" s="16"/>
      <c r="D51" s="16"/>
      <c r="E51" s="16"/>
      <c r="F51" s="16"/>
      <c r="G51" s="56" t="s">
        <v>19</v>
      </c>
      <c r="H51" s="37"/>
      <c r="I51" s="37"/>
      <c r="J51" s="33"/>
      <c r="K51" s="29"/>
      <c r="L51" s="58">
        <f>SUM(L48:L50)</f>
        <v>0</v>
      </c>
      <c r="M51" s="18"/>
      <c r="N51" s="18"/>
      <c r="O51" s="18"/>
      <c r="P51" s="19"/>
      <c r="Q51" s="54">
        <f>SUM(Q48:Q50)</f>
        <v>0</v>
      </c>
      <c r="R51" s="57">
        <f>IF(L51&lt;35,0,L51-35-S51)</f>
        <v>0</v>
      </c>
      <c r="S51" s="57">
        <f>IF(L51-43.99&lt;0,0,L51-43.99)</f>
        <v>0</v>
      </c>
      <c r="T51" s="4"/>
      <c r="U51" s="4"/>
    </row>
    <row r="52" spans="1:21" s="2" customFormat="1" ht="12.75" x14ac:dyDescent="0.2">
      <c r="A52" s="14"/>
      <c r="B52" s="15"/>
      <c r="C52" s="16"/>
      <c r="D52" s="16"/>
      <c r="E52" s="16"/>
      <c r="F52" s="16"/>
      <c r="G52" s="17"/>
      <c r="H52" s="36"/>
      <c r="I52" s="18"/>
      <c r="J52" s="18"/>
      <c r="K52" s="18"/>
      <c r="L52" s="18"/>
      <c r="M52" s="18"/>
      <c r="N52" s="18"/>
      <c r="O52" s="18"/>
      <c r="P52" s="19"/>
      <c r="Q52" s="20"/>
      <c r="R52" s="4"/>
      <c r="S52" s="4"/>
      <c r="T52" s="4"/>
      <c r="U52" s="4"/>
    </row>
    <row r="53" spans="1:21" s="2" customFormat="1" ht="12.75" x14ac:dyDescent="0.2">
      <c r="A53" s="14"/>
      <c r="B53" s="15"/>
      <c r="C53" s="16"/>
      <c r="D53" s="16"/>
      <c r="E53" s="16"/>
      <c r="F53" s="16"/>
      <c r="G53" s="38" t="s">
        <v>20</v>
      </c>
      <c r="H53" s="38"/>
      <c r="I53" s="51"/>
      <c r="J53" s="35"/>
      <c r="K53" s="18"/>
      <c r="L53" s="53">
        <f>SUM(L15+L25+L35+L45+L51)</f>
        <v>11.5</v>
      </c>
      <c r="M53" s="18"/>
      <c r="N53" s="18"/>
      <c r="O53" s="18"/>
      <c r="P53" s="19"/>
      <c r="Q53" s="31">
        <f>SUM(Q15+Q25+Q35+Q45+Q51)</f>
        <v>0.09</v>
      </c>
      <c r="R53" s="32">
        <f>SUM(R15+R25+R35+R45+R51)</f>
        <v>0</v>
      </c>
      <c r="S53" s="32">
        <f>SUM(S15+S25+S35+S45+S51)</f>
        <v>0</v>
      </c>
      <c r="T53" s="4"/>
      <c r="U53" s="4"/>
    </row>
    <row r="54" spans="1:21" x14ac:dyDescent="0.25">
      <c r="R54" s="6"/>
      <c r="S54" s="6"/>
    </row>
    <row r="55" spans="1:21" x14ac:dyDescent="0.25">
      <c r="R55" s="4"/>
      <c r="S55" s="4"/>
    </row>
    <row r="56" spans="1:21" x14ac:dyDescent="0.25">
      <c r="R56" s="4"/>
      <c r="S56" s="4"/>
    </row>
    <row r="57" spans="1:21" x14ac:dyDescent="0.25">
      <c r="R57" s="4"/>
      <c r="S57" s="4"/>
    </row>
    <row r="58" spans="1:21" x14ac:dyDescent="0.25">
      <c r="R58" s="4"/>
      <c r="S58" s="4"/>
    </row>
    <row r="59" spans="1:21" x14ac:dyDescent="0.25">
      <c r="R59" s="2"/>
      <c r="S59" s="2"/>
    </row>
    <row r="60" spans="1:21" x14ac:dyDescent="0.25">
      <c r="R60" s="2"/>
      <c r="S60" s="2"/>
    </row>
    <row r="61" spans="1:21" x14ac:dyDescent="0.25">
      <c r="R61" s="2"/>
      <c r="S61" s="2"/>
    </row>
    <row r="62" spans="1:21" x14ac:dyDescent="0.25">
      <c r="R62" s="2"/>
      <c r="S62" s="2"/>
    </row>
    <row r="63" spans="1:21" x14ac:dyDescent="0.25">
      <c r="R63" s="2"/>
      <c r="S63" s="2"/>
    </row>
    <row r="64" spans="1:21" x14ac:dyDescent="0.25">
      <c r="R64" s="2"/>
      <c r="S64" s="2"/>
    </row>
    <row r="65" spans="18:19" x14ac:dyDescent="0.25">
      <c r="R65" s="2"/>
      <c r="S65" s="2"/>
    </row>
    <row r="66" spans="18:19" x14ac:dyDescent="0.25">
      <c r="R66" s="2"/>
      <c r="S66" s="2"/>
    </row>
    <row r="84" spans="19:19" x14ac:dyDescent="0.25">
      <c r="S84" s="8"/>
    </row>
  </sheetData>
  <mergeCells count="3">
    <mergeCell ref="A4:B5"/>
    <mergeCell ref="A7:B7"/>
    <mergeCell ref="R5:S5"/>
  </mergeCells>
  <phoneticPr fontId="2" type="noConversion"/>
  <conditionalFormatting sqref="I12:I14 I22:I24 I30:I31 K10:K14 K18:K24 K28:K34 K38:K44 K48:K49">
    <cfRule type="expression" dxfId="1928" priority="1678" stopIfTrue="1">
      <formula>$E10="APRÈS-MIDI"</formula>
    </cfRule>
    <cfRule type="expression" dxfId="1927" priority="1679" stopIfTrue="1">
      <formula>$E10="MATIN"</formula>
    </cfRule>
    <cfRule type="expression" dxfId="1926" priority="1680" stopIfTrue="1">
      <formula>$E10="REPOS"</formula>
    </cfRule>
  </conditionalFormatting>
  <conditionalFormatting sqref="I9 I12 I22 I30:I31 K9:K12 K19:K22 K28:K32 K38:K42 K48:K49">
    <cfRule type="expression" dxfId="1925" priority="1675" stopIfTrue="1">
      <formula>$E11="APRÈS-MIDI"</formula>
    </cfRule>
    <cfRule type="expression" dxfId="1924" priority="1676" stopIfTrue="1">
      <formula>$E11="MATIN"</formula>
    </cfRule>
    <cfRule type="expression" dxfId="1923" priority="1677" stopIfTrue="1">
      <formula>$E11="REPOS"</formula>
    </cfRule>
  </conditionalFormatting>
  <conditionalFormatting sqref="K9">
    <cfRule type="expression" dxfId="1922" priority="1636" stopIfTrue="1">
      <formula>$E11="APRÈS-MIDI"</formula>
    </cfRule>
    <cfRule type="expression" dxfId="1921" priority="1637" stopIfTrue="1">
      <formula>$E11="MATIN"</formula>
    </cfRule>
    <cfRule type="expression" dxfId="1920" priority="1638" stopIfTrue="1">
      <formula>$E11="REPOS"</formula>
    </cfRule>
  </conditionalFormatting>
  <conditionalFormatting sqref="K10">
    <cfRule type="expression" dxfId="1919" priority="1633" stopIfTrue="1">
      <formula>$E12="APRÈS-MIDI"</formula>
    </cfRule>
    <cfRule type="expression" dxfId="1918" priority="1634" stopIfTrue="1">
      <formula>$E12="MATIN"</formula>
    </cfRule>
    <cfRule type="expression" dxfId="1917" priority="1635" stopIfTrue="1">
      <formula>$E12="REPOS"</formula>
    </cfRule>
  </conditionalFormatting>
  <conditionalFormatting sqref="K11">
    <cfRule type="expression" dxfId="1916" priority="1630" stopIfTrue="1">
      <formula>$E13="APRÈS-MIDI"</formula>
    </cfRule>
    <cfRule type="expression" dxfId="1915" priority="1631" stopIfTrue="1">
      <formula>$E13="MATIN"</formula>
    </cfRule>
    <cfRule type="expression" dxfId="1914" priority="1632" stopIfTrue="1">
      <formula>$E13="REPOS"</formula>
    </cfRule>
  </conditionalFormatting>
  <conditionalFormatting sqref="K12">
    <cfRule type="expression" dxfId="1913" priority="1627" stopIfTrue="1">
      <formula>$E14="APRÈS-MIDI"</formula>
    </cfRule>
    <cfRule type="expression" dxfId="1912" priority="1628" stopIfTrue="1">
      <formula>$E14="MATIN"</formula>
    </cfRule>
    <cfRule type="expression" dxfId="1911" priority="1629" stopIfTrue="1">
      <formula>$E14="REPOS"</formula>
    </cfRule>
  </conditionalFormatting>
  <conditionalFormatting sqref="K19">
    <cfRule type="expression" dxfId="1910" priority="1621" stopIfTrue="1">
      <formula>$E21="APRÈS-MIDI"</formula>
    </cfRule>
    <cfRule type="expression" dxfId="1909" priority="1622" stopIfTrue="1">
      <formula>$E21="MATIN"</formula>
    </cfRule>
    <cfRule type="expression" dxfId="1908" priority="1623" stopIfTrue="1">
      <formula>$E21="REPOS"</formula>
    </cfRule>
  </conditionalFormatting>
  <conditionalFormatting sqref="K20">
    <cfRule type="expression" dxfId="1907" priority="1618" stopIfTrue="1">
      <formula>$E22="APRÈS-MIDI"</formula>
    </cfRule>
    <cfRule type="expression" dxfId="1906" priority="1619" stopIfTrue="1">
      <formula>$E22="MATIN"</formula>
    </cfRule>
    <cfRule type="expression" dxfId="1905" priority="1620" stopIfTrue="1">
      <formula>$E22="REPOS"</formula>
    </cfRule>
  </conditionalFormatting>
  <conditionalFormatting sqref="K21">
    <cfRule type="expression" dxfId="1904" priority="1615" stopIfTrue="1">
      <formula>$E23="APRÈS-MIDI"</formula>
    </cfRule>
    <cfRule type="expression" dxfId="1903" priority="1616" stopIfTrue="1">
      <formula>$E23="MATIN"</formula>
    </cfRule>
    <cfRule type="expression" dxfId="1902" priority="1617" stopIfTrue="1">
      <formula>$E23="REPOS"</formula>
    </cfRule>
  </conditionalFormatting>
  <conditionalFormatting sqref="K22">
    <cfRule type="expression" dxfId="1901" priority="1612" stopIfTrue="1">
      <formula>$E24="APRÈS-MIDI"</formula>
    </cfRule>
    <cfRule type="expression" dxfId="1900" priority="1613" stopIfTrue="1">
      <formula>$E24="MATIN"</formula>
    </cfRule>
    <cfRule type="expression" dxfId="1899" priority="1614" stopIfTrue="1">
      <formula>$E24="REPOS"</formula>
    </cfRule>
  </conditionalFormatting>
  <conditionalFormatting sqref="K29">
    <cfRule type="expression" dxfId="1898" priority="1603" stopIfTrue="1">
      <formula>$E31="APRÈS-MIDI"</formula>
    </cfRule>
    <cfRule type="expression" dxfId="1897" priority="1604" stopIfTrue="1">
      <formula>$E31="MATIN"</formula>
    </cfRule>
    <cfRule type="expression" dxfId="1896" priority="1605" stopIfTrue="1">
      <formula>$E31="REPOS"</formula>
    </cfRule>
  </conditionalFormatting>
  <conditionalFormatting sqref="K30">
    <cfRule type="expression" dxfId="1895" priority="1600" stopIfTrue="1">
      <formula>$E32="APRÈS-MIDI"</formula>
    </cfRule>
    <cfRule type="expression" dxfId="1894" priority="1601" stopIfTrue="1">
      <formula>$E32="MATIN"</formula>
    </cfRule>
    <cfRule type="expression" dxfId="1893" priority="1602" stopIfTrue="1">
      <formula>$E32="REPOS"</formula>
    </cfRule>
  </conditionalFormatting>
  <conditionalFormatting sqref="K31">
    <cfRule type="expression" dxfId="1892" priority="1597" stopIfTrue="1">
      <formula>$E33="APRÈS-MIDI"</formula>
    </cfRule>
    <cfRule type="expression" dxfId="1891" priority="1598" stopIfTrue="1">
      <formula>$E33="MATIN"</formula>
    </cfRule>
    <cfRule type="expression" dxfId="1890" priority="1599" stopIfTrue="1">
      <formula>$E33="REPOS"</formula>
    </cfRule>
  </conditionalFormatting>
  <conditionalFormatting sqref="K32">
    <cfRule type="expression" dxfId="1889" priority="1594" stopIfTrue="1">
      <formula>$E34="APRÈS-MIDI"</formula>
    </cfRule>
    <cfRule type="expression" dxfId="1888" priority="1595" stopIfTrue="1">
      <formula>$E34="MATIN"</formula>
    </cfRule>
    <cfRule type="expression" dxfId="1887" priority="1596" stopIfTrue="1">
      <formula>$E34="REPOS"</formula>
    </cfRule>
  </conditionalFormatting>
  <conditionalFormatting sqref="I44 I34 K15 K51 I23:I24 K23:K25 K33:K35 K43:K45">
    <cfRule type="expression" dxfId="1886" priority="1591" stopIfTrue="1">
      <formula>$E20="APRÈS-MIDI"</formula>
    </cfRule>
    <cfRule type="expression" dxfId="1885" priority="1592" stopIfTrue="1">
      <formula>$E20="MATIN"</formula>
    </cfRule>
    <cfRule type="expression" dxfId="1884" priority="1593" stopIfTrue="1">
      <formula>$E20="REPOS"</formula>
    </cfRule>
  </conditionalFormatting>
  <conditionalFormatting sqref="K39">
    <cfRule type="expression" dxfId="1883" priority="1585" stopIfTrue="1">
      <formula>$E41="APRÈS-MIDI"</formula>
    </cfRule>
    <cfRule type="expression" dxfId="1882" priority="1586" stopIfTrue="1">
      <formula>$E41="MATIN"</formula>
    </cfRule>
    <cfRule type="expression" dxfId="1881" priority="1587" stopIfTrue="1">
      <formula>$E41="REPOS"</formula>
    </cfRule>
  </conditionalFormatting>
  <conditionalFormatting sqref="K40">
    <cfRule type="expression" dxfId="1880" priority="1582" stopIfTrue="1">
      <formula>$E42="APRÈS-MIDI"</formula>
    </cfRule>
    <cfRule type="expression" dxfId="1879" priority="1583" stopIfTrue="1">
      <formula>$E42="MATIN"</formula>
    </cfRule>
    <cfRule type="expression" dxfId="1878" priority="1584" stopIfTrue="1">
      <formula>$E42="REPOS"</formula>
    </cfRule>
  </conditionalFormatting>
  <conditionalFormatting sqref="K41">
    <cfRule type="expression" dxfId="1877" priority="1579" stopIfTrue="1">
      <formula>$E43="APRÈS-MIDI"</formula>
    </cfRule>
    <cfRule type="expression" dxfId="1876" priority="1580" stopIfTrue="1">
      <formula>$E43="MATIN"</formula>
    </cfRule>
    <cfRule type="expression" dxfId="1875" priority="1581" stopIfTrue="1">
      <formula>$E43="REPOS"</formula>
    </cfRule>
  </conditionalFormatting>
  <conditionalFormatting sqref="K42">
    <cfRule type="expression" dxfId="1874" priority="1576" stopIfTrue="1">
      <formula>$E44="APRÈS-MIDI"</formula>
    </cfRule>
    <cfRule type="expression" dxfId="1873" priority="1577" stopIfTrue="1">
      <formula>$E44="MATIN"</formula>
    </cfRule>
    <cfRule type="expression" dxfId="1872" priority="1578" stopIfTrue="1">
      <formula>$E44="REPOS"</formula>
    </cfRule>
  </conditionalFormatting>
  <conditionalFormatting sqref="K43">
    <cfRule type="expression" dxfId="1871" priority="1573" stopIfTrue="1">
      <formula>$E48="APRÈS-MIDI"</formula>
    </cfRule>
    <cfRule type="expression" dxfId="1870" priority="1574" stopIfTrue="1">
      <formula>$E48="MATIN"</formula>
    </cfRule>
    <cfRule type="expression" dxfId="1869" priority="1575" stopIfTrue="1">
      <formula>$E48="REPOS"</formula>
    </cfRule>
  </conditionalFormatting>
  <conditionalFormatting sqref="K49">
    <cfRule type="expression" dxfId="1868" priority="1567" stopIfTrue="1">
      <formula>$E51="APRÈS-MIDI"</formula>
    </cfRule>
    <cfRule type="expression" dxfId="1867" priority="1568" stopIfTrue="1">
      <formula>$E51="MATIN"</formula>
    </cfRule>
    <cfRule type="expression" dxfId="1866" priority="1569" stopIfTrue="1">
      <formula>$E51="REPOS"</formula>
    </cfRule>
  </conditionalFormatting>
  <conditionalFormatting sqref="I9">
    <cfRule type="expression" dxfId="1865" priority="1555" stopIfTrue="1">
      <formula>$E11="APRÈS-MIDI"</formula>
    </cfRule>
    <cfRule type="expression" dxfId="1864" priority="1556" stopIfTrue="1">
      <formula>$E11="MATIN"</formula>
    </cfRule>
    <cfRule type="expression" dxfId="1863" priority="1557" stopIfTrue="1">
      <formula>$E11="REPOS"</formula>
    </cfRule>
  </conditionalFormatting>
  <conditionalFormatting sqref="K9">
    <cfRule type="expression" dxfId="1862" priority="1552" stopIfTrue="1">
      <formula>$E11="APRÈS-MIDI"</formula>
    </cfRule>
    <cfRule type="expression" dxfId="1861" priority="1553" stopIfTrue="1">
      <formula>$E11="MATIN"</formula>
    </cfRule>
    <cfRule type="expression" dxfId="1860" priority="1554" stopIfTrue="1">
      <formula>$E11="REPOS"</formula>
    </cfRule>
  </conditionalFormatting>
  <conditionalFormatting sqref="I12">
    <cfRule type="expression" dxfId="1859" priority="1549" stopIfTrue="1">
      <formula>$E14="APRÈS-MIDI"</formula>
    </cfRule>
    <cfRule type="expression" dxfId="1858" priority="1550" stopIfTrue="1">
      <formula>$E14="MATIN"</formula>
    </cfRule>
    <cfRule type="expression" dxfId="1857" priority="1551" stopIfTrue="1">
      <formula>$E14="REPOS"</formula>
    </cfRule>
  </conditionalFormatting>
  <conditionalFormatting sqref="K12">
    <cfRule type="expression" dxfId="1856" priority="1546" stopIfTrue="1">
      <formula>$E14="APRÈS-MIDI"</formula>
    </cfRule>
    <cfRule type="expression" dxfId="1855" priority="1547" stopIfTrue="1">
      <formula>$E14="MATIN"</formula>
    </cfRule>
    <cfRule type="expression" dxfId="1854" priority="1548" stopIfTrue="1">
      <formula>$E14="REPOS"</formula>
    </cfRule>
  </conditionalFormatting>
  <conditionalFormatting sqref="K12">
    <cfRule type="expression" dxfId="1853" priority="1543" stopIfTrue="1">
      <formula>$E14="APRÈS-MIDI"</formula>
    </cfRule>
    <cfRule type="expression" dxfId="1852" priority="1544" stopIfTrue="1">
      <formula>$E14="MATIN"</formula>
    </cfRule>
    <cfRule type="expression" dxfId="1851" priority="1545" stopIfTrue="1">
      <formula>$E14="REPOS"</formula>
    </cfRule>
  </conditionalFormatting>
  <conditionalFormatting sqref="K20">
    <cfRule type="expression" dxfId="1850" priority="1540" stopIfTrue="1">
      <formula>$E22="APRÈS-MIDI"</formula>
    </cfRule>
    <cfRule type="expression" dxfId="1849" priority="1541" stopIfTrue="1">
      <formula>$E22="MATIN"</formula>
    </cfRule>
    <cfRule type="expression" dxfId="1848" priority="1542" stopIfTrue="1">
      <formula>$E22="REPOS"</formula>
    </cfRule>
  </conditionalFormatting>
  <conditionalFormatting sqref="K21">
    <cfRule type="expression" dxfId="1847" priority="1537" stopIfTrue="1">
      <formula>$E23="APRÈS-MIDI"</formula>
    </cfRule>
    <cfRule type="expression" dxfId="1846" priority="1538" stopIfTrue="1">
      <formula>$E23="MATIN"</formula>
    </cfRule>
    <cfRule type="expression" dxfId="1845" priority="1539" stopIfTrue="1">
      <formula>$E23="REPOS"</formula>
    </cfRule>
  </conditionalFormatting>
  <conditionalFormatting sqref="K21">
    <cfRule type="expression" dxfId="1844" priority="1534" stopIfTrue="1">
      <formula>$E23="APRÈS-MIDI"</formula>
    </cfRule>
    <cfRule type="expression" dxfId="1843" priority="1535" stopIfTrue="1">
      <formula>$E23="MATIN"</formula>
    </cfRule>
    <cfRule type="expression" dxfId="1842" priority="1536" stopIfTrue="1">
      <formula>$E23="REPOS"</formula>
    </cfRule>
  </conditionalFormatting>
  <conditionalFormatting sqref="K10:K11">
    <cfRule type="expression" dxfId="1841" priority="1531" stopIfTrue="1">
      <formula>$E12="APRÈS-MIDI"</formula>
    </cfRule>
    <cfRule type="expression" dxfId="1840" priority="1532" stopIfTrue="1">
      <formula>$E12="MATIN"</formula>
    </cfRule>
    <cfRule type="expression" dxfId="1839" priority="1533" stopIfTrue="1">
      <formula>$E12="REPOS"</formula>
    </cfRule>
  </conditionalFormatting>
  <conditionalFormatting sqref="K10:K11">
    <cfRule type="expression" dxfId="1838" priority="1528" stopIfTrue="1">
      <formula>$E12="APRÈS-MIDI"</formula>
    </cfRule>
    <cfRule type="expression" dxfId="1837" priority="1529" stopIfTrue="1">
      <formula>$E12="MATIN"</formula>
    </cfRule>
    <cfRule type="expression" dxfId="1836" priority="1530" stopIfTrue="1">
      <formula>$E12="REPOS"</formula>
    </cfRule>
  </conditionalFormatting>
  <conditionalFormatting sqref="K31">
    <cfRule type="expression" dxfId="1835" priority="1525" stopIfTrue="1">
      <formula>$E33="APRÈS-MIDI"</formula>
    </cfRule>
    <cfRule type="expression" dxfId="1834" priority="1526" stopIfTrue="1">
      <formula>$E33="MATIN"</formula>
    </cfRule>
    <cfRule type="expression" dxfId="1833" priority="1527" stopIfTrue="1">
      <formula>$E33="REPOS"</formula>
    </cfRule>
  </conditionalFormatting>
  <conditionalFormatting sqref="K49">
    <cfRule type="expression" dxfId="1832" priority="1522" stopIfTrue="1">
      <formula>$E51="APRÈS-MIDI"</formula>
    </cfRule>
    <cfRule type="expression" dxfId="1831" priority="1523" stopIfTrue="1">
      <formula>$E51="MATIN"</formula>
    </cfRule>
    <cfRule type="expression" dxfId="1830" priority="1524" stopIfTrue="1">
      <formula>$E51="REPOS"</formula>
    </cfRule>
  </conditionalFormatting>
  <conditionalFormatting sqref="K18">
    <cfRule type="expression" dxfId="1829" priority="1681" stopIfTrue="1">
      <formula>$E20="APRÈS-MIDI"</formula>
    </cfRule>
    <cfRule type="expression" dxfId="1828" priority="1682" stopIfTrue="1">
      <formula>$E20="MATIN"</formula>
    </cfRule>
    <cfRule type="expression" dxfId="1827" priority="1683" stopIfTrue="1">
      <formula>$E20="REPOS"</formula>
    </cfRule>
  </conditionalFormatting>
  <conditionalFormatting sqref="I10">
    <cfRule type="expression" dxfId="1826" priority="1519" stopIfTrue="1">
      <formula>$E12="APRÈS-MIDI"</formula>
    </cfRule>
    <cfRule type="expression" dxfId="1825" priority="1520" stopIfTrue="1">
      <formula>$E12="MATIN"</formula>
    </cfRule>
    <cfRule type="expression" dxfId="1824" priority="1521" stopIfTrue="1">
      <formula>$E12="REPOS"</formula>
    </cfRule>
  </conditionalFormatting>
  <conditionalFormatting sqref="I11">
    <cfRule type="expression" dxfId="1823" priority="1516" stopIfTrue="1">
      <formula>$E13="APRÈS-MIDI"</formula>
    </cfRule>
    <cfRule type="expression" dxfId="1822" priority="1517" stopIfTrue="1">
      <formula>$E13="MATIN"</formula>
    </cfRule>
    <cfRule type="expression" dxfId="1821" priority="1518" stopIfTrue="1">
      <formula>$E13="REPOS"</formula>
    </cfRule>
  </conditionalFormatting>
  <conditionalFormatting sqref="I18">
    <cfRule type="expression" dxfId="1820" priority="1513" stopIfTrue="1">
      <formula>$E20="APRÈS-MIDI"</formula>
    </cfRule>
    <cfRule type="expression" dxfId="1819" priority="1514" stopIfTrue="1">
      <formula>$E20="MATIN"</formula>
    </cfRule>
    <cfRule type="expression" dxfId="1818" priority="1515" stopIfTrue="1">
      <formula>$E20="REPOS"</formula>
    </cfRule>
  </conditionalFormatting>
  <conditionalFormatting sqref="I19">
    <cfRule type="expression" dxfId="1817" priority="1510" stopIfTrue="1">
      <formula>$E21="APRÈS-MIDI"</formula>
    </cfRule>
    <cfRule type="expression" dxfId="1816" priority="1511" stopIfTrue="1">
      <formula>$E21="MATIN"</formula>
    </cfRule>
    <cfRule type="expression" dxfId="1815" priority="1512" stopIfTrue="1">
      <formula>$E21="REPOS"</formula>
    </cfRule>
  </conditionalFormatting>
  <conditionalFormatting sqref="I20">
    <cfRule type="expression" dxfId="1814" priority="1507" stopIfTrue="1">
      <formula>$E22="APRÈS-MIDI"</formula>
    </cfRule>
    <cfRule type="expression" dxfId="1813" priority="1508" stopIfTrue="1">
      <formula>$E22="MATIN"</formula>
    </cfRule>
    <cfRule type="expression" dxfId="1812" priority="1509" stopIfTrue="1">
      <formula>$E22="REPOS"</formula>
    </cfRule>
  </conditionalFormatting>
  <conditionalFormatting sqref="I21">
    <cfRule type="expression" dxfId="1811" priority="1504" stopIfTrue="1">
      <formula>$E23="APRÈS-MIDI"</formula>
    </cfRule>
    <cfRule type="expression" dxfId="1810" priority="1505" stopIfTrue="1">
      <formula>$E23="MATIN"</formula>
    </cfRule>
    <cfRule type="expression" dxfId="1809" priority="1506" stopIfTrue="1">
      <formula>$E23="REPOS"</formula>
    </cfRule>
  </conditionalFormatting>
  <conditionalFormatting sqref="I28">
    <cfRule type="expression" dxfId="1808" priority="1501" stopIfTrue="1">
      <formula>$E30="APRÈS-MIDI"</formula>
    </cfRule>
    <cfRule type="expression" dxfId="1807" priority="1502" stopIfTrue="1">
      <formula>$E30="MATIN"</formula>
    </cfRule>
    <cfRule type="expression" dxfId="1806" priority="1503" stopIfTrue="1">
      <formula>$E30="REPOS"</formula>
    </cfRule>
  </conditionalFormatting>
  <conditionalFormatting sqref="I29">
    <cfRule type="expression" dxfId="1805" priority="1498" stopIfTrue="1">
      <formula>$E31="APRÈS-MIDI"</formula>
    </cfRule>
    <cfRule type="expression" dxfId="1804" priority="1499" stopIfTrue="1">
      <formula>$E31="MATIN"</formula>
    </cfRule>
    <cfRule type="expression" dxfId="1803" priority="1500" stopIfTrue="1">
      <formula>$E31="REPOS"</formula>
    </cfRule>
  </conditionalFormatting>
  <conditionalFormatting sqref="I33">
    <cfRule type="expression" dxfId="1802" priority="1495" stopIfTrue="1">
      <formula>$E38="APRÈS-MIDI"</formula>
    </cfRule>
    <cfRule type="expression" dxfId="1801" priority="1496" stopIfTrue="1">
      <formula>$E38="MATIN"</formula>
    </cfRule>
    <cfRule type="expression" dxfId="1800" priority="1497" stopIfTrue="1">
      <formula>$E38="REPOS"</formula>
    </cfRule>
  </conditionalFormatting>
  <conditionalFormatting sqref="I38">
    <cfRule type="expression" dxfId="1799" priority="1489" stopIfTrue="1">
      <formula>$E40="APRÈS-MIDI"</formula>
    </cfRule>
    <cfRule type="expression" dxfId="1798" priority="1490" stopIfTrue="1">
      <formula>$E40="MATIN"</formula>
    </cfRule>
    <cfRule type="expression" dxfId="1797" priority="1491" stopIfTrue="1">
      <formula>$E40="REPOS"</formula>
    </cfRule>
  </conditionalFormatting>
  <conditionalFormatting sqref="I39">
    <cfRule type="expression" dxfId="1796" priority="1486" stopIfTrue="1">
      <formula>$E41="APRÈS-MIDI"</formula>
    </cfRule>
    <cfRule type="expression" dxfId="1795" priority="1487" stopIfTrue="1">
      <formula>$E41="MATIN"</formula>
    </cfRule>
    <cfRule type="expression" dxfId="1794" priority="1488" stopIfTrue="1">
      <formula>$E41="REPOS"</formula>
    </cfRule>
  </conditionalFormatting>
  <conditionalFormatting sqref="I40">
    <cfRule type="expression" dxfId="1793" priority="1483" stopIfTrue="1">
      <formula>$E42="APRÈS-MIDI"</formula>
    </cfRule>
    <cfRule type="expression" dxfId="1792" priority="1484" stopIfTrue="1">
      <formula>$E42="MATIN"</formula>
    </cfRule>
    <cfRule type="expression" dxfId="1791" priority="1485" stopIfTrue="1">
      <formula>$E42="REPOS"</formula>
    </cfRule>
  </conditionalFormatting>
  <conditionalFormatting sqref="I32">
    <cfRule type="expression" dxfId="1790" priority="1480" stopIfTrue="1">
      <formula>$E32="APRÈS-MIDI"</formula>
    </cfRule>
    <cfRule type="expression" dxfId="1789" priority="1481" stopIfTrue="1">
      <formula>$E32="MATIN"</formula>
    </cfRule>
    <cfRule type="expression" dxfId="1788" priority="1482" stopIfTrue="1">
      <formula>$E32="REPOS"</formula>
    </cfRule>
  </conditionalFormatting>
  <conditionalFormatting sqref="I32">
    <cfRule type="expression" dxfId="1787" priority="1477" stopIfTrue="1">
      <formula>$E34="APRÈS-MIDI"</formula>
    </cfRule>
    <cfRule type="expression" dxfId="1786" priority="1478" stopIfTrue="1">
      <formula>$E34="MATIN"</formula>
    </cfRule>
    <cfRule type="expression" dxfId="1785" priority="1479" stopIfTrue="1">
      <formula>$E34="REPOS"</formula>
    </cfRule>
  </conditionalFormatting>
  <conditionalFormatting sqref="I32">
    <cfRule type="expression" dxfId="1784" priority="1474" stopIfTrue="1">
      <formula>$E34="APRÈS-MIDI"</formula>
    </cfRule>
    <cfRule type="expression" dxfId="1783" priority="1475" stopIfTrue="1">
      <formula>$E34="MATIN"</formula>
    </cfRule>
    <cfRule type="expression" dxfId="1782" priority="1476" stopIfTrue="1">
      <formula>$E34="REPOS"</formula>
    </cfRule>
  </conditionalFormatting>
  <conditionalFormatting sqref="I41">
    <cfRule type="expression" dxfId="1781" priority="1471" stopIfTrue="1">
      <formula>$E43="APRÈS-MIDI"</formula>
    </cfRule>
    <cfRule type="expression" dxfId="1780" priority="1472" stopIfTrue="1">
      <formula>$E43="MATIN"</formula>
    </cfRule>
    <cfRule type="expression" dxfId="1779" priority="1473" stopIfTrue="1">
      <formula>$E43="REPOS"</formula>
    </cfRule>
  </conditionalFormatting>
  <conditionalFormatting sqref="I42">
    <cfRule type="expression" dxfId="1778" priority="1468" stopIfTrue="1">
      <formula>$E44="APRÈS-MIDI"</formula>
    </cfRule>
    <cfRule type="expression" dxfId="1777" priority="1469" stopIfTrue="1">
      <formula>$E44="MATIN"</formula>
    </cfRule>
    <cfRule type="expression" dxfId="1776" priority="1470" stopIfTrue="1">
      <formula>$E44="REPOS"</formula>
    </cfRule>
  </conditionalFormatting>
  <conditionalFormatting sqref="I43">
    <cfRule type="expression" dxfId="1775" priority="1465" stopIfTrue="1">
      <formula>$E48="APRÈS-MIDI"</formula>
    </cfRule>
    <cfRule type="expression" dxfId="1774" priority="1466" stopIfTrue="1">
      <formula>$E48="MATIN"</formula>
    </cfRule>
    <cfRule type="expression" dxfId="1773" priority="1467" stopIfTrue="1">
      <formula>$E48="REPOS"</formula>
    </cfRule>
  </conditionalFormatting>
  <conditionalFormatting sqref="I48">
    <cfRule type="expression" dxfId="1772" priority="1459" stopIfTrue="1">
      <formula>$E50="APRÈS-MIDI"</formula>
    </cfRule>
    <cfRule type="expression" dxfId="1771" priority="1460" stopIfTrue="1">
      <formula>$E50="MATIN"</formula>
    </cfRule>
    <cfRule type="expression" dxfId="1770" priority="1461" stopIfTrue="1">
      <formula>$E50="REPOS"</formula>
    </cfRule>
  </conditionalFormatting>
  <conditionalFormatting sqref="I49">
    <cfRule type="expression" dxfId="1769" priority="1456" stopIfTrue="1">
      <formula>$E51="APRÈS-MIDI"</formula>
    </cfRule>
    <cfRule type="expression" dxfId="1768" priority="1457" stopIfTrue="1">
      <formula>$E51="MATIN"</formula>
    </cfRule>
    <cfRule type="expression" dxfId="1767" priority="1458" stopIfTrue="1">
      <formula>$E51="REPOS"</formula>
    </cfRule>
  </conditionalFormatting>
  <conditionalFormatting sqref="K50">
    <cfRule type="expression" dxfId="1766" priority="1453" stopIfTrue="1">
      <formula>$E50="APRÈS-MIDI"</formula>
    </cfRule>
    <cfRule type="expression" dxfId="1765" priority="1454" stopIfTrue="1">
      <formula>$E50="MATIN"</formula>
    </cfRule>
    <cfRule type="expression" dxfId="1764" priority="1455" stopIfTrue="1">
      <formula>$E50="REPOS"</formula>
    </cfRule>
  </conditionalFormatting>
  <conditionalFormatting sqref="I13:I14 K13:K14">
    <cfRule type="expression" dxfId="1763" priority="1786" stopIfTrue="1">
      <formula>$E18="APRÈS-MIDI"</formula>
    </cfRule>
    <cfRule type="expression" dxfId="1762" priority="1787" stopIfTrue="1">
      <formula>$E18="MATIN"</formula>
    </cfRule>
    <cfRule type="expression" dxfId="1761" priority="1788" stopIfTrue="1">
      <formula>$E18="REPOS"</formula>
    </cfRule>
  </conditionalFormatting>
  <conditionalFormatting sqref="I50 K50">
    <cfRule type="expression" dxfId="1760" priority="1789" stopIfTrue="1">
      <formula>#REF!="APRÈS-MIDI"</formula>
    </cfRule>
    <cfRule type="expression" dxfId="1759" priority="1790" stopIfTrue="1">
      <formula>#REF!="MATIN"</formula>
    </cfRule>
    <cfRule type="expression" dxfId="1758" priority="1791" stopIfTrue="1">
      <formula>#REF!="REPOS"</formula>
    </cfRule>
  </conditionalFormatting>
  <conditionalFormatting sqref="L8">
    <cfRule type="expression" dxfId="1757" priority="379" stopIfTrue="1">
      <formula>$E13="APRÈS-MIDI"</formula>
    </cfRule>
    <cfRule type="expression" dxfId="1756" priority="380" stopIfTrue="1">
      <formula>$E13="MATIN"</formula>
    </cfRule>
    <cfRule type="expression" dxfId="1755" priority="381" stopIfTrue="1">
      <formula>$E13="REPOS"</formula>
    </cfRule>
  </conditionalFormatting>
  <conditionalFormatting sqref="J9">
    <cfRule type="expression" dxfId="1754" priority="376" stopIfTrue="1">
      <formula>$E14="APRÈS-MIDI"</formula>
    </cfRule>
    <cfRule type="expression" dxfId="1753" priority="377" stopIfTrue="1">
      <formula>$E14="MATIN"</formula>
    </cfRule>
    <cfRule type="expression" dxfId="1752" priority="378" stopIfTrue="1">
      <formula>$E14="REPOS"</formula>
    </cfRule>
  </conditionalFormatting>
  <conditionalFormatting sqref="K8:L8">
    <cfRule type="expression" dxfId="1751" priority="388" stopIfTrue="1">
      <formula>$E13="APRÈS-MIDI"</formula>
    </cfRule>
    <cfRule type="expression" dxfId="1750" priority="389" stopIfTrue="1">
      <formula>$E13="MATIN"</formula>
    </cfRule>
    <cfRule type="expression" dxfId="1749" priority="390" stopIfTrue="1">
      <formula>$E13="REPOS"</formula>
    </cfRule>
  </conditionalFormatting>
  <conditionalFormatting sqref="I8:J8">
    <cfRule type="expression" dxfId="1748" priority="385" stopIfTrue="1">
      <formula>$E13="APRÈS-MIDI"</formula>
    </cfRule>
    <cfRule type="expression" dxfId="1747" priority="386" stopIfTrue="1">
      <formula>$E13="MATIN"</formula>
    </cfRule>
    <cfRule type="expression" dxfId="1746" priority="387" stopIfTrue="1">
      <formula>$E13="REPOS"</formula>
    </cfRule>
  </conditionalFormatting>
  <conditionalFormatting sqref="L8">
    <cfRule type="expression" dxfId="1745" priority="382" stopIfTrue="1">
      <formula>$E13="APRÈS-MIDI"</formula>
    </cfRule>
    <cfRule type="expression" dxfId="1744" priority="383" stopIfTrue="1">
      <formula>$E13="MATIN"</formula>
    </cfRule>
    <cfRule type="expression" dxfId="1743" priority="384" stopIfTrue="1">
      <formula>$E13="REPOS"</formula>
    </cfRule>
  </conditionalFormatting>
  <conditionalFormatting sqref="J22">
    <cfRule type="expression" dxfId="1742" priority="346" stopIfTrue="1">
      <formula>$E27="APRÈS-MIDI"</formula>
    </cfRule>
    <cfRule type="expression" dxfId="1741" priority="347" stopIfTrue="1">
      <formula>$E27="MATIN"</formula>
    </cfRule>
    <cfRule type="expression" dxfId="1740" priority="348" stopIfTrue="1">
      <formula>$E27="REPOS"</formula>
    </cfRule>
  </conditionalFormatting>
  <conditionalFormatting sqref="J23">
    <cfRule type="expression" dxfId="1739" priority="343" stopIfTrue="1">
      <formula>$E28="APRÈS-MIDI"</formula>
    </cfRule>
    <cfRule type="expression" dxfId="1738" priority="344" stopIfTrue="1">
      <formula>$E28="MATIN"</formula>
    </cfRule>
    <cfRule type="expression" dxfId="1737" priority="345" stopIfTrue="1">
      <formula>$E28="REPOS"</formula>
    </cfRule>
  </conditionalFormatting>
  <conditionalFormatting sqref="J24">
    <cfRule type="expression" dxfId="1736" priority="340" stopIfTrue="1">
      <formula>$E29="APRÈS-MIDI"</formula>
    </cfRule>
    <cfRule type="expression" dxfId="1735" priority="341" stopIfTrue="1">
      <formula>$E29="MATIN"</formula>
    </cfRule>
    <cfRule type="expression" dxfId="1734" priority="342" stopIfTrue="1">
      <formula>$E29="REPOS"</formula>
    </cfRule>
  </conditionalFormatting>
  <conditionalFormatting sqref="J28">
    <cfRule type="expression" dxfId="1733" priority="337" stopIfTrue="1">
      <formula>$E33="APRÈS-MIDI"</formula>
    </cfRule>
    <cfRule type="expression" dxfId="1732" priority="338" stopIfTrue="1">
      <formula>$E33="MATIN"</formula>
    </cfRule>
    <cfRule type="expression" dxfId="1731" priority="339" stopIfTrue="1">
      <formula>$E33="REPOS"</formula>
    </cfRule>
  </conditionalFormatting>
  <conditionalFormatting sqref="J29">
    <cfRule type="expression" dxfId="1730" priority="334" stopIfTrue="1">
      <formula>$E34="APRÈS-MIDI"</formula>
    </cfRule>
    <cfRule type="expression" dxfId="1729" priority="335" stopIfTrue="1">
      <formula>$E34="MATIN"</formula>
    </cfRule>
    <cfRule type="expression" dxfId="1728" priority="336" stopIfTrue="1">
      <formula>$E34="REPOS"</formula>
    </cfRule>
  </conditionalFormatting>
  <conditionalFormatting sqref="J19">
    <cfRule type="expression" dxfId="1727" priority="355" stopIfTrue="1">
      <formula>$E24="APRÈS-MIDI"</formula>
    </cfRule>
    <cfRule type="expression" dxfId="1726" priority="356" stopIfTrue="1">
      <formula>$E24="MATIN"</formula>
    </cfRule>
    <cfRule type="expression" dxfId="1725" priority="357" stopIfTrue="1">
      <formula>$E24="REPOS"</formula>
    </cfRule>
  </conditionalFormatting>
  <conditionalFormatting sqref="J20">
    <cfRule type="expression" dxfId="1724" priority="352" stopIfTrue="1">
      <formula>$E25="APRÈS-MIDI"</formula>
    </cfRule>
    <cfRule type="expression" dxfId="1723" priority="353" stopIfTrue="1">
      <formula>$E25="MATIN"</formula>
    </cfRule>
    <cfRule type="expression" dxfId="1722" priority="354" stopIfTrue="1">
      <formula>$E25="REPOS"</formula>
    </cfRule>
  </conditionalFormatting>
  <conditionalFormatting sqref="J21">
    <cfRule type="expression" dxfId="1721" priority="349" stopIfTrue="1">
      <formula>$E26="APRÈS-MIDI"</formula>
    </cfRule>
    <cfRule type="expression" dxfId="1720" priority="350" stopIfTrue="1">
      <formula>$E26="MATIN"</formula>
    </cfRule>
    <cfRule type="expression" dxfId="1719" priority="351" stopIfTrue="1">
      <formula>$E26="REPOS"</formula>
    </cfRule>
  </conditionalFormatting>
  <conditionalFormatting sqref="J39">
    <cfRule type="expression" dxfId="1718" priority="313" stopIfTrue="1">
      <formula>$E44="APRÈS-MIDI"</formula>
    </cfRule>
    <cfRule type="expression" dxfId="1717" priority="314" stopIfTrue="1">
      <formula>$E44="MATIN"</formula>
    </cfRule>
    <cfRule type="expression" dxfId="1716" priority="315" stopIfTrue="1">
      <formula>$E44="REPOS"</formula>
    </cfRule>
  </conditionalFormatting>
  <conditionalFormatting sqref="J41">
    <cfRule type="expression" dxfId="1715" priority="310" stopIfTrue="1">
      <formula>$E46="APRÈS-MIDI"</formula>
    </cfRule>
    <cfRule type="expression" dxfId="1714" priority="311" stopIfTrue="1">
      <formula>$E46="MATIN"</formula>
    </cfRule>
    <cfRule type="expression" dxfId="1713" priority="312" stopIfTrue="1">
      <formula>$E46="REPOS"</formula>
    </cfRule>
  </conditionalFormatting>
  <conditionalFormatting sqref="J40">
    <cfRule type="expression" dxfId="1712" priority="307" stopIfTrue="1">
      <formula>$E45="APRÈS-MIDI"</formula>
    </cfRule>
    <cfRule type="expression" dxfId="1711" priority="308" stopIfTrue="1">
      <formula>$E45="MATIN"</formula>
    </cfRule>
    <cfRule type="expression" dxfId="1710" priority="309" stopIfTrue="1">
      <formula>$E45="REPOS"</formula>
    </cfRule>
  </conditionalFormatting>
  <conditionalFormatting sqref="J42">
    <cfRule type="expression" dxfId="1709" priority="304" stopIfTrue="1">
      <formula>$E47="APRÈS-MIDI"</formula>
    </cfRule>
    <cfRule type="expression" dxfId="1708" priority="305" stopIfTrue="1">
      <formula>$E47="MATIN"</formula>
    </cfRule>
    <cfRule type="expression" dxfId="1707" priority="306" stopIfTrue="1">
      <formula>$E47="REPOS"</formula>
    </cfRule>
  </conditionalFormatting>
  <conditionalFormatting sqref="L30">
    <cfRule type="expression" dxfId="1706" priority="145" stopIfTrue="1">
      <formula>$E35="APRÈS-MIDI"</formula>
    </cfRule>
    <cfRule type="expression" dxfId="1705" priority="146" stopIfTrue="1">
      <formula>$E35="MATIN"</formula>
    </cfRule>
    <cfRule type="expression" dxfId="1704" priority="147" stopIfTrue="1">
      <formula>$E35="REPOS"</formula>
    </cfRule>
  </conditionalFormatting>
  <conditionalFormatting sqref="L31">
    <cfRule type="expression" dxfId="1703" priority="142" stopIfTrue="1">
      <formula>$E36="APRÈS-MIDI"</formula>
    </cfRule>
    <cfRule type="expression" dxfId="1702" priority="143" stopIfTrue="1">
      <formula>$E36="MATIN"</formula>
    </cfRule>
    <cfRule type="expression" dxfId="1701" priority="144" stopIfTrue="1">
      <formula>$E36="REPOS"</formula>
    </cfRule>
  </conditionalFormatting>
  <conditionalFormatting sqref="L31">
    <cfRule type="expression" dxfId="1700" priority="139" stopIfTrue="1">
      <formula>$E36="APRÈS-MIDI"</formula>
    </cfRule>
    <cfRule type="expression" dxfId="1699" priority="140" stopIfTrue="1">
      <formula>$E36="MATIN"</formula>
    </cfRule>
    <cfRule type="expression" dxfId="1698" priority="141" stopIfTrue="1">
      <formula>$E36="REPOS"</formula>
    </cfRule>
  </conditionalFormatting>
  <conditionalFormatting sqref="L31">
    <cfRule type="expression" dxfId="1697" priority="136" stopIfTrue="1">
      <formula>$E36="APRÈS-MIDI"</formula>
    </cfRule>
    <cfRule type="expression" dxfId="1696" priority="137" stopIfTrue="1">
      <formula>$E36="MATIN"</formula>
    </cfRule>
    <cfRule type="expression" dxfId="1695" priority="138" stopIfTrue="1">
      <formula>$E36="REPOS"</formula>
    </cfRule>
  </conditionalFormatting>
  <conditionalFormatting sqref="L33">
    <cfRule type="expression" dxfId="1694" priority="133" stopIfTrue="1">
      <formula>$E38="APRÈS-MIDI"</formula>
    </cfRule>
    <cfRule type="expression" dxfId="1693" priority="134" stopIfTrue="1">
      <formula>$E38="MATIN"</formula>
    </cfRule>
    <cfRule type="expression" dxfId="1692" priority="135" stopIfTrue="1">
      <formula>$E38="REPOS"</formula>
    </cfRule>
  </conditionalFormatting>
  <conditionalFormatting sqref="L33">
    <cfRule type="expression" dxfId="1691" priority="130" stopIfTrue="1">
      <formula>$E38="APRÈS-MIDI"</formula>
    </cfRule>
    <cfRule type="expression" dxfId="1690" priority="131" stopIfTrue="1">
      <formula>$E38="MATIN"</formula>
    </cfRule>
    <cfRule type="expression" dxfId="1689" priority="132" stopIfTrue="1">
      <formula>$E38="REPOS"</formula>
    </cfRule>
  </conditionalFormatting>
  <conditionalFormatting sqref="L33">
    <cfRule type="expression" dxfId="1688" priority="127" stopIfTrue="1">
      <formula>$E38="APRÈS-MIDI"</formula>
    </cfRule>
    <cfRule type="expression" dxfId="1687" priority="128" stopIfTrue="1">
      <formula>$E38="MATIN"</formula>
    </cfRule>
    <cfRule type="expression" dxfId="1686" priority="129" stopIfTrue="1">
      <formula>$E38="REPOS"</formula>
    </cfRule>
  </conditionalFormatting>
  <conditionalFormatting sqref="L32">
    <cfRule type="expression" dxfId="1685" priority="124" stopIfTrue="1">
      <formula>$E37="APRÈS-MIDI"</formula>
    </cfRule>
    <cfRule type="expression" dxfId="1684" priority="125" stopIfTrue="1">
      <formula>$E37="MATIN"</formula>
    </cfRule>
    <cfRule type="expression" dxfId="1683" priority="126" stopIfTrue="1">
      <formula>$E37="REPOS"</formula>
    </cfRule>
  </conditionalFormatting>
  <conditionalFormatting sqref="L32">
    <cfRule type="expression" dxfId="1682" priority="121" stopIfTrue="1">
      <formula>$E37="APRÈS-MIDI"</formula>
    </cfRule>
    <cfRule type="expression" dxfId="1681" priority="122" stopIfTrue="1">
      <formula>$E37="MATIN"</formula>
    </cfRule>
    <cfRule type="expression" dxfId="1680" priority="123" stopIfTrue="1">
      <formula>$E37="REPOS"</formula>
    </cfRule>
  </conditionalFormatting>
  <conditionalFormatting sqref="L32">
    <cfRule type="expression" dxfId="1679" priority="118" stopIfTrue="1">
      <formula>$E37="APRÈS-MIDI"</formula>
    </cfRule>
    <cfRule type="expression" dxfId="1678" priority="119" stopIfTrue="1">
      <formula>$E37="MATIN"</formula>
    </cfRule>
    <cfRule type="expression" dxfId="1677" priority="120" stopIfTrue="1">
      <formula>$E37="REPOS"</formula>
    </cfRule>
  </conditionalFormatting>
  <conditionalFormatting sqref="L34">
    <cfRule type="expression" dxfId="1676" priority="115" stopIfTrue="1">
      <formula>$E39="APRÈS-MIDI"</formula>
    </cfRule>
    <cfRule type="expression" dxfId="1675" priority="116" stopIfTrue="1">
      <formula>$E39="MATIN"</formula>
    </cfRule>
    <cfRule type="expression" dxfId="1674" priority="117" stopIfTrue="1">
      <formula>$E39="REPOS"</formula>
    </cfRule>
  </conditionalFormatting>
  <conditionalFormatting sqref="L34">
    <cfRule type="expression" dxfId="1673" priority="112" stopIfTrue="1">
      <formula>$E39="APRÈS-MIDI"</formula>
    </cfRule>
    <cfRule type="expression" dxfId="1672" priority="113" stopIfTrue="1">
      <formula>$E39="MATIN"</formula>
    </cfRule>
    <cfRule type="expression" dxfId="1671" priority="114" stopIfTrue="1">
      <formula>$E39="REPOS"</formula>
    </cfRule>
  </conditionalFormatting>
  <conditionalFormatting sqref="L34">
    <cfRule type="expression" dxfId="1670" priority="109" stopIfTrue="1">
      <formula>$E39="APRÈS-MIDI"</formula>
    </cfRule>
    <cfRule type="expression" dxfId="1669" priority="110" stopIfTrue="1">
      <formula>$E39="MATIN"</formula>
    </cfRule>
    <cfRule type="expression" dxfId="1668" priority="111" stopIfTrue="1">
      <formula>$E39="REPOS"</formula>
    </cfRule>
  </conditionalFormatting>
  <conditionalFormatting sqref="L38">
    <cfRule type="expression" dxfId="1667" priority="106" stopIfTrue="1">
      <formula>$E43="APRÈS-MIDI"</formula>
    </cfRule>
    <cfRule type="expression" dxfId="1666" priority="107" stopIfTrue="1">
      <formula>$E43="MATIN"</formula>
    </cfRule>
    <cfRule type="expression" dxfId="1665" priority="108" stopIfTrue="1">
      <formula>$E43="REPOS"</formula>
    </cfRule>
  </conditionalFormatting>
  <conditionalFormatting sqref="L38">
    <cfRule type="expression" dxfId="1664" priority="103" stopIfTrue="1">
      <formula>$E43="APRÈS-MIDI"</formula>
    </cfRule>
    <cfRule type="expression" dxfId="1663" priority="104" stopIfTrue="1">
      <formula>$E43="MATIN"</formula>
    </cfRule>
    <cfRule type="expression" dxfId="1662" priority="105" stopIfTrue="1">
      <formula>$E43="REPOS"</formula>
    </cfRule>
  </conditionalFormatting>
  <conditionalFormatting sqref="L38">
    <cfRule type="expression" dxfId="1661" priority="100" stopIfTrue="1">
      <formula>$E43="APRÈS-MIDI"</formula>
    </cfRule>
    <cfRule type="expression" dxfId="1660" priority="101" stopIfTrue="1">
      <formula>$E43="MATIN"</formula>
    </cfRule>
    <cfRule type="expression" dxfId="1659" priority="102" stopIfTrue="1">
      <formula>$E43="REPOS"</formula>
    </cfRule>
  </conditionalFormatting>
  <conditionalFormatting sqref="L39">
    <cfRule type="expression" dxfId="1658" priority="97" stopIfTrue="1">
      <formula>$E44="APRÈS-MIDI"</formula>
    </cfRule>
    <cfRule type="expression" dxfId="1657" priority="98" stopIfTrue="1">
      <formula>$E44="MATIN"</formula>
    </cfRule>
    <cfRule type="expression" dxfId="1656" priority="99" stopIfTrue="1">
      <formula>$E44="REPOS"</formula>
    </cfRule>
  </conditionalFormatting>
  <conditionalFormatting sqref="L39">
    <cfRule type="expression" dxfId="1655" priority="94" stopIfTrue="1">
      <formula>$E44="APRÈS-MIDI"</formula>
    </cfRule>
    <cfRule type="expression" dxfId="1654" priority="95" stopIfTrue="1">
      <formula>$E44="MATIN"</formula>
    </cfRule>
    <cfRule type="expression" dxfId="1653" priority="96" stopIfTrue="1">
      <formula>$E44="REPOS"</formula>
    </cfRule>
  </conditionalFormatting>
  <conditionalFormatting sqref="L39">
    <cfRule type="expression" dxfId="1652" priority="91" stopIfTrue="1">
      <formula>$E44="APRÈS-MIDI"</formula>
    </cfRule>
    <cfRule type="expression" dxfId="1651" priority="92" stopIfTrue="1">
      <formula>$E44="MATIN"</formula>
    </cfRule>
    <cfRule type="expression" dxfId="1650" priority="93" stopIfTrue="1">
      <formula>$E44="REPOS"</formula>
    </cfRule>
  </conditionalFormatting>
  <conditionalFormatting sqref="L40">
    <cfRule type="expression" dxfId="1649" priority="88" stopIfTrue="1">
      <formula>$E45="APRÈS-MIDI"</formula>
    </cfRule>
    <cfRule type="expression" dxfId="1648" priority="89" stopIfTrue="1">
      <formula>$E45="MATIN"</formula>
    </cfRule>
    <cfRule type="expression" dxfId="1647" priority="90" stopIfTrue="1">
      <formula>$E45="REPOS"</formula>
    </cfRule>
  </conditionalFormatting>
  <conditionalFormatting sqref="L40">
    <cfRule type="expression" dxfId="1646" priority="85" stopIfTrue="1">
      <formula>$E45="APRÈS-MIDI"</formula>
    </cfRule>
    <cfRule type="expression" dxfId="1645" priority="86" stopIfTrue="1">
      <formula>$E45="MATIN"</formula>
    </cfRule>
    <cfRule type="expression" dxfId="1644" priority="87" stopIfTrue="1">
      <formula>$E45="REPOS"</formula>
    </cfRule>
  </conditionalFormatting>
  <conditionalFormatting sqref="L40">
    <cfRule type="expression" dxfId="1643" priority="82" stopIfTrue="1">
      <formula>$E45="APRÈS-MIDI"</formula>
    </cfRule>
    <cfRule type="expression" dxfId="1642" priority="83" stopIfTrue="1">
      <formula>$E45="MATIN"</formula>
    </cfRule>
    <cfRule type="expression" dxfId="1641" priority="84" stopIfTrue="1">
      <formula>$E45="REPOS"</formula>
    </cfRule>
  </conditionalFormatting>
  <conditionalFormatting sqref="L41">
    <cfRule type="expression" dxfId="1640" priority="79" stopIfTrue="1">
      <formula>$E46="APRÈS-MIDI"</formula>
    </cfRule>
    <cfRule type="expression" dxfId="1639" priority="80" stopIfTrue="1">
      <formula>$E46="MATIN"</formula>
    </cfRule>
    <cfRule type="expression" dxfId="1638" priority="81" stopIfTrue="1">
      <formula>$E46="REPOS"</formula>
    </cfRule>
  </conditionalFormatting>
  <conditionalFormatting sqref="L41">
    <cfRule type="expression" dxfId="1637" priority="76" stopIfTrue="1">
      <formula>$E46="APRÈS-MIDI"</formula>
    </cfRule>
    <cfRule type="expression" dxfId="1636" priority="77" stopIfTrue="1">
      <formula>$E46="MATIN"</formula>
    </cfRule>
    <cfRule type="expression" dxfId="1635" priority="78" stopIfTrue="1">
      <formula>$E46="REPOS"</formula>
    </cfRule>
  </conditionalFormatting>
  <conditionalFormatting sqref="L41">
    <cfRule type="expression" dxfId="1634" priority="73" stopIfTrue="1">
      <formula>$E46="APRÈS-MIDI"</formula>
    </cfRule>
    <cfRule type="expression" dxfId="1633" priority="74" stopIfTrue="1">
      <formula>$E46="MATIN"</formula>
    </cfRule>
    <cfRule type="expression" dxfId="1632" priority="75" stopIfTrue="1">
      <formula>$E46="REPOS"</formula>
    </cfRule>
  </conditionalFormatting>
  <conditionalFormatting sqref="I17:L17 I27:L27 I37:L37 I47:L47 K53">
    <cfRule type="expression" dxfId="1631" priority="529" stopIfTrue="1">
      <formula>$E20="APRÈS-MIDI"</formula>
    </cfRule>
    <cfRule type="expression" dxfId="1630" priority="530" stopIfTrue="1">
      <formula>$E20="MATIN"</formula>
    </cfRule>
    <cfRule type="expression" dxfId="1629" priority="531" stopIfTrue="1">
      <formula>$E20="REPOS"</formula>
    </cfRule>
  </conditionalFormatting>
  <conditionalFormatting sqref="I16:L16 I26:L26 I36:L36 I46:L46 I52:L52">
    <cfRule type="expression" dxfId="1628" priority="532" stopIfTrue="1">
      <formula>$E20="APRÈS-MIDI"</formula>
    </cfRule>
    <cfRule type="expression" dxfId="1627" priority="533" stopIfTrue="1">
      <formula>$E20="MATIN"</formula>
    </cfRule>
    <cfRule type="expression" dxfId="1626" priority="534" stopIfTrue="1">
      <formula>$E20="REPOS"</formula>
    </cfRule>
  </conditionalFormatting>
  <conditionalFormatting sqref="L50">
    <cfRule type="expression" dxfId="1625" priority="25" stopIfTrue="1">
      <formula>$E55="APRÈS-MIDI"</formula>
    </cfRule>
    <cfRule type="expression" dxfId="1624" priority="26" stopIfTrue="1">
      <formula>$E55="MATIN"</formula>
    </cfRule>
    <cfRule type="expression" dxfId="1623" priority="27" stopIfTrue="1">
      <formula>$E55="REPOS"</formula>
    </cfRule>
  </conditionalFormatting>
  <conditionalFormatting sqref="L50">
    <cfRule type="expression" dxfId="1622" priority="22" stopIfTrue="1">
      <formula>$E55="APRÈS-MIDI"</formula>
    </cfRule>
    <cfRule type="expression" dxfId="1621" priority="23" stopIfTrue="1">
      <formula>$E55="MATIN"</formula>
    </cfRule>
    <cfRule type="expression" dxfId="1620" priority="24" stopIfTrue="1">
      <formula>$E55="REPOS"</formula>
    </cfRule>
  </conditionalFormatting>
  <conditionalFormatting sqref="L50">
    <cfRule type="expression" dxfId="1619" priority="19" stopIfTrue="1">
      <formula>$E55="APRÈS-MIDI"</formula>
    </cfRule>
    <cfRule type="expression" dxfId="1618" priority="20" stopIfTrue="1">
      <formula>$E55="MATIN"</formula>
    </cfRule>
    <cfRule type="expression" dxfId="1617" priority="21" stopIfTrue="1">
      <formula>$E55="REPOS"</formula>
    </cfRule>
  </conditionalFormatting>
  <conditionalFormatting sqref="I7 K7:L7">
    <cfRule type="expression" dxfId="1616" priority="478" stopIfTrue="1">
      <formula>$E9="APRÈS-MIDI"</formula>
    </cfRule>
    <cfRule type="expression" dxfId="1615" priority="479" stopIfTrue="1">
      <formula>$E9="MATIN"</formula>
    </cfRule>
    <cfRule type="expression" dxfId="1614" priority="480" stopIfTrue="1">
      <formula>$E9="REPOS"</formula>
    </cfRule>
  </conditionalFormatting>
  <conditionalFormatting sqref="I7">
    <cfRule type="expression" dxfId="1613" priority="475" stopIfTrue="1">
      <formula>$E9="APRÈS-MIDI"</formula>
    </cfRule>
    <cfRule type="expression" dxfId="1612" priority="476" stopIfTrue="1">
      <formula>$E9="MATIN"</formula>
    </cfRule>
    <cfRule type="expression" dxfId="1611" priority="477" stopIfTrue="1">
      <formula>$E9="REPOS"</formula>
    </cfRule>
  </conditionalFormatting>
  <conditionalFormatting sqref="I7">
    <cfRule type="expression" dxfId="1610" priority="472" stopIfTrue="1">
      <formula>$E9="APRÈS-MIDI"</formula>
    </cfRule>
    <cfRule type="expression" dxfId="1609" priority="473" stopIfTrue="1">
      <formula>$E9="MATIN"</formula>
    </cfRule>
    <cfRule type="expression" dxfId="1608" priority="474" stopIfTrue="1">
      <formula>$E9="REPOS"</formula>
    </cfRule>
  </conditionalFormatting>
  <conditionalFormatting sqref="I7">
    <cfRule type="expression" dxfId="1607" priority="469" stopIfTrue="1">
      <formula>$E9="APRÈS-MIDI"</formula>
    </cfRule>
    <cfRule type="expression" dxfId="1606" priority="470" stopIfTrue="1">
      <formula>$E9="MATIN"</formula>
    </cfRule>
    <cfRule type="expression" dxfId="1605" priority="471" stopIfTrue="1">
      <formula>$E9="REPOS"</formula>
    </cfRule>
  </conditionalFormatting>
  <conditionalFormatting sqref="I5:I6">
    <cfRule type="expression" dxfId="1604" priority="466" stopIfTrue="1">
      <formula>$E8="APRÈS-MIDI"</formula>
    </cfRule>
    <cfRule type="expression" dxfId="1603" priority="467" stopIfTrue="1">
      <formula>$E8="MATIN"</formula>
    </cfRule>
    <cfRule type="expression" dxfId="1602" priority="468" stopIfTrue="1">
      <formula>$E8="REPOS"</formula>
    </cfRule>
  </conditionalFormatting>
  <conditionalFormatting sqref="I5:I6">
    <cfRule type="expression" dxfId="1601" priority="463" stopIfTrue="1">
      <formula>$E8="APRÈS-MIDI"</formula>
    </cfRule>
    <cfRule type="expression" dxfId="1600" priority="464" stopIfTrue="1">
      <formula>$E8="MATIN"</formula>
    </cfRule>
    <cfRule type="expression" dxfId="1599" priority="465" stopIfTrue="1">
      <formula>$E8="REPOS"</formula>
    </cfRule>
  </conditionalFormatting>
  <conditionalFormatting sqref="I5:I6">
    <cfRule type="expression" dxfId="1598" priority="460" stopIfTrue="1">
      <formula>$E8="APRÈS-MIDI"</formula>
    </cfRule>
    <cfRule type="expression" dxfId="1597" priority="461" stopIfTrue="1">
      <formula>$E8="MATIN"</formula>
    </cfRule>
    <cfRule type="expression" dxfId="1596" priority="462" stopIfTrue="1">
      <formula>$E8="REPOS"</formula>
    </cfRule>
  </conditionalFormatting>
  <conditionalFormatting sqref="I5:I6">
    <cfRule type="expression" dxfId="1595" priority="457" stopIfTrue="1">
      <formula>$E8="APRÈS-MIDI"</formula>
    </cfRule>
    <cfRule type="expression" dxfId="1594" priority="458" stopIfTrue="1">
      <formula>$E8="MATIN"</formula>
    </cfRule>
    <cfRule type="expression" dxfId="1593" priority="459" stopIfTrue="1">
      <formula>$E8="REPOS"</formula>
    </cfRule>
  </conditionalFormatting>
  <conditionalFormatting sqref="I5:I6">
    <cfRule type="expression" dxfId="1592" priority="454" stopIfTrue="1">
      <formula>$E8="APRÈS-MIDI"</formula>
    </cfRule>
    <cfRule type="expression" dxfId="1591" priority="455" stopIfTrue="1">
      <formula>$E8="MATIN"</formula>
    </cfRule>
    <cfRule type="expression" dxfId="1590" priority="456" stopIfTrue="1">
      <formula>$E8="REPOS"</formula>
    </cfRule>
  </conditionalFormatting>
  <conditionalFormatting sqref="I5:I6">
    <cfRule type="expression" dxfId="1589" priority="451" stopIfTrue="1">
      <formula>$E8="APRÈS-MIDI"</formula>
    </cfRule>
    <cfRule type="expression" dxfId="1588" priority="452" stopIfTrue="1">
      <formula>$E8="MATIN"</formula>
    </cfRule>
    <cfRule type="expression" dxfId="1587" priority="453" stopIfTrue="1">
      <formula>$E8="REPOS"</formula>
    </cfRule>
  </conditionalFormatting>
  <conditionalFormatting sqref="I6">
    <cfRule type="expression" dxfId="1586" priority="448" stopIfTrue="1">
      <formula>$E8="APRÈS-MIDI"</formula>
    </cfRule>
    <cfRule type="expression" dxfId="1585" priority="449" stopIfTrue="1">
      <formula>$E8="MATIN"</formula>
    </cfRule>
    <cfRule type="expression" dxfId="1584" priority="450" stopIfTrue="1">
      <formula>$E8="REPOS"</formula>
    </cfRule>
  </conditionalFormatting>
  <conditionalFormatting sqref="I6">
    <cfRule type="expression" dxfId="1583" priority="445" stopIfTrue="1">
      <formula>$E8="APRÈS-MIDI"</formula>
    </cfRule>
    <cfRule type="expression" dxfId="1582" priority="446" stopIfTrue="1">
      <formula>$E8="MATIN"</formula>
    </cfRule>
    <cfRule type="expression" dxfId="1581" priority="447" stopIfTrue="1">
      <formula>$E8="REPOS"</formula>
    </cfRule>
  </conditionalFormatting>
  <conditionalFormatting sqref="I6">
    <cfRule type="expression" dxfId="1580" priority="442" stopIfTrue="1">
      <formula>$E8="APRÈS-MIDI"</formula>
    </cfRule>
    <cfRule type="expression" dxfId="1579" priority="443" stopIfTrue="1">
      <formula>$E8="MATIN"</formula>
    </cfRule>
    <cfRule type="expression" dxfId="1578" priority="444" stopIfTrue="1">
      <formula>$E8="REPOS"</formula>
    </cfRule>
  </conditionalFormatting>
  <conditionalFormatting sqref="I6">
    <cfRule type="expression" dxfId="1577" priority="439" stopIfTrue="1">
      <formula>$E8="APRÈS-MIDI"</formula>
    </cfRule>
    <cfRule type="expression" dxfId="1576" priority="440" stopIfTrue="1">
      <formula>$E8="MATIN"</formula>
    </cfRule>
    <cfRule type="expression" dxfId="1575" priority="441" stopIfTrue="1">
      <formula>$E8="REPOS"</formula>
    </cfRule>
  </conditionalFormatting>
  <conditionalFormatting sqref="J7">
    <cfRule type="expression" dxfId="1574" priority="436" stopIfTrue="1">
      <formula>$E9="APRÈS-MIDI"</formula>
    </cfRule>
    <cfRule type="expression" dxfId="1573" priority="437" stopIfTrue="1">
      <formula>$E9="MATIN"</formula>
    </cfRule>
    <cfRule type="expression" dxfId="1572" priority="438" stopIfTrue="1">
      <formula>$E9="REPOS"</formula>
    </cfRule>
  </conditionalFormatting>
  <conditionalFormatting sqref="J7">
    <cfRule type="expression" dxfId="1571" priority="433" stopIfTrue="1">
      <formula>$E9="APRÈS-MIDI"</formula>
    </cfRule>
    <cfRule type="expression" dxfId="1570" priority="434" stopIfTrue="1">
      <formula>$E9="MATIN"</formula>
    </cfRule>
    <cfRule type="expression" dxfId="1569" priority="435" stopIfTrue="1">
      <formula>$E9="REPOS"</formula>
    </cfRule>
  </conditionalFormatting>
  <conditionalFormatting sqref="J7">
    <cfRule type="expression" dxfId="1568" priority="430" stopIfTrue="1">
      <formula>$E9="APRÈS-MIDI"</formula>
    </cfRule>
    <cfRule type="expression" dxfId="1567" priority="431" stopIfTrue="1">
      <formula>$E9="MATIN"</formula>
    </cfRule>
    <cfRule type="expression" dxfId="1566" priority="432" stopIfTrue="1">
      <formula>$E9="REPOS"</formula>
    </cfRule>
  </conditionalFormatting>
  <conditionalFormatting sqref="J7">
    <cfRule type="expression" dxfId="1565" priority="427" stopIfTrue="1">
      <formula>$E9="APRÈS-MIDI"</formula>
    </cfRule>
    <cfRule type="expression" dxfId="1564" priority="428" stopIfTrue="1">
      <formula>$E9="MATIN"</formula>
    </cfRule>
    <cfRule type="expression" dxfId="1563" priority="429" stopIfTrue="1">
      <formula>$E9="REPOS"</formula>
    </cfRule>
  </conditionalFormatting>
  <conditionalFormatting sqref="J5:J6">
    <cfRule type="expression" dxfId="1562" priority="424" stopIfTrue="1">
      <formula>$E8="APRÈS-MIDI"</formula>
    </cfRule>
    <cfRule type="expression" dxfId="1561" priority="425" stopIfTrue="1">
      <formula>$E8="MATIN"</formula>
    </cfRule>
    <cfRule type="expression" dxfId="1560" priority="426" stopIfTrue="1">
      <formula>$E8="REPOS"</formula>
    </cfRule>
  </conditionalFormatting>
  <conditionalFormatting sqref="J5:J6">
    <cfRule type="expression" dxfId="1559" priority="421" stopIfTrue="1">
      <formula>$E8="APRÈS-MIDI"</formula>
    </cfRule>
    <cfRule type="expression" dxfId="1558" priority="422" stopIfTrue="1">
      <formula>$E8="MATIN"</formula>
    </cfRule>
    <cfRule type="expression" dxfId="1557" priority="423" stopIfTrue="1">
      <formula>$E8="REPOS"</formula>
    </cfRule>
  </conditionalFormatting>
  <conditionalFormatting sqref="J5:J6">
    <cfRule type="expression" dxfId="1556" priority="418" stopIfTrue="1">
      <formula>$E8="APRÈS-MIDI"</formula>
    </cfRule>
    <cfRule type="expression" dxfId="1555" priority="419" stopIfTrue="1">
      <formula>$E8="MATIN"</formula>
    </cfRule>
    <cfRule type="expression" dxfId="1554" priority="420" stopIfTrue="1">
      <formula>$E8="REPOS"</formula>
    </cfRule>
  </conditionalFormatting>
  <conditionalFormatting sqref="J5:J6">
    <cfRule type="expression" dxfId="1553" priority="415" stopIfTrue="1">
      <formula>$E8="APRÈS-MIDI"</formula>
    </cfRule>
    <cfRule type="expression" dxfId="1552" priority="416" stopIfTrue="1">
      <formula>$E8="MATIN"</formula>
    </cfRule>
    <cfRule type="expression" dxfId="1551" priority="417" stopIfTrue="1">
      <formula>$E8="REPOS"</formula>
    </cfRule>
  </conditionalFormatting>
  <conditionalFormatting sqref="J5:J6">
    <cfRule type="expression" dxfId="1550" priority="412" stopIfTrue="1">
      <formula>$E8="APRÈS-MIDI"</formula>
    </cfRule>
    <cfRule type="expression" dxfId="1549" priority="413" stopIfTrue="1">
      <formula>$E8="MATIN"</formula>
    </cfRule>
    <cfRule type="expression" dxfId="1548" priority="414" stopIfTrue="1">
      <formula>$E8="REPOS"</formula>
    </cfRule>
  </conditionalFormatting>
  <conditionalFormatting sqref="J5:J6">
    <cfRule type="expression" dxfId="1547" priority="409" stopIfTrue="1">
      <formula>$E8="APRÈS-MIDI"</formula>
    </cfRule>
    <cfRule type="expression" dxfId="1546" priority="410" stopIfTrue="1">
      <formula>$E8="MATIN"</formula>
    </cfRule>
    <cfRule type="expression" dxfId="1545" priority="411" stopIfTrue="1">
      <formula>$E8="REPOS"</formula>
    </cfRule>
  </conditionalFormatting>
  <conditionalFormatting sqref="J6">
    <cfRule type="expression" dxfId="1544" priority="406" stopIfTrue="1">
      <formula>$E8="APRÈS-MIDI"</formula>
    </cfRule>
    <cfRule type="expression" dxfId="1543" priority="407" stopIfTrue="1">
      <formula>$E8="MATIN"</formula>
    </cfRule>
    <cfRule type="expression" dxfId="1542" priority="408" stopIfTrue="1">
      <formula>$E8="REPOS"</formula>
    </cfRule>
  </conditionalFormatting>
  <conditionalFormatting sqref="J6">
    <cfRule type="expression" dxfId="1541" priority="403" stopIfTrue="1">
      <formula>$E8="APRÈS-MIDI"</formula>
    </cfRule>
    <cfRule type="expression" dxfId="1540" priority="404" stopIfTrue="1">
      <formula>$E8="MATIN"</formula>
    </cfRule>
    <cfRule type="expression" dxfId="1539" priority="405" stopIfTrue="1">
      <formula>$E8="REPOS"</formula>
    </cfRule>
  </conditionalFormatting>
  <conditionalFormatting sqref="J6">
    <cfRule type="expression" dxfId="1538" priority="400" stopIfTrue="1">
      <formula>$E8="APRÈS-MIDI"</formula>
    </cfRule>
    <cfRule type="expression" dxfId="1537" priority="401" stopIfTrue="1">
      <formula>$E8="MATIN"</formula>
    </cfRule>
    <cfRule type="expression" dxfId="1536" priority="402" stopIfTrue="1">
      <formula>$E8="REPOS"</formula>
    </cfRule>
  </conditionalFormatting>
  <conditionalFormatting sqref="J6">
    <cfRule type="expression" dxfId="1535" priority="397" stopIfTrue="1">
      <formula>$E8="APRÈS-MIDI"</formula>
    </cfRule>
    <cfRule type="expression" dxfId="1534" priority="398" stopIfTrue="1">
      <formula>$E8="MATIN"</formula>
    </cfRule>
    <cfRule type="expression" dxfId="1533" priority="399" stopIfTrue="1">
      <formula>$E8="REPOS"</formula>
    </cfRule>
  </conditionalFormatting>
  <conditionalFormatting sqref="K6">
    <cfRule type="expression" dxfId="1532" priority="394" stopIfTrue="1">
      <formula>$E8="APRÈS-MIDI"</formula>
    </cfRule>
    <cfRule type="expression" dxfId="1531" priority="395" stopIfTrue="1">
      <formula>$E8="MATIN"</formula>
    </cfRule>
    <cfRule type="expression" dxfId="1530" priority="396" stopIfTrue="1">
      <formula>$E8="REPOS"</formula>
    </cfRule>
  </conditionalFormatting>
  <conditionalFormatting sqref="L6">
    <cfRule type="expression" dxfId="1529" priority="391" stopIfTrue="1">
      <formula>$E8="APRÈS-MIDI"</formula>
    </cfRule>
    <cfRule type="expression" dxfId="1528" priority="392" stopIfTrue="1">
      <formula>$E8="MATIN"</formula>
    </cfRule>
    <cfRule type="expression" dxfId="1527" priority="393" stopIfTrue="1">
      <formula>$E8="REPOS"</formula>
    </cfRule>
  </conditionalFormatting>
  <conditionalFormatting sqref="J10">
    <cfRule type="expression" dxfId="1526" priority="373" stopIfTrue="1">
      <formula>$E15="APRÈS-MIDI"</formula>
    </cfRule>
    <cfRule type="expression" dxfId="1525" priority="374" stopIfTrue="1">
      <formula>$E15="MATIN"</formula>
    </cfRule>
    <cfRule type="expression" dxfId="1524" priority="375" stopIfTrue="1">
      <formula>$E15="REPOS"</formula>
    </cfRule>
  </conditionalFormatting>
  <conditionalFormatting sqref="J11">
    <cfRule type="expression" dxfId="1523" priority="370" stopIfTrue="1">
      <formula>$E16="APRÈS-MIDI"</formula>
    </cfRule>
    <cfRule type="expression" dxfId="1522" priority="371" stopIfTrue="1">
      <formula>$E16="MATIN"</formula>
    </cfRule>
    <cfRule type="expression" dxfId="1521" priority="372" stopIfTrue="1">
      <formula>$E16="REPOS"</formula>
    </cfRule>
  </conditionalFormatting>
  <conditionalFormatting sqref="J12">
    <cfRule type="expression" dxfId="1520" priority="367" stopIfTrue="1">
      <formula>$E17="APRÈS-MIDI"</formula>
    </cfRule>
    <cfRule type="expression" dxfId="1519" priority="368" stopIfTrue="1">
      <formula>$E17="MATIN"</formula>
    </cfRule>
    <cfRule type="expression" dxfId="1518" priority="369" stopIfTrue="1">
      <formula>$E17="REPOS"</formula>
    </cfRule>
  </conditionalFormatting>
  <conditionalFormatting sqref="J13">
    <cfRule type="expression" dxfId="1517" priority="364" stopIfTrue="1">
      <formula>$E18="APRÈS-MIDI"</formula>
    </cfRule>
    <cfRule type="expression" dxfId="1516" priority="365" stopIfTrue="1">
      <formula>$E18="MATIN"</formula>
    </cfRule>
    <cfRule type="expression" dxfId="1515" priority="366" stopIfTrue="1">
      <formula>$E18="REPOS"</formula>
    </cfRule>
  </conditionalFormatting>
  <conditionalFormatting sqref="J14">
    <cfRule type="expression" dxfId="1514" priority="361" stopIfTrue="1">
      <formula>$E19="APRÈS-MIDI"</formula>
    </cfRule>
    <cfRule type="expression" dxfId="1513" priority="362" stopIfTrue="1">
      <formula>$E19="MATIN"</formula>
    </cfRule>
    <cfRule type="expression" dxfId="1512" priority="363" stopIfTrue="1">
      <formula>$E19="REPOS"</formula>
    </cfRule>
  </conditionalFormatting>
  <conditionalFormatting sqref="J18">
    <cfRule type="expression" dxfId="1511" priority="358" stopIfTrue="1">
      <formula>$E23="APRÈS-MIDI"</formula>
    </cfRule>
    <cfRule type="expression" dxfId="1510" priority="359" stopIfTrue="1">
      <formula>$E23="MATIN"</formula>
    </cfRule>
    <cfRule type="expression" dxfId="1509" priority="360" stopIfTrue="1">
      <formula>$E23="REPOS"</formula>
    </cfRule>
  </conditionalFormatting>
  <conditionalFormatting sqref="J30">
    <cfRule type="expression" dxfId="1508" priority="331" stopIfTrue="1">
      <formula>$E35="APRÈS-MIDI"</formula>
    </cfRule>
    <cfRule type="expression" dxfId="1507" priority="332" stopIfTrue="1">
      <formula>$E35="MATIN"</formula>
    </cfRule>
    <cfRule type="expression" dxfId="1506" priority="333" stopIfTrue="1">
      <formula>$E35="REPOS"</formula>
    </cfRule>
  </conditionalFormatting>
  <conditionalFormatting sqref="J31">
    <cfRule type="expression" dxfId="1505" priority="328" stopIfTrue="1">
      <formula>$E36="APRÈS-MIDI"</formula>
    </cfRule>
    <cfRule type="expression" dxfId="1504" priority="329" stopIfTrue="1">
      <formula>$E36="MATIN"</formula>
    </cfRule>
    <cfRule type="expression" dxfId="1503" priority="330" stopIfTrue="1">
      <formula>$E36="REPOS"</formula>
    </cfRule>
  </conditionalFormatting>
  <conditionalFormatting sqref="J32">
    <cfRule type="expression" dxfId="1502" priority="325" stopIfTrue="1">
      <formula>$E37="APRÈS-MIDI"</formula>
    </cfRule>
    <cfRule type="expression" dxfId="1501" priority="326" stopIfTrue="1">
      <formula>$E37="MATIN"</formula>
    </cfRule>
    <cfRule type="expression" dxfId="1500" priority="327" stopIfTrue="1">
      <formula>$E37="REPOS"</formula>
    </cfRule>
  </conditionalFormatting>
  <conditionalFormatting sqref="J33">
    <cfRule type="expression" dxfId="1499" priority="322" stopIfTrue="1">
      <formula>$E38="APRÈS-MIDI"</formula>
    </cfRule>
    <cfRule type="expression" dxfId="1498" priority="323" stopIfTrue="1">
      <formula>$E38="MATIN"</formula>
    </cfRule>
    <cfRule type="expression" dxfId="1497" priority="324" stopIfTrue="1">
      <formula>$E38="REPOS"</formula>
    </cfRule>
  </conditionalFormatting>
  <conditionalFormatting sqref="J34">
    <cfRule type="expression" dxfId="1496" priority="319" stopIfTrue="1">
      <formula>$E39="APRÈS-MIDI"</formula>
    </cfRule>
    <cfRule type="expression" dxfId="1495" priority="320" stopIfTrue="1">
      <formula>$E39="MATIN"</formula>
    </cfRule>
    <cfRule type="expression" dxfId="1494" priority="321" stopIfTrue="1">
      <formula>$E39="REPOS"</formula>
    </cfRule>
  </conditionalFormatting>
  <conditionalFormatting sqref="J38">
    <cfRule type="expression" dxfId="1493" priority="316" stopIfTrue="1">
      <formula>$E43="APRÈS-MIDI"</formula>
    </cfRule>
    <cfRule type="expression" dxfId="1492" priority="317" stopIfTrue="1">
      <formula>$E43="MATIN"</formula>
    </cfRule>
    <cfRule type="expression" dxfId="1491" priority="318" stopIfTrue="1">
      <formula>$E43="REPOS"</formula>
    </cfRule>
  </conditionalFormatting>
  <conditionalFormatting sqref="J43">
    <cfRule type="expression" dxfId="1490" priority="301" stopIfTrue="1">
      <formula>$E48="APRÈS-MIDI"</formula>
    </cfRule>
    <cfRule type="expression" dxfId="1489" priority="302" stopIfTrue="1">
      <formula>$E48="MATIN"</formula>
    </cfRule>
    <cfRule type="expression" dxfId="1488" priority="303" stopIfTrue="1">
      <formula>$E48="REPOS"</formula>
    </cfRule>
  </conditionalFormatting>
  <conditionalFormatting sqref="J44">
    <cfRule type="expression" dxfId="1487" priority="298" stopIfTrue="1">
      <formula>$E49="APRÈS-MIDI"</formula>
    </cfRule>
    <cfRule type="expression" dxfId="1486" priority="299" stopIfTrue="1">
      <formula>$E49="MATIN"</formula>
    </cfRule>
    <cfRule type="expression" dxfId="1485" priority="300" stopIfTrue="1">
      <formula>$E49="REPOS"</formula>
    </cfRule>
  </conditionalFormatting>
  <conditionalFormatting sqref="J48">
    <cfRule type="expression" dxfId="1484" priority="295" stopIfTrue="1">
      <formula>$E53="APRÈS-MIDI"</formula>
    </cfRule>
    <cfRule type="expression" dxfId="1483" priority="296" stopIfTrue="1">
      <formula>$E53="MATIN"</formula>
    </cfRule>
    <cfRule type="expression" dxfId="1482" priority="297" stopIfTrue="1">
      <formula>$E53="REPOS"</formula>
    </cfRule>
  </conditionalFormatting>
  <conditionalFormatting sqref="J49">
    <cfRule type="expression" dxfId="1481" priority="292" stopIfTrue="1">
      <formula>$E54="APRÈS-MIDI"</formula>
    </cfRule>
    <cfRule type="expression" dxfId="1480" priority="293" stopIfTrue="1">
      <formula>$E54="MATIN"</formula>
    </cfRule>
    <cfRule type="expression" dxfId="1479" priority="294" stopIfTrue="1">
      <formula>$E54="REPOS"</formula>
    </cfRule>
  </conditionalFormatting>
  <conditionalFormatting sqref="J50">
    <cfRule type="expression" dxfId="1478" priority="289" stopIfTrue="1">
      <formula>$E55="APRÈS-MIDI"</formula>
    </cfRule>
    <cfRule type="expression" dxfId="1477" priority="290" stopIfTrue="1">
      <formula>$E55="MATIN"</formula>
    </cfRule>
    <cfRule type="expression" dxfId="1476" priority="291" stopIfTrue="1">
      <formula>$E55="REPOS"</formula>
    </cfRule>
  </conditionalFormatting>
  <conditionalFormatting sqref="L9">
    <cfRule type="expression" dxfId="1475" priority="286" stopIfTrue="1">
      <formula>$E14="APRÈS-MIDI"</formula>
    </cfRule>
    <cfRule type="expression" dxfId="1474" priority="287" stopIfTrue="1">
      <formula>$E14="MATIN"</formula>
    </cfRule>
    <cfRule type="expression" dxfId="1473" priority="288" stopIfTrue="1">
      <formula>$E14="REPOS"</formula>
    </cfRule>
  </conditionalFormatting>
  <conditionalFormatting sqref="L9">
    <cfRule type="expression" dxfId="1472" priority="283" stopIfTrue="1">
      <formula>$E14="APRÈS-MIDI"</formula>
    </cfRule>
    <cfRule type="expression" dxfId="1471" priority="284" stopIfTrue="1">
      <formula>$E14="MATIN"</formula>
    </cfRule>
    <cfRule type="expression" dxfId="1470" priority="285" stopIfTrue="1">
      <formula>$E14="REPOS"</formula>
    </cfRule>
  </conditionalFormatting>
  <conditionalFormatting sqref="L9">
    <cfRule type="expression" dxfId="1469" priority="280" stopIfTrue="1">
      <formula>$E14="APRÈS-MIDI"</formula>
    </cfRule>
    <cfRule type="expression" dxfId="1468" priority="281" stopIfTrue="1">
      <formula>$E14="MATIN"</formula>
    </cfRule>
    <cfRule type="expression" dxfId="1467" priority="282" stopIfTrue="1">
      <formula>$E14="REPOS"</formula>
    </cfRule>
  </conditionalFormatting>
  <conditionalFormatting sqref="L10">
    <cfRule type="expression" dxfId="1466" priority="277" stopIfTrue="1">
      <formula>$E15="APRÈS-MIDI"</formula>
    </cfRule>
    <cfRule type="expression" dxfId="1465" priority="278" stopIfTrue="1">
      <formula>$E15="MATIN"</formula>
    </cfRule>
    <cfRule type="expression" dxfId="1464" priority="279" stopIfTrue="1">
      <formula>$E15="REPOS"</formula>
    </cfRule>
  </conditionalFormatting>
  <conditionalFormatting sqref="L10">
    <cfRule type="expression" dxfId="1463" priority="274" stopIfTrue="1">
      <formula>$E15="APRÈS-MIDI"</formula>
    </cfRule>
    <cfRule type="expression" dxfId="1462" priority="275" stopIfTrue="1">
      <formula>$E15="MATIN"</formula>
    </cfRule>
    <cfRule type="expression" dxfId="1461" priority="276" stopIfTrue="1">
      <formula>$E15="REPOS"</formula>
    </cfRule>
  </conditionalFormatting>
  <conditionalFormatting sqref="L10">
    <cfRule type="expression" dxfId="1460" priority="271" stopIfTrue="1">
      <formula>$E15="APRÈS-MIDI"</formula>
    </cfRule>
    <cfRule type="expression" dxfId="1459" priority="272" stopIfTrue="1">
      <formula>$E15="MATIN"</formula>
    </cfRule>
    <cfRule type="expression" dxfId="1458" priority="273" stopIfTrue="1">
      <formula>$E15="REPOS"</formula>
    </cfRule>
  </conditionalFormatting>
  <conditionalFormatting sqref="L11">
    <cfRule type="expression" dxfId="1457" priority="268" stopIfTrue="1">
      <formula>$E16="APRÈS-MIDI"</formula>
    </cfRule>
    <cfRule type="expression" dxfId="1456" priority="269" stopIfTrue="1">
      <formula>$E16="MATIN"</formula>
    </cfRule>
    <cfRule type="expression" dxfId="1455" priority="270" stopIfTrue="1">
      <formula>$E16="REPOS"</formula>
    </cfRule>
  </conditionalFormatting>
  <conditionalFormatting sqref="L11">
    <cfRule type="expression" dxfId="1454" priority="265" stopIfTrue="1">
      <formula>$E16="APRÈS-MIDI"</formula>
    </cfRule>
    <cfRule type="expression" dxfId="1453" priority="266" stopIfTrue="1">
      <formula>$E16="MATIN"</formula>
    </cfRule>
    <cfRule type="expression" dxfId="1452" priority="267" stopIfTrue="1">
      <formula>$E16="REPOS"</formula>
    </cfRule>
  </conditionalFormatting>
  <conditionalFormatting sqref="L11">
    <cfRule type="expression" dxfId="1451" priority="262" stopIfTrue="1">
      <formula>$E16="APRÈS-MIDI"</formula>
    </cfRule>
    <cfRule type="expression" dxfId="1450" priority="263" stopIfTrue="1">
      <formula>$E16="MATIN"</formula>
    </cfRule>
    <cfRule type="expression" dxfId="1449" priority="264" stopIfTrue="1">
      <formula>$E16="REPOS"</formula>
    </cfRule>
  </conditionalFormatting>
  <conditionalFormatting sqref="L12">
    <cfRule type="expression" dxfId="1448" priority="259" stopIfTrue="1">
      <formula>$E17="APRÈS-MIDI"</formula>
    </cfRule>
    <cfRule type="expression" dxfId="1447" priority="260" stopIfTrue="1">
      <formula>$E17="MATIN"</formula>
    </cfRule>
    <cfRule type="expression" dxfId="1446" priority="261" stopIfTrue="1">
      <formula>$E17="REPOS"</formula>
    </cfRule>
  </conditionalFormatting>
  <conditionalFormatting sqref="L12">
    <cfRule type="expression" dxfId="1445" priority="256" stopIfTrue="1">
      <formula>$E17="APRÈS-MIDI"</formula>
    </cfRule>
    <cfRule type="expression" dxfId="1444" priority="257" stopIfTrue="1">
      <formula>$E17="MATIN"</formula>
    </cfRule>
    <cfRule type="expression" dxfId="1443" priority="258" stopIfTrue="1">
      <formula>$E17="REPOS"</formula>
    </cfRule>
  </conditionalFormatting>
  <conditionalFormatting sqref="L12">
    <cfRule type="expression" dxfId="1442" priority="253" stopIfTrue="1">
      <formula>$E17="APRÈS-MIDI"</formula>
    </cfRule>
    <cfRule type="expression" dxfId="1441" priority="254" stopIfTrue="1">
      <formula>$E17="MATIN"</formula>
    </cfRule>
    <cfRule type="expression" dxfId="1440" priority="255" stopIfTrue="1">
      <formula>$E17="REPOS"</formula>
    </cfRule>
  </conditionalFormatting>
  <conditionalFormatting sqref="L13">
    <cfRule type="expression" dxfId="1439" priority="250" stopIfTrue="1">
      <formula>$E18="APRÈS-MIDI"</formula>
    </cfRule>
    <cfRule type="expression" dxfId="1438" priority="251" stopIfTrue="1">
      <formula>$E18="MATIN"</formula>
    </cfRule>
    <cfRule type="expression" dxfId="1437" priority="252" stopIfTrue="1">
      <formula>$E18="REPOS"</formula>
    </cfRule>
  </conditionalFormatting>
  <conditionalFormatting sqref="L13">
    <cfRule type="expression" dxfId="1436" priority="247" stopIfTrue="1">
      <formula>$E18="APRÈS-MIDI"</formula>
    </cfRule>
    <cfRule type="expression" dxfId="1435" priority="248" stopIfTrue="1">
      <formula>$E18="MATIN"</formula>
    </cfRule>
    <cfRule type="expression" dxfId="1434" priority="249" stopIfTrue="1">
      <formula>$E18="REPOS"</formula>
    </cfRule>
  </conditionalFormatting>
  <conditionalFormatting sqref="L13">
    <cfRule type="expression" dxfId="1433" priority="244" stopIfTrue="1">
      <formula>$E18="APRÈS-MIDI"</formula>
    </cfRule>
    <cfRule type="expression" dxfId="1432" priority="245" stopIfTrue="1">
      <formula>$E18="MATIN"</formula>
    </cfRule>
    <cfRule type="expression" dxfId="1431" priority="246" stopIfTrue="1">
      <formula>$E18="REPOS"</formula>
    </cfRule>
  </conditionalFormatting>
  <conditionalFormatting sqref="L14">
    <cfRule type="expression" dxfId="1430" priority="241" stopIfTrue="1">
      <formula>$E19="APRÈS-MIDI"</formula>
    </cfRule>
    <cfRule type="expression" dxfId="1429" priority="242" stopIfTrue="1">
      <formula>$E19="MATIN"</formula>
    </cfRule>
    <cfRule type="expression" dxfId="1428" priority="243" stopIfTrue="1">
      <formula>$E19="REPOS"</formula>
    </cfRule>
  </conditionalFormatting>
  <conditionalFormatting sqref="L14">
    <cfRule type="expression" dxfId="1427" priority="238" stopIfTrue="1">
      <formula>$E19="APRÈS-MIDI"</formula>
    </cfRule>
    <cfRule type="expression" dxfId="1426" priority="239" stopIfTrue="1">
      <formula>$E19="MATIN"</formula>
    </cfRule>
    <cfRule type="expression" dxfId="1425" priority="240" stopIfTrue="1">
      <formula>$E19="REPOS"</formula>
    </cfRule>
  </conditionalFormatting>
  <conditionalFormatting sqref="L14">
    <cfRule type="expression" dxfId="1424" priority="235" stopIfTrue="1">
      <formula>$E19="APRÈS-MIDI"</formula>
    </cfRule>
    <cfRule type="expression" dxfId="1423" priority="236" stopIfTrue="1">
      <formula>$E19="MATIN"</formula>
    </cfRule>
    <cfRule type="expression" dxfId="1422" priority="237" stopIfTrue="1">
      <formula>$E19="REPOS"</formula>
    </cfRule>
  </conditionalFormatting>
  <conditionalFormatting sqref="L18">
    <cfRule type="expression" dxfId="1421" priority="232" stopIfTrue="1">
      <formula>$E23="APRÈS-MIDI"</formula>
    </cfRule>
    <cfRule type="expression" dxfId="1420" priority="233" stopIfTrue="1">
      <formula>$E23="MATIN"</formula>
    </cfRule>
    <cfRule type="expression" dxfId="1419" priority="234" stopIfTrue="1">
      <formula>$E23="REPOS"</formula>
    </cfRule>
  </conditionalFormatting>
  <conditionalFormatting sqref="L18">
    <cfRule type="expression" dxfId="1418" priority="229" stopIfTrue="1">
      <formula>$E23="APRÈS-MIDI"</formula>
    </cfRule>
    <cfRule type="expression" dxfId="1417" priority="230" stopIfTrue="1">
      <formula>$E23="MATIN"</formula>
    </cfRule>
    <cfRule type="expression" dxfId="1416" priority="231" stopIfTrue="1">
      <formula>$E23="REPOS"</formula>
    </cfRule>
  </conditionalFormatting>
  <conditionalFormatting sqref="L18">
    <cfRule type="expression" dxfId="1415" priority="226" stopIfTrue="1">
      <formula>$E23="APRÈS-MIDI"</formula>
    </cfRule>
    <cfRule type="expression" dxfId="1414" priority="227" stopIfTrue="1">
      <formula>$E23="MATIN"</formula>
    </cfRule>
    <cfRule type="expression" dxfId="1413" priority="228" stopIfTrue="1">
      <formula>$E23="REPOS"</formula>
    </cfRule>
  </conditionalFormatting>
  <conditionalFormatting sqref="L19">
    <cfRule type="expression" dxfId="1412" priority="223" stopIfTrue="1">
      <formula>$E24="APRÈS-MIDI"</formula>
    </cfRule>
    <cfRule type="expression" dxfId="1411" priority="224" stopIfTrue="1">
      <formula>$E24="MATIN"</formula>
    </cfRule>
    <cfRule type="expression" dxfId="1410" priority="225" stopIfTrue="1">
      <formula>$E24="REPOS"</formula>
    </cfRule>
  </conditionalFormatting>
  <conditionalFormatting sqref="L19">
    <cfRule type="expression" dxfId="1409" priority="220" stopIfTrue="1">
      <formula>$E24="APRÈS-MIDI"</formula>
    </cfRule>
    <cfRule type="expression" dxfId="1408" priority="221" stopIfTrue="1">
      <formula>$E24="MATIN"</formula>
    </cfRule>
    <cfRule type="expression" dxfId="1407" priority="222" stopIfTrue="1">
      <formula>$E24="REPOS"</formula>
    </cfRule>
  </conditionalFormatting>
  <conditionalFormatting sqref="L19">
    <cfRule type="expression" dxfId="1406" priority="217" stopIfTrue="1">
      <formula>$E24="APRÈS-MIDI"</formula>
    </cfRule>
    <cfRule type="expression" dxfId="1405" priority="218" stopIfTrue="1">
      <formula>$E24="MATIN"</formula>
    </cfRule>
    <cfRule type="expression" dxfId="1404" priority="219" stopIfTrue="1">
      <formula>$E24="REPOS"</formula>
    </cfRule>
  </conditionalFormatting>
  <conditionalFormatting sqref="L20">
    <cfRule type="expression" dxfId="1403" priority="214" stopIfTrue="1">
      <formula>$E25="APRÈS-MIDI"</formula>
    </cfRule>
    <cfRule type="expression" dxfId="1402" priority="215" stopIfTrue="1">
      <formula>$E25="MATIN"</formula>
    </cfRule>
    <cfRule type="expression" dxfId="1401" priority="216" stopIfTrue="1">
      <formula>$E25="REPOS"</formula>
    </cfRule>
  </conditionalFormatting>
  <conditionalFormatting sqref="L20">
    <cfRule type="expression" dxfId="1400" priority="211" stopIfTrue="1">
      <formula>$E25="APRÈS-MIDI"</formula>
    </cfRule>
    <cfRule type="expression" dxfId="1399" priority="212" stopIfTrue="1">
      <formula>$E25="MATIN"</formula>
    </cfRule>
    <cfRule type="expression" dxfId="1398" priority="213" stopIfTrue="1">
      <formula>$E25="REPOS"</formula>
    </cfRule>
  </conditionalFormatting>
  <conditionalFormatting sqref="L20">
    <cfRule type="expression" dxfId="1397" priority="208" stopIfTrue="1">
      <formula>$E25="APRÈS-MIDI"</formula>
    </cfRule>
    <cfRule type="expression" dxfId="1396" priority="209" stopIfTrue="1">
      <formula>$E25="MATIN"</formula>
    </cfRule>
    <cfRule type="expression" dxfId="1395" priority="210" stopIfTrue="1">
      <formula>$E25="REPOS"</formula>
    </cfRule>
  </conditionalFormatting>
  <conditionalFormatting sqref="L21">
    <cfRule type="expression" dxfId="1394" priority="205" stopIfTrue="1">
      <formula>$E26="APRÈS-MIDI"</formula>
    </cfRule>
    <cfRule type="expression" dxfId="1393" priority="206" stopIfTrue="1">
      <formula>$E26="MATIN"</formula>
    </cfRule>
    <cfRule type="expression" dxfId="1392" priority="207" stopIfTrue="1">
      <formula>$E26="REPOS"</formula>
    </cfRule>
  </conditionalFormatting>
  <conditionalFormatting sqref="L21">
    <cfRule type="expression" dxfId="1391" priority="202" stopIfTrue="1">
      <formula>$E26="APRÈS-MIDI"</formula>
    </cfRule>
    <cfRule type="expression" dxfId="1390" priority="203" stopIfTrue="1">
      <formula>$E26="MATIN"</formula>
    </cfRule>
    <cfRule type="expression" dxfId="1389" priority="204" stopIfTrue="1">
      <formula>$E26="REPOS"</formula>
    </cfRule>
  </conditionalFormatting>
  <conditionalFormatting sqref="L21">
    <cfRule type="expression" dxfId="1388" priority="199" stopIfTrue="1">
      <formula>$E26="APRÈS-MIDI"</formula>
    </cfRule>
    <cfRule type="expression" dxfId="1387" priority="200" stopIfTrue="1">
      <formula>$E26="MATIN"</formula>
    </cfRule>
    <cfRule type="expression" dxfId="1386" priority="201" stopIfTrue="1">
      <formula>$E26="REPOS"</formula>
    </cfRule>
  </conditionalFormatting>
  <conditionalFormatting sqref="L22">
    <cfRule type="expression" dxfId="1385" priority="196" stopIfTrue="1">
      <formula>$E27="APRÈS-MIDI"</formula>
    </cfRule>
    <cfRule type="expression" dxfId="1384" priority="197" stopIfTrue="1">
      <formula>$E27="MATIN"</formula>
    </cfRule>
    <cfRule type="expression" dxfId="1383" priority="198" stopIfTrue="1">
      <formula>$E27="REPOS"</formula>
    </cfRule>
  </conditionalFormatting>
  <conditionalFormatting sqref="L22">
    <cfRule type="expression" dxfId="1382" priority="193" stopIfTrue="1">
      <formula>$E27="APRÈS-MIDI"</formula>
    </cfRule>
    <cfRule type="expression" dxfId="1381" priority="194" stopIfTrue="1">
      <formula>$E27="MATIN"</formula>
    </cfRule>
    <cfRule type="expression" dxfId="1380" priority="195" stopIfTrue="1">
      <formula>$E27="REPOS"</formula>
    </cfRule>
  </conditionalFormatting>
  <conditionalFormatting sqref="L22">
    <cfRule type="expression" dxfId="1379" priority="190" stopIfTrue="1">
      <formula>$E27="APRÈS-MIDI"</formula>
    </cfRule>
    <cfRule type="expression" dxfId="1378" priority="191" stopIfTrue="1">
      <formula>$E27="MATIN"</formula>
    </cfRule>
    <cfRule type="expression" dxfId="1377" priority="192" stopIfTrue="1">
      <formula>$E27="REPOS"</formula>
    </cfRule>
  </conditionalFormatting>
  <conditionalFormatting sqref="L23">
    <cfRule type="expression" dxfId="1376" priority="187" stopIfTrue="1">
      <formula>$E28="APRÈS-MIDI"</formula>
    </cfRule>
    <cfRule type="expression" dxfId="1375" priority="188" stopIfTrue="1">
      <formula>$E28="MATIN"</formula>
    </cfRule>
    <cfRule type="expression" dxfId="1374" priority="189" stopIfTrue="1">
      <formula>$E28="REPOS"</formula>
    </cfRule>
  </conditionalFormatting>
  <conditionalFormatting sqref="L23">
    <cfRule type="expression" dxfId="1373" priority="184" stopIfTrue="1">
      <formula>$E28="APRÈS-MIDI"</formula>
    </cfRule>
    <cfRule type="expression" dxfId="1372" priority="185" stopIfTrue="1">
      <formula>$E28="MATIN"</formula>
    </cfRule>
    <cfRule type="expression" dxfId="1371" priority="186" stopIfTrue="1">
      <formula>$E28="REPOS"</formula>
    </cfRule>
  </conditionalFormatting>
  <conditionalFormatting sqref="L23">
    <cfRule type="expression" dxfId="1370" priority="181" stopIfTrue="1">
      <formula>$E28="APRÈS-MIDI"</formula>
    </cfRule>
    <cfRule type="expression" dxfId="1369" priority="182" stopIfTrue="1">
      <formula>$E28="MATIN"</formula>
    </cfRule>
    <cfRule type="expression" dxfId="1368" priority="183" stopIfTrue="1">
      <formula>$E28="REPOS"</formula>
    </cfRule>
  </conditionalFormatting>
  <conditionalFormatting sqref="L24">
    <cfRule type="expression" dxfId="1367" priority="178" stopIfTrue="1">
      <formula>$E29="APRÈS-MIDI"</formula>
    </cfRule>
    <cfRule type="expression" dxfId="1366" priority="179" stopIfTrue="1">
      <formula>$E29="MATIN"</formula>
    </cfRule>
    <cfRule type="expression" dxfId="1365" priority="180" stopIfTrue="1">
      <formula>$E29="REPOS"</formula>
    </cfRule>
  </conditionalFormatting>
  <conditionalFormatting sqref="L24">
    <cfRule type="expression" dxfId="1364" priority="175" stopIfTrue="1">
      <formula>$E29="APRÈS-MIDI"</formula>
    </cfRule>
    <cfRule type="expression" dxfId="1363" priority="176" stopIfTrue="1">
      <formula>$E29="MATIN"</formula>
    </cfRule>
    <cfRule type="expression" dxfId="1362" priority="177" stopIfTrue="1">
      <formula>$E29="REPOS"</formula>
    </cfRule>
  </conditionalFormatting>
  <conditionalFormatting sqref="L24">
    <cfRule type="expression" dxfId="1361" priority="172" stopIfTrue="1">
      <formula>$E29="APRÈS-MIDI"</formula>
    </cfRule>
    <cfRule type="expression" dxfId="1360" priority="173" stopIfTrue="1">
      <formula>$E29="MATIN"</formula>
    </cfRule>
    <cfRule type="expression" dxfId="1359" priority="174" stopIfTrue="1">
      <formula>$E29="REPOS"</formula>
    </cfRule>
  </conditionalFormatting>
  <conditionalFormatting sqref="L28">
    <cfRule type="expression" dxfId="1358" priority="169" stopIfTrue="1">
      <formula>$E33="APRÈS-MIDI"</formula>
    </cfRule>
    <cfRule type="expression" dxfId="1357" priority="170" stopIfTrue="1">
      <formula>$E33="MATIN"</formula>
    </cfRule>
    <cfRule type="expression" dxfId="1356" priority="171" stopIfTrue="1">
      <formula>$E33="REPOS"</formula>
    </cfRule>
  </conditionalFormatting>
  <conditionalFormatting sqref="L28">
    <cfRule type="expression" dxfId="1355" priority="166" stopIfTrue="1">
      <formula>$E33="APRÈS-MIDI"</formula>
    </cfRule>
    <cfRule type="expression" dxfId="1354" priority="167" stopIfTrue="1">
      <formula>$E33="MATIN"</formula>
    </cfRule>
    <cfRule type="expression" dxfId="1353" priority="168" stopIfTrue="1">
      <formula>$E33="REPOS"</formula>
    </cfRule>
  </conditionalFormatting>
  <conditionalFormatting sqref="L28">
    <cfRule type="expression" dxfId="1352" priority="163" stopIfTrue="1">
      <formula>$E33="APRÈS-MIDI"</formula>
    </cfRule>
    <cfRule type="expression" dxfId="1351" priority="164" stopIfTrue="1">
      <formula>$E33="MATIN"</formula>
    </cfRule>
    <cfRule type="expression" dxfId="1350" priority="165" stopIfTrue="1">
      <formula>$E33="REPOS"</formula>
    </cfRule>
  </conditionalFormatting>
  <conditionalFormatting sqref="L29">
    <cfRule type="expression" dxfId="1349" priority="160" stopIfTrue="1">
      <formula>$E34="APRÈS-MIDI"</formula>
    </cfRule>
    <cfRule type="expression" dxfId="1348" priority="161" stopIfTrue="1">
      <formula>$E34="MATIN"</formula>
    </cfRule>
    <cfRule type="expression" dxfId="1347" priority="162" stopIfTrue="1">
      <formula>$E34="REPOS"</formula>
    </cfRule>
  </conditionalFormatting>
  <conditionalFormatting sqref="L29">
    <cfRule type="expression" dxfId="1346" priority="157" stopIfTrue="1">
      <formula>$E34="APRÈS-MIDI"</formula>
    </cfRule>
    <cfRule type="expression" dxfId="1345" priority="158" stopIfTrue="1">
      <formula>$E34="MATIN"</formula>
    </cfRule>
    <cfRule type="expression" dxfId="1344" priority="159" stopIfTrue="1">
      <formula>$E34="REPOS"</formula>
    </cfRule>
  </conditionalFormatting>
  <conditionalFormatting sqref="L29">
    <cfRule type="expression" dxfId="1343" priority="154" stopIfTrue="1">
      <formula>$E34="APRÈS-MIDI"</formula>
    </cfRule>
    <cfRule type="expression" dxfId="1342" priority="155" stopIfTrue="1">
      <formula>$E34="MATIN"</formula>
    </cfRule>
    <cfRule type="expression" dxfId="1341" priority="156" stopIfTrue="1">
      <formula>$E34="REPOS"</formula>
    </cfRule>
  </conditionalFormatting>
  <conditionalFormatting sqref="L30">
    <cfRule type="expression" dxfId="1340" priority="151" stopIfTrue="1">
      <formula>$E35="APRÈS-MIDI"</formula>
    </cfRule>
    <cfRule type="expression" dxfId="1339" priority="152" stopIfTrue="1">
      <formula>$E35="MATIN"</formula>
    </cfRule>
    <cfRule type="expression" dxfId="1338" priority="153" stopIfTrue="1">
      <formula>$E35="REPOS"</formula>
    </cfRule>
  </conditionalFormatting>
  <conditionalFormatting sqref="L30">
    <cfRule type="expression" dxfId="1337" priority="148" stopIfTrue="1">
      <formula>$E35="APRÈS-MIDI"</formula>
    </cfRule>
    <cfRule type="expression" dxfId="1336" priority="149" stopIfTrue="1">
      <formula>$E35="MATIN"</formula>
    </cfRule>
    <cfRule type="expression" dxfId="1335" priority="150" stopIfTrue="1">
      <formula>$E35="REPOS"</formula>
    </cfRule>
  </conditionalFormatting>
  <conditionalFormatting sqref="L42">
    <cfRule type="expression" dxfId="1334" priority="70" stopIfTrue="1">
      <formula>$E47="APRÈS-MIDI"</formula>
    </cfRule>
    <cfRule type="expression" dxfId="1333" priority="71" stopIfTrue="1">
      <formula>$E47="MATIN"</formula>
    </cfRule>
    <cfRule type="expression" dxfId="1332" priority="72" stopIfTrue="1">
      <formula>$E47="REPOS"</formula>
    </cfRule>
  </conditionalFormatting>
  <conditionalFormatting sqref="L42">
    <cfRule type="expression" dxfId="1331" priority="67" stopIfTrue="1">
      <formula>$E47="APRÈS-MIDI"</formula>
    </cfRule>
    <cfRule type="expression" dxfId="1330" priority="68" stopIfTrue="1">
      <formula>$E47="MATIN"</formula>
    </cfRule>
    <cfRule type="expression" dxfId="1329" priority="69" stopIfTrue="1">
      <formula>$E47="REPOS"</formula>
    </cfRule>
  </conditionalFormatting>
  <conditionalFormatting sqref="L42">
    <cfRule type="expression" dxfId="1328" priority="64" stopIfTrue="1">
      <formula>$E47="APRÈS-MIDI"</formula>
    </cfRule>
    <cfRule type="expression" dxfId="1327" priority="65" stopIfTrue="1">
      <formula>$E47="MATIN"</formula>
    </cfRule>
    <cfRule type="expression" dxfId="1326" priority="66" stopIfTrue="1">
      <formula>$E47="REPOS"</formula>
    </cfRule>
  </conditionalFormatting>
  <conditionalFormatting sqref="L43">
    <cfRule type="expression" dxfId="1325" priority="61" stopIfTrue="1">
      <formula>$E48="APRÈS-MIDI"</formula>
    </cfRule>
    <cfRule type="expression" dxfId="1324" priority="62" stopIfTrue="1">
      <formula>$E48="MATIN"</formula>
    </cfRule>
    <cfRule type="expression" dxfId="1323" priority="63" stopIfTrue="1">
      <formula>$E48="REPOS"</formula>
    </cfRule>
  </conditionalFormatting>
  <conditionalFormatting sqref="L43">
    <cfRule type="expression" dxfId="1322" priority="58" stopIfTrue="1">
      <formula>$E48="APRÈS-MIDI"</formula>
    </cfRule>
    <cfRule type="expression" dxfId="1321" priority="59" stopIfTrue="1">
      <formula>$E48="MATIN"</formula>
    </cfRule>
    <cfRule type="expression" dxfId="1320" priority="60" stopIfTrue="1">
      <formula>$E48="REPOS"</formula>
    </cfRule>
  </conditionalFormatting>
  <conditionalFormatting sqref="L43">
    <cfRule type="expression" dxfId="1319" priority="55" stopIfTrue="1">
      <formula>$E48="APRÈS-MIDI"</formula>
    </cfRule>
    <cfRule type="expression" dxfId="1318" priority="56" stopIfTrue="1">
      <formula>$E48="MATIN"</formula>
    </cfRule>
    <cfRule type="expression" dxfId="1317" priority="57" stopIfTrue="1">
      <formula>$E48="REPOS"</formula>
    </cfRule>
  </conditionalFormatting>
  <conditionalFormatting sqref="L44">
    <cfRule type="expression" dxfId="1316" priority="52" stopIfTrue="1">
      <formula>$E49="APRÈS-MIDI"</formula>
    </cfRule>
    <cfRule type="expression" dxfId="1315" priority="53" stopIfTrue="1">
      <formula>$E49="MATIN"</formula>
    </cfRule>
    <cfRule type="expression" dxfId="1314" priority="54" stopIfTrue="1">
      <formula>$E49="REPOS"</formula>
    </cfRule>
  </conditionalFormatting>
  <conditionalFormatting sqref="L44">
    <cfRule type="expression" dxfId="1313" priority="49" stopIfTrue="1">
      <formula>$E49="APRÈS-MIDI"</formula>
    </cfRule>
    <cfRule type="expression" dxfId="1312" priority="50" stopIfTrue="1">
      <formula>$E49="MATIN"</formula>
    </cfRule>
    <cfRule type="expression" dxfId="1311" priority="51" stopIfTrue="1">
      <formula>$E49="REPOS"</formula>
    </cfRule>
  </conditionalFormatting>
  <conditionalFormatting sqref="L44">
    <cfRule type="expression" dxfId="1310" priority="46" stopIfTrue="1">
      <formula>$E49="APRÈS-MIDI"</formula>
    </cfRule>
    <cfRule type="expression" dxfId="1309" priority="47" stopIfTrue="1">
      <formula>$E49="MATIN"</formula>
    </cfRule>
    <cfRule type="expression" dxfId="1308" priority="48" stopIfTrue="1">
      <formula>$E49="REPOS"</formula>
    </cfRule>
  </conditionalFormatting>
  <conditionalFormatting sqref="L48">
    <cfRule type="expression" dxfId="1307" priority="43" stopIfTrue="1">
      <formula>$E53="APRÈS-MIDI"</formula>
    </cfRule>
    <cfRule type="expression" dxfId="1306" priority="44" stopIfTrue="1">
      <formula>$E53="MATIN"</formula>
    </cfRule>
    <cfRule type="expression" dxfId="1305" priority="45" stopIfTrue="1">
      <formula>$E53="REPOS"</formula>
    </cfRule>
  </conditionalFormatting>
  <conditionalFormatting sqref="L48">
    <cfRule type="expression" dxfId="1304" priority="40" stopIfTrue="1">
      <formula>$E53="APRÈS-MIDI"</formula>
    </cfRule>
    <cfRule type="expression" dxfId="1303" priority="41" stopIfTrue="1">
      <formula>$E53="MATIN"</formula>
    </cfRule>
    <cfRule type="expression" dxfId="1302" priority="42" stopIfTrue="1">
      <formula>$E53="REPOS"</formula>
    </cfRule>
  </conditionalFormatting>
  <conditionalFormatting sqref="L48">
    <cfRule type="expression" dxfId="1301" priority="37" stopIfTrue="1">
      <formula>$E53="APRÈS-MIDI"</formula>
    </cfRule>
    <cfRule type="expression" dxfId="1300" priority="38" stopIfTrue="1">
      <formula>$E53="MATIN"</formula>
    </cfRule>
    <cfRule type="expression" dxfId="1299" priority="39" stopIfTrue="1">
      <formula>$E53="REPOS"</formula>
    </cfRule>
  </conditionalFormatting>
  <conditionalFormatting sqref="L49">
    <cfRule type="expression" dxfId="1298" priority="34" stopIfTrue="1">
      <formula>$E54="APRÈS-MIDI"</formula>
    </cfRule>
    <cfRule type="expression" dxfId="1297" priority="35" stopIfTrue="1">
      <formula>$E54="MATIN"</formula>
    </cfRule>
    <cfRule type="expression" dxfId="1296" priority="36" stopIfTrue="1">
      <formula>$E54="REPOS"</formula>
    </cfRule>
  </conditionalFormatting>
  <conditionalFormatting sqref="L49">
    <cfRule type="expression" dxfId="1295" priority="31" stopIfTrue="1">
      <formula>$E54="APRÈS-MIDI"</formula>
    </cfRule>
    <cfRule type="expression" dxfId="1294" priority="32" stopIfTrue="1">
      <formula>$E54="MATIN"</formula>
    </cfRule>
    <cfRule type="expression" dxfId="1293" priority="33" stopIfTrue="1">
      <formula>$E54="REPOS"</formula>
    </cfRule>
  </conditionalFormatting>
  <conditionalFormatting sqref="L49">
    <cfRule type="expression" dxfId="1292" priority="28" stopIfTrue="1">
      <formula>$E54="APRÈS-MIDI"</formula>
    </cfRule>
    <cfRule type="expression" dxfId="1291" priority="29" stopIfTrue="1">
      <formula>$E54="MATIN"</formula>
    </cfRule>
    <cfRule type="expression" dxfId="1290" priority="30" stopIfTrue="1">
      <formula>$E54="REPOS"</formula>
    </cfRule>
  </conditionalFormatting>
  <conditionalFormatting sqref="L15">
    <cfRule type="expression" dxfId="1289" priority="16" stopIfTrue="1">
      <formula>$E20="APRÈS-MIDI"</formula>
    </cfRule>
    <cfRule type="expression" dxfId="1288" priority="17" stopIfTrue="1">
      <formula>$E20="MATIN"</formula>
    </cfRule>
    <cfRule type="expression" dxfId="1287" priority="18" stopIfTrue="1">
      <formula>$E20="REPOS"</formula>
    </cfRule>
  </conditionalFormatting>
  <conditionalFormatting sqref="L25">
    <cfRule type="expression" dxfId="1286" priority="13" stopIfTrue="1">
      <formula>$E30="APRÈS-MIDI"</formula>
    </cfRule>
    <cfRule type="expression" dxfId="1285" priority="14" stopIfTrue="1">
      <formula>$E30="MATIN"</formula>
    </cfRule>
    <cfRule type="expression" dxfId="1284" priority="15" stopIfTrue="1">
      <formula>$E30="REPOS"</formula>
    </cfRule>
  </conditionalFormatting>
  <conditionalFormatting sqref="L35">
    <cfRule type="expression" dxfId="1283" priority="10" stopIfTrue="1">
      <formula>$E40="APRÈS-MIDI"</formula>
    </cfRule>
    <cfRule type="expression" dxfId="1282" priority="11" stopIfTrue="1">
      <formula>$E40="MATIN"</formula>
    </cfRule>
    <cfRule type="expression" dxfId="1281" priority="12" stopIfTrue="1">
      <formula>$E40="REPOS"</formula>
    </cfRule>
  </conditionalFormatting>
  <conditionalFormatting sqref="L45">
    <cfRule type="expression" dxfId="1280" priority="7" stopIfTrue="1">
      <formula>$E50="APRÈS-MIDI"</formula>
    </cfRule>
    <cfRule type="expression" dxfId="1279" priority="8" stopIfTrue="1">
      <formula>$E50="MATIN"</formula>
    </cfRule>
    <cfRule type="expression" dxfId="1278" priority="9" stopIfTrue="1">
      <formula>$E50="REPOS"</formula>
    </cfRule>
  </conditionalFormatting>
  <conditionalFormatting sqref="L51">
    <cfRule type="expression" dxfId="1277" priority="4" stopIfTrue="1">
      <formula>$E56="APRÈS-MIDI"</formula>
    </cfRule>
    <cfRule type="expression" dxfId="1276" priority="5" stopIfTrue="1">
      <formula>$E56="MATIN"</formula>
    </cfRule>
    <cfRule type="expression" dxfId="1275" priority="6" stopIfTrue="1">
      <formula>$E56="REPOS"</formula>
    </cfRule>
  </conditionalFormatting>
  <conditionalFormatting sqref="L53">
    <cfRule type="expression" dxfId="1274" priority="1" stopIfTrue="1">
      <formula>$E58="APRÈS-MIDI"</formula>
    </cfRule>
    <cfRule type="expression" dxfId="1273" priority="2" stopIfTrue="1">
      <formula>$E58="MATIN"</formula>
    </cfRule>
    <cfRule type="expression" dxfId="1272" priority="3" stopIfTrue="1">
      <formula>$E58="REPOS"</formula>
    </cfRule>
  </conditionalFormatting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showRuler="0" workbookViewId="0">
      <selection activeCell="S52" sqref="S52"/>
    </sheetView>
  </sheetViews>
  <sheetFormatPr baseColWidth="10" defaultRowHeight="15.75" x14ac:dyDescent="0.25"/>
  <cols>
    <col min="1" max="1" width="7.875" customWidth="1"/>
    <col min="2" max="2" width="5.875" customWidth="1"/>
    <col min="3" max="4" width="8.875" customWidth="1"/>
    <col min="5" max="6" width="7.875" customWidth="1"/>
    <col min="7" max="10" width="8.875" customWidth="1"/>
    <col min="11" max="15" width="9.875" customWidth="1"/>
    <col min="16" max="16" width="7.5" customWidth="1"/>
    <col min="17" max="17" width="8.875" customWidth="1"/>
    <col min="18" max="18" width="20.875" customWidth="1"/>
    <col min="19" max="19" width="14.875" customWidth="1"/>
  </cols>
  <sheetData>
    <row r="1" spans="1:21" ht="23.25" x14ac:dyDescent="0.35">
      <c r="A1" s="24" t="s">
        <v>12</v>
      </c>
      <c r="B1" s="25">
        <v>0.875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1" ht="14.1" customHeight="1" x14ac:dyDescent="0.35">
      <c r="A2" s="24" t="s">
        <v>4</v>
      </c>
      <c r="B2" s="25">
        <v>0.25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1" ht="14.1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"/>
      <c r="R3" s="5"/>
      <c r="S3" s="5"/>
    </row>
    <row r="4" spans="1:21" ht="14.1" customHeight="1" x14ac:dyDescent="0.25">
      <c r="A4" s="64" t="s">
        <v>17</v>
      </c>
      <c r="B4" s="64"/>
      <c r="C4" s="10"/>
      <c r="D4" s="10"/>
      <c r="E4" s="10"/>
      <c r="F4" s="10"/>
      <c r="G4" s="11"/>
      <c r="H4" s="11"/>
      <c r="I4" s="11"/>
      <c r="J4" s="11"/>
      <c r="K4" s="12"/>
      <c r="L4" s="12"/>
      <c r="M4" s="13"/>
      <c r="N4" s="13"/>
      <c r="O4" s="13"/>
      <c r="P4" s="13"/>
      <c r="Q4" s="23"/>
      <c r="R4" s="2"/>
      <c r="S4" s="2"/>
    </row>
    <row r="5" spans="1:21" ht="14.1" customHeight="1" x14ac:dyDescent="0.25">
      <c r="A5" s="64"/>
      <c r="B5" s="64"/>
      <c r="C5" s="28" t="s">
        <v>25</v>
      </c>
      <c r="D5" s="28" t="s">
        <v>25</v>
      </c>
      <c r="E5" s="40" t="s">
        <v>25</v>
      </c>
      <c r="F5" s="40" t="s">
        <v>25</v>
      </c>
      <c r="G5" s="22" t="s">
        <v>5</v>
      </c>
      <c r="H5" s="22" t="s">
        <v>5</v>
      </c>
      <c r="I5" s="22" t="s">
        <v>6</v>
      </c>
      <c r="J5" s="22" t="s">
        <v>6</v>
      </c>
      <c r="K5" s="41" t="s">
        <v>10</v>
      </c>
      <c r="L5" s="41" t="s">
        <v>0</v>
      </c>
      <c r="M5" s="43" t="s">
        <v>10</v>
      </c>
      <c r="N5" s="43" t="s">
        <v>0</v>
      </c>
      <c r="O5" s="45" t="s">
        <v>0</v>
      </c>
      <c r="P5" s="46" t="s">
        <v>10</v>
      </c>
      <c r="Q5" s="49" t="s">
        <v>14</v>
      </c>
      <c r="R5" s="66" t="s">
        <v>3</v>
      </c>
      <c r="S5" s="66"/>
    </row>
    <row r="6" spans="1:21" ht="14.1" customHeight="1" x14ac:dyDescent="0.25">
      <c r="A6" s="10"/>
      <c r="B6" s="10"/>
      <c r="C6" s="28" t="s">
        <v>27</v>
      </c>
      <c r="D6" s="28" t="s">
        <v>27</v>
      </c>
      <c r="E6" s="40" t="s">
        <v>26</v>
      </c>
      <c r="F6" s="40" t="s">
        <v>26</v>
      </c>
      <c r="G6" s="22" t="s">
        <v>8</v>
      </c>
      <c r="H6" s="22" t="s">
        <v>8</v>
      </c>
      <c r="I6" s="22" t="s">
        <v>8</v>
      </c>
      <c r="J6" s="22" t="s">
        <v>8</v>
      </c>
      <c r="K6" s="42" t="s">
        <v>11</v>
      </c>
      <c r="L6" s="42" t="s">
        <v>11</v>
      </c>
      <c r="M6" s="44" t="s">
        <v>9</v>
      </c>
      <c r="N6" s="44" t="s">
        <v>21</v>
      </c>
      <c r="O6" s="47" t="s">
        <v>8</v>
      </c>
      <c r="P6" s="48" t="s">
        <v>8</v>
      </c>
      <c r="Q6" s="49" t="s">
        <v>13</v>
      </c>
      <c r="R6" s="50" t="s">
        <v>1</v>
      </c>
      <c r="S6" s="50" t="s">
        <v>2</v>
      </c>
    </row>
    <row r="7" spans="1:21" ht="14.1" customHeight="1" x14ac:dyDescent="0.25">
      <c r="A7" s="65" t="s">
        <v>7</v>
      </c>
      <c r="B7" s="65"/>
      <c r="C7" s="28" t="s">
        <v>22</v>
      </c>
      <c r="D7" s="28" t="s">
        <v>23</v>
      </c>
      <c r="E7" s="40" t="s">
        <v>22</v>
      </c>
      <c r="F7" s="40" t="s">
        <v>23</v>
      </c>
      <c r="G7" s="22" t="s">
        <v>22</v>
      </c>
      <c r="H7" s="22" t="s">
        <v>23</v>
      </c>
      <c r="I7" s="22" t="s">
        <v>22</v>
      </c>
      <c r="J7" s="22" t="s">
        <v>23</v>
      </c>
      <c r="K7" s="42" t="s">
        <v>22</v>
      </c>
      <c r="L7" s="42" t="s">
        <v>23</v>
      </c>
      <c r="M7" s="44" t="s">
        <v>22</v>
      </c>
      <c r="N7" s="44" t="s">
        <v>23</v>
      </c>
      <c r="O7" s="47" t="s">
        <v>22</v>
      </c>
      <c r="P7" s="48" t="s">
        <v>23</v>
      </c>
      <c r="Q7" s="49" t="s">
        <v>28</v>
      </c>
      <c r="R7" s="50" t="s">
        <v>24</v>
      </c>
      <c r="S7" s="50" t="s">
        <v>24</v>
      </c>
    </row>
    <row r="8" spans="1:21" ht="12.95" customHeight="1" x14ac:dyDescent="0.25">
      <c r="A8" s="26">
        <f>A3+5</f>
        <v>5</v>
      </c>
      <c r="B8" s="27">
        <v>1</v>
      </c>
      <c r="C8" s="16">
        <v>0.77083333333333337</v>
      </c>
      <c r="D8" s="20">
        <f>HOUR(C8)+MINUTE(C8)/60+SECOND(C8)/360</f>
        <v>18.5</v>
      </c>
      <c r="E8" s="16">
        <v>0.25</v>
      </c>
      <c r="F8" s="20">
        <f>HOUR(E8)+MINUTE(E8)/60+SECOND(E8)/360</f>
        <v>6</v>
      </c>
      <c r="G8" s="36">
        <f>IF(C8&lt;E8,0,IF(C8&lt;=$B$1,$B$1,C8))</f>
        <v>0.875</v>
      </c>
      <c r="H8" s="39">
        <f>HOUR(G8)+MINUTE(G8)/60+SECOND(G8)/360</f>
        <v>21</v>
      </c>
      <c r="I8" s="18">
        <f>IF(C8&lt;E8,0,IF(E8&lt;=$B$2,E8,$B$2))</f>
        <v>0.25</v>
      </c>
      <c r="J8" s="19">
        <f>HOUR(I8)+MINUTE(I8)/60+SECOND(I8)/360</f>
        <v>6</v>
      </c>
      <c r="K8" s="18">
        <f>IF(C8&lt;E8,E8-C8,(24-C8)+E8)</f>
        <v>23.479166666666668</v>
      </c>
      <c r="L8" s="19">
        <f>HOUR(K8)+MINUTE(K8)/60+SECOND(K8)/360</f>
        <v>11.5</v>
      </c>
      <c r="M8" s="18">
        <f>IF(O8=0,K8,K8-O8)</f>
        <v>0.10416666666666785</v>
      </c>
      <c r="N8" s="19">
        <f>HOUR(M8)+MINUTE(M8)/60+SECOND(M8)/360</f>
        <v>2.5</v>
      </c>
      <c r="O8" s="18">
        <f>IF(C8&lt;E8,0,IF(G8&lt;I8,I8-G8,(24-G8)+I8))</f>
        <v>23.375</v>
      </c>
      <c r="P8" s="19">
        <f>HOUR(O8)+MINUTE(O8)/60+SECOND(O8)/360</f>
        <v>9</v>
      </c>
      <c r="Q8" s="20">
        <f>P8*0.01</f>
        <v>0.09</v>
      </c>
      <c r="R8" s="4"/>
      <c r="S8" s="4"/>
    </row>
    <row r="9" spans="1:21" ht="14.1" customHeight="1" x14ac:dyDescent="0.25">
      <c r="A9" s="14">
        <f t="shared" ref="A9:B30" si="0">A8+1</f>
        <v>6</v>
      </c>
      <c r="B9" s="15">
        <f t="shared" si="0"/>
        <v>2</v>
      </c>
      <c r="C9" s="16">
        <v>1</v>
      </c>
      <c r="D9" s="20">
        <f>HOUR(C9)+MINUTE(C9)/60+SECOND(C9)/360</f>
        <v>0</v>
      </c>
      <c r="E9" s="16">
        <v>0</v>
      </c>
      <c r="F9" s="20">
        <f>HOUR(E9)+MINUTE(E9)/60+SECOND(E9)/360</f>
        <v>0</v>
      </c>
      <c r="G9" s="17">
        <f>IF(C9&lt;E9,0,IF(C9&lt;=$B$1,$B$1,C9))</f>
        <v>1</v>
      </c>
      <c r="H9" s="39">
        <f>HOUR(G9)+MINUTE(G9)/60+SECOND(G9)/360</f>
        <v>0</v>
      </c>
      <c r="I9" s="18">
        <f>IF(C9&lt;E9,0,IF(E9&lt;=$B$2,E9,$B$2))</f>
        <v>0</v>
      </c>
      <c r="J9" s="19">
        <f>HOUR(I9)+MINUTE(I9)/60+SECOND(I9)/360</f>
        <v>0</v>
      </c>
      <c r="K9" s="18">
        <f>IF(C9&lt;E9,E9-C9,(24-C9)+E9)</f>
        <v>23</v>
      </c>
      <c r="L9" s="19">
        <f>HOUR(K9)+MINUTE(K9)/60+SECOND(K9)/360</f>
        <v>0</v>
      </c>
      <c r="M9" s="18">
        <f>IF(O9=0,K9,K9-O9)</f>
        <v>0</v>
      </c>
      <c r="N9" s="19">
        <f>HOUR(M9)+MINUTE(M9)/60+SECOND(M9)/360</f>
        <v>0</v>
      </c>
      <c r="O9" s="18">
        <f>IF(C9&lt;E9,0,IF(G9&lt;I9,I9-G9,(24-G9)+I9))</f>
        <v>23</v>
      </c>
      <c r="P9" s="19">
        <f>HOUR(O9)+MINUTE(O9)/60+SECOND(O9)/360</f>
        <v>0</v>
      </c>
      <c r="Q9" s="20">
        <f>P9*0.01</f>
        <v>0</v>
      </c>
      <c r="R9" s="6"/>
      <c r="S9" s="6"/>
    </row>
    <row r="10" spans="1:21" ht="14.1" customHeight="1" x14ac:dyDescent="0.25">
      <c r="A10" s="14">
        <f t="shared" si="0"/>
        <v>7</v>
      </c>
      <c r="B10" s="15">
        <f t="shared" si="0"/>
        <v>3</v>
      </c>
      <c r="C10" s="16">
        <v>1</v>
      </c>
      <c r="D10" s="20">
        <f>HOUR(C10)+MINUTE(C10)/60+SECOND(C10)/360</f>
        <v>0</v>
      </c>
      <c r="E10" s="16">
        <v>0</v>
      </c>
      <c r="F10" s="20">
        <f>HOUR(E10)+MINUTE(E10)/60+SECOND(E10)/360</f>
        <v>0</v>
      </c>
      <c r="G10" s="17">
        <f>IF(C10&lt;E10,0,IF(C10&lt;=$B$1,$B$1,C10))</f>
        <v>1</v>
      </c>
      <c r="H10" s="39">
        <f>HOUR(G10)+MINUTE(G10)/60+SECOND(G10)/360</f>
        <v>0</v>
      </c>
      <c r="I10" s="18">
        <f>IF(C10&lt;E10,0,IF(E10&lt;=$B$2,E10,$B$2))</f>
        <v>0</v>
      </c>
      <c r="J10" s="19">
        <f>HOUR(I10)+MINUTE(I10)/60+SECOND(I10)/360</f>
        <v>0</v>
      </c>
      <c r="K10" s="18">
        <f t="shared" ref="K10:K11" si="1">IF(C10&lt;E10,E10-C10,(24-C10)+E10)</f>
        <v>23</v>
      </c>
      <c r="L10" s="19">
        <f>HOUR(K10)+MINUTE(K10)/60+SECOND(K10)/360</f>
        <v>0</v>
      </c>
      <c r="M10" s="18">
        <f>IF(O10=0,K10,K10-O10)</f>
        <v>0</v>
      </c>
      <c r="N10" s="19">
        <f>HOUR(M10)+MINUTE(M10)/60+SECOND(M10)/360</f>
        <v>0</v>
      </c>
      <c r="O10" s="18">
        <f>IF(C10&lt;E10,0,IF(G10&lt;I10,I10-G10,(24-G10)+I10))</f>
        <v>23</v>
      </c>
      <c r="P10" s="19">
        <f>HOUR(O10)+MINUTE(O10)/60+SECOND(O10)/360</f>
        <v>0</v>
      </c>
      <c r="Q10" s="20">
        <f>P10*0.01</f>
        <v>0</v>
      </c>
      <c r="R10" s="4"/>
      <c r="S10" s="4"/>
    </row>
    <row r="11" spans="1:21" ht="14.1" customHeight="1" x14ac:dyDescent="0.25">
      <c r="A11" s="30">
        <f t="shared" si="0"/>
        <v>8</v>
      </c>
      <c r="B11" s="15">
        <f t="shared" si="0"/>
        <v>4</v>
      </c>
      <c r="C11" s="16">
        <v>1</v>
      </c>
      <c r="D11" s="20">
        <f>HOUR(C11)+MINUTE(C11)/60+SECOND(C11)/360</f>
        <v>0</v>
      </c>
      <c r="E11" s="16">
        <v>0</v>
      </c>
      <c r="F11" s="20">
        <f>HOUR(E11)+MINUTE(E11)/60+SECOND(E11)/360</f>
        <v>0</v>
      </c>
      <c r="G11" s="17">
        <f>IF(C11&lt;E11,0,IF(C11&lt;=$B$1,$B$1,C11))</f>
        <v>1</v>
      </c>
      <c r="H11" s="39">
        <f>HOUR(G11)+MINUTE(G11)/60+SECOND(G11)/360</f>
        <v>0</v>
      </c>
      <c r="I11" s="18">
        <f>IF(C11&lt;E11,0,IF(E11&lt;=$B$2,E11,$B$2))</f>
        <v>0</v>
      </c>
      <c r="J11" s="19">
        <f>HOUR(I11)+MINUTE(I11)/60+SECOND(I11)/360</f>
        <v>0</v>
      </c>
      <c r="K11" s="18">
        <f t="shared" si="1"/>
        <v>23</v>
      </c>
      <c r="L11" s="19">
        <f>HOUR(K11)+MINUTE(K11)/60+SECOND(K11)/360</f>
        <v>0</v>
      </c>
      <c r="M11" s="18">
        <f>IF(O11=0,K11,K11-O11)</f>
        <v>0</v>
      </c>
      <c r="N11" s="19">
        <f>HOUR(M11)+MINUTE(M11)/60+SECOND(M11)/360</f>
        <v>0</v>
      </c>
      <c r="O11" s="18">
        <f>IF(C11&lt;E11,0,IF(G11&lt;I11,I11-G11,(24-G11)+I11))</f>
        <v>23</v>
      </c>
      <c r="P11" s="19">
        <f>HOUR(O11)+MINUTE(O11)/60+SECOND(O11)/360</f>
        <v>0</v>
      </c>
      <c r="Q11" s="20">
        <f>P11*0.01</f>
        <v>0</v>
      </c>
      <c r="R11" s="4"/>
      <c r="S11" s="4"/>
    </row>
    <row r="12" spans="1:21" s="2" customFormat="1" ht="12.75" x14ac:dyDescent="0.2">
      <c r="A12" s="14"/>
      <c r="B12" s="15"/>
      <c r="C12" s="16"/>
      <c r="D12" s="16"/>
      <c r="E12" s="16"/>
      <c r="F12" s="16"/>
      <c r="G12" s="56" t="s">
        <v>19</v>
      </c>
      <c r="H12" s="37"/>
      <c r="I12" s="37"/>
      <c r="J12" s="33"/>
      <c r="K12" s="29"/>
      <c r="L12" s="58">
        <f>SUM(L8:L11)</f>
        <v>11.5</v>
      </c>
      <c r="M12" s="18"/>
      <c r="N12" s="18"/>
      <c r="O12" s="18"/>
      <c r="P12" s="19"/>
      <c r="Q12" s="54">
        <f>SUM(Q8:Q11)</f>
        <v>0.09</v>
      </c>
      <c r="R12" s="57">
        <f>IF(L12&lt;35,0,L12-35-S12)</f>
        <v>0</v>
      </c>
      <c r="S12" s="57">
        <f>IF(L12-43.99&lt;0,0,L12-43.99)</f>
        <v>0</v>
      </c>
      <c r="T12" s="4"/>
      <c r="U12" s="4"/>
    </row>
    <row r="13" spans="1:21" s="2" customFormat="1" ht="12.75" x14ac:dyDescent="0.2">
      <c r="A13" s="14"/>
      <c r="B13" s="15"/>
      <c r="C13" s="16"/>
      <c r="D13" s="16"/>
      <c r="E13" s="16"/>
      <c r="F13" s="16"/>
      <c r="G13" s="17"/>
      <c r="H13" s="36"/>
      <c r="I13" s="18"/>
      <c r="J13" s="18"/>
      <c r="K13" s="18"/>
      <c r="L13" s="18"/>
      <c r="M13" s="18"/>
      <c r="N13" s="18"/>
      <c r="O13" s="18"/>
      <c r="P13" s="19"/>
      <c r="Q13" s="20"/>
      <c r="R13" s="4"/>
      <c r="S13" s="4"/>
      <c r="T13" s="4"/>
      <c r="U13" s="4"/>
    </row>
    <row r="14" spans="1:21" s="2" customFormat="1" ht="12.75" x14ac:dyDescent="0.2">
      <c r="A14" s="14"/>
      <c r="B14" s="15"/>
      <c r="C14" s="16"/>
      <c r="D14" s="16"/>
      <c r="E14" s="16"/>
      <c r="F14" s="16"/>
      <c r="G14" s="17"/>
      <c r="H14" s="36"/>
      <c r="I14" s="18"/>
      <c r="J14" s="18"/>
      <c r="K14" s="18"/>
      <c r="L14" s="18"/>
      <c r="M14" s="18"/>
      <c r="N14" s="18"/>
      <c r="O14" s="18"/>
      <c r="P14" s="19"/>
      <c r="Q14" s="20"/>
      <c r="R14" s="4"/>
      <c r="S14" s="4"/>
      <c r="T14" s="4"/>
      <c r="U14" s="4"/>
    </row>
    <row r="15" spans="1:21" ht="14.1" customHeight="1" x14ac:dyDescent="0.25">
      <c r="A15" s="14">
        <f>A11+1</f>
        <v>9</v>
      </c>
      <c r="B15" s="15">
        <f>B11+1</f>
        <v>5</v>
      </c>
      <c r="C15" s="16">
        <v>1</v>
      </c>
      <c r="D15" s="20">
        <f t="shared" ref="D15:D21" si="2">HOUR(C15)+MINUTE(C15)/60+SECOND(C15)/360</f>
        <v>0</v>
      </c>
      <c r="E15" s="16">
        <v>0</v>
      </c>
      <c r="F15" s="20">
        <f t="shared" ref="F15:F21" si="3">HOUR(E15)+MINUTE(E15)/60+SECOND(E15)/360</f>
        <v>0</v>
      </c>
      <c r="G15" s="17">
        <f>IF(C15&lt;E15,0,IF(C15&lt;=$B$1,$B$1,C15))</f>
        <v>1</v>
      </c>
      <c r="H15" s="39">
        <f t="shared" ref="H15:H21" si="4">HOUR(G15)+MINUTE(G15)/60+SECOND(G15)/360</f>
        <v>0</v>
      </c>
      <c r="I15" s="18">
        <f t="shared" ref="I15:I21" si="5">IF(C15&lt;E15,0,IF(E15&lt;=$B$2,E15,$B$2))</f>
        <v>0</v>
      </c>
      <c r="J15" s="19">
        <f t="shared" ref="J15:J21" si="6">HOUR(I15)+MINUTE(I15)/60+SECOND(I15)/360</f>
        <v>0</v>
      </c>
      <c r="K15" s="18">
        <f>IF(C15&lt;E15,E15-C15,(24-C15)+E15)</f>
        <v>23</v>
      </c>
      <c r="L15" s="19">
        <f t="shared" ref="L15:L21" si="7">HOUR(K15)+MINUTE(K15)/60+SECOND(K15)/360</f>
        <v>0</v>
      </c>
      <c r="M15" s="18">
        <f t="shared" ref="M15:M21" si="8">IF(O15=0,K15,K15-O15)</f>
        <v>0</v>
      </c>
      <c r="N15" s="19">
        <f t="shared" ref="N15:N21" si="9">HOUR(M15)+MINUTE(M15)/60+SECOND(M15)/360</f>
        <v>0</v>
      </c>
      <c r="O15" s="18">
        <f t="shared" ref="O15:O21" si="10">IF(C15&lt;E15,0,IF(G15&lt;I15,I15-G15,(24-G15)+I15))</f>
        <v>23</v>
      </c>
      <c r="P15" s="19">
        <f t="shared" ref="P15:P21" si="11">HOUR(O15)+MINUTE(O15)/60+SECOND(O15)/360</f>
        <v>0</v>
      </c>
      <c r="Q15" s="20">
        <f t="shared" ref="Q15:Q21" si="12">P15*0.01</f>
        <v>0</v>
      </c>
      <c r="R15" s="2"/>
      <c r="S15" s="2"/>
    </row>
    <row r="16" spans="1:21" ht="14.1" customHeight="1" x14ac:dyDescent="0.25">
      <c r="A16" s="14">
        <f t="shared" si="0"/>
        <v>10</v>
      </c>
      <c r="B16" s="15">
        <f t="shared" si="0"/>
        <v>6</v>
      </c>
      <c r="C16" s="16">
        <v>1</v>
      </c>
      <c r="D16" s="20">
        <f t="shared" si="2"/>
        <v>0</v>
      </c>
      <c r="E16" s="16">
        <v>0</v>
      </c>
      <c r="F16" s="20">
        <f t="shared" si="3"/>
        <v>0</v>
      </c>
      <c r="G16" s="17">
        <f>IF(C16&lt;E16,0,IF(C16&lt;=$B$1,$B$1,C16))</f>
        <v>1</v>
      </c>
      <c r="H16" s="39">
        <f t="shared" si="4"/>
        <v>0</v>
      </c>
      <c r="I16" s="18">
        <f t="shared" si="5"/>
        <v>0</v>
      </c>
      <c r="J16" s="19">
        <f t="shared" si="6"/>
        <v>0</v>
      </c>
      <c r="K16" s="18">
        <f>IF(C16&lt;E16,E16-C16,(24-C16)+E16)</f>
        <v>23</v>
      </c>
      <c r="L16" s="19">
        <f t="shared" si="7"/>
        <v>0</v>
      </c>
      <c r="M16" s="18">
        <f t="shared" si="8"/>
        <v>0</v>
      </c>
      <c r="N16" s="19">
        <f t="shared" si="9"/>
        <v>0</v>
      </c>
      <c r="O16" s="18">
        <f t="shared" si="10"/>
        <v>23</v>
      </c>
      <c r="P16" s="19">
        <f t="shared" si="11"/>
        <v>0</v>
      </c>
      <c r="Q16" s="20">
        <f t="shared" si="12"/>
        <v>0</v>
      </c>
      <c r="R16" s="3"/>
      <c r="S16" s="3"/>
    </row>
    <row r="17" spans="1:21" ht="14.1" customHeight="1" x14ac:dyDescent="0.25">
      <c r="A17" s="14">
        <f t="shared" si="0"/>
        <v>11</v>
      </c>
      <c r="B17" s="15">
        <f t="shared" si="0"/>
        <v>7</v>
      </c>
      <c r="C17" s="16">
        <v>1</v>
      </c>
      <c r="D17" s="20">
        <f t="shared" si="2"/>
        <v>0</v>
      </c>
      <c r="E17" s="16">
        <v>0</v>
      </c>
      <c r="F17" s="20">
        <f t="shared" si="3"/>
        <v>0</v>
      </c>
      <c r="G17" s="17">
        <f>IF(C17&lt;E17,0,IF(C17&lt;=$B$1,$B$1,C17))</f>
        <v>1</v>
      </c>
      <c r="H17" s="39">
        <f t="shared" si="4"/>
        <v>0</v>
      </c>
      <c r="I17" s="18">
        <f t="shared" si="5"/>
        <v>0</v>
      </c>
      <c r="J17" s="19">
        <f t="shared" si="6"/>
        <v>0</v>
      </c>
      <c r="K17" s="18">
        <f>IF(C17&lt;E17,E17-C17,(24-C17)+E17)</f>
        <v>23</v>
      </c>
      <c r="L17" s="19">
        <f t="shared" si="7"/>
        <v>0</v>
      </c>
      <c r="M17" s="18">
        <f t="shared" si="8"/>
        <v>0</v>
      </c>
      <c r="N17" s="19">
        <f t="shared" si="9"/>
        <v>0</v>
      </c>
      <c r="O17" s="18">
        <f t="shared" si="10"/>
        <v>23</v>
      </c>
      <c r="P17" s="19">
        <f t="shared" si="11"/>
        <v>0</v>
      </c>
      <c r="Q17" s="20">
        <f t="shared" si="12"/>
        <v>0</v>
      </c>
      <c r="R17" s="6"/>
      <c r="S17" s="6"/>
    </row>
    <row r="18" spans="1:21" ht="14.1" customHeight="1" x14ac:dyDescent="0.25">
      <c r="A18" s="14">
        <f t="shared" si="0"/>
        <v>12</v>
      </c>
      <c r="B18" s="15">
        <f t="shared" si="0"/>
        <v>8</v>
      </c>
      <c r="C18" s="16">
        <v>1</v>
      </c>
      <c r="D18" s="20">
        <f t="shared" si="2"/>
        <v>0</v>
      </c>
      <c r="E18" s="16">
        <v>0</v>
      </c>
      <c r="F18" s="20">
        <f t="shared" si="3"/>
        <v>0</v>
      </c>
      <c r="G18" s="17">
        <f>IF(C18&lt;E18,0,IF(C18&lt;=$B$1,$B$1,C18))</f>
        <v>1</v>
      </c>
      <c r="H18" s="39">
        <f t="shared" si="4"/>
        <v>0</v>
      </c>
      <c r="I18" s="18">
        <f t="shared" si="5"/>
        <v>0</v>
      </c>
      <c r="J18" s="19">
        <f t="shared" si="6"/>
        <v>0</v>
      </c>
      <c r="K18" s="18">
        <f t="shared" ref="K18:K19" si="13">IF(C18&lt;E18,E18-C18,(24-C18)+E18)</f>
        <v>23</v>
      </c>
      <c r="L18" s="19">
        <f t="shared" si="7"/>
        <v>0</v>
      </c>
      <c r="M18" s="18">
        <f t="shared" si="8"/>
        <v>0</v>
      </c>
      <c r="N18" s="19">
        <f t="shared" si="9"/>
        <v>0</v>
      </c>
      <c r="O18" s="18">
        <f t="shared" si="10"/>
        <v>23</v>
      </c>
      <c r="P18" s="19">
        <f t="shared" si="11"/>
        <v>0</v>
      </c>
      <c r="Q18" s="20">
        <f t="shared" si="12"/>
        <v>0</v>
      </c>
      <c r="R18" s="4"/>
      <c r="S18" s="4"/>
    </row>
    <row r="19" spans="1:21" ht="14.1" customHeight="1" x14ac:dyDescent="0.25">
      <c r="A19" s="14">
        <f>A18+1</f>
        <v>13</v>
      </c>
      <c r="B19" s="15">
        <f>B18+1</f>
        <v>9</v>
      </c>
      <c r="C19" s="16">
        <v>1</v>
      </c>
      <c r="D19" s="20">
        <f t="shared" si="2"/>
        <v>0</v>
      </c>
      <c r="E19" s="16">
        <v>0</v>
      </c>
      <c r="F19" s="20">
        <f t="shared" si="3"/>
        <v>0</v>
      </c>
      <c r="G19" s="17">
        <f t="shared" ref="G19" si="14">IF(C19&lt;E19,0,IF(C19&lt;=$B$1,$B$1,C19))</f>
        <v>1</v>
      </c>
      <c r="H19" s="39">
        <f t="shared" si="4"/>
        <v>0</v>
      </c>
      <c r="I19" s="18">
        <f t="shared" si="5"/>
        <v>0</v>
      </c>
      <c r="J19" s="19">
        <f t="shared" si="6"/>
        <v>0</v>
      </c>
      <c r="K19" s="18">
        <f t="shared" si="13"/>
        <v>23</v>
      </c>
      <c r="L19" s="19">
        <f t="shared" si="7"/>
        <v>0</v>
      </c>
      <c r="M19" s="18">
        <f t="shared" si="8"/>
        <v>0</v>
      </c>
      <c r="N19" s="19">
        <f t="shared" si="9"/>
        <v>0</v>
      </c>
      <c r="O19" s="18">
        <f t="shared" si="10"/>
        <v>23</v>
      </c>
      <c r="P19" s="19">
        <f t="shared" si="11"/>
        <v>0</v>
      </c>
      <c r="Q19" s="20">
        <f t="shared" si="12"/>
        <v>0</v>
      </c>
      <c r="R19" s="4"/>
      <c r="S19" s="4"/>
    </row>
    <row r="20" spans="1:21" ht="14.1" customHeight="1" x14ac:dyDescent="0.25">
      <c r="A20" s="14">
        <f t="shared" si="0"/>
        <v>14</v>
      </c>
      <c r="B20" s="15">
        <f t="shared" si="0"/>
        <v>10</v>
      </c>
      <c r="C20" s="16">
        <v>1</v>
      </c>
      <c r="D20" s="20">
        <f t="shared" si="2"/>
        <v>0</v>
      </c>
      <c r="E20" s="16">
        <v>0</v>
      </c>
      <c r="F20" s="20">
        <f t="shared" si="3"/>
        <v>0</v>
      </c>
      <c r="G20" s="17">
        <f>IF(C20&lt;E20,0,IF(C20&lt;=$B$1,$B$1,C20))</f>
        <v>1</v>
      </c>
      <c r="H20" s="39">
        <f t="shared" si="4"/>
        <v>0</v>
      </c>
      <c r="I20" s="18">
        <f t="shared" si="5"/>
        <v>0</v>
      </c>
      <c r="J20" s="19">
        <f t="shared" si="6"/>
        <v>0</v>
      </c>
      <c r="K20" s="18">
        <f>IF(C20&lt;E20,E20-C20,(24-C20)+E20)</f>
        <v>23</v>
      </c>
      <c r="L20" s="19">
        <f t="shared" si="7"/>
        <v>0</v>
      </c>
      <c r="M20" s="18">
        <f t="shared" si="8"/>
        <v>0</v>
      </c>
      <c r="N20" s="19">
        <f t="shared" si="9"/>
        <v>0</v>
      </c>
      <c r="O20" s="18">
        <f t="shared" si="10"/>
        <v>23</v>
      </c>
      <c r="P20" s="19">
        <f t="shared" si="11"/>
        <v>0</v>
      </c>
      <c r="Q20" s="20">
        <f t="shared" si="12"/>
        <v>0</v>
      </c>
      <c r="R20" s="4"/>
      <c r="S20" s="4"/>
    </row>
    <row r="21" spans="1:21" ht="14.1" customHeight="1" x14ac:dyDescent="0.25">
      <c r="A21" s="26">
        <f t="shared" si="0"/>
        <v>15</v>
      </c>
      <c r="B21" s="27">
        <f t="shared" si="0"/>
        <v>11</v>
      </c>
      <c r="C21" s="16">
        <v>1</v>
      </c>
      <c r="D21" s="20">
        <f t="shared" si="2"/>
        <v>0</v>
      </c>
      <c r="E21" s="16">
        <v>0</v>
      </c>
      <c r="F21" s="20">
        <f t="shared" si="3"/>
        <v>0</v>
      </c>
      <c r="G21" s="17">
        <f>IF(C21&lt;E21,0,IF(C21&lt;=$B$1,$B$1,C21))</f>
        <v>1</v>
      </c>
      <c r="H21" s="39">
        <f t="shared" si="4"/>
        <v>0</v>
      </c>
      <c r="I21" s="18">
        <f t="shared" si="5"/>
        <v>0</v>
      </c>
      <c r="J21" s="19">
        <f t="shared" si="6"/>
        <v>0</v>
      </c>
      <c r="K21" s="18">
        <f>IF(C21&lt;E21,E21-C21,(24-C21)+E21)</f>
        <v>23</v>
      </c>
      <c r="L21" s="19">
        <f t="shared" si="7"/>
        <v>0</v>
      </c>
      <c r="M21" s="18">
        <f t="shared" si="8"/>
        <v>0</v>
      </c>
      <c r="N21" s="19">
        <f t="shared" si="9"/>
        <v>0</v>
      </c>
      <c r="O21" s="18">
        <f t="shared" si="10"/>
        <v>23</v>
      </c>
      <c r="P21" s="19">
        <f t="shared" si="11"/>
        <v>0</v>
      </c>
      <c r="Q21" s="20">
        <f t="shared" si="12"/>
        <v>0</v>
      </c>
      <c r="R21" s="4"/>
      <c r="S21" s="4"/>
    </row>
    <row r="22" spans="1:21" s="2" customFormat="1" ht="12.75" x14ac:dyDescent="0.2">
      <c r="A22" s="14"/>
      <c r="B22" s="15"/>
      <c r="C22" s="16"/>
      <c r="D22" s="16"/>
      <c r="E22" s="16"/>
      <c r="F22" s="16"/>
      <c r="G22" s="56" t="s">
        <v>19</v>
      </c>
      <c r="H22" s="37"/>
      <c r="I22" s="37"/>
      <c r="J22" s="33"/>
      <c r="K22" s="29"/>
      <c r="L22" s="58">
        <f>SUM(L15:L21)</f>
        <v>0</v>
      </c>
      <c r="M22" s="18"/>
      <c r="N22" s="18"/>
      <c r="O22" s="18"/>
      <c r="P22" s="19"/>
      <c r="Q22" s="54">
        <f>SUM(Q15:Q21)</f>
        <v>0</v>
      </c>
      <c r="R22" s="57">
        <f>IF(L22&lt;35,0,L22-35-S22)</f>
        <v>0</v>
      </c>
      <c r="S22" s="57">
        <f>IF(L22-43.99&lt;0,0,L22-43.99)</f>
        <v>0</v>
      </c>
      <c r="T22" s="4"/>
      <c r="U22" s="4"/>
    </row>
    <row r="23" spans="1:21" s="2" customFormat="1" ht="12.75" x14ac:dyDescent="0.2">
      <c r="A23" s="14"/>
      <c r="B23" s="15"/>
      <c r="C23" s="16"/>
      <c r="D23" s="16"/>
      <c r="E23" s="16"/>
      <c r="F23" s="16"/>
      <c r="G23" s="17"/>
      <c r="H23" s="36"/>
      <c r="I23" s="18"/>
      <c r="J23" s="18"/>
      <c r="K23" s="18"/>
      <c r="L23" s="18"/>
      <c r="M23" s="18"/>
      <c r="N23" s="18"/>
      <c r="O23" s="18"/>
      <c r="P23" s="19"/>
      <c r="Q23" s="20"/>
      <c r="R23" s="4"/>
      <c r="S23" s="4"/>
      <c r="T23" s="4"/>
      <c r="U23" s="4"/>
    </row>
    <row r="24" spans="1:21" s="2" customFormat="1" ht="12.75" x14ac:dyDescent="0.2">
      <c r="A24" s="14"/>
      <c r="B24" s="15"/>
      <c r="C24" s="16"/>
      <c r="D24" s="16"/>
      <c r="E24" s="16"/>
      <c r="F24" s="16"/>
      <c r="G24" s="17"/>
      <c r="H24" s="36"/>
      <c r="I24" s="18"/>
      <c r="J24" s="18"/>
      <c r="K24" s="18"/>
      <c r="L24" s="18"/>
      <c r="M24" s="18"/>
      <c r="N24" s="18"/>
      <c r="O24" s="18"/>
      <c r="P24" s="19"/>
      <c r="Q24" s="20"/>
      <c r="R24" s="4"/>
      <c r="S24" s="4"/>
      <c r="T24" s="4"/>
      <c r="U24" s="4"/>
    </row>
    <row r="25" spans="1:21" ht="12.95" customHeight="1" x14ac:dyDescent="0.25">
      <c r="A25" s="14">
        <f>A21+1</f>
        <v>16</v>
      </c>
      <c r="B25" s="15">
        <f>B21+1</f>
        <v>12</v>
      </c>
      <c r="C25" s="16">
        <v>1</v>
      </c>
      <c r="D25" s="20">
        <f t="shared" ref="D25:D31" si="15">HOUR(C25)+MINUTE(C25)/60+SECOND(C25)/360</f>
        <v>0</v>
      </c>
      <c r="E25" s="16">
        <v>0</v>
      </c>
      <c r="F25" s="20">
        <f t="shared" ref="F25:F31" si="16">HOUR(E25)+MINUTE(E25)/60+SECOND(E25)/360</f>
        <v>0</v>
      </c>
      <c r="G25" s="17">
        <f t="shared" ref="G25:G31" si="17">IF(C25&lt;E25,0,IF(C25&lt;=$B$1,$B$1,C25))</f>
        <v>1</v>
      </c>
      <c r="H25" s="39">
        <f t="shared" ref="H25:H31" si="18">HOUR(G25)+MINUTE(G25)/60+SECOND(G25)/360</f>
        <v>0</v>
      </c>
      <c r="I25" s="18">
        <f t="shared" ref="I25:I31" si="19">IF(C25&lt;E25,0,IF(E25&lt;=$B$2,E25,$B$2))</f>
        <v>0</v>
      </c>
      <c r="J25" s="19">
        <f t="shared" ref="J25:J31" si="20">HOUR(I25)+MINUTE(I25)/60+SECOND(I25)/360</f>
        <v>0</v>
      </c>
      <c r="K25" s="18">
        <f t="shared" ref="K25:K31" si="21">IF(C25&lt;E25,E25-C25,(24-C25)+E25)</f>
        <v>23</v>
      </c>
      <c r="L25" s="19">
        <f t="shared" ref="L25:L31" si="22">HOUR(K25)+MINUTE(K25)/60+SECOND(K25)/360</f>
        <v>0</v>
      </c>
      <c r="M25" s="18">
        <f t="shared" ref="M25:M31" si="23">IF(O25=0,K25,K25-O25)</f>
        <v>0</v>
      </c>
      <c r="N25" s="19">
        <f t="shared" ref="N25:N31" si="24">HOUR(M25)+MINUTE(M25)/60+SECOND(M25)/360</f>
        <v>0</v>
      </c>
      <c r="O25" s="18">
        <f t="shared" ref="O25:O31" si="25">IF(C25&lt;E25,0,IF(G25&lt;I25,I25-G25,(24-G25)+I25))</f>
        <v>23</v>
      </c>
      <c r="P25" s="19">
        <f t="shared" ref="P25:P31" si="26">HOUR(O25)+MINUTE(O25)/60+SECOND(O25)/360</f>
        <v>0</v>
      </c>
      <c r="Q25" s="20">
        <f t="shared" ref="Q25:Q31" si="27">P25*0.01</f>
        <v>0</v>
      </c>
      <c r="R25" s="6"/>
      <c r="S25" s="6"/>
    </row>
    <row r="26" spans="1:21" ht="14.1" customHeight="1" x14ac:dyDescent="0.25">
      <c r="A26" s="14">
        <f t="shared" si="0"/>
        <v>17</v>
      </c>
      <c r="B26" s="15">
        <f t="shared" si="0"/>
        <v>13</v>
      </c>
      <c r="C26" s="16">
        <v>1</v>
      </c>
      <c r="D26" s="20">
        <f t="shared" si="15"/>
        <v>0</v>
      </c>
      <c r="E26" s="16">
        <v>0</v>
      </c>
      <c r="F26" s="20">
        <f t="shared" si="16"/>
        <v>0</v>
      </c>
      <c r="G26" s="17">
        <f t="shared" si="17"/>
        <v>1</v>
      </c>
      <c r="H26" s="39">
        <f t="shared" si="18"/>
        <v>0</v>
      </c>
      <c r="I26" s="18">
        <f t="shared" si="19"/>
        <v>0</v>
      </c>
      <c r="J26" s="19">
        <f t="shared" si="20"/>
        <v>0</v>
      </c>
      <c r="K26" s="18">
        <f t="shared" si="21"/>
        <v>23</v>
      </c>
      <c r="L26" s="19">
        <f t="shared" si="22"/>
        <v>0</v>
      </c>
      <c r="M26" s="18">
        <f t="shared" si="23"/>
        <v>0</v>
      </c>
      <c r="N26" s="19">
        <f t="shared" si="24"/>
        <v>0</v>
      </c>
      <c r="O26" s="18">
        <f t="shared" si="25"/>
        <v>23</v>
      </c>
      <c r="P26" s="19">
        <f t="shared" si="26"/>
        <v>0</v>
      </c>
      <c r="Q26" s="20">
        <f t="shared" si="27"/>
        <v>0</v>
      </c>
      <c r="R26" s="4"/>
      <c r="S26" s="4"/>
    </row>
    <row r="27" spans="1:21" ht="14.1" customHeight="1" x14ac:dyDescent="0.25">
      <c r="A27" s="14">
        <f t="shared" si="0"/>
        <v>18</v>
      </c>
      <c r="B27" s="15">
        <f t="shared" si="0"/>
        <v>14</v>
      </c>
      <c r="C27" s="16">
        <v>1</v>
      </c>
      <c r="D27" s="20">
        <f t="shared" si="15"/>
        <v>0</v>
      </c>
      <c r="E27" s="16">
        <v>0</v>
      </c>
      <c r="F27" s="20">
        <f t="shared" si="16"/>
        <v>0</v>
      </c>
      <c r="G27" s="17">
        <f t="shared" si="17"/>
        <v>1</v>
      </c>
      <c r="H27" s="39">
        <f t="shared" si="18"/>
        <v>0</v>
      </c>
      <c r="I27" s="18">
        <f t="shared" si="19"/>
        <v>0</v>
      </c>
      <c r="J27" s="19">
        <f t="shared" si="20"/>
        <v>0</v>
      </c>
      <c r="K27" s="18">
        <f t="shared" si="21"/>
        <v>23</v>
      </c>
      <c r="L27" s="19">
        <f t="shared" si="22"/>
        <v>0</v>
      </c>
      <c r="M27" s="18">
        <f t="shared" si="23"/>
        <v>0</v>
      </c>
      <c r="N27" s="19">
        <f t="shared" si="24"/>
        <v>0</v>
      </c>
      <c r="O27" s="18">
        <f t="shared" si="25"/>
        <v>23</v>
      </c>
      <c r="P27" s="19">
        <f t="shared" si="26"/>
        <v>0</v>
      </c>
      <c r="Q27" s="20">
        <f t="shared" si="27"/>
        <v>0</v>
      </c>
      <c r="R27" s="4"/>
      <c r="S27" s="4"/>
    </row>
    <row r="28" spans="1:21" ht="14.1" customHeight="1" x14ac:dyDescent="0.25">
      <c r="A28" s="14">
        <f t="shared" si="0"/>
        <v>19</v>
      </c>
      <c r="B28" s="15">
        <f t="shared" si="0"/>
        <v>15</v>
      </c>
      <c r="C28" s="16">
        <v>1</v>
      </c>
      <c r="D28" s="20">
        <f t="shared" si="15"/>
        <v>0</v>
      </c>
      <c r="E28" s="16">
        <v>0</v>
      </c>
      <c r="F28" s="20">
        <f t="shared" si="16"/>
        <v>0</v>
      </c>
      <c r="G28" s="17">
        <f t="shared" si="17"/>
        <v>1</v>
      </c>
      <c r="H28" s="39">
        <f t="shared" si="18"/>
        <v>0</v>
      </c>
      <c r="I28" s="18">
        <f t="shared" si="19"/>
        <v>0</v>
      </c>
      <c r="J28" s="19">
        <f t="shared" si="20"/>
        <v>0</v>
      </c>
      <c r="K28" s="18">
        <f t="shared" si="21"/>
        <v>23</v>
      </c>
      <c r="L28" s="19">
        <f t="shared" si="22"/>
        <v>0</v>
      </c>
      <c r="M28" s="18">
        <f t="shared" si="23"/>
        <v>0</v>
      </c>
      <c r="N28" s="19">
        <f t="shared" si="24"/>
        <v>0</v>
      </c>
      <c r="O28" s="18">
        <f t="shared" si="25"/>
        <v>23</v>
      </c>
      <c r="P28" s="19">
        <f t="shared" si="26"/>
        <v>0</v>
      </c>
      <c r="Q28" s="20">
        <f t="shared" si="27"/>
        <v>0</v>
      </c>
      <c r="R28" s="4"/>
      <c r="S28" s="4"/>
    </row>
    <row r="29" spans="1:21" ht="14.1" customHeight="1" x14ac:dyDescent="0.25">
      <c r="A29" s="14">
        <f>A28+1</f>
        <v>20</v>
      </c>
      <c r="B29" s="15">
        <f>B28+1</f>
        <v>16</v>
      </c>
      <c r="C29" s="16">
        <v>1</v>
      </c>
      <c r="D29" s="20">
        <f t="shared" si="15"/>
        <v>0</v>
      </c>
      <c r="E29" s="16">
        <v>0</v>
      </c>
      <c r="F29" s="20">
        <f t="shared" si="16"/>
        <v>0</v>
      </c>
      <c r="G29" s="17">
        <f t="shared" si="17"/>
        <v>1</v>
      </c>
      <c r="H29" s="39">
        <f t="shared" si="18"/>
        <v>0</v>
      </c>
      <c r="I29" s="18">
        <f t="shared" si="19"/>
        <v>0</v>
      </c>
      <c r="J29" s="19">
        <f t="shared" si="20"/>
        <v>0</v>
      </c>
      <c r="K29" s="18">
        <f t="shared" si="21"/>
        <v>23</v>
      </c>
      <c r="L29" s="19">
        <f t="shared" si="22"/>
        <v>0</v>
      </c>
      <c r="M29" s="18">
        <f t="shared" si="23"/>
        <v>0</v>
      </c>
      <c r="N29" s="19">
        <f t="shared" si="24"/>
        <v>0</v>
      </c>
      <c r="O29" s="18">
        <f t="shared" si="25"/>
        <v>23</v>
      </c>
      <c r="P29" s="19">
        <f t="shared" si="26"/>
        <v>0</v>
      </c>
      <c r="Q29" s="20">
        <f t="shared" si="27"/>
        <v>0</v>
      </c>
      <c r="R29" s="4"/>
      <c r="S29" s="4"/>
    </row>
    <row r="30" spans="1:21" ht="14.1" customHeight="1" x14ac:dyDescent="0.25">
      <c r="A30" s="14">
        <f t="shared" si="0"/>
        <v>21</v>
      </c>
      <c r="B30" s="15">
        <f t="shared" si="0"/>
        <v>17</v>
      </c>
      <c r="C30" s="16">
        <v>1</v>
      </c>
      <c r="D30" s="20">
        <f t="shared" si="15"/>
        <v>0</v>
      </c>
      <c r="E30" s="16">
        <v>0</v>
      </c>
      <c r="F30" s="20">
        <f t="shared" si="16"/>
        <v>0</v>
      </c>
      <c r="G30" s="17">
        <f t="shared" si="17"/>
        <v>1</v>
      </c>
      <c r="H30" s="39">
        <f t="shared" si="18"/>
        <v>0</v>
      </c>
      <c r="I30" s="18">
        <f t="shared" si="19"/>
        <v>0</v>
      </c>
      <c r="J30" s="19">
        <f t="shared" si="20"/>
        <v>0</v>
      </c>
      <c r="K30" s="18">
        <f t="shared" si="21"/>
        <v>23</v>
      </c>
      <c r="L30" s="19">
        <f t="shared" si="22"/>
        <v>0</v>
      </c>
      <c r="M30" s="18">
        <f t="shared" si="23"/>
        <v>0</v>
      </c>
      <c r="N30" s="19">
        <f t="shared" si="24"/>
        <v>0</v>
      </c>
      <c r="O30" s="18">
        <f t="shared" si="25"/>
        <v>23</v>
      </c>
      <c r="P30" s="19">
        <f t="shared" si="26"/>
        <v>0</v>
      </c>
      <c r="Q30" s="20">
        <f t="shared" si="27"/>
        <v>0</v>
      </c>
      <c r="R30" s="6"/>
      <c r="S30" s="6"/>
    </row>
    <row r="31" spans="1:21" ht="14.1" customHeight="1" x14ac:dyDescent="0.25">
      <c r="A31" s="30">
        <f t="shared" ref="A31:B48" si="28">A30+1</f>
        <v>22</v>
      </c>
      <c r="B31" s="15">
        <f t="shared" si="28"/>
        <v>18</v>
      </c>
      <c r="C31" s="16">
        <v>1</v>
      </c>
      <c r="D31" s="20">
        <f t="shared" si="15"/>
        <v>0</v>
      </c>
      <c r="E31" s="16">
        <v>0</v>
      </c>
      <c r="F31" s="20">
        <f t="shared" si="16"/>
        <v>0</v>
      </c>
      <c r="G31" s="17">
        <f t="shared" si="17"/>
        <v>1</v>
      </c>
      <c r="H31" s="39">
        <f t="shared" si="18"/>
        <v>0</v>
      </c>
      <c r="I31" s="18">
        <f t="shared" si="19"/>
        <v>0</v>
      </c>
      <c r="J31" s="19">
        <f t="shared" si="20"/>
        <v>0</v>
      </c>
      <c r="K31" s="18">
        <f t="shared" si="21"/>
        <v>23</v>
      </c>
      <c r="L31" s="19">
        <f t="shared" si="22"/>
        <v>0</v>
      </c>
      <c r="M31" s="18">
        <f t="shared" si="23"/>
        <v>0</v>
      </c>
      <c r="N31" s="19">
        <f t="shared" si="24"/>
        <v>0</v>
      </c>
      <c r="O31" s="18">
        <f t="shared" si="25"/>
        <v>23</v>
      </c>
      <c r="P31" s="19">
        <f t="shared" si="26"/>
        <v>0</v>
      </c>
      <c r="Q31" s="20">
        <f t="shared" si="27"/>
        <v>0</v>
      </c>
      <c r="R31" s="4"/>
      <c r="S31" s="4"/>
    </row>
    <row r="32" spans="1:21" s="2" customFormat="1" ht="12.75" x14ac:dyDescent="0.2">
      <c r="A32" s="14"/>
      <c r="B32" s="15"/>
      <c r="C32" s="16"/>
      <c r="D32" s="16"/>
      <c r="E32" s="16"/>
      <c r="F32" s="16"/>
      <c r="G32" s="56" t="s">
        <v>19</v>
      </c>
      <c r="H32" s="37"/>
      <c r="I32" s="37"/>
      <c r="J32" s="33"/>
      <c r="K32" s="29"/>
      <c r="L32" s="58">
        <f>SUM(L25:L31)</f>
        <v>0</v>
      </c>
      <c r="M32" s="18"/>
      <c r="N32" s="18"/>
      <c r="O32" s="18"/>
      <c r="P32" s="19"/>
      <c r="Q32" s="54">
        <f>SUM(Q25:Q31)</f>
        <v>0</v>
      </c>
      <c r="R32" s="57">
        <f>IF(L32&lt;35,0,L32-35-S32)</f>
        <v>0</v>
      </c>
      <c r="S32" s="57">
        <f>IF(L32-43.99&lt;0,0,L32-43.99)</f>
        <v>0</v>
      </c>
      <c r="T32" s="4"/>
      <c r="U32" s="4"/>
    </row>
    <row r="33" spans="1:21" s="2" customFormat="1" ht="12.75" x14ac:dyDescent="0.2">
      <c r="A33" s="14"/>
      <c r="B33" s="15"/>
      <c r="C33" s="16"/>
      <c r="D33" s="16"/>
      <c r="E33" s="16"/>
      <c r="F33" s="16"/>
      <c r="G33" s="17"/>
      <c r="H33" s="36"/>
      <c r="I33" s="18"/>
      <c r="J33" s="18"/>
      <c r="K33" s="18"/>
      <c r="L33" s="18"/>
      <c r="M33" s="18"/>
      <c r="N33" s="18"/>
      <c r="O33" s="18"/>
      <c r="P33" s="19"/>
      <c r="Q33" s="20"/>
      <c r="R33" s="4"/>
      <c r="S33" s="4"/>
      <c r="T33" s="4"/>
      <c r="U33" s="4"/>
    </row>
    <row r="34" spans="1:21" s="2" customFormat="1" ht="12.75" x14ac:dyDescent="0.2">
      <c r="A34" s="14"/>
      <c r="B34" s="15"/>
      <c r="C34" s="16"/>
      <c r="D34" s="16"/>
      <c r="E34" s="16"/>
      <c r="F34" s="16"/>
      <c r="G34" s="17"/>
      <c r="H34" s="36"/>
      <c r="I34" s="18"/>
      <c r="J34" s="18"/>
      <c r="K34" s="18"/>
      <c r="L34" s="18"/>
      <c r="M34" s="18"/>
      <c r="N34" s="18"/>
      <c r="O34" s="18"/>
      <c r="P34" s="19"/>
      <c r="Q34" s="20"/>
      <c r="R34" s="4"/>
      <c r="S34" s="4"/>
      <c r="T34" s="4"/>
      <c r="U34" s="4"/>
    </row>
    <row r="35" spans="1:21" ht="14.1" customHeight="1" x14ac:dyDescent="0.25">
      <c r="A35" s="14">
        <f>A31+1</f>
        <v>23</v>
      </c>
      <c r="B35" s="15">
        <f>B31+1</f>
        <v>19</v>
      </c>
      <c r="C35" s="16">
        <v>1</v>
      </c>
      <c r="D35" s="20">
        <f t="shared" ref="D35:D41" si="29">HOUR(C35)+MINUTE(C35)/60+SECOND(C35)/360</f>
        <v>0</v>
      </c>
      <c r="E35" s="16">
        <v>0</v>
      </c>
      <c r="F35" s="20">
        <f t="shared" ref="F35:F41" si="30">HOUR(E35)+MINUTE(E35)/60+SECOND(E35)/360</f>
        <v>0</v>
      </c>
      <c r="G35" s="17">
        <f t="shared" ref="G35:G41" si="31">IF(C35&lt;E35,0,IF(C35&lt;=$B$1,$B$1,C35))</f>
        <v>1</v>
      </c>
      <c r="H35" s="39">
        <f t="shared" ref="H35:H41" si="32">HOUR(G35)+MINUTE(G35)/60+SECOND(G35)/360</f>
        <v>0</v>
      </c>
      <c r="I35" s="18">
        <f t="shared" ref="I35:I41" si="33">IF(C35&lt;E35,0,IF(E35&lt;=$B$2,E35,$B$2))</f>
        <v>0</v>
      </c>
      <c r="J35" s="19">
        <f t="shared" ref="J35:J41" si="34">HOUR(I35)+MINUTE(I35)/60+SECOND(I35)/360</f>
        <v>0</v>
      </c>
      <c r="K35" s="18">
        <f>IF(C35&lt;E35,E35-C35,(24-C35)+E35)</f>
        <v>23</v>
      </c>
      <c r="L35" s="19">
        <f t="shared" ref="L35:L41" si="35">HOUR(K35)+MINUTE(K35)/60+SECOND(K35)/360</f>
        <v>0</v>
      </c>
      <c r="M35" s="18">
        <f t="shared" ref="M35:M41" si="36">IF(O35=0,K35,K35-O35)</f>
        <v>0</v>
      </c>
      <c r="N35" s="19">
        <f t="shared" ref="N35:N41" si="37">HOUR(M35)+MINUTE(M35)/60+SECOND(M35)/360</f>
        <v>0</v>
      </c>
      <c r="O35" s="18">
        <f t="shared" ref="O35:O41" si="38">IF(C35&lt;E35,0,IF(G35&lt;I35,I35-G35,(24-G35)+I35))</f>
        <v>23</v>
      </c>
      <c r="P35" s="19">
        <f t="shared" ref="P35:P41" si="39">HOUR(O35)+MINUTE(O35)/60+SECOND(O35)/360</f>
        <v>0</v>
      </c>
      <c r="Q35" s="20">
        <f t="shared" ref="Q35:Q41" si="40">P35*0.01</f>
        <v>0</v>
      </c>
      <c r="R35" s="2"/>
      <c r="S35" s="2"/>
    </row>
    <row r="36" spans="1:21" ht="14.1" customHeight="1" x14ac:dyDescent="0.25">
      <c r="A36" s="14">
        <f t="shared" si="28"/>
        <v>24</v>
      </c>
      <c r="B36" s="15">
        <f t="shared" si="28"/>
        <v>20</v>
      </c>
      <c r="C36" s="16">
        <v>1</v>
      </c>
      <c r="D36" s="20">
        <f t="shared" si="29"/>
        <v>0</v>
      </c>
      <c r="E36" s="16">
        <v>0</v>
      </c>
      <c r="F36" s="20">
        <f t="shared" si="30"/>
        <v>0</v>
      </c>
      <c r="G36" s="17">
        <f t="shared" si="31"/>
        <v>1</v>
      </c>
      <c r="H36" s="39">
        <f t="shared" si="32"/>
        <v>0</v>
      </c>
      <c r="I36" s="18">
        <f t="shared" si="33"/>
        <v>0</v>
      </c>
      <c r="J36" s="19">
        <f t="shared" si="34"/>
        <v>0</v>
      </c>
      <c r="K36" s="18">
        <f>IF(C36&lt;E36,E36-C36,(24-C36)+E36)</f>
        <v>23</v>
      </c>
      <c r="L36" s="19">
        <f t="shared" si="35"/>
        <v>0</v>
      </c>
      <c r="M36" s="18">
        <f t="shared" si="36"/>
        <v>0</v>
      </c>
      <c r="N36" s="19">
        <f t="shared" si="37"/>
        <v>0</v>
      </c>
      <c r="O36" s="18">
        <f t="shared" si="38"/>
        <v>23</v>
      </c>
      <c r="P36" s="19">
        <f t="shared" si="39"/>
        <v>0</v>
      </c>
      <c r="Q36" s="20">
        <f t="shared" si="40"/>
        <v>0</v>
      </c>
      <c r="R36" s="3"/>
      <c r="S36" s="3"/>
    </row>
    <row r="37" spans="1:21" ht="14.1" customHeight="1" x14ac:dyDescent="0.25">
      <c r="A37" s="14">
        <f t="shared" si="28"/>
        <v>25</v>
      </c>
      <c r="B37" s="15">
        <f t="shared" si="28"/>
        <v>21</v>
      </c>
      <c r="C37" s="16">
        <v>1</v>
      </c>
      <c r="D37" s="20">
        <f t="shared" si="29"/>
        <v>0</v>
      </c>
      <c r="E37" s="16">
        <v>0</v>
      </c>
      <c r="F37" s="20">
        <f t="shared" si="30"/>
        <v>0</v>
      </c>
      <c r="G37" s="17">
        <f t="shared" si="31"/>
        <v>1</v>
      </c>
      <c r="H37" s="39">
        <f t="shared" si="32"/>
        <v>0</v>
      </c>
      <c r="I37" s="18">
        <f t="shared" si="33"/>
        <v>0</v>
      </c>
      <c r="J37" s="19">
        <f t="shared" si="34"/>
        <v>0</v>
      </c>
      <c r="K37" s="18">
        <f t="shared" ref="K37" si="41">IF(C37&lt;E37,E37-C37,(24-C37)+E37)</f>
        <v>23</v>
      </c>
      <c r="L37" s="19">
        <f t="shared" si="35"/>
        <v>0</v>
      </c>
      <c r="M37" s="18">
        <f t="shared" si="36"/>
        <v>0</v>
      </c>
      <c r="N37" s="19">
        <f t="shared" si="37"/>
        <v>0</v>
      </c>
      <c r="O37" s="18">
        <f t="shared" si="38"/>
        <v>23</v>
      </c>
      <c r="P37" s="19">
        <f t="shared" si="39"/>
        <v>0</v>
      </c>
      <c r="Q37" s="20">
        <f t="shared" si="40"/>
        <v>0</v>
      </c>
      <c r="R37" s="4"/>
      <c r="S37" s="4"/>
    </row>
    <row r="38" spans="1:21" ht="14.1" customHeight="1" x14ac:dyDescent="0.25">
      <c r="A38" s="14">
        <f t="shared" si="28"/>
        <v>26</v>
      </c>
      <c r="B38" s="15">
        <f t="shared" si="28"/>
        <v>22</v>
      </c>
      <c r="C38" s="16">
        <v>1</v>
      </c>
      <c r="D38" s="20">
        <f t="shared" si="29"/>
        <v>0</v>
      </c>
      <c r="E38" s="16">
        <v>0</v>
      </c>
      <c r="F38" s="20">
        <f t="shared" si="30"/>
        <v>0</v>
      </c>
      <c r="G38" s="17">
        <f t="shared" si="31"/>
        <v>1</v>
      </c>
      <c r="H38" s="39">
        <f t="shared" si="32"/>
        <v>0</v>
      </c>
      <c r="I38" s="18">
        <f t="shared" si="33"/>
        <v>0</v>
      </c>
      <c r="J38" s="19">
        <f t="shared" si="34"/>
        <v>0</v>
      </c>
      <c r="K38" s="18">
        <f>IF(C38&lt;E38,E38-C38,(24-C38)+E38)</f>
        <v>23</v>
      </c>
      <c r="L38" s="19">
        <f t="shared" si="35"/>
        <v>0</v>
      </c>
      <c r="M38" s="18">
        <f t="shared" si="36"/>
        <v>0</v>
      </c>
      <c r="N38" s="19">
        <f t="shared" si="37"/>
        <v>0</v>
      </c>
      <c r="O38" s="18">
        <f t="shared" si="38"/>
        <v>23</v>
      </c>
      <c r="P38" s="19">
        <f t="shared" si="39"/>
        <v>0</v>
      </c>
      <c r="Q38" s="20">
        <f t="shared" si="40"/>
        <v>0</v>
      </c>
      <c r="R38" s="6"/>
      <c r="S38" s="6"/>
    </row>
    <row r="39" spans="1:21" ht="12.95" customHeight="1" x14ac:dyDescent="0.25">
      <c r="A39" s="14">
        <f>A38+1</f>
        <v>27</v>
      </c>
      <c r="B39" s="15">
        <f>B38+1</f>
        <v>23</v>
      </c>
      <c r="C39" s="16">
        <v>1</v>
      </c>
      <c r="D39" s="20">
        <f t="shared" si="29"/>
        <v>0</v>
      </c>
      <c r="E39" s="16">
        <v>0</v>
      </c>
      <c r="F39" s="20">
        <f t="shared" si="30"/>
        <v>0</v>
      </c>
      <c r="G39" s="17">
        <f t="shared" si="31"/>
        <v>1</v>
      </c>
      <c r="H39" s="39">
        <f t="shared" si="32"/>
        <v>0</v>
      </c>
      <c r="I39" s="18">
        <f t="shared" si="33"/>
        <v>0</v>
      </c>
      <c r="J39" s="19">
        <f t="shared" si="34"/>
        <v>0</v>
      </c>
      <c r="K39" s="18">
        <f>IF(C39&lt;E39,E39-C39,(24-C39)+E39)</f>
        <v>23</v>
      </c>
      <c r="L39" s="19">
        <f t="shared" si="35"/>
        <v>0</v>
      </c>
      <c r="M39" s="18">
        <f t="shared" si="36"/>
        <v>0</v>
      </c>
      <c r="N39" s="19">
        <f t="shared" si="37"/>
        <v>0</v>
      </c>
      <c r="O39" s="18">
        <f t="shared" si="38"/>
        <v>23</v>
      </c>
      <c r="P39" s="19">
        <f t="shared" si="39"/>
        <v>0</v>
      </c>
      <c r="Q39" s="20">
        <f t="shared" si="40"/>
        <v>0</v>
      </c>
      <c r="R39" s="4"/>
      <c r="S39" s="4"/>
    </row>
    <row r="40" spans="1:21" ht="14.1" customHeight="1" x14ac:dyDescent="0.25">
      <c r="A40" s="14">
        <f t="shared" si="28"/>
        <v>28</v>
      </c>
      <c r="B40" s="15">
        <f t="shared" si="28"/>
        <v>24</v>
      </c>
      <c r="C40" s="16">
        <v>1</v>
      </c>
      <c r="D40" s="20">
        <f t="shared" si="29"/>
        <v>0</v>
      </c>
      <c r="E40" s="16">
        <v>0</v>
      </c>
      <c r="F40" s="20">
        <f t="shared" si="30"/>
        <v>0</v>
      </c>
      <c r="G40" s="17">
        <f t="shared" si="31"/>
        <v>1</v>
      </c>
      <c r="H40" s="39">
        <f t="shared" si="32"/>
        <v>0</v>
      </c>
      <c r="I40" s="18">
        <f t="shared" si="33"/>
        <v>0</v>
      </c>
      <c r="J40" s="19">
        <f t="shared" si="34"/>
        <v>0</v>
      </c>
      <c r="K40" s="18">
        <f>IF(C40&lt;E40,E40-C40,(24-C40)+E40)</f>
        <v>23</v>
      </c>
      <c r="L40" s="19">
        <f t="shared" si="35"/>
        <v>0</v>
      </c>
      <c r="M40" s="18">
        <f t="shared" si="36"/>
        <v>0</v>
      </c>
      <c r="N40" s="19">
        <f t="shared" si="37"/>
        <v>0</v>
      </c>
      <c r="O40" s="18">
        <f t="shared" si="38"/>
        <v>23</v>
      </c>
      <c r="P40" s="19">
        <f t="shared" si="39"/>
        <v>0</v>
      </c>
      <c r="Q40" s="20">
        <f t="shared" si="40"/>
        <v>0</v>
      </c>
      <c r="R40" s="4"/>
      <c r="S40" s="4"/>
    </row>
    <row r="41" spans="1:21" ht="14.1" customHeight="1" x14ac:dyDescent="0.25">
      <c r="A41" s="30">
        <f t="shared" si="28"/>
        <v>29</v>
      </c>
      <c r="B41" s="15">
        <f t="shared" si="28"/>
        <v>25</v>
      </c>
      <c r="C41" s="16">
        <v>1</v>
      </c>
      <c r="D41" s="20">
        <f t="shared" si="29"/>
        <v>0</v>
      </c>
      <c r="E41" s="16">
        <v>0</v>
      </c>
      <c r="F41" s="20">
        <f t="shared" si="30"/>
        <v>0</v>
      </c>
      <c r="G41" s="17">
        <f t="shared" si="31"/>
        <v>1</v>
      </c>
      <c r="H41" s="39">
        <f t="shared" si="32"/>
        <v>0</v>
      </c>
      <c r="I41" s="18">
        <f t="shared" si="33"/>
        <v>0</v>
      </c>
      <c r="J41" s="19">
        <f t="shared" si="34"/>
        <v>0</v>
      </c>
      <c r="K41" s="18">
        <f t="shared" ref="K41:K45" si="42">IF(C41&lt;E41,E41-C41,(24-C41)+E41)</f>
        <v>23</v>
      </c>
      <c r="L41" s="19">
        <f t="shared" si="35"/>
        <v>0</v>
      </c>
      <c r="M41" s="18">
        <f t="shared" si="36"/>
        <v>0</v>
      </c>
      <c r="N41" s="19">
        <f t="shared" si="37"/>
        <v>0</v>
      </c>
      <c r="O41" s="18">
        <f t="shared" si="38"/>
        <v>23</v>
      </c>
      <c r="P41" s="19">
        <f t="shared" si="39"/>
        <v>0</v>
      </c>
      <c r="Q41" s="20">
        <f t="shared" si="40"/>
        <v>0</v>
      </c>
      <c r="R41" s="4"/>
      <c r="S41" s="4"/>
    </row>
    <row r="42" spans="1:21" s="2" customFormat="1" ht="12.75" x14ac:dyDescent="0.2">
      <c r="A42" s="14"/>
      <c r="B42" s="15"/>
      <c r="C42" s="16"/>
      <c r="D42" s="16"/>
      <c r="E42" s="16"/>
      <c r="F42" s="16"/>
      <c r="G42" s="56" t="s">
        <v>19</v>
      </c>
      <c r="H42" s="37"/>
      <c r="I42" s="37"/>
      <c r="J42" s="33"/>
      <c r="K42" s="29"/>
      <c r="L42" s="58">
        <f>SUM(L35:L41)</f>
        <v>0</v>
      </c>
      <c r="M42" s="18"/>
      <c r="N42" s="18"/>
      <c r="O42" s="18"/>
      <c r="P42" s="19"/>
      <c r="Q42" s="54">
        <f>SUM(Q35:Q41)</f>
        <v>0</v>
      </c>
      <c r="R42" s="57">
        <f>IF(L42&lt;35,0,L42-35-S42)</f>
        <v>0</v>
      </c>
      <c r="S42" s="57">
        <f>IF(L42-43.99&lt;0,0,L42-43.99)</f>
        <v>0</v>
      </c>
      <c r="T42" s="4"/>
      <c r="U42" s="4"/>
    </row>
    <row r="43" spans="1:21" s="2" customFormat="1" ht="12.75" x14ac:dyDescent="0.2">
      <c r="A43" s="14"/>
      <c r="B43" s="15"/>
      <c r="C43" s="16"/>
      <c r="D43" s="16"/>
      <c r="E43" s="16"/>
      <c r="F43" s="16"/>
      <c r="G43" s="17"/>
      <c r="H43" s="36"/>
      <c r="I43" s="18"/>
      <c r="J43" s="18"/>
      <c r="K43" s="18"/>
      <c r="L43" s="18"/>
      <c r="M43" s="18"/>
      <c r="N43" s="18"/>
      <c r="O43" s="18"/>
      <c r="P43" s="19"/>
      <c r="Q43" s="20"/>
      <c r="R43" s="4"/>
      <c r="S43" s="4"/>
      <c r="T43" s="4"/>
      <c r="U43" s="4"/>
    </row>
    <row r="44" spans="1:21" s="2" customFormat="1" ht="12.75" x14ac:dyDescent="0.2">
      <c r="A44" s="14"/>
      <c r="B44" s="15"/>
      <c r="C44" s="16"/>
      <c r="D44" s="16"/>
      <c r="E44" s="16"/>
      <c r="F44" s="16"/>
      <c r="G44" s="17"/>
      <c r="H44" s="36"/>
      <c r="I44" s="18"/>
      <c r="J44" s="18"/>
      <c r="K44" s="18"/>
      <c r="L44" s="18"/>
      <c r="M44" s="18"/>
      <c r="N44" s="18"/>
      <c r="O44" s="18"/>
      <c r="P44" s="19"/>
      <c r="Q44" s="20"/>
      <c r="R44" s="4"/>
      <c r="S44" s="4"/>
      <c r="T44" s="4"/>
      <c r="U44" s="4"/>
    </row>
    <row r="45" spans="1:21" ht="14.1" customHeight="1" x14ac:dyDescent="0.25">
      <c r="A45" s="14">
        <f>A41+1</f>
        <v>30</v>
      </c>
      <c r="B45" s="15">
        <f>B41+1</f>
        <v>26</v>
      </c>
      <c r="C45" s="16">
        <v>1</v>
      </c>
      <c r="D45" s="20">
        <f>HOUR(C45)+MINUTE(C45)/60+SECOND(C45)/360</f>
        <v>0</v>
      </c>
      <c r="E45" s="16">
        <v>0</v>
      </c>
      <c r="F45" s="20">
        <f>HOUR(E45)+MINUTE(E45)/60+SECOND(E45)/360</f>
        <v>0</v>
      </c>
      <c r="G45" s="17">
        <f>IF(C45&lt;E45,0,IF(C45&lt;=$B$1,$B$1,C45))</f>
        <v>1</v>
      </c>
      <c r="H45" s="39">
        <f>HOUR(G45)+MINUTE(G45)/60+SECOND(G45)/360</f>
        <v>0</v>
      </c>
      <c r="I45" s="18">
        <f>IF(C45&lt;E45,0,IF(E45&lt;=$B$2,E45,$B$2))</f>
        <v>0</v>
      </c>
      <c r="J45" s="19">
        <f>HOUR(I45)+MINUTE(I45)/60+SECOND(I45)/360</f>
        <v>0</v>
      </c>
      <c r="K45" s="18">
        <f t="shared" si="42"/>
        <v>23</v>
      </c>
      <c r="L45" s="19">
        <f>HOUR(K45)+MINUTE(K45)/60+SECOND(K45)/360</f>
        <v>0</v>
      </c>
      <c r="M45" s="18">
        <f>IF(O45=0,K45,K45-O45)</f>
        <v>0</v>
      </c>
      <c r="N45" s="19">
        <f>HOUR(M45)+MINUTE(M45)/60+SECOND(M45)/360</f>
        <v>0</v>
      </c>
      <c r="O45" s="18">
        <f>IF(C45&lt;E45,0,IF(G45&lt;I45,I45-G45,(24-G45)+I45))</f>
        <v>23</v>
      </c>
      <c r="P45" s="19">
        <f>HOUR(O45)+MINUTE(O45)/60+SECOND(O45)/360</f>
        <v>0</v>
      </c>
      <c r="Q45" s="20">
        <f>P45*0.01</f>
        <v>0</v>
      </c>
      <c r="R45" s="4"/>
      <c r="S45" s="4"/>
    </row>
    <row r="46" spans="1:21" ht="14.1" customHeight="1" x14ac:dyDescent="0.25">
      <c r="A46" s="14">
        <f t="shared" si="28"/>
        <v>31</v>
      </c>
      <c r="B46" s="15">
        <f t="shared" si="28"/>
        <v>27</v>
      </c>
      <c r="C46" s="16">
        <v>1</v>
      </c>
      <c r="D46" s="20">
        <f>HOUR(C46)+MINUTE(C46)/60+SECOND(C46)/360</f>
        <v>0</v>
      </c>
      <c r="E46" s="16">
        <v>0</v>
      </c>
      <c r="F46" s="20">
        <f>HOUR(E46)+MINUTE(E46)/60+SECOND(E46)/360</f>
        <v>0</v>
      </c>
      <c r="G46" s="17">
        <f>IF(C46&lt;E46,0,IF(C46&lt;=$B$1,$B$1,C46))</f>
        <v>1</v>
      </c>
      <c r="H46" s="39">
        <f>HOUR(G46)+MINUTE(G46)/60+SECOND(G46)/360</f>
        <v>0</v>
      </c>
      <c r="I46" s="18">
        <f>IF(C46&lt;E46,0,IF(E46&lt;=$B$2,E46,$B$2))</f>
        <v>0</v>
      </c>
      <c r="J46" s="19">
        <f>HOUR(I46)+MINUTE(I46)/60+SECOND(I46)/360</f>
        <v>0</v>
      </c>
      <c r="K46" s="18">
        <f>IF(C46&lt;E46,E46-C46,(24-C46)+E46)</f>
        <v>23</v>
      </c>
      <c r="L46" s="19">
        <f>HOUR(K46)+MINUTE(K46)/60+SECOND(K46)/360</f>
        <v>0</v>
      </c>
      <c r="M46" s="18">
        <f>IF(O46=0,K46,K46-O46)</f>
        <v>0</v>
      </c>
      <c r="N46" s="19">
        <f>HOUR(M46)+MINUTE(M46)/60+SECOND(M46)/360</f>
        <v>0</v>
      </c>
      <c r="O46" s="18">
        <f>IF(C46&lt;E46,0,IF(G46&lt;I46,I46-G46,(24-G46)+I46))</f>
        <v>23</v>
      </c>
      <c r="P46" s="19">
        <f>HOUR(O46)+MINUTE(O46)/60+SECOND(O46)/360</f>
        <v>0</v>
      </c>
      <c r="Q46" s="20">
        <f>P46*0.01</f>
        <v>0</v>
      </c>
      <c r="R46" s="6"/>
      <c r="S46" s="6"/>
    </row>
    <row r="47" spans="1:21" ht="14.1" customHeight="1" x14ac:dyDescent="0.25">
      <c r="A47" s="14">
        <f t="shared" si="28"/>
        <v>32</v>
      </c>
      <c r="B47" s="15">
        <f t="shared" si="28"/>
        <v>28</v>
      </c>
      <c r="C47" s="16">
        <v>1</v>
      </c>
      <c r="D47" s="20">
        <f>HOUR(C47)+MINUTE(C47)/60+SECOND(C47)/360</f>
        <v>0</v>
      </c>
      <c r="E47" s="16">
        <v>0</v>
      </c>
      <c r="F47" s="20">
        <f>HOUR(E47)+MINUTE(E47)/60+SECOND(E47)/360</f>
        <v>0</v>
      </c>
      <c r="G47" s="17">
        <f>IF(C47&lt;E47,0,IF(C47&lt;=$B$1,$B$1,C47))</f>
        <v>1</v>
      </c>
      <c r="H47" s="39">
        <f>HOUR(G47)+MINUTE(G47)/60+SECOND(G47)/360</f>
        <v>0</v>
      </c>
      <c r="I47" s="18">
        <f>IF(C47&lt;E47,0,IF(E47&lt;=$B$2,E47,$B$2))</f>
        <v>0</v>
      </c>
      <c r="J47" s="19">
        <f>HOUR(I47)+MINUTE(I47)/60+SECOND(I47)/360</f>
        <v>0</v>
      </c>
      <c r="K47" s="18">
        <f>IF(C47&lt;E47,E47-C47,(24-C47)+E47)</f>
        <v>23</v>
      </c>
      <c r="L47" s="19">
        <f>HOUR(K47)+MINUTE(K47)/60+SECOND(K47)/360</f>
        <v>0</v>
      </c>
      <c r="M47" s="18">
        <f>IF(O47=0,K47,K47-O47)</f>
        <v>0</v>
      </c>
      <c r="N47" s="19">
        <f>HOUR(M47)+MINUTE(M47)/60+SECOND(M47)/360</f>
        <v>0</v>
      </c>
      <c r="O47" s="18">
        <f>IF(C47&lt;E47,0,IF(G47&lt;I47,I47-G47,(24-G47)+I47))</f>
        <v>23</v>
      </c>
      <c r="P47" s="19">
        <f>HOUR(O47)+MINUTE(O47)/60+SECOND(O47)/360</f>
        <v>0</v>
      </c>
      <c r="Q47" s="20">
        <f>P47*0.01</f>
        <v>0</v>
      </c>
      <c r="R47" s="4"/>
      <c r="S47" s="4"/>
    </row>
    <row r="48" spans="1:21" ht="14.1" customHeight="1" x14ac:dyDescent="0.25">
      <c r="A48" s="14">
        <f t="shared" si="28"/>
        <v>33</v>
      </c>
      <c r="B48" s="15">
        <f t="shared" si="28"/>
        <v>29</v>
      </c>
      <c r="C48" s="16">
        <v>1</v>
      </c>
      <c r="D48" s="20">
        <f>HOUR(C48)+MINUTE(C48)/60+SECOND(C48)/360</f>
        <v>0</v>
      </c>
      <c r="E48" s="16">
        <v>0</v>
      </c>
      <c r="F48" s="20">
        <f>HOUR(E48)+MINUTE(E48)/60+SECOND(E48)/360</f>
        <v>0</v>
      </c>
      <c r="G48" s="17">
        <f>IF(C48&lt;E48,0,IF(C48&lt;=$B$1,$B$1,C48))</f>
        <v>1</v>
      </c>
      <c r="H48" s="39">
        <f>HOUR(G48)+MINUTE(G48)/60+SECOND(G48)/360</f>
        <v>0</v>
      </c>
      <c r="I48" s="18">
        <f>IF(C48&lt;E48,0,IF(E48&lt;=$B$2,E48,$B$2))</f>
        <v>0</v>
      </c>
      <c r="J48" s="19">
        <f>HOUR(I48)+MINUTE(I48)/60+SECOND(I48)/360</f>
        <v>0</v>
      </c>
      <c r="K48" s="18">
        <f>IF(C48&lt;E48,E48-C48,(24-C48)+E48)</f>
        <v>23</v>
      </c>
      <c r="L48" s="19">
        <f>HOUR(K48)+MINUTE(K48)/60+SECOND(K48)/360</f>
        <v>0</v>
      </c>
      <c r="M48" s="18">
        <f>IF(O48=0,K48,K48-O48)</f>
        <v>0</v>
      </c>
      <c r="N48" s="19">
        <f>HOUR(M48)+MINUTE(M48)/60+SECOND(M48)/360</f>
        <v>0</v>
      </c>
      <c r="O48" s="18">
        <f>IF(C48&lt;E48,0,IF(G48&lt;I48,I48-G48,(24-G48)+I48))</f>
        <v>23</v>
      </c>
      <c r="P48" s="19">
        <f>HOUR(O48)+MINUTE(O48)/60+SECOND(O48)/360</f>
        <v>0</v>
      </c>
      <c r="Q48" s="20">
        <f>P48*0.01</f>
        <v>0</v>
      </c>
      <c r="R48" s="4"/>
      <c r="S48" s="4"/>
    </row>
    <row r="49" spans="1:21" ht="14.1" customHeight="1" x14ac:dyDescent="0.25">
      <c r="A49" s="14">
        <f>A48+1</f>
        <v>34</v>
      </c>
      <c r="B49" s="15">
        <f>B48+1</f>
        <v>30</v>
      </c>
      <c r="C49" s="16">
        <v>1</v>
      </c>
      <c r="D49" s="20">
        <f>HOUR(C49)+MINUTE(C49)/60+SECOND(C49)/360</f>
        <v>0</v>
      </c>
      <c r="E49" s="16">
        <v>0</v>
      </c>
      <c r="F49" s="20">
        <f>HOUR(E49)+MINUTE(E49)/60+SECOND(E49)/360</f>
        <v>0</v>
      </c>
      <c r="G49" s="17">
        <f>IF(C49&lt;E49,0,IF(C49&lt;=$B$1,$B$1,C49))</f>
        <v>1</v>
      </c>
      <c r="H49" s="39">
        <f>HOUR(G49)+MINUTE(G49)/60+SECOND(G49)/360</f>
        <v>0</v>
      </c>
      <c r="I49" s="18">
        <f>IF(C49&lt;E49,0,IF(E49&lt;=$B$2,E49,$B$2))</f>
        <v>0</v>
      </c>
      <c r="J49" s="19">
        <f>HOUR(I49)+MINUTE(I49)/60+SECOND(I49)/360</f>
        <v>0</v>
      </c>
      <c r="K49" s="18">
        <f>IF(C49&lt;E49,E49-C49,(24-C49)+E49)</f>
        <v>23</v>
      </c>
      <c r="L49" s="19">
        <f>HOUR(K49)+MINUTE(K49)/60+SECOND(K49)/360</f>
        <v>0</v>
      </c>
      <c r="M49" s="18">
        <f>IF(O49=0,K49,K49-O49)</f>
        <v>0</v>
      </c>
      <c r="N49" s="19">
        <f>HOUR(M49)+MINUTE(M49)/60+SECOND(M49)/360</f>
        <v>0</v>
      </c>
      <c r="O49" s="18">
        <f>IF(C49&lt;E49,0,IF(G49&lt;I49,I49-G49,(24-G49)+I49))</f>
        <v>23</v>
      </c>
      <c r="P49" s="19">
        <f>HOUR(O49)+MINUTE(O49)/60+SECOND(O49)/360</f>
        <v>0</v>
      </c>
      <c r="Q49" s="20">
        <f>P49*0.01</f>
        <v>0</v>
      </c>
      <c r="R49" s="4"/>
      <c r="S49" s="4"/>
    </row>
    <row r="50" spans="1:21" s="2" customFormat="1" ht="12.75" x14ac:dyDescent="0.2">
      <c r="A50" s="14"/>
      <c r="B50" s="15"/>
      <c r="C50" s="16"/>
      <c r="D50" s="16"/>
      <c r="E50" s="16"/>
      <c r="F50" s="16"/>
      <c r="G50" s="56" t="s">
        <v>19</v>
      </c>
      <c r="H50" s="37"/>
      <c r="I50" s="37"/>
      <c r="J50" s="33"/>
      <c r="K50" s="29"/>
      <c r="L50" s="58">
        <f>SUM(L45:L49)</f>
        <v>0</v>
      </c>
      <c r="M50" s="18"/>
      <c r="N50" s="18"/>
      <c r="O50" s="18"/>
      <c r="P50" s="19"/>
      <c r="Q50" s="54">
        <f>SUM(Q45:Q49)</f>
        <v>0</v>
      </c>
      <c r="R50" s="57">
        <f>IF(L50&lt;35,0,L50-35-S50)</f>
        <v>0</v>
      </c>
      <c r="S50" s="57">
        <f>IF(L50-43.99&lt;0,0,L50-43.99)</f>
        <v>0</v>
      </c>
      <c r="T50" s="4"/>
      <c r="U50" s="4"/>
    </row>
    <row r="51" spans="1:21" s="2" customFormat="1" ht="12.75" x14ac:dyDescent="0.2">
      <c r="A51" s="14"/>
      <c r="B51" s="15"/>
      <c r="C51" s="16"/>
      <c r="D51" s="16"/>
      <c r="E51" s="16"/>
      <c r="F51" s="16"/>
      <c r="G51" s="17"/>
      <c r="H51" s="36"/>
      <c r="I51" s="18"/>
      <c r="J51" s="18"/>
      <c r="K51" s="18"/>
      <c r="L51" s="18"/>
      <c r="M51" s="18"/>
      <c r="N51" s="18"/>
      <c r="O51" s="18"/>
      <c r="P51" s="19"/>
      <c r="Q51" s="20"/>
      <c r="R51" s="4"/>
      <c r="S51" s="4"/>
      <c r="T51" s="4"/>
      <c r="U51" s="4"/>
    </row>
    <row r="52" spans="1:21" s="2" customFormat="1" ht="12.75" x14ac:dyDescent="0.2">
      <c r="A52" s="14"/>
      <c r="B52" s="15"/>
      <c r="C52" s="16"/>
      <c r="D52" s="16"/>
      <c r="E52" s="16"/>
      <c r="F52" s="16"/>
      <c r="G52" s="51" t="s">
        <v>20</v>
      </c>
      <c r="H52" s="51"/>
      <c r="I52" s="52"/>
      <c r="J52" s="36"/>
      <c r="K52" s="18"/>
      <c r="L52" s="29">
        <f>SUM(L50:L51)</f>
        <v>0</v>
      </c>
      <c r="M52" s="18"/>
      <c r="N52" s="18"/>
      <c r="O52" s="18"/>
      <c r="P52" s="19"/>
      <c r="Q52" s="31">
        <f>SUM(Q12+Q22+Q32+Q42+Q50)</f>
        <v>0.09</v>
      </c>
      <c r="R52" s="32">
        <f>SUM(R12+R22+R32+R42+R50)</f>
        <v>0</v>
      </c>
      <c r="S52" s="32">
        <f>SUM(S12+S22+S32+S42+S50)</f>
        <v>0</v>
      </c>
      <c r="T52" s="4"/>
      <c r="U52" s="4"/>
    </row>
    <row r="61" spans="1:21" x14ac:dyDescent="0.25">
      <c r="S61" s="8"/>
    </row>
  </sheetData>
  <mergeCells count="3">
    <mergeCell ref="A4:B5"/>
    <mergeCell ref="A7:B7"/>
    <mergeCell ref="R5:S5"/>
  </mergeCells>
  <phoneticPr fontId="2" type="noConversion"/>
  <conditionalFormatting sqref="I15:I17 I25:I27 I30:I31 K10:K11 K15:K21 K25:K31 K35:K41 K45:K49">
    <cfRule type="expression" dxfId="1271" priority="1666" stopIfTrue="1">
      <formula>$E10="APRÈS-MIDI"</formula>
    </cfRule>
    <cfRule type="expression" dxfId="1270" priority="1667" stopIfTrue="1">
      <formula>$E10="MATIN"</formula>
    </cfRule>
    <cfRule type="expression" dxfId="1269" priority="1668" stopIfTrue="1">
      <formula>$E10="REPOS"</formula>
    </cfRule>
  </conditionalFormatting>
  <conditionalFormatting sqref="K49 I9 K9 I15:I16 I25:I27 K15:K16 K18:K19 K25:K29 K35:K39 K45:K46">
    <cfRule type="expression" dxfId="1268" priority="1663" stopIfTrue="1">
      <formula>$E11="APRÈS-MIDI"</formula>
    </cfRule>
    <cfRule type="expression" dxfId="1267" priority="1664" stopIfTrue="1">
      <formula>$E11="MATIN"</formula>
    </cfRule>
    <cfRule type="expression" dxfId="1266" priority="1665" stopIfTrue="1">
      <formula>$E11="REPOS"</formula>
    </cfRule>
  </conditionalFormatting>
  <conditionalFormatting sqref="K9">
    <cfRule type="expression" dxfId="1265" priority="1624" stopIfTrue="1">
      <formula>$E11="APRÈS-MIDI"</formula>
    </cfRule>
    <cfRule type="expression" dxfId="1264" priority="1625" stopIfTrue="1">
      <formula>$E11="MATIN"</formula>
    </cfRule>
    <cfRule type="expression" dxfId="1263" priority="1626" stopIfTrue="1">
      <formula>$E11="REPOS"</formula>
    </cfRule>
  </conditionalFormatting>
  <conditionalFormatting sqref="K15">
    <cfRule type="expression" dxfId="1262" priority="1615" stopIfTrue="1">
      <formula>$E17="APRÈS-MIDI"</formula>
    </cfRule>
    <cfRule type="expression" dxfId="1261" priority="1616" stopIfTrue="1">
      <formula>$E17="MATIN"</formula>
    </cfRule>
    <cfRule type="expression" dxfId="1260" priority="1617" stopIfTrue="1">
      <formula>$E17="REPOS"</formula>
    </cfRule>
  </conditionalFormatting>
  <conditionalFormatting sqref="K16">
    <cfRule type="expression" dxfId="1259" priority="1612" stopIfTrue="1">
      <formula>$E18="APRÈS-MIDI"</formula>
    </cfRule>
    <cfRule type="expression" dxfId="1258" priority="1613" stopIfTrue="1">
      <formula>$E18="MATIN"</formula>
    </cfRule>
    <cfRule type="expression" dxfId="1257" priority="1614" stopIfTrue="1">
      <formula>$E18="REPOS"</formula>
    </cfRule>
  </conditionalFormatting>
  <conditionalFormatting sqref="K19">
    <cfRule type="expression" dxfId="1256" priority="1609" stopIfTrue="1">
      <formula>$E21="APRÈS-MIDI"</formula>
    </cfRule>
    <cfRule type="expression" dxfId="1255" priority="1610" stopIfTrue="1">
      <formula>$E21="MATIN"</formula>
    </cfRule>
    <cfRule type="expression" dxfId="1254" priority="1611" stopIfTrue="1">
      <formula>$E21="REPOS"</formula>
    </cfRule>
  </conditionalFormatting>
  <conditionalFormatting sqref="I41 I21 K12 K50 I30:I31 K20:K22 K30:K32 K40:K42">
    <cfRule type="expression" dxfId="1253" priority="1606" stopIfTrue="1">
      <formula>$E17="APRÈS-MIDI"</formula>
    </cfRule>
    <cfRule type="expression" dxfId="1252" priority="1607" stopIfTrue="1">
      <formula>$E17="MATIN"</formula>
    </cfRule>
    <cfRule type="expression" dxfId="1251" priority="1608" stopIfTrue="1">
      <formula>$E17="REPOS"</formula>
    </cfRule>
  </conditionalFormatting>
  <conditionalFormatting sqref="K25">
    <cfRule type="expression" dxfId="1250" priority="1600" stopIfTrue="1">
      <formula>$E27="APRÈS-MIDI"</formula>
    </cfRule>
    <cfRule type="expression" dxfId="1249" priority="1601" stopIfTrue="1">
      <formula>$E27="MATIN"</formula>
    </cfRule>
    <cfRule type="expression" dxfId="1248" priority="1602" stopIfTrue="1">
      <formula>$E27="REPOS"</formula>
    </cfRule>
  </conditionalFormatting>
  <conditionalFormatting sqref="K26">
    <cfRule type="expression" dxfId="1247" priority="1597" stopIfTrue="1">
      <formula>$E28="APRÈS-MIDI"</formula>
    </cfRule>
    <cfRule type="expression" dxfId="1246" priority="1598" stopIfTrue="1">
      <formula>$E28="MATIN"</formula>
    </cfRule>
    <cfRule type="expression" dxfId="1245" priority="1599" stopIfTrue="1">
      <formula>$E28="REPOS"</formula>
    </cfRule>
  </conditionalFormatting>
  <conditionalFormatting sqref="K47:K48">
    <cfRule type="expression" dxfId="1244" priority="1594" stopIfTrue="1">
      <formula>$E49="APRÈS-MIDI"</formula>
    </cfRule>
    <cfRule type="expression" dxfId="1243" priority="1595" stopIfTrue="1">
      <formula>$E49="MATIN"</formula>
    </cfRule>
    <cfRule type="expression" dxfId="1242" priority="1596" stopIfTrue="1">
      <formula>$E49="REPOS"</formula>
    </cfRule>
  </conditionalFormatting>
  <conditionalFormatting sqref="K29">
    <cfRule type="expression" dxfId="1241" priority="1591" stopIfTrue="1">
      <formula>$E31="APRÈS-MIDI"</formula>
    </cfRule>
    <cfRule type="expression" dxfId="1240" priority="1592" stopIfTrue="1">
      <formula>$E31="MATIN"</formula>
    </cfRule>
    <cfRule type="expression" dxfId="1239" priority="1593" stopIfTrue="1">
      <formula>$E31="REPOS"</formula>
    </cfRule>
  </conditionalFormatting>
  <conditionalFormatting sqref="K30">
    <cfRule type="expression" dxfId="1238" priority="1588" stopIfTrue="1">
      <formula>$E35="APRÈS-MIDI"</formula>
    </cfRule>
    <cfRule type="expression" dxfId="1237" priority="1589" stopIfTrue="1">
      <formula>$E35="MATIN"</formula>
    </cfRule>
    <cfRule type="expression" dxfId="1236" priority="1590" stopIfTrue="1">
      <formula>$E35="REPOS"</formula>
    </cfRule>
  </conditionalFormatting>
  <conditionalFormatting sqref="K35">
    <cfRule type="expression" dxfId="1235" priority="1582" stopIfTrue="1">
      <formula>$E37="APRÈS-MIDI"</formula>
    </cfRule>
    <cfRule type="expression" dxfId="1234" priority="1583" stopIfTrue="1">
      <formula>$E37="MATIN"</formula>
    </cfRule>
    <cfRule type="expression" dxfId="1233" priority="1584" stopIfTrue="1">
      <formula>$E37="REPOS"</formula>
    </cfRule>
  </conditionalFormatting>
  <conditionalFormatting sqref="K36">
    <cfRule type="expression" dxfId="1232" priority="1579" stopIfTrue="1">
      <formula>$E38="APRÈS-MIDI"</formula>
    </cfRule>
    <cfRule type="expression" dxfId="1231" priority="1580" stopIfTrue="1">
      <formula>$E38="MATIN"</formula>
    </cfRule>
    <cfRule type="expression" dxfId="1230" priority="1581" stopIfTrue="1">
      <formula>$E38="REPOS"</formula>
    </cfRule>
  </conditionalFormatting>
  <conditionalFormatting sqref="K37">
    <cfRule type="expression" dxfId="1229" priority="1576" stopIfTrue="1">
      <formula>$E39="APRÈS-MIDI"</formula>
    </cfRule>
    <cfRule type="expression" dxfId="1228" priority="1577" stopIfTrue="1">
      <formula>$E39="MATIN"</formula>
    </cfRule>
    <cfRule type="expression" dxfId="1227" priority="1578" stopIfTrue="1">
      <formula>$E39="REPOS"</formula>
    </cfRule>
  </conditionalFormatting>
  <conditionalFormatting sqref="K39">
    <cfRule type="expression" dxfId="1226" priority="1573" stopIfTrue="1">
      <formula>$E41="APRÈS-MIDI"</formula>
    </cfRule>
    <cfRule type="expression" dxfId="1225" priority="1574" stopIfTrue="1">
      <formula>$E41="MATIN"</formula>
    </cfRule>
    <cfRule type="expression" dxfId="1224" priority="1575" stopIfTrue="1">
      <formula>$E41="REPOS"</formula>
    </cfRule>
  </conditionalFormatting>
  <conditionalFormatting sqref="K40">
    <cfRule type="expression" dxfId="1223" priority="1570" stopIfTrue="1">
      <formula>$E45="APRÈS-MIDI"</formula>
    </cfRule>
    <cfRule type="expression" dxfId="1222" priority="1571" stopIfTrue="1">
      <formula>$E45="MATIN"</formula>
    </cfRule>
    <cfRule type="expression" dxfId="1221" priority="1572" stopIfTrue="1">
      <formula>$E45="REPOS"</formula>
    </cfRule>
  </conditionalFormatting>
  <conditionalFormatting sqref="K45">
    <cfRule type="expression" dxfId="1220" priority="1564" stopIfTrue="1">
      <formula>$E47="APRÈS-MIDI"</formula>
    </cfRule>
    <cfRule type="expression" dxfId="1219" priority="1565" stopIfTrue="1">
      <formula>$E47="MATIN"</formula>
    </cfRule>
    <cfRule type="expression" dxfId="1218" priority="1566" stopIfTrue="1">
      <formula>$E47="REPOS"</formula>
    </cfRule>
  </conditionalFormatting>
  <conditionalFormatting sqref="K46">
    <cfRule type="expression" dxfId="1217" priority="1561" stopIfTrue="1">
      <formula>$E48="APRÈS-MIDI"</formula>
    </cfRule>
    <cfRule type="expression" dxfId="1216" priority="1562" stopIfTrue="1">
      <formula>$E48="MATIN"</formula>
    </cfRule>
    <cfRule type="expression" dxfId="1215" priority="1563" stopIfTrue="1">
      <formula>$E48="REPOS"</formula>
    </cfRule>
  </conditionalFormatting>
  <conditionalFormatting sqref="K47">
    <cfRule type="expression" dxfId="1214" priority="1558" stopIfTrue="1">
      <formula>$E49="APRÈS-MIDI"</formula>
    </cfRule>
    <cfRule type="expression" dxfId="1213" priority="1559" stopIfTrue="1">
      <formula>$E49="MATIN"</formula>
    </cfRule>
    <cfRule type="expression" dxfId="1212" priority="1560" stopIfTrue="1">
      <formula>$E49="REPOS"</formula>
    </cfRule>
  </conditionalFormatting>
  <conditionalFormatting sqref="K49">
    <cfRule type="expression" dxfId="1211" priority="1555" stopIfTrue="1">
      <formula>$E51="APRÈS-MIDI"</formula>
    </cfRule>
    <cfRule type="expression" dxfId="1210" priority="1556" stopIfTrue="1">
      <formula>$E51="MATIN"</formula>
    </cfRule>
    <cfRule type="expression" dxfId="1209" priority="1557" stopIfTrue="1">
      <formula>$E51="REPOS"</formula>
    </cfRule>
  </conditionalFormatting>
  <conditionalFormatting sqref="K27">
    <cfRule type="expression" dxfId="1208" priority="1549" stopIfTrue="1">
      <formula>$E29="APRÈS-MIDI"</formula>
    </cfRule>
    <cfRule type="expression" dxfId="1207" priority="1550" stopIfTrue="1">
      <formula>$E29="MATIN"</formula>
    </cfRule>
    <cfRule type="expression" dxfId="1206" priority="1551" stopIfTrue="1">
      <formula>$E29="REPOS"</formula>
    </cfRule>
  </conditionalFormatting>
  <conditionalFormatting sqref="I27">
    <cfRule type="expression" dxfId="1205" priority="1546" stopIfTrue="1">
      <formula>$E29="APRÈS-MIDI"</formula>
    </cfRule>
    <cfRule type="expression" dxfId="1204" priority="1547" stopIfTrue="1">
      <formula>$E29="MATIN"</formula>
    </cfRule>
    <cfRule type="expression" dxfId="1203" priority="1548" stopIfTrue="1">
      <formula>$E29="REPOS"</formula>
    </cfRule>
  </conditionalFormatting>
  <conditionalFormatting sqref="I9">
    <cfRule type="expression" dxfId="1202" priority="1543" stopIfTrue="1">
      <formula>$E11="APRÈS-MIDI"</formula>
    </cfRule>
    <cfRule type="expression" dxfId="1201" priority="1544" stopIfTrue="1">
      <formula>$E11="MATIN"</formula>
    </cfRule>
    <cfRule type="expression" dxfId="1200" priority="1545" stopIfTrue="1">
      <formula>$E11="REPOS"</formula>
    </cfRule>
  </conditionalFormatting>
  <conditionalFormatting sqref="K9">
    <cfRule type="expression" dxfId="1199" priority="1540" stopIfTrue="1">
      <formula>$E11="APRÈS-MIDI"</formula>
    </cfRule>
    <cfRule type="expression" dxfId="1198" priority="1541" stopIfTrue="1">
      <formula>$E11="MATIN"</formula>
    </cfRule>
    <cfRule type="expression" dxfId="1197" priority="1542" stopIfTrue="1">
      <formula>$E11="REPOS"</formula>
    </cfRule>
  </conditionalFormatting>
  <conditionalFormatting sqref="I15">
    <cfRule type="expression" dxfId="1196" priority="1537" stopIfTrue="1">
      <formula>$E17="APRÈS-MIDI"</formula>
    </cfRule>
    <cfRule type="expression" dxfId="1195" priority="1538" stopIfTrue="1">
      <formula>$E17="MATIN"</formula>
    </cfRule>
    <cfRule type="expression" dxfId="1194" priority="1539" stopIfTrue="1">
      <formula>$E17="REPOS"</formula>
    </cfRule>
  </conditionalFormatting>
  <conditionalFormatting sqref="K15">
    <cfRule type="expression" dxfId="1193" priority="1534" stopIfTrue="1">
      <formula>$E17="APRÈS-MIDI"</formula>
    </cfRule>
    <cfRule type="expression" dxfId="1192" priority="1535" stopIfTrue="1">
      <formula>$E17="MATIN"</formula>
    </cfRule>
    <cfRule type="expression" dxfId="1191" priority="1536" stopIfTrue="1">
      <formula>$E17="REPOS"</formula>
    </cfRule>
  </conditionalFormatting>
  <conditionalFormatting sqref="K15">
    <cfRule type="expression" dxfId="1190" priority="1531" stopIfTrue="1">
      <formula>$E17="APRÈS-MIDI"</formula>
    </cfRule>
    <cfRule type="expression" dxfId="1189" priority="1532" stopIfTrue="1">
      <formula>$E17="MATIN"</formula>
    </cfRule>
    <cfRule type="expression" dxfId="1188" priority="1533" stopIfTrue="1">
      <formula>$E17="REPOS"</formula>
    </cfRule>
  </conditionalFormatting>
  <conditionalFormatting sqref="K20">
    <cfRule type="expression" dxfId="1187" priority="1528" stopIfTrue="1">
      <formula>$E25="APRÈS-MIDI"</formula>
    </cfRule>
    <cfRule type="expression" dxfId="1186" priority="1529" stopIfTrue="1">
      <formula>$E25="MATIN"</formula>
    </cfRule>
    <cfRule type="expression" dxfId="1185" priority="1530" stopIfTrue="1">
      <formula>$E25="REPOS"</formula>
    </cfRule>
  </conditionalFormatting>
  <conditionalFormatting sqref="K49">
    <cfRule type="expression" dxfId="1184" priority="1510" stopIfTrue="1">
      <formula>$E51="APRÈS-MIDI"</formula>
    </cfRule>
    <cfRule type="expression" dxfId="1183" priority="1511" stopIfTrue="1">
      <formula>$E51="MATIN"</formula>
    </cfRule>
    <cfRule type="expression" dxfId="1182" priority="1512" stopIfTrue="1">
      <formula>$E51="REPOS"</formula>
    </cfRule>
  </conditionalFormatting>
  <conditionalFormatting sqref="I17 K17">
    <cfRule type="expression" dxfId="1181" priority="1669" stopIfTrue="1">
      <formula>$E19="APRÈS-MIDI"</formula>
    </cfRule>
    <cfRule type="expression" dxfId="1180" priority="1670" stopIfTrue="1">
      <formula>$E19="MATIN"</formula>
    </cfRule>
    <cfRule type="expression" dxfId="1179" priority="1671" stopIfTrue="1">
      <formula>$E19="REPOS"</formula>
    </cfRule>
  </conditionalFormatting>
  <conditionalFormatting sqref="I10:I11 K10:K11">
    <cfRule type="expression" dxfId="1178" priority="1507" stopIfTrue="1">
      <formula>$E15="APRÈS-MIDI"</formula>
    </cfRule>
    <cfRule type="expression" dxfId="1177" priority="1508" stopIfTrue="1">
      <formula>$E15="MATIN"</formula>
    </cfRule>
    <cfRule type="expression" dxfId="1176" priority="1509" stopIfTrue="1">
      <formula>$E15="REPOS"</formula>
    </cfRule>
  </conditionalFormatting>
  <conditionalFormatting sqref="I18">
    <cfRule type="expression" dxfId="1175" priority="1501" stopIfTrue="1">
      <formula>$E20="APRÈS-MIDI"</formula>
    </cfRule>
    <cfRule type="expression" dxfId="1174" priority="1502" stopIfTrue="1">
      <formula>$E20="MATIN"</formula>
    </cfRule>
    <cfRule type="expression" dxfId="1173" priority="1503" stopIfTrue="1">
      <formula>$E20="REPOS"</formula>
    </cfRule>
  </conditionalFormatting>
  <conditionalFormatting sqref="I19">
    <cfRule type="expression" dxfId="1172" priority="1498" stopIfTrue="1">
      <formula>$E21="APRÈS-MIDI"</formula>
    </cfRule>
    <cfRule type="expression" dxfId="1171" priority="1499" stopIfTrue="1">
      <formula>$E21="MATIN"</formula>
    </cfRule>
    <cfRule type="expression" dxfId="1170" priority="1500" stopIfTrue="1">
      <formula>$E21="REPOS"</formula>
    </cfRule>
  </conditionalFormatting>
  <conditionalFormatting sqref="I20">
    <cfRule type="expression" dxfId="1169" priority="1495" stopIfTrue="1">
      <formula>$E25="APRÈS-MIDI"</formula>
    </cfRule>
    <cfRule type="expression" dxfId="1168" priority="1496" stopIfTrue="1">
      <formula>$E25="MATIN"</formula>
    </cfRule>
    <cfRule type="expression" dxfId="1167" priority="1497" stopIfTrue="1">
      <formula>$E25="REPOS"</formula>
    </cfRule>
  </conditionalFormatting>
  <conditionalFormatting sqref="I28">
    <cfRule type="expression" dxfId="1166" priority="1489" stopIfTrue="1">
      <formula>$E30="APRÈS-MIDI"</formula>
    </cfRule>
    <cfRule type="expression" dxfId="1165" priority="1490" stopIfTrue="1">
      <formula>$E30="MATIN"</formula>
    </cfRule>
    <cfRule type="expression" dxfId="1164" priority="1491" stopIfTrue="1">
      <formula>$E30="REPOS"</formula>
    </cfRule>
  </conditionalFormatting>
  <conditionalFormatting sqref="I29">
    <cfRule type="expression" dxfId="1163" priority="1486" stopIfTrue="1">
      <formula>$E31="APRÈS-MIDI"</formula>
    </cfRule>
    <cfRule type="expression" dxfId="1162" priority="1487" stopIfTrue="1">
      <formula>$E31="MATIN"</formula>
    </cfRule>
    <cfRule type="expression" dxfId="1161" priority="1488" stopIfTrue="1">
      <formula>$E31="REPOS"</formula>
    </cfRule>
  </conditionalFormatting>
  <conditionalFormatting sqref="I36">
    <cfRule type="expression" dxfId="1160" priority="1483" stopIfTrue="1">
      <formula>$E38="APRÈS-MIDI"</formula>
    </cfRule>
    <cfRule type="expression" dxfId="1159" priority="1484" stopIfTrue="1">
      <formula>$E38="MATIN"</formula>
    </cfRule>
    <cfRule type="expression" dxfId="1158" priority="1485" stopIfTrue="1">
      <formula>$E38="REPOS"</formula>
    </cfRule>
  </conditionalFormatting>
  <conditionalFormatting sqref="I37">
    <cfRule type="expression" dxfId="1157" priority="1480" stopIfTrue="1">
      <formula>$E39="APRÈS-MIDI"</formula>
    </cfRule>
    <cfRule type="expression" dxfId="1156" priority="1481" stopIfTrue="1">
      <formula>$E39="MATIN"</formula>
    </cfRule>
    <cfRule type="expression" dxfId="1155" priority="1482" stopIfTrue="1">
      <formula>$E39="REPOS"</formula>
    </cfRule>
  </conditionalFormatting>
  <conditionalFormatting sqref="I38">
    <cfRule type="expression" dxfId="1154" priority="1477" stopIfTrue="1">
      <formula>$E40="APRÈS-MIDI"</formula>
    </cfRule>
    <cfRule type="expression" dxfId="1153" priority="1478" stopIfTrue="1">
      <formula>$E40="MATIN"</formula>
    </cfRule>
    <cfRule type="expression" dxfId="1152" priority="1479" stopIfTrue="1">
      <formula>$E40="REPOS"</formula>
    </cfRule>
  </conditionalFormatting>
  <conditionalFormatting sqref="I39">
    <cfRule type="expression" dxfId="1151" priority="1474" stopIfTrue="1">
      <formula>$E41="APRÈS-MIDI"</formula>
    </cfRule>
    <cfRule type="expression" dxfId="1150" priority="1475" stopIfTrue="1">
      <formula>$E41="MATIN"</formula>
    </cfRule>
    <cfRule type="expression" dxfId="1149" priority="1476" stopIfTrue="1">
      <formula>$E41="REPOS"</formula>
    </cfRule>
  </conditionalFormatting>
  <conditionalFormatting sqref="I40">
    <cfRule type="expression" dxfId="1148" priority="1471" stopIfTrue="1">
      <formula>$E45="APRÈS-MIDI"</formula>
    </cfRule>
    <cfRule type="expression" dxfId="1147" priority="1472" stopIfTrue="1">
      <formula>$E45="MATIN"</formula>
    </cfRule>
    <cfRule type="expression" dxfId="1146" priority="1473" stopIfTrue="1">
      <formula>$E45="REPOS"</formula>
    </cfRule>
  </conditionalFormatting>
  <conditionalFormatting sqref="I35">
    <cfRule type="expression" dxfId="1145" priority="1468" stopIfTrue="1">
      <formula>$E35="APRÈS-MIDI"</formula>
    </cfRule>
    <cfRule type="expression" dxfId="1144" priority="1469" stopIfTrue="1">
      <formula>$E35="MATIN"</formula>
    </cfRule>
    <cfRule type="expression" dxfId="1143" priority="1470" stopIfTrue="1">
      <formula>$E35="REPOS"</formula>
    </cfRule>
  </conditionalFormatting>
  <conditionalFormatting sqref="I35">
    <cfRule type="expression" dxfId="1142" priority="1465" stopIfTrue="1">
      <formula>$E37="APRÈS-MIDI"</formula>
    </cfRule>
    <cfRule type="expression" dxfId="1141" priority="1466" stopIfTrue="1">
      <formula>$E37="MATIN"</formula>
    </cfRule>
    <cfRule type="expression" dxfId="1140" priority="1467" stopIfTrue="1">
      <formula>$E37="REPOS"</formula>
    </cfRule>
  </conditionalFormatting>
  <conditionalFormatting sqref="I35">
    <cfRule type="expression" dxfId="1139" priority="1462" stopIfTrue="1">
      <formula>$E37="APRÈS-MIDI"</formula>
    </cfRule>
    <cfRule type="expression" dxfId="1138" priority="1463" stopIfTrue="1">
      <formula>$E37="MATIN"</formula>
    </cfRule>
    <cfRule type="expression" dxfId="1137" priority="1464" stopIfTrue="1">
      <formula>$E37="REPOS"</formula>
    </cfRule>
  </conditionalFormatting>
  <conditionalFormatting sqref="I45">
    <cfRule type="expression" dxfId="1136" priority="1456" stopIfTrue="1">
      <formula>$E47="APRÈS-MIDI"</formula>
    </cfRule>
    <cfRule type="expression" dxfId="1135" priority="1457" stopIfTrue="1">
      <formula>$E47="MATIN"</formula>
    </cfRule>
    <cfRule type="expression" dxfId="1134" priority="1458" stopIfTrue="1">
      <formula>$E47="REPOS"</formula>
    </cfRule>
  </conditionalFormatting>
  <conditionalFormatting sqref="I46">
    <cfRule type="expression" dxfId="1133" priority="1453" stopIfTrue="1">
      <formula>$E48="APRÈS-MIDI"</formula>
    </cfRule>
    <cfRule type="expression" dxfId="1132" priority="1454" stopIfTrue="1">
      <formula>$E48="MATIN"</formula>
    </cfRule>
    <cfRule type="expression" dxfId="1131" priority="1455" stopIfTrue="1">
      <formula>$E48="REPOS"</formula>
    </cfRule>
  </conditionalFormatting>
  <conditionalFormatting sqref="I47">
    <cfRule type="expression" dxfId="1130" priority="1450" stopIfTrue="1">
      <formula>$E49="APRÈS-MIDI"</formula>
    </cfRule>
    <cfRule type="expression" dxfId="1129" priority="1451" stopIfTrue="1">
      <formula>$E49="MATIN"</formula>
    </cfRule>
    <cfRule type="expression" dxfId="1128" priority="1452" stopIfTrue="1">
      <formula>$E49="REPOS"</formula>
    </cfRule>
  </conditionalFormatting>
  <conditionalFormatting sqref="I48">
    <cfRule type="expression" dxfId="1127" priority="1447" stopIfTrue="1">
      <formula>$E50="APRÈS-MIDI"</formula>
    </cfRule>
    <cfRule type="expression" dxfId="1126" priority="1448" stopIfTrue="1">
      <formula>$E50="MATIN"</formula>
    </cfRule>
    <cfRule type="expression" dxfId="1125" priority="1449" stopIfTrue="1">
      <formula>$E50="REPOS"</formula>
    </cfRule>
  </conditionalFormatting>
  <conditionalFormatting sqref="I49">
    <cfRule type="expression" dxfId="1124" priority="1444" stopIfTrue="1">
      <formula>$E51="APRÈS-MIDI"</formula>
    </cfRule>
    <cfRule type="expression" dxfId="1123" priority="1445" stopIfTrue="1">
      <formula>$E51="MATIN"</formula>
    </cfRule>
    <cfRule type="expression" dxfId="1122" priority="1446" stopIfTrue="1">
      <formula>$E51="REPOS"</formula>
    </cfRule>
  </conditionalFormatting>
  <conditionalFormatting sqref="L18">
    <cfRule type="expression" dxfId="1121" priority="223" stopIfTrue="1">
      <formula>$E23="APRÈS-MIDI"</formula>
    </cfRule>
    <cfRule type="expression" dxfId="1120" priority="224" stopIfTrue="1">
      <formula>$E23="MATIN"</formula>
    </cfRule>
    <cfRule type="expression" dxfId="1119" priority="225" stopIfTrue="1">
      <formula>$E23="REPOS"</formula>
    </cfRule>
  </conditionalFormatting>
  <conditionalFormatting sqref="L18">
    <cfRule type="expression" dxfId="1118" priority="220" stopIfTrue="1">
      <formula>$E23="APRÈS-MIDI"</formula>
    </cfRule>
    <cfRule type="expression" dxfId="1117" priority="221" stopIfTrue="1">
      <formula>$E23="MATIN"</formula>
    </cfRule>
    <cfRule type="expression" dxfId="1116" priority="222" stopIfTrue="1">
      <formula>$E23="REPOS"</formula>
    </cfRule>
  </conditionalFormatting>
  <conditionalFormatting sqref="L18">
    <cfRule type="expression" dxfId="1115" priority="217" stopIfTrue="1">
      <formula>$E23="APRÈS-MIDI"</formula>
    </cfRule>
    <cfRule type="expression" dxfId="1114" priority="218" stopIfTrue="1">
      <formula>$E23="MATIN"</formula>
    </cfRule>
    <cfRule type="expression" dxfId="1113" priority="219" stopIfTrue="1">
      <formula>$E23="REPOS"</formula>
    </cfRule>
  </conditionalFormatting>
  <conditionalFormatting sqref="L19">
    <cfRule type="expression" dxfId="1112" priority="214" stopIfTrue="1">
      <formula>$E24="APRÈS-MIDI"</formula>
    </cfRule>
    <cfRule type="expression" dxfId="1111" priority="215" stopIfTrue="1">
      <formula>$E24="MATIN"</formula>
    </cfRule>
    <cfRule type="expression" dxfId="1110" priority="216" stopIfTrue="1">
      <formula>$E24="REPOS"</formula>
    </cfRule>
  </conditionalFormatting>
  <conditionalFormatting sqref="L19">
    <cfRule type="expression" dxfId="1109" priority="211" stopIfTrue="1">
      <formula>$E24="APRÈS-MIDI"</formula>
    </cfRule>
    <cfRule type="expression" dxfId="1108" priority="212" stopIfTrue="1">
      <formula>$E24="MATIN"</formula>
    </cfRule>
    <cfRule type="expression" dxfId="1107" priority="213" stopIfTrue="1">
      <formula>$E24="REPOS"</formula>
    </cfRule>
  </conditionalFormatting>
  <conditionalFormatting sqref="L19">
    <cfRule type="expression" dxfId="1106" priority="208" stopIfTrue="1">
      <formula>$E24="APRÈS-MIDI"</formula>
    </cfRule>
    <cfRule type="expression" dxfId="1105" priority="209" stopIfTrue="1">
      <formula>$E24="MATIN"</formula>
    </cfRule>
    <cfRule type="expression" dxfId="1104" priority="210" stopIfTrue="1">
      <formula>$E24="REPOS"</formula>
    </cfRule>
  </conditionalFormatting>
  <conditionalFormatting sqref="L20">
    <cfRule type="expression" dxfId="1103" priority="205" stopIfTrue="1">
      <formula>$E25="APRÈS-MIDI"</formula>
    </cfRule>
    <cfRule type="expression" dxfId="1102" priority="206" stopIfTrue="1">
      <formula>$E25="MATIN"</formula>
    </cfRule>
    <cfRule type="expression" dxfId="1101" priority="207" stopIfTrue="1">
      <formula>$E25="REPOS"</formula>
    </cfRule>
  </conditionalFormatting>
  <conditionalFormatting sqref="L20">
    <cfRule type="expression" dxfId="1100" priority="202" stopIfTrue="1">
      <formula>$E25="APRÈS-MIDI"</formula>
    </cfRule>
    <cfRule type="expression" dxfId="1099" priority="203" stopIfTrue="1">
      <formula>$E25="MATIN"</formula>
    </cfRule>
    <cfRule type="expression" dxfId="1098" priority="204" stopIfTrue="1">
      <formula>$E25="REPOS"</formula>
    </cfRule>
  </conditionalFormatting>
  <conditionalFormatting sqref="L20">
    <cfRule type="expression" dxfId="1097" priority="199" stopIfTrue="1">
      <formula>$E25="APRÈS-MIDI"</formula>
    </cfRule>
    <cfRule type="expression" dxfId="1096" priority="200" stopIfTrue="1">
      <formula>$E25="MATIN"</formula>
    </cfRule>
    <cfRule type="expression" dxfId="1095" priority="201" stopIfTrue="1">
      <formula>$E25="REPOS"</formula>
    </cfRule>
  </conditionalFormatting>
  <conditionalFormatting sqref="L21">
    <cfRule type="expression" dxfId="1094" priority="196" stopIfTrue="1">
      <formula>$E26="APRÈS-MIDI"</formula>
    </cfRule>
    <cfRule type="expression" dxfId="1093" priority="197" stopIfTrue="1">
      <formula>$E26="MATIN"</formula>
    </cfRule>
    <cfRule type="expression" dxfId="1092" priority="198" stopIfTrue="1">
      <formula>$E26="REPOS"</formula>
    </cfRule>
  </conditionalFormatting>
  <conditionalFormatting sqref="L21">
    <cfRule type="expression" dxfId="1091" priority="193" stopIfTrue="1">
      <formula>$E26="APRÈS-MIDI"</formula>
    </cfRule>
    <cfRule type="expression" dxfId="1090" priority="194" stopIfTrue="1">
      <formula>$E26="MATIN"</formula>
    </cfRule>
    <cfRule type="expression" dxfId="1089" priority="195" stopIfTrue="1">
      <formula>$E26="REPOS"</formula>
    </cfRule>
  </conditionalFormatting>
  <conditionalFormatting sqref="L21">
    <cfRule type="expression" dxfId="1088" priority="190" stopIfTrue="1">
      <formula>$E26="APRÈS-MIDI"</formula>
    </cfRule>
    <cfRule type="expression" dxfId="1087" priority="191" stopIfTrue="1">
      <formula>$E26="MATIN"</formula>
    </cfRule>
    <cfRule type="expression" dxfId="1086" priority="192" stopIfTrue="1">
      <formula>$E26="REPOS"</formula>
    </cfRule>
  </conditionalFormatting>
  <conditionalFormatting sqref="L25">
    <cfRule type="expression" dxfId="1085" priority="187" stopIfTrue="1">
      <formula>$E30="APRÈS-MIDI"</formula>
    </cfRule>
    <cfRule type="expression" dxfId="1084" priority="188" stopIfTrue="1">
      <formula>$E30="MATIN"</formula>
    </cfRule>
    <cfRule type="expression" dxfId="1083" priority="189" stopIfTrue="1">
      <formula>$E30="REPOS"</formula>
    </cfRule>
  </conditionalFormatting>
  <conditionalFormatting sqref="L25">
    <cfRule type="expression" dxfId="1082" priority="184" stopIfTrue="1">
      <formula>$E30="APRÈS-MIDI"</formula>
    </cfRule>
    <cfRule type="expression" dxfId="1081" priority="185" stopIfTrue="1">
      <formula>$E30="MATIN"</formula>
    </cfRule>
    <cfRule type="expression" dxfId="1080" priority="186" stopIfTrue="1">
      <formula>$E30="REPOS"</formula>
    </cfRule>
  </conditionalFormatting>
  <conditionalFormatting sqref="L25">
    <cfRule type="expression" dxfId="1079" priority="181" stopIfTrue="1">
      <formula>$E30="APRÈS-MIDI"</formula>
    </cfRule>
    <cfRule type="expression" dxfId="1078" priority="182" stopIfTrue="1">
      <formula>$E30="MATIN"</formula>
    </cfRule>
    <cfRule type="expression" dxfId="1077" priority="183" stopIfTrue="1">
      <formula>$E30="REPOS"</formula>
    </cfRule>
  </conditionalFormatting>
  <conditionalFormatting sqref="L26">
    <cfRule type="expression" dxfId="1076" priority="178" stopIfTrue="1">
      <formula>$E31="APRÈS-MIDI"</formula>
    </cfRule>
    <cfRule type="expression" dxfId="1075" priority="179" stopIfTrue="1">
      <formula>$E31="MATIN"</formula>
    </cfRule>
    <cfRule type="expression" dxfId="1074" priority="180" stopIfTrue="1">
      <formula>$E31="REPOS"</formula>
    </cfRule>
  </conditionalFormatting>
  <conditionalFormatting sqref="L26">
    <cfRule type="expression" dxfId="1073" priority="175" stopIfTrue="1">
      <formula>$E31="APRÈS-MIDI"</formula>
    </cfRule>
    <cfRule type="expression" dxfId="1072" priority="176" stopIfTrue="1">
      <formula>$E31="MATIN"</formula>
    </cfRule>
    <cfRule type="expression" dxfId="1071" priority="177" stopIfTrue="1">
      <formula>$E31="REPOS"</formula>
    </cfRule>
  </conditionalFormatting>
  <conditionalFormatting sqref="L26">
    <cfRule type="expression" dxfId="1070" priority="172" stopIfTrue="1">
      <formula>$E31="APRÈS-MIDI"</formula>
    </cfRule>
    <cfRule type="expression" dxfId="1069" priority="173" stopIfTrue="1">
      <formula>$E31="MATIN"</formula>
    </cfRule>
    <cfRule type="expression" dxfId="1068" priority="174" stopIfTrue="1">
      <formula>$E31="REPOS"</formula>
    </cfRule>
  </conditionalFormatting>
  <conditionalFormatting sqref="L27">
    <cfRule type="expression" dxfId="1067" priority="169" stopIfTrue="1">
      <formula>$E32="APRÈS-MIDI"</formula>
    </cfRule>
    <cfRule type="expression" dxfId="1066" priority="170" stopIfTrue="1">
      <formula>$E32="MATIN"</formula>
    </cfRule>
    <cfRule type="expression" dxfId="1065" priority="171" stopIfTrue="1">
      <formula>$E32="REPOS"</formula>
    </cfRule>
  </conditionalFormatting>
  <conditionalFormatting sqref="L27">
    <cfRule type="expression" dxfId="1064" priority="166" stopIfTrue="1">
      <formula>$E32="APRÈS-MIDI"</formula>
    </cfRule>
    <cfRule type="expression" dxfId="1063" priority="167" stopIfTrue="1">
      <formula>$E32="MATIN"</formula>
    </cfRule>
    <cfRule type="expression" dxfId="1062" priority="168" stopIfTrue="1">
      <formula>$E32="REPOS"</formula>
    </cfRule>
  </conditionalFormatting>
  <conditionalFormatting sqref="L27">
    <cfRule type="expression" dxfId="1061" priority="163" stopIfTrue="1">
      <formula>$E32="APRÈS-MIDI"</formula>
    </cfRule>
    <cfRule type="expression" dxfId="1060" priority="164" stopIfTrue="1">
      <formula>$E32="MATIN"</formula>
    </cfRule>
    <cfRule type="expression" dxfId="1059" priority="165" stopIfTrue="1">
      <formula>$E32="REPOS"</formula>
    </cfRule>
  </conditionalFormatting>
  <conditionalFormatting sqref="L28">
    <cfRule type="expression" dxfId="1058" priority="160" stopIfTrue="1">
      <formula>$E33="APRÈS-MIDI"</formula>
    </cfRule>
    <cfRule type="expression" dxfId="1057" priority="161" stopIfTrue="1">
      <formula>$E33="MATIN"</formula>
    </cfRule>
    <cfRule type="expression" dxfId="1056" priority="162" stopIfTrue="1">
      <formula>$E33="REPOS"</formula>
    </cfRule>
  </conditionalFormatting>
  <conditionalFormatting sqref="L28">
    <cfRule type="expression" dxfId="1055" priority="157" stopIfTrue="1">
      <formula>$E33="APRÈS-MIDI"</formula>
    </cfRule>
    <cfRule type="expression" dxfId="1054" priority="158" stopIfTrue="1">
      <formula>$E33="MATIN"</formula>
    </cfRule>
    <cfRule type="expression" dxfId="1053" priority="159" stopIfTrue="1">
      <formula>$E33="REPOS"</formula>
    </cfRule>
  </conditionalFormatting>
  <conditionalFormatting sqref="L28">
    <cfRule type="expression" dxfId="1052" priority="154" stopIfTrue="1">
      <formula>$E33="APRÈS-MIDI"</formula>
    </cfRule>
    <cfRule type="expression" dxfId="1051" priority="155" stopIfTrue="1">
      <formula>$E33="MATIN"</formula>
    </cfRule>
    <cfRule type="expression" dxfId="1050" priority="156" stopIfTrue="1">
      <formula>$E33="REPOS"</formula>
    </cfRule>
  </conditionalFormatting>
  <conditionalFormatting sqref="L29">
    <cfRule type="expression" dxfId="1049" priority="151" stopIfTrue="1">
      <formula>$E34="APRÈS-MIDI"</formula>
    </cfRule>
    <cfRule type="expression" dxfId="1048" priority="152" stopIfTrue="1">
      <formula>$E34="MATIN"</formula>
    </cfRule>
    <cfRule type="expression" dxfId="1047" priority="153" stopIfTrue="1">
      <formula>$E34="REPOS"</formula>
    </cfRule>
  </conditionalFormatting>
  <conditionalFormatting sqref="L29">
    <cfRule type="expression" dxfId="1046" priority="148" stopIfTrue="1">
      <formula>$E34="APRÈS-MIDI"</formula>
    </cfRule>
    <cfRule type="expression" dxfId="1045" priority="149" stopIfTrue="1">
      <formula>$E34="MATIN"</formula>
    </cfRule>
    <cfRule type="expression" dxfId="1044" priority="150" stopIfTrue="1">
      <formula>$E34="REPOS"</formula>
    </cfRule>
  </conditionalFormatting>
  <conditionalFormatting sqref="L29">
    <cfRule type="expression" dxfId="1043" priority="145" stopIfTrue="1">
      <formula>$E34="APRÈS-MIDI"</formula>
    </cfRule>
    <cfRule type="expression" dxfId="1042" priority="146" stopIfTrue="1">
      <formula>$E34="MATIN"</formula>
    </cfRule>
    <cfRule type="expression" dxfId="1041" priority="147" stopIfTrue="1">
      <formula>$E34="REPOS"</formula>
    </cfRule>
  </conditionalFormatting>
  <conditionalFormatting sqref="L30">
    <cfRule type="expression" dxfId="1040" priority="142" stopIfTrue="1">
      <formula>$E35="APRÈS-MIDI"</formula>
    </cfRule>
    <cfRule type="expression" dxfId="1039" priority="143" stopIfTrue="1">
      <formula>$E35="MATIN"</formula>
    </cfRule>
    <cfRule type="expression" dxfId="1038" priority="144" stopIfTrue="1">
      <formula>$E35="REPOS"</formula>
    </cfRule>
  </conditionalFormatting>
  <conditionalFormatting sqref="L30">
    <cfRule type="expression" dxfId="1037" priority="139" stopIfTrue="1">
      <formula>$E35="APRÈS-MIDI"</formula>
    </cfRule>
    <cfRule type="expression" dxfId="1036" priority="140" stopIfTrue="1">
      <formula>$E35="MATIN"</formula>
    </cfRule>
    <cfRule type="expression" dxfId="1035" priority="141" stopIfTrue="1">
      <formula>$E35="REPOS"</formula>
    </cfRule>
  </conditionalFormatting>
  <conditionalFormatting sqref="L30">
    <cfRule type="expression" dxfId="1034" priority="136" stopIfTrue="1">
      <formula>$E35="APRÈS-MIDI"</formula>
    </cfRule>
    <cfRule type="expression" dxfId="1033" priority="137" stopIfTrue="1">
      <formula>$E35="MATIN"</formula>
    </cfRule>
    <cfRule type="expression" dxfId="1032" priority="138" stopIfTrue="1">
      <formula>$E35="REPOS"</formula>
    </cfRule>
  </conditionalFormatting>
  <conditionalFormatting sqref="L31">
    <cfRule type="expression" dxfId="1031" priority="133" stopIfTrue="1">
      <formula>$E36="APRÈS-MIDI"</formula>
    </cfRule>
    <cfRule type="expression" dxfId="1030" priority="134" stopIfTrue="1">
      <formula>$E36="MATIN"</formula>
    </cfRule>
    <cfRule type="expression" dxfId="1029" priority="135" stopIfTrue="1">
      <formula>$E36="REPOS"</formula>
    </cfRule>
  </conditionalFormatting>
  <conditionalFormatting sqref="L31">
    <cfRule type="expression" dxfId="1028" priority="130" stopIfTrue="1">
      <formula>$E36="APRÈS-MIDI"</formula>
    </cfRule>
    <cfRule type="expression" dxfId="1027" priority="131" stopIfTrue="1">
      <formula>$E36="MATIN"</formula>
    </cfRule>
    <cfRule type="expression" dxfId="1026" priority="132" stopIfTrue="1">
      <formula>$E36="REPOS"</formula>
    </cfRule>
  </conditionalFormatting>
  <conditionalFormatting sqref="L31">
    <cfRule type="expression" dxfId="1025" priority="127" stopIfTrue="1">
      <formula>$E36="APRÈS-MIDI"</formula>
    </cfRule>
    <cfRule type="expression" dxfId="1024" priority="128" stopIfTrue="1">
      <formula>$E36="MATIN"</formula>
    </cfRule>
    <cfRule type="expression" dxfId="1023" priority="129" stopIfTrue="1">
      <formula>$E36="REPOS"</formula>
    </cfRule>
  </conditionalFormatting>
  <conditionalFormatting sqref="L35">
    <cfRule type="expression" dxfId="1022" priority="124" stopIfTrue="1">
      <formula>$E40="APRÈS-MIDI"</formula>
    </cfRule>
    <cfRule type="expression" dxfId="1021" priority="125" stopIfTrue="1">
      <formula>$E40="MATIN"</formula>
    </cfRule>
    <cfRule type="expression" dxfId="1020" priority="126" stopIfTrue="1">
      <formula>$E40="REPOS"</formula>
    </cfRule>
  </conditionalFormatting>
  <conditionalFormatting sqref="L35">
    <cfRule type="expression" dxfId="1019" priority="121" stopIfTrue="1">
      <formula>$E40="APRÈS-MIDI"</formula>
    </cfRule>
    <cfRule type="expression" dxfId="1018" priority="122" stopIfTrue="1">
      <formula>$E40="MATIN"</formula>
    </cfRule>
    <cfRule type="expression" dxfId="1017" priority="123" stopIfTrue="1">
      <formula>$E40="REPOS"</formula>
    </cfRule>
  </conditionalFormatting>
  <conditionalFormatting sqref="L35">
    <cfRule type="expression" dxfId="1016" priority="118" stopIfTrue="1">
      <formula>$E40="APRÈS-MIDI"</formula>
    </cfRule>
    <cfRule type="expression" dxfId="1015" priority="119" stopIfTrue="1">
      <formula>$E40="MATIN"</formula>
    </cfRule>
    <cfRule type="expression" dxfId="1014" priority="120" stopIfTrue="1">
      <formula>$E40="REPOS"</formula>
    </cfRule>
  </conditionalFormatting>
  <conditionalFormatting sqref="L36">
    <cfRule type="expression" dxfId="1013" priority="115" stopIfTrue="1">
      <formula>$E41="APRÈS-MIDI"</formula>
    </cfRule>
    <cfRule type="expression" dxfId="1012" priority="116" stopIfTrue="1">
      <formula>$E41="MATIN"</formula>
    </cfRule>
    <cfRule type="expression" dxfId="1011" priority="117" stopIfTrue="1">
      <formula>$E41="REPOS"</formula>
    </cfRule>
  </conditionalFormatting>
  <conditionalFormatting sqref="L36">
    <cfRule type="expression" dxfId="1010" priority="112" stopIfTrue="1">
      <formula>$E41="APRÈS-MIDI"</formula>
    </cfRule>
    <cfRule type="expression" dxfId="1009" priority="113" stopIfTrue="1">
      <formula>$E41="MATIN"</formula>
    </cfRule>
    <cfRule type="expression" dxfId="1008" priority="114" stopIfTrue="1">
      <formula>$E41="REPOS"</formula>
    </cfRule>
  </conditionalFormatting>
  <conditionalFormatting sqref="L36">
    <cfRule type="expression" dxfId="1007" priority="109" stopIfTrue="1">
      <formula>$E41="APRÈS-MIDI"</formula>
    </cfRule>
    <cfRule type="expression" dxfId="1006" priority="110" stopIfTrue="1">
      <formula>$E41="MATIN"</formula>
    </cfRule>
    <cfRule type="expression" dxfId="1005" priority="111" stopIfTrue="1">
      <formula>$E41="REPOS"</formula>
    </cfRule>
  </conditionalFormatting>
  <conditionalFormatting sqref="L37">
    <cfRule type="expression" dxfId="1004" priority="106" stopIfTrue="1">
      <formula>$E42="APRÈS-MIDI"</formula>
    </cfRule>
    <cfRule type="expression" dxfId="1003" priority="107" stopIfTrue="1">
      <formula>$E42="MATIN"</formula>
    </cfRule>
    <cfRule type="expression" dxfId="1002" priority="108" stopIfTrue="1">
      <formula>$E42="REPOS"</formula>
    </cfRule>
  </conditionalFormatting>
  <conditionalFormatting sqref="L37">
    <cfRule type="expression" dxfId="1001" priority="103" stopIfTrue="1">
      <formula>$E42="APRÈS-MIDI"</formula>
    </cfRule>
    <cfRule type="expression" dxfId="1000" priority="104" stopIfTrue="1">
      <formula>$E42="MATIN"</formula>
    </cfRule>
    <cfRule type="expression" dxfId="999" priority="105" stopIfTrue="1">
      <formula>$E42="REPOS"</formula>
    </cfRule>
  </conditionalFormatting>
  <conditionalFormatting sqref="L37">
    <cfRule type="expression" dxfId="998" priority="100" stopIfTrue="1">
      <formula>$E42="APRÈS-MIDI"</formula>
    </cfRule>
    <cfRule type="expression" dxfId="997" priority="101" stopIfTrue="1">
      <formula>$E42="MATIN"</formula>
    </cfRule>
    <cfRule type="expression" dxfId="996" priority="102" stopIfTrue="1">
      <formula>$E42="REPOS"</formula>
    </cfRule>
  </conditionalFormatting>
  <conditionalFormatting sqref="L38">
    <cfRule type="expression" dxfId="995" priority="97" stopIfTrue="1">
      <formula>$E43="APRÈS-MIDI"</formula>
    </cfRule>
    <cfRule type="expression" dxfId="994" priority="98" stopIfTrue="1">
      <formula>$E43="MATIN"</formula>
    </cfRule>
    <cfRule type="expression" dxfId="993" priority="99" stopIfTrue="1">
      <formula>$E43="REPOS"</formula>
    </cfRule>
  </conditionalFormatting>
  <conditionalFormatting sqref="L38">
    <cfRule type="expression" dxfId="992" priority="94" stopIfTrue="1">
      <formula>$E43="APRÈS-MIDI"</formula>
    </cfRule>
    <cfRule type="expression" dxfId="991" priority="95" stopIfTrue="1">
      <formula>$E43="MATIN"</formula>
    </cfRule>
    <cfRule type="expression" dxfId="990" priority="96" stopIfTrue="1">
      <formula>$E43="REPOS"</formula>
    </cfRule>
  </conditionalFormatting>
  <conditionalFormatting sqref="L38">
    <cfRule type="expression" dxfId="989" priority="91" stopIfTrue="1">
      <formula>$E43="APRÈS-MIDI"</formula>
    </cfRule>
    <cfRule type="expression" dxfId="988" priority="92" stopIfTrue="1">
      <formula>$E43="MATIN"</formula>
    </cfRule>
    <cfRule type="expression" dxfId="987" priority="93" stopIfTrue="1">
      <formula>$E43="REPOS"</formula>
    </cfRule>
  </conditionalFormatting>
  <conditionalFormatting sqref="L39">
    <cfRule type="expression" dxfId="986" priority="88" stopIfTrue="1">
      <formula>$E44="APRÈS-MIDI"</formula>
    </cfRule>
    <cfRule type="expression" dxfId="985" priority="89" stopIfTrue="1">
      <formula>$E44="MATIN"</formula>
    </cfRule>
    <cfRule type="expression" dxfId="984" priority="90" stopIfTrue="1">
      <formula>$E44="REPOS"</formula>
    </cfRule>
  </conditionalFormatting>
  <conditionalFormatting sqref="L39">
    <cfRule type="expression" dxfId="983" priority="85" stopIfTrue="1">
      <formula>$E44="APRÈS-MIDI"</formula>
    </cfRule>
    <cfRule type="expression" dxfId="982" priority="86" stopIfTrue="1">
      <formula>$E44="MATIN"</formula>
    </cfRule>
    <cfRule type="expression" dxfId="981" priority="87" stopIfTrue="1">
      <formula>$E44="REPOS"</formula>
    </cfRule>
  </conditionalFormatting>
  <conditionalFormatting sqref="L39">
    <cfRule type="expression" dxfId="980" priority="82" stopIfTrue="1">
      <formula>$E44="APRÈS-MIDI"</formula>
    </cfRule>
    <cfRule type="expression" dxfId="979" priority="83" stopIfTrue="1">
      <formula>$E44="MATIN"</formula>
    </cfRule>
    <cfRule type="expression" dxfId="978" priority="84" stopIfTrue="1">
      <formula>$E44="REPOS"</formula>
    </cfRule>
  </conditionalFormatting>
  <conditionalFormatting sqref="L40">
    <cfRule type="expression" dxfId="977" priority="79" stopIfTrue="1">
      <formula>$E45="APRÈS-MIDI"</formula>
    </cfRule>
    <cfRule type="expression" dxfId="976" priority="80" stopIfTrue="1">
      <formula>$E45="MATIN"</formula>
    </cfRule>
    <cfRule type="expression" dxfId="975" priority="81" stopIfTrue="1">
      <formula>$E45="REPOS"</formula>
    </cfRule>
  </conditionalFormatting>
  <conditionalFormatting sqref="L40">
    <cfRule type="expression" dxfId="974" priority="76" stopIfTrue="1">
      <formula>$E45="APRÈS-MIDI"</formula>
    </cfRule>
    <cfRule type="expression" dxfId="973" priority="77" stopIfTrue="1">
      <formula>$E45="MATIN"</formula>
    </cfRule>
    <cfRule type="expression" dxfId="972" priority="78" stopIfTrue="1">
      <formula>$E45="REPOS"</formula>
    </cfRule>
  </conditionalFormatting>
  <conditionalFormatting sqref="L40">
    <cfRule type="expression" dxfId="971" priority="73" stopIfTrue="1">
      <formula>$E45="APRÈS-MIDI"</formula>
    </cfRule>
    <cfRule type="expression" dxfId="970" priority="74" stopIfTrue="1">
      <formula>$E45="MATIN"</formula>
    </cfRule>
    <cfRule type="expression" dxfId="969" priority="75" stopIfTrue="1">
      <formula>$E45="REPOS"</formula>
    </cfRule>
  </conditionalFormatting>
  <conditionalFormatting sqref="I14:L14 I24:L24 I34:L34 I44:L44 K52">
    <cfRule type="expression" dxfId="968" priority="517" stopIfTrue="1">
      <formula>$E17="APRÈS-MIDI"</formula>
    </cfRule>
    <cfRule type="expression" dxfId="967" priority="518" stopIfTrue="1">
      <formula>$E17="MATIN"</formula>
    </cfRule>
    <cfRule type="expression" dxfId="966" priority="519" stopIfTrue="1">
      <formula>$E17="REPOS"</formula>
    </cfRule>
  </conditionalFormatting>
  <conditionalFormatting sqref="I13:L13 I23:L23 I33:L33 I43:L43 I51:L51">
    <cfRule type="expression" dxfId="965" priority="520" stopIfTrue="1">
      <formula>$E17="APRÈS-MIDI"</formula>
    </cfRule>
    <cfRule type="expression" dxfId="964" priority="521" stopIfTrue="1">
      <formula>$E17="MATIN"</formula>
    </cfRule>
    <cfRule type="expression" dxfId="963" priority="522" stopIfTrue="1">
      <formula>$E17="REPOS"</formula>
    </cfRule>
  </conditionalFormatting>
  <conditionalFormatting sqref="L49">
    <cfRule type="expression" dxfId="962" priority="25" stopIfTrue="1">
      <formula>$E54="APRÈS-MIDI"</formula>
    </cfRule>
    <cfRule type="expression" dxfId="961" priority="26" stopIfTrue="1">
      <formula>$E54="MATIN"</formula>
    </cfRule>
    <cfRule type="expression" dxfId="960" priority="27" stopIfTrue="1">
      <formula>$E54="REPOS"</formula>
    </cfRule>
  </conditionalFormatting>
  <conditionalFormatting sqref="L49">
    <cfRule type="expression" dxfId="959" priority="22" stopIfTrue="1">
      <formula>$E54="APRÈS-MIDI"</formula>
    </cfRule>
    <cfRule type="expression" dxfId="958" priority="23" stopIfTrue="1">
      <formula>$E54="MATIN"</formula>
    </cfRule>
    <cfRule type="expression" dxfId="957" priority="24" stopIfTrue="1">
      <formula>$E54="REPOS"</formula>
    </cfRule>
  </conditionalFormatting>
  <conditionalFormatting sqref="L49">
    <cfRule type="expression" dxfId="956" priority="19" stopIfTrue="1">
      <formula>$E54="APRÈS-MIDI"</formula>
    </cfRule>
    <cfRule type="expression" dxfId="955" priority="20" stopIfTrue="1">
      <formula>$E54="MATIN"</formula>
    </cfRule>
    <cfRule type="expression" dxfId="954" priority="21" stopIfTrue="1">
      <formula>$E54="REPOS"</formula>
    </cfRule>
  </conditionalFormatting>
  <conditionalFormatting sqref="I7 K7:L7">
    <cfRule type="expression" dxfId="953" priority="466" stopIfTrue="1">
      <formula>$E9="APRÈS-MIDI"</formula>
    </cfRule>
    <cfRule type="expression" dxfId="952" priority="467" stopIfTrue="1">
      <formula>$E9="MATIN"</formula>
    </cfRule>
    <cfRule type="expression" dxfId="951" priority="468" stopIfTrue="1">
      <formula>$E9="REPOS"</formula>
    </cfRule>
  </conditionalFormatting>
  <conditionalFormatting sqref="I7">
    <cfRule type="expression" dxfId="950" priority="463" stopIfTrue="1">
      <formula>$E9="APRÈS-MIDI"</formula>
    </cfRule>
    <cfRule type="expression" dxfId="949" priority="464" stopIfTrue="1">
      <formula>$E9="MATIN"</formula>
    </cfRule>
    <cfRule type="expression" dxfId="948" priority="465" stopIfTrue="1">
      <formula>$E9="REPOS"</formula>
    </cfRule>
  </conditionalFormatting>
  <conditionalFormatting sqref="I7">
    <cfRule type="expression" dxfId="947" priority="460" stopIfTrue="1">
      <formula>$E9="APRÈS-MIDI"</formula>
    </cfRule>
    <cfRule type="expression" dxfId="946" priority="461" stopIfTrue="1">
      <formula>$E9="MATIN"</formula>
    </cfRule>
    <cfRule type="expression" dxfId="945" priority="462" stopIfTrue="1">
      <formula>$E9="REPOS"</formula>
    </cfRule>
  </conditionalFormatting>
  <conditionalFormatting sqref="I7">
    <cfRule type="expression" dxfId="944" priority="457" stopIfTrue="1">
      <formula>$E9="APRÈS-MIDI"</formula>
    </cfRule>
    <cfRule type="expression" dxfId="943" priority="458" stopIfTrue="1">
      <formula>$E9="MATIN"</formula>
    </cfRule>
    <cfRule type="expression" dxfId="942" priority="459" stopIfTrue="1">
      <formula>$E9="REPOS"</formula>
    </cfRule>
  </conditionalFormatting>
  <conditionalFormatting sqref="I5:I6">
    <cfRule type="expression" dxfId="941" priority="454" stopIfTrue="1">
      <formula>$E8="APRÈS-MIDI"</formula>
    </cfRule>
    <cfRule type="expression" dxfId="940" priority="455" stopIfTrue="1">
      <formula>$E8="MATIN"</formula>
    </cfRule>
    <cfRule type="expression" dxfId="939" priority="456" stopIfTrue="1">
      <formula>$E8="REPOS"</formula>
    </cfRule>
  </conditionalFormatting>
  <conditionalFormatting sqref="I5:I6">
    <cfRule type="expression" dxfId="938" priority="451" stopIfTrue="1">
      <formula>$E8="APRÈS-MIDI"</formula>
    </cfRule>
    <cfRule type="expression" dxfId="937" priority="452" stopIfTrue="1">
      <formula>$E8="MATIN"</formula>
    </cfRule>
    <cfRule type="expression" dxfId="936" priority="453" stopIfTrue="1">
      <formula>$E8="REPOS"</formula>
    </cfRule>
  </conditionalFormatting>
  <conditionalFormatting sqref="I5:I6">
    <cfRule type="expression" dxfId="935" priority="448" stopIfTrue="1">
      <formula>$E8="APRÈS-MIDI"</formula>
    </cfRule>
    <cfRule type="expression" dxfId="934" priority="449" stopIfTrue="1">
      <formula>$E8="MATIN"</formula>
    </cfRule>
    <cfRule type="expression" dxfId="933" priority="450" stopIfTrue="1">
      <formula>$E8="REPOS"</formula>
    </cfRule>
  </conditionalFormatting>
  <conditionalFormatting sqref="I5:I6">
    <cfRule type="expression" dxfId="932" priority="445" stopIfTrue="1">
      <formula>$E8="APRÈS-MIDI"</formula>
    </cfRule>
    <cfRule type="expression" dxfId="931" priority="446" stopIfTrue="1">
      <formula>$E8="MATIN"</formula>
    </cfRule>
    <cfRule type="expression" dxfId="930" priority="447" stopIfTrue="1">
      <formula>$E8="REPOS"</formula>
    </cfRule>
  </conditionalFormatting>
  <conditionalFormatting sqref="I5:I6">
    <cfRule type="expression" dxfId="929" priority="442" stopIfTrue="1">
      <formula>$E8="APRÈS-MIDI"</formula>
    </cfRule>
    <cfRule type="expression" dxfId="928" priority="443" stopIfTrue="1">
      <formula>$E8="MATIN"</formula>
    </cfRule>
    <cfRule type="expression" dxfId="927" priority="444" stopIfTrue="1">
      <formula>$E8="REPOS"</formula>
    </cfRule>
  </conditionalFormatting>
  <conditionalFormatting sqref="I5:I6">
    <cfRule type="expression" dxfId="926" priority="439" stopIfTrue="1">
      <formula>$E8="APRÈS-MIDI"</formula>
    </cfRule>
    <cfRule type="expression" dxfId="925" priority="440" stopIfTrue="1">
      <formula>$E8="MATIN"</formula>
    </cfRule>
    <cfRule type="expression" dxfId="924" priority="441" stopIfTrue="1">
      <formula>$E8="REPOS"</formula>
    </cfRule>
  </conditionalFormatting>
  <conditionalFormatting sqref="I6">
    <cfRule type="expression" dxfId="923" priority="436" stopIfTrue="1">
      <formula>$E8="APRÈS-MIDI"</formula>
    </cfRule>
    <cfRule type="expression" dxfId="922" priority="437" stopIfTrue="1">
      <formula>$E8="MATIN"</formula>
    </cfRule>
    <cfRule type="expression" dxfId="921" priority="438" stopIfTrue="1">
      <formula>$E8="REPOS"</formula>
    </cfRule>
  </conditionalFormatting>
  <conditionalFormatting sqref="I6">
    <cfRule type="expression" dxfId="920" priority="433" stopIfTrue="1">
      <formula>$E8="APRÈS-MIDI"</formula>
    </cfRule>
    <cfRule type="expression" dxfId="919" priority="434" stopIfTrue="1">
      <formula>$E8="MATIN"</formula>
    </cfRule>
    <cfRule type="expression" dxfId="918" priority="435" stopIfTrue="1">
      <formula>$E8="REPOS"</formula>
    </cfRule>
  </conditionalFormatting>
  <conditionalFormatting sqref="I6">
    <cfRule type="expression" dxfId="917" priority="430" stopIfTrue="1">
      <formula>$E8="APRÈS-MIDI"</formula>
    </cfRule>
    <cfRule type="expression" dxfId="916" priority="431" stopIfTrue="1">
      <formula>$E8="MATIN"</formula>
    </cfRule>
    <cfRule type="expression" dxfId="915" priority="432" stopIfTrue="1">
      <formula>$E8="REPOS"</formula>
    </cfRule>
  </conditionalFormatting>
  <conditionalFormatting sqref="I6">
    <cfRule type="expression" dxfId="914" priority="427" stopIfTrue="1">
      <formula>$E8="APRÈS-MIDI"</formula>
    </cfRule>
    <cfRule type="expression" dxfId="913" priority="428" stopIfTrue="1">
      <formula>$E8="MATIN"</formula>
    </cfRule>
    <cfRule type="expression" dxfId="912" priority="429" stopIfTrue="1">
      <formula>$E8="REPOS"</formula>
    </cfRule>
  </conditionalFormatting>
  <conditionalFormatting sqref="J7">
    <cfRule type="expression" dxfId="911" priority="424" stopIfTrue="1">
      <formula>$E9="APRÈS-MIDI"</formula>
    </cfRule>
    <cfRule type="expression" dxfId="910" priority="425" stopIfTrue="1">
      <formula>$E9="MATIN"</formula>
    </cfRule>
    <cfRule type="expression" dxfId="909" priority="426" stopIfTrue="1">
      <formula>$E9="REPOS"</formula>
    </cfRule>
  </conditionalFormatting>
  <conditionalFormatting sqref="J7">
    <cfRule type="expression" dxfId="908" priority="421" stopIfTrue="1">
      <formula>$E9="APRÈS-MIDI"</formula>
    </cfRule>
    <cfRule type="expression" dxfId="907" priority="422" stopIfTrue="1">
      <formula>$E9="MATIN"</formula>
    </cfRule>
    <cfRule type="expression" dxfId="906" priority="423" stopIfTrue="1">
      <formula>$E9="REPOS"</formula>
    </cfRule>
  </conditionalFormatting>
  <conditionalFormatting sqref="J7">
    <cfRule type="expression" dxfId="905" priority="418" stopIfTrue="1">
      <formula>$E9="APRÈS-MIDI"</formula>
    </cfRule>
    <cfRule type="expression" dxfId="904" priority="419" stopIfTrue="1">
      <formula>$E9="MATIN"</formula>
    </cfRule>
    <cfRule type="expression" dxfId="903" priority="420" stopIfTrue="1">
      <formula>$E9="REPOS"</formula>
    </cfRule>
  </conditionalFormatting>
  <conditionalFormatting sqref="J7">
    <cfRule type="expression" dxfId="902" priority="415" stopIfTrue="1">
      <formula>$E9="APRÈS-MIDI"</formula>
    </cfRule>
    <cfRule type="expression" dxfId="901" priority="416" stopIfTrue="1">
      <formula>$E9="MATIN"</formula>
    </cfRule>
    <cfRule type="expression" dxfId="900" priority="417" stopIfTrue="1">
      <formula>$E9="REPOS"</formula>
    </cfRule>
  </conditionalFormatting>
  <conditionalFormatting sqref="J5:J6">
    <cfRule type="expression" dxfId="899" priority="412" stopIfTrue="1">
      <formula>$E8="APRÈS-MIDI"</formula>
    </cfRule>
    <cfRule type="expression" dxfId="898" priority="413" stopIfTrue="1">
      <formula>$E8="MATIN"</formula>
    </cfRule>
    <cfRule type="expression" dxfId="897" priority="414" stopIfTrue="1">
      <formula>$E8="REPOS"</formula>
    </cfRule>
  </conditionalFormatting>
  <conditionalFormatting sqref="J5:J6">
    <cfRule type="expression" dxfId="896" priority="409" stopIfTrue="1">
      <formula>$E8="APRÈS-MIDI"</formula>
    </cfRule>
    <cfRule type="expression" dxfId="895" priority="410" stopIfTrue="1">
      <formula>$E8="MATIN"</formula>
    </cfRule>
    <cfRule type="expression" dxfId="894" priority="411" stopIfTrue="1">
      <formula>$E8="REPOS"</formula>
    </cfRule>
  </conditionalFormatting>
  <conditionalFormatting sqref="J5:J6">
    <cfRule type="expression" dxfId="893" priority="406" stopIfTrue="1">
      <formula>$E8="APRÈS-MIDI"</formula>
    </cfRule>
    <cfRule type="expression" dxfId="892" priority="407" stopIfTrue="1">
      <formula>$E8="MATIN"</formula>
    </cfRule>
    <cfRule type="expression" dxfId="891" priority="408" stopIfTrue="1">
      <formula>$E8="REPOS"</formula>
    </cfRule>
  </conditionalFormatting>
  <conditionalFormatting sqref="J5:J6">
    <cfRule type="expression" dxfId="890" priority="403" stopIfTrue="1">
      <formula>$E8="APRÈS-MIDI"</formula>
    </cfRule>
    <cfRule type="expression" dxfId="889" priority="404" stopIfTrue="1">
      <formula>$E8="MATIN"</formula>
    </cfRule>
    <cfRule type="expression" dxfId="888" priority="405" stopIfTrue="1">
      <formula>$E8="REPOS"</formula>
    </cfRule>
  </conditionalFormatting>
  <conditionalFormatting sqref="J5:J6">
    <cfRule type="expression" dxfId="887" priority="400" stopIfTrue="1">
      <formula>$E8="APRÈS-MIDI"</formula>
    </cfRule>
    <cfRule type="expression" dxfId="886" priority="401" stopIfTrue="1">
      <formula>$E8="MATIN"</formula>
    </cfRule>
    <cfRule type="expression" dxfId="885" priority="402" stopIfTrue="1">
      <formula>$E8="REPOS"</formula>
    </cfRule>
  </conditionalFormatting>
  <conditionalFormatting sqref="J5:J6">
    <cfRule type="expression" dxfId="884" priority="397" stopIfTrue="1">
      <formula>$E8="APRÈS-MIDI"</formula>
    </cfRule>
    <cfRule type="expression" dxfId="883" priority="398" stopIfTrue="1">
      <formula>$E8="MATIN"</formula>
    </cfRule>
    <cfRule type="expression" dxfId="882" priority="399" stopIfTrue="1">
      <formula>$E8="REPOS"</formula>
    </cfRule>
  </conditionalFormatting>
  <conditionalFormatting sqref="J6">
    <cfRule type="expression" dxfId="881" priority="394" stopIfTrue="1">
      <formula>$E8="APRÈS-MIDI"</formula>
    </cfRule>
    <cfRule type="expression" dxfId="880" priority="395" stopIfTrue="1">
      <formula>$E8="MATIN"</formula>
    </cfRule>
    <cfRule type="expression" dxfId="879" priority="396" stopIfTrue="1">
      <formula>$E8="REPOS"</formula>
    </cfRule>
  </conditionalFormatting>
  <conditionalFormatting sqref="J6">
    <cfRule type="expression" dxfId="878" priority="391" stopIfTrue="1">
      <formula>$E8="APRÈS-MIDI"</formula>
    </cfRule>
    <cfRule type="expression" dxfId="877" priority="392" stopIfTrue="1">
      <formula>$E8="MATIN"</formula>
    </cfRule>
    <cfRule type="expression" dxfId="876" priority="393" stopIfTrue="1">
      <formula>$E8="REPOS"</formula>
    </cfRule>
  </conditionalFormatting>
  <conditionalFormatting sqref="J6">
    <cfRule type="expression" dxfId="875" priority="388" stopIfTrue="1">
      <formula>$E8="APRÈS-MIDI"</formula>
    </cfRule>
    <cfRule type="expression" dxfId="874" priority="389" stopIfTrue="1">
      <formula>$E8="MATIN"</formula>
    </cfRule>
    <cfRule type="expression" dxfId="873" priority="390" stopIfTrue="1">
      <formula>$E8="REPOS"</formula>
    </cfRule>
  </conditionalFormatting>
  <conditionalFormatting sqref="J6">
    <cfRule type="expression" dxfId="872" priority="385" stopIfTrue="1">
      <formula>$E8="APRÈS-MIDI"</formula>
    </cfRule>
    <cfRule type="expression" dxfId="871" priority="386" stopIfTrue="1">
      <formula>$E8="MATIN"</formula>
    </cfRule>
    <cfRule type="expression" dxfId="870" priority="387" stopIfTrue="1">
      <formula>$E8="REPOS"</formula>
    </cfRule>
  </conditionalFormatting>
  <conditionalFormatting sqref="K6">
    <cfRule type="expression" dxfId="869" priority="382" stopIfTrue="1">
      <formula>$E8="APRÈS-MIDI"</formula>
    </cfRule>
    <cfRule type="expression" dxfId="868" priority="383" stopIfTrue="1">
      <formula>$E8="MATIN"</formula>
    </cfRule>
    <cfRule type="expression" dxfId="867" priority="384" stopIfTrue="1">
      <formula>$E8="REPOS"</formula>
    </cfRule>
  </conditionalFormatting>
  <conditionalFormatting sqref="L6">
    <cfRule type="expression" dxfId="866" priority="379" stopIfTrue="1">
      <formula>$E8="APRÈS-MIDI"</formula>
    </cfRule>
    <cfRule type="expression" dxfId="865" priority="380" stopIfTrue="1">
      <formula>$E8="MATIN"</formula>
    </cfRule>
    <cfRule type="expression" dxfId="864" priority="381" stopIfTrue="1">
      <formula>$E8="REPOS"</formula>
    </cfRule>
  </conditionalFormatting>
  <conditionalFormatting sqref="K8:L8">
    <cfRule type="expression" dxfId="863" priority="376" stopIfTrue="1">
      <formula>$E13="APRÈS-MIDI"</formula>
    </cfRule>
    <cfRule type="expression" dxfId="862" priority="377" stopIfTrue="1">
      <formula>$E13="MATIN"</formula>
    </cfRule>
    <cfRule type="expression" dxfId="861" priority="378" stopIfTrue="1">
      <formula>$E13="REPOS"</formula>
    </cfRule>
  </conditionalFormatting>
  <conditionalFormatting sqref="I8:J8">
    <cfRule type="expression" dxfId="860" priority="373" stopIfTrue="1">
      <formula>$E13="APRÈS-MIDI"</formula>
    </cfRule>
    <cfRule type="expression" dxfId="859" priority="374" stopIfTrue="1">
      <formula>$E13="MATIN"</formula>
    </cfRule>
    <cfRule type="expression" dxfId="858" priority="375" stopIfTrue="1">
      <formula>$E13="REPOS"</formula>
    </cfRule>
  </conditionalFormatting>
  <conditionalFormatting sqref="L8">
    <cfRule type="expression" dxfId="857" priority="370" stopIfTrue="1">
      <formula>$E13="APRÈS-MIDI"</formula>
    </cfRule>
    <cfRule type="expression" dxfId="856" priority="371" stopIfTrue="1">
      <formula>$E13="MATIN"</formula>
    </cfRule>
    <cfRule type="expression" dxfId="855" priority="372" stopIfTrue="1">
      <formula>$E13="REPOS"</formula>
    </cfRule>
  </conditionalFormatting>
  <conditionalFormatting sqref="L8">
    <cfRule type="expression" dxfId="854" priority="367" stopIfTrue="1">
      <formula>$E13="APRÈS-MIDI"</formula>
    </cfRule>
    <cfRule type="expression" dxfId="853" priority="368" stopIfTrue="1">
      <formula>$E13="MATIN"</formula>
    </cfRule>
    <cfRule type="expression" dxfId="852" priority="369" stopIfTrue="1">
      <formula>$E13="REPOS"</formula>
    </cfRule>
  </conditionalFormatting>
  <conditionalFormatting sqref="J9">
    <cfRule type="expression" dxfId="851" priority="364" stopIfTrue="1">
      <formula>$E14="APRÈS-MIDI"</formula>
    </cfRule>
    <cfRule type="expression" dxfId="850" priority="365" stopIfTrue="1">
      <formula>$E14="MATIN"</formula>
    </cfRule>
    <cfRule type="expression" dxfId="849" priority="366" stopIfTrue="1">
      <formula>$E14="REPOS"</formula>
    </cfRule>
  </conditionalFormatting>
  <conditionalFormatting sqref="J10">
    <cfRule type="expression" dxfId="848" priority="361" stopIfTrue="1">
      <formula>$E15="APRÈS-MIDI"</formula>
    </cfRule>
    <cfRule type="expression" dxfId="847" priority="362" stopIfTrue="1">
      <formula>$E15="MATIN"</formula>
    </cfRule>
    <cfRule type="expression" dxfId="846" priority="363" stopIfTrue="1">
      <formula>$E15="REPOS"</formula>
    </cfRule>
  </conditionalFormatting>
  <conditionalFormatting sqref="J11">
    <cfRule type="expression" dxfId="845" priority="358" stopIfTrue="1">
      <formula>$E16="APRÈS-MIDI"</formula>
    </cfRule>
    <cfRule type="expression" dxfId="844" priority="359" stopIfTrue="1">
      <formula>$E16="MATIN"</formula>
    </cfRule>
    <cfRule type="expression" dxfId="843" priority="360" stopIfTrue="1">
      <formula>$E16="REPOS"</formula>
    </cfRule>
  </conditionalFormatting>
  <conditionalFormatting sqref="J15">
    <cfRule type="expression" dxfId="842" priority="355" stopIfTrue="1">
      <formula>$E20="APRÈS-MIDI"</formula>
    </cfRule>
    <cfRule type="expression" dxfId="841" priority="356" stopIfTrue="1">
      <formula>$E20="MATIN"</formula>
    </cfRule>
    <cfRule type="expression" dxfId="840" priority="357" stopIfTrue="1">
      <formula>$E20="REPOS"</formula>
    </cfRule>
  </conditionalFormatting>
  <conditionalFormatting sqref="J16">
    <cfRule type="expression" dxfId="839" priority="352" stopIfTrue="1">
      <formula>$E21="APRÈS-MIDI"</formula>
    </cfRule>
    <cfRule type="expression" dxfId="838" priority="353" stopIfTrue="1">
      <formula>$E21="MATIN"</formula>
    </cfRule>
    <cfRule type="expression" dxfId="837" priority="354" stopIfTrue="1">
      <formula>$E21="REPOS"</formula>
    </cfRule>
  </conditionalFormatting>
  <conditionalFormatting sqref="J17">
    <cfRule type="expression" dxfId="836" priority="349" stopIfTrue="1">
      <formula>$E22="APRÈS-MIDI"</formula>
    </cfRule>
    <cfRule type="expression" dxfId="835" priority="350" stopIfTrue="1">
      <formula>$E22="MATIN"</formula>
    </cfRule>
    <cfRule type="expression" dxfId="834" priority="351" stopIfTrue="1">
      <formula>$E22="REPOS"</formula>
    </cfRule>
  </conditionalFormatting>
  <conditionalFormatting sqref="J18">
    <cfRule type="expression" dxfId="833" priority="346" stopIfTrue="1">
      <formula>$E23="APRÈS-MIDI"</formula>
    </cfRule>
    <cfRule type="expression" dxfId="832" priority="347" stopIfTrue="1">
      <formula>$E23="MATIN"</formula>
    </cfRule>
    <cfRule type="expression" dxfId="831" priority="348" stopIfTrue="1">
      <formula>$E23="REPOS"</formula>
    </cfRule>
  </conditionalFormatting>
  <conditionalFormatting sqref="J19">
    <cfRule type="expression" dxfId="830" priority="343" stopIfTrue="1">
      <formula>$E24="APRÈS-MIDI"</formula>
    </cfRule>
    <cfRule type="expression" dxfId="829" priority="344" stopIfTrue="1">
      <formula>$E24="MATIN"</formula>
    </cfRule>
    <cfRule type="expression" dxfId="828" priority="345" stopIfTrue="1">
      <formula>$E24="REPOS"</formula>
    </cfRule>
  </conditionalFormatting>
  <conditionalFormatting sqref="J21">
    <cfRule type="expression" dxfId="827" priority="340" stopIfTrue="1">
      <formula>$E26="APRÈS-MIDI"</formula>
    </cfRule>
    <cfRule type="expression" dxfId="826" priority="341" stopIfTrue="1">
      <formula>$E26="MATIN"</formula>
    </cfRule>
    <cfRule type="expression" dxfId="825" priority="342" stopIfTrue="1">
      <formula>$E26="REPOS"</formula>
    </cfRule>
  </conditionalFormatting>
  <conditionalFormatting sqref="J20">
    <cfRule type="expression" dxfId="824" priority="337" stopIfTrue="1">
      <formula>$E25="APRÈS-MIDI"</formula>
    </cfRule>
    <cfRule type="expression" dxfId="823" priority="338" stopIfTrue="1">
      <formula>$E25="MATIN"</formula>
    </cfRule>
    <cfRule type="expression" dxfId="822" priority="339" stopIfTrue="1">
      <formula>$E25="REPOS"</formula>
    </cfRule>
  </conditionalFormatting>
  <conditionalFormatting sqref="J25">
    <cfRule type="expression" dxfId="821" priority="334" stopIfTrue="1">
      <formula>$E30="APRÈS-MIDI"</formula>
    </cfRule>
    <cfRule type="expression" dxfId="820" priority="335" stopIfTrue="1">
      <formula>$E30="MATIN"</formula>
    </cfRule>
    <cfRule type="expression" dxfId="819" priority="336" stopIfTrue="1">
      <formula>$E30="REPOS"</formula>
    </cfRule>
  </conditionalFormatting>
  <conditionalFormatting sqref="J26">
    <cfRule type="expression" dxfId="818" priority="331" stopIfTrue="1">
      <formula>$E31="APRÈS-MIDI"</formula>
    </cfRule>
    <cfRule type="expression" dxfId="817" priority="332" stopIfTrue="1">
      <formula>$E31="MATIN"</formula>
    </cfRule>
    <cfRule type="expression" dxfId="816" priority="333" stopIfTrue="1">
      <formula>$E31="REPOS"</formula>
    </cfRule>
  </conditionalFormatting>
  <conditionalFormatting sqref="J27">
    <cfRule type="expression" dxfId="815" priority="328" stopIfTrue="1">
      <formula>$E32="APRÈS-MIDI"</formula>
    </cfRule>
    <cfRule type="expression" dxfId="814" priority="329" stopIfTrue="1">
      <formula>$E32="MATIN"</formula>
    </cfRule>
    <cfRule type="expression" dxfId="813" priority="330" stopIfTrue="1">
      <formula>$E32="REPOS"</formula>
    </cfRule>
  </conditionalFormatting>
  <conditionalFormatting sqref="J28">
    <cfRule type="expression" dxfId="812" priority="325" stopIfTrue="1">
      <formula>$E33="APRÈS-MIDI"</formula>
    </cfRule>
    <cfRule type="expression" dxfId="811" priority="326" stopIfTrue="1">
      <formula>$E33="MATIN"</formula>
    </cfRule>
    <cfRule type="expression" dxfId="810" priority="327" stopIfTrue="1">
      <formula>$E33="REPOS"</formula>
    </cfRule>
  </conditionalFormatting>
  <conditionalFormatting sqref="J29">
    <cfRule type="expression" dxfId="809" priority="322" stopIfTrue="1">
      <formula>$E34="APRÈS-MIDI"</formula>
    </cfRule>
    <cfRule type="expression" dxfId="808" priority="323" stopIfTrue="1">
      <formula>$E34="MATIN"</formula>
    </cfRule>
    <cfRule type="expression" dxfId="807" priority="324" stopIfTrue="1">
      <formula>$E34="REPOS"</formula>
    </cfRule>
  </conditionalFormatting>
  <conditionalFormatting sqref="J30">
    <cfRule type="expression" dxfId="806" priority="319" stopIfTrue="1">
      <formula>$E35="APRÈS-MIDI"</formula>
    </cfRule>
    <cfRule type="expression" dxfId="805" priority="320" stopIfTrue="1">
      <formula>$E35="MATIN"</formula>
    </cfRule>
    <cfRule type="expression" dxfId="804" priority="321" stopIfTrue="1">
      <formula>$E35="REPOS"</formula>
    </cfRule>
  </conditionalFormatting>
  <conditionalFormatting sqref="J31">
    <cfRule type="expression" dxfId="803" priority="316" stopIfTrue="1">
      <formula>$E36="APRÈS-MIDI"</formula>
    </cfRule>
    <cfRule type="expression" dxfId="802" priority="317" stopIfTrue="1">
      <formula>$E36="MATIN"</formula>
    </cfRule>
    <cfRule type="expression" dxfId="801" priority="318" stopIfTrue="1">
      <formula>$E36="REPOS"</formula>
    </cfRule>
  </conditionalFormatting>
  <conditionalFormatting sqref="J35">
    <cfRule type="expression" dxfId="800" priority="313" stopIfTrue="1">
      <formula>$E40="APRÈS-MIDI"</formula>
    </cfRule>
    <cfRule type="expression" dxfId="799" priority="314" stopIfTrue="1">
      <formula>$E40="MATIN"</formula>
    </cfRule>
    <cfRule type="expression" dxfId="798" priority="315" stopIfTrue="1">
      <formula>$E40="REPOS"</formula>
    </cfRule>
  </conditionalFormatting>
  <conditionalFormatting sqref="J36">
    <cfRule type="expression" dxfId="797" priority="310" stopIfTrue="1">
      <formula>$E41="APRÈS-MIDI"</formula>
    </cfRule>
    <cfRule type="expression" dxfId="796" priority="311" stopIfTrue="1">
      <formula>$E41="MATIN"</formula>
    </cfRule>
    <cfRule type="expression" dxfId="795" priority="312" stopIfTrue="1">
      <formula>$E41="REPOS"</formula>
    </cfRule>
  </conditionalFormatting>
  <conditionalFormatting sqref="J37">
    <cfRule type="expression" dxfId="794" priority="307" stopIfTrue="1">
      <formula>$E42="APRÈS-MIDI"</formula>
    </cfRule>
    <cfRule type="expression" dxfId="793" priority="308" stopIfTrue="1">
      <formula>$E42="MATIN"</formula>
    </cfRule>
    <cfRule type="expression" dxfId="792" priority="309" stopIfTrue="1">
      <formula>$E42="REPOS"</formula>
    </cfRule>
  </conditionalFormatting>
  <conditionalFormatting sqref="J38">
    <cfRule type="expression" dxfId="791" priority="304" stopIfTrue="1">
      <formula>$E43="APRÈS-MIDI"</formula>
    </cfRule>
    <cfRule type="expression" dxfId="790" priority="305" stopIfTrue="1">
      <formula>$E43="MATIN"</formula>
    </cfRule>
    <cfRule type="expression" dxfId="789" priority="306" stopIfTrue="1">
      <formula>$E43="REPOS"</formula>
    </cfRule>
  </conditionalFormatting>
  <conditionalFormatting sqref="J39">
    <cfRule type="expression" dxfId="788" priority="301" stopIfTrue="1">
      <formula>$E44="APRÈS-MIDI"</formula>
    </cfRule>
    <cfRule type="expression" dxfId="787" priority="302" stopIfTrue="1">
      <formula>$E44="MATIN"</formula>
    </cfRule>
    <cfRule type="expression" dxfId="786" priority="303" stopIfTrue="1">
      <formula>$E44="REPOS"</formula>
    </cfRule>
  </conditionalFormatting>
  <conditionalFormatting sqref="J40">
    <cfRule type="expression" dxfId="785" priority="298" stopIfTrue="1">
      <formula>$E45="APRÈS-MIDI"</formula>
    </cfRule>
    <cfRule type="expression" dxfId="784" priority="299" stopIfTrue="1">
      <formula>$E45="MATIN"</formula>
    </cfRule>
    <cfRule type="expression" dxfId="783" priority="300" stopIfTrue="1">
      <formula>$E45="REPOS"</formula>
    </cfRule>
  </conditionalFormatting>
  <conditionalFormatting sqref="J41">
    <cfRule type="expression" dxfId="782" priority="295" stopIfTrue="1">
      <formula>$E46="APRÈS-MIDI"</formula>
    </cfRule>
    <cfRule type="expression" dxfId="781" priority="296" stopIfTrue="1">
      <formula>$E46="MATIN"</formula>
    </cfRule>
    <cfRule type="expression" dxfId="780" priority="297" stopIfTrue="1">
      <formula>$E46="REPOS"</formula>
    </cfRule>
  </conditionalFormatting>
  <conditionalFormatting sqref="J45">
    <cfRule type="expression" dxfId="779" priority="292" stopIfTrue="1">
      <formula>$E50="APRÈS-MIDI"</formula>
    </cfRule>
    <cfRule type="expression" dxfId="778" priority="293" stopIfTrue="1">
      <formula>$E50="MATIN"</formula>
    </cfRule>
    <cfRule type="expression" dxfId="777" priority="294" stopIfTrue="1">
      <formula>$E50="REPOS"</formula>
    </cfRule>
  </conditionalFormatting>
  <conditionalFormatting sqref="J46">
    <cfRule type="expression" dxfId="776" priority="289" stopIfTrue="1">
      <formula>$E51="APRÈS-MIDI"</formula>
    </cfRule>
    <cfRule type="expression" dxfId="775" priority="290" stopIfTrue="1">
      <formula>$E51="MATIN"</formula>
    </cfRule>
    <cfRule type="expression" dxfId="774" priority="291" stopIfTrue="1">
      <formula>$E51="REPOS"</formula>
    </cfRule>
  </conditionalFormatting>
  <conditionalFormatting sqref="J47">
    <cfRule type="expression" dxfId="773" priority="286" stopIfTrue="1">
      <formula>$E52="APRÈS-MIDI"</formula>
    </cfRule>
    <cfRule type="expression" dxfId="772" priority="287" stopIfTrue="1">
      <formula>$E52="MATIN"</formula>
    </cfRule>
    <cfRule type="expression" dxfId="771" priority="288" stopIfTrue="1">
      <formula>$E52="REPOS"</formula>
    </cfRule>
  </conditionalFormatting>
  <conditionalFormatting sqref="J48">
    <cfRule type="expression" dxfId="770" priority="283" stopIfTrue="1">
      <formula>$E53="APRÈS-MIDI"</formula>
    </cfRule>
    <cfRule type="expression" dxfId="769" priority="284" stopIfTrue="1">
      <formula>$E53="MATIN"</formula>
    </cfRule>
    <cfRule type="expression" dxfId="768" priority="285" stopIfTrue="1">
      <formula>$E53="REPOS"</formula>
    </cfRule>
  </conditionalFormatting>
  <conditionalFormatting sqref="J49">
    <cfRule type="expression" dxfId="767" priority="280" stopIfTrue="1">
      <formula>$E54="APRÈS-MIDI"</formula>
    </cfRule>
    <cfRule type="expression" dxfId="766" priority="281" stopIfTrue="1">
      <formula>$E54="MATIN"</formula>
    </cfRule>
    <cfRule type="expression" dxfId="765" priority="282" stopIfTrue="1">
      <formula>$E54="REPOS"</formula>
    </cfRule>
  </conditionalFormatting>
  <conditionalFormatting sqref="L9">
    <cfRule type="expression" dxfId="764" priority="277" stopIfTrue="1">
      <formula>$E14="APRÈS-MIDI"</formula>
    </cfRule>
    <cfRule type="expression" dxfId="763" priority="278" stopIfTrue="1">
      <formula>$E14="MATIN"</formula>
    </cfRule>
    <cfRule type="expression" dxfId="762" priority="279" stopIfTrue="1">
      <formula>$E14="REPOS"</formula>
    </cfRule>
  </conditionalFormatting>
  <conditionalFormatting sqref="L9">
    <cfRule type="expression" dxfId="761" priority="274" stopIfTrue="1">
      <formula>$E14="APRÈS-MIDI"</formula>
    </cfRule>
    <cfRule type="expression" dxfId="760" priority="275" stopIfTrue="1">
      <formula>$E14="MATIN"</formula>
    </cfRule>
    <cfRule type="expression" dxfId="759" priority="276" stopIfTrue="1">
      <formula>$E14="REPOS"</formula>
    </cfRule>
  </conditionalFormatting>
  <conditionalFormatting sqref="L9">
    <cfRule type="expression" dxfId="758" priority="271" stopIfTrue="1">
      <formula>$E14="APRÈS-MIDI"</formula>
    </cfRule>
    <cfRule type="expression" dxfId="757" priority="272" stopIfTrue="1">
      <formula>$E14="MATIN"</formula>
    </cfRule>
    <cfRule type="expression" dxfId="756" priority="273" stopIfTrue="1">
      <formula>$E14="REPOS"</formula>
    </cfRule>
  </conditionalFormatting>
  <conditionalFormatting sqref="L10">
    <cfRule type="expression" dxfId="755" priority="268" stopIfTrue="1">
      <formula>$E15="APRÈS-MIDI"</formula>
    </cfRule>
    <cfRule type="expression" dxfId="754" priority="269" stopIfTrue="1">
      <formula>$E15="MATIN"</formula>
    </cfRule>
    <cfRule type="expression" dxfId="753" priority="270" stopIfTrue="1">
      <formula>$E15="REPOS"</formula>
    </cfRule>
  </conditionalFormatting>
  <conditionalFormatting sqref="L10">
    <cfRule type="expression" dxfId="752" priority="265" stopIfTrue="1">
      <formula>$E15="APRÈS-MIDI"</formula>
    </cfRule>
    <cfRule type="expression" dxfId="751" priority="266" stopIfTrue="1">
      <formula>$E15="MATIN"</formula>
    </cfRule>
    <cfRule type="expression" dxfId="750" priority="267" stopIfTrue="1">
      <formula>$E15="REPOS"</formula>
    </cfRule>
  </conditionalFormatting>
  <conditionalFormatting sqref="L10">
    <cfRule type="expression" dxfId="749" priority="262" stopIfTrue="1">
      <formula>$E15="APRÈS-MIDI"</formula>
    </cfRule>
    <cfRule type="expression" dxfId="748" priority="263" stopIfTrue="1">
      <formula>$E15="MATIN"</formula>
    </cfRule>
    <cfRule type="expression" dxfId="747" priority="264" stopIfTrue="1">
      <formula>$E15="REPOS"</formula>
    </cfRule>
  </conditionalFormatting>
  <conditionalFormatting sqref="L11">
    <cfRule type="expression" dxfId="746" priority="259" stopIfTrue="1">
      <formula>$E16="APRÈS-MIDI"</formula>
    </cfRule>
    <cfRule type="expression" dxfId="745" priority="260" stopIfTrue="1">
      <formula>$E16="MATIN"</formula>
    </cfRule>
    <cfRule type="expression" dxfId="744" priority="261" stopIfTrue="1">
      <formula>$E16="REPOS"</formula>
    </cfRule>
  </conditionalFormatting>
  <conditionalFormatting sqref="L11">
    <cfRule type="expression" dxfId="743" priority="256" stopIfTrue="1">
      <formula>$E16="APRÈS-MIDI"</formula>
    </cfRule>
    <cfRule type="expression" dxfId="742" priority="257" stopIfTrue="1">
      <formula>$E16="MATIN"</formula>
    </cfRule>
    <cfRule type="expression" dxfId="741" priority="258" stopIfTrue="1">
      <formula>$E16="REPOS"</formula>
    </cfRule>
  </conditionalFormatting>
  <conditionalFormatting sqref="L11">
    <cfRule type="expression" dxfId="740" priority="253" stopIfTrue="1">
      <formula>$E16="APRÈS-MIDI"</formula>
    </cfRule>
    <cfRule type="expression" dxfId="739" priority="254" stopIfTrue="1">
      <formula>$E16="MATIN"</formula>
    </cfRule>
    <cfRule type="expression" dxfId="738" priority="255" stopIfTrue="1">
      <formula>$E16="REPOS"</formula>
    </cfRule>
  </conditionalFormatting>
  <conditionalFormatting sqref="L15">
    <cfRule type="expression" dxfId="737" priority="250" stopIfTrue="1">
      <formula>$E20="APRÈS-MIDI"</formula>
    </cfRule>
    <cfRule type="expression" dxfId="736" priority="251" stopIfTrue="1">
      <formula>$E20="MATIN"</formula>
    </cfRule>
    <cfRule type="expression" dxfId="735" priority="252" stopIfTrue="1">
      <formula>$E20="REPOS"</formula>
    </cfRule>
  </conditionalFormatting>
  <conditionalFormatting sqref="L15">
    <cfRule type="expression" dxfId="734" priority="247" stopIfTrue="1">
      <formula>$E20="APRÈS-MIDI"</formula>
    </cfRule>
    <cfRule type="expression" dxfId="733" priority="248" stopIfTrue="1">
      <formula>$E20="MATIN"</formula>
    </cfRule>
    <cfRule type="expression" dxfId="732" priority="249" stopIfTrue="1">
      <formula>$E20="REPOS"</formula>
    </cfRule>
  </conditionalFormatting>
  <conditionalFormatting sqref="L15">
    <cfRule type="expression" dxfId="731" priority="244" stopIfTrue="1">
      <formula>$E20="APRÈS-MIDI"</formula>
    </cfRule>
    <cfRule type="expression" dxfId="730" priority="245" stopIfTrue="1">
      <formula>$E20="MATIN"</formula>
    </cfRule>
    <cfRule type="expression" dxfId="729" priority="246" stopIfTrue="1">
      <formula>$E20="REPOS"</formula>
    </cfRule>
  </conditionalFormatting>
  <conditionalFormatting sqref="L16">
    <cfRule type="expression" dxfId="728" priority="241" stopIfTrue="1">
      <formula>$E21="APRÈS-MIDI"</formula>
    </cfRule>
    <cfRule type="expression" dxfId="727" priority="242" stopIfTrue="1">
      <formula>$E21="MATIN"</formula>
    </cfRule>
    <cfRule type="expression" dxfId="726" priority="243" stopIfTrue="1">
      <formula>$E21="REPOS"</formula>
    </cfRule>
  </conditionalFormatting>
  <conditionalFormatting sqref="L16">
    <cfRule type="expression" dxfId="725" priority="238" stopIfTrue="1">
      <formula>$E21="APRÈS-MIDI"</formula>
    </cfRule>
    <cfRule type="expression" dxfId="724" priority="239" stopIfTrue="1">
      <formula>$E21="MATIN"</formula>
    </cfRule>
    <cfRule type="expression" dxfId="723" priority="240" stopIfTrue="1">
      <formula>$E21="REPOS"</formula>
    </cfRule>
  </conditionalFormatting>
  <conditionalFormatting sqref="L16">
    <cfRule type="expression" dxfId="722" priority="235" stopIfTrue="1">
      <formula>$E21="APRÈS-MIDI"</formula>
    </cfRule>
    <cfRule type="expression" dxfId="721" priority="236" stopIfTrue="1">
      <formula>$E21="MATIN"</formula>
    </cfRule>
    <cfRule type="expression" dxfId="720" priority="237" stopIfTrue="1">
      <formula>$E21="REPOS"</formula>
    </cfRule>
  </conditionalFormatting>
  <conditionalFormatting sqref="L17">
    <cfRule type="expression" dxfId="719" priority="232" stopIfTrue="1">
      <formula>$E22="APRÈS-MIDI"</formula>
    </cfRule>
    <cfRule type="expression" dxfId="718" priority="233" stopIfTrue="1">
      <formula>$E22="MATIN"</formula>
    </cfRule>
    <cfRule type="expression" dxfId="717" priority="234" stopIfTrue="1">
      <formula>$E22="REPOS"</formula>
    </cfRule>
  </conditionalFormatting>
  <conditionalFormatting sqref="L17">
    <cfRule type="expression" dxfId="716" priority="229" stopIfTrue="1">
      <formula>$E22="APRÈS-MIDI"</formula>
    </cfRule>
    <cfRule type="expression" dxfId="715" priority="230" stopIfTrue="1">
      <formula>$E22="MATIN"</formula>
    </cfRule>
    <cfRule type="expression" dxfId="714" priority="231" stopIfTrue="1">
      <formula>$E22="REPOS"</formula>
    </cfRule>
  </conditionalFormatting>
  <conditionalFormatting sqref="L17">
    <cfRule type="expression" dxfId="713" priority="226" stopIfTrue="1">
      <formula>$E22="APRÈS-MIDI"</formula>
    </cfRule>
    <cfRule type="expression" dxfId="712" priority="227" stopIfTrue="1">
      <formula>$E22="MATIN"</formula>
    </cfRule>
    <cfRule type="expression" dxfId="711" priority="228" stopIfTrue="1">
      <formula>$E22="REPOS"</formula>
    </cfRule>
  </conditionalFormatting>
  <conditionalFormatting sqref="L41">
    <cfRule type="expression" dxfId="710" priority="70" stopIfTrue="1">
      <formula>$E46="APRÈS-MIDI"</formula>
    </cfRule>
    <cfRule type="expression" dxfId="709" priority="71" stopIfTrue="1">
      <formula>$E46="MATIN"</formula>
    </cfRule>
    <cfRule type="expression" dxfId="708" priority="72" stopIfTrue="1">
      <formula>$E46="REPOS"</formula>
    </cfRule>
  </conditionalFormatting>
  <conditionalFormatting sqref="L41">
    <cfRule type="expression" dxfId="707" priority="67" stopIfTrue="1">
      <formula>$E46="APRÈS-MIDI"</formula>
    </cfRule>
    <cfRule type="expression" dxfId="706" priority="68" stopIfTrue="1">
      <formula>$E46="MATIN"</formula>
    </cfRule>
    <cfRule type="expression" dxfId="705" priority="69" stopIfTrue="1">
      <formula>$E46="REPOS"</formula>
    </cfRule>
  </conditionalFormatting>
  <conditionalFormatting sqref="L41">
    <cfRule type="expression" dxfId="704" priority="64" stopIfTrue="1">
      <formula>$E46="APRÈS-MIDI"</formula>
    </cfRule>
    <cfRule type="expression" dxfId="703" priority="65" stopIfTrue="1">
      <formula>$E46="MATIN"</formula>
    </cfRule>
    <cfRule type="expression" dxfId="702" priority="66" stopIfTrue="1">
      <formula>$E46="REPOS"</formula>
    </cfRule>
  </conditionalFormatting>
  <conditionalFormatting sqref="L45">
    <cfRule type="expression" dxfId="701" priority="61" stopIfTrue="1">
      <formula>$E50="APRÈS-MIDI"</formula>
    </cfRule>
    <cfRule type="expression" dxfId="700" priority="62" stopIfTrue="1">
      <formula>$E50="MATIN"</formula>
    </cfRule>
    <cfRule type="expression" dxfId="699" priority="63" stopIfTrue="1">
      <formula>$E50="REPOS"</formula>
    </cfRule>
  </conditionalFormatting>
  <conditionalFormatting sqref="L45">
    <cfRule type="expression" dxfId="698" priority="58" stopIfTrue="1">
      <formula>$E50="APRÈS-MIDI"</formula>
    </cfRule>
    <cfRule type="expression" dxfId="697" priority="59" stopIfTrue="1">
      <formula>$E50="MATIN"</formula>
    </cfRule>
    <cfRule type="expression" dxfId="696" priority="60" stopIfTrue="1">
      <formula>$E50="REPOS"</formula>
    </cfRule>
  </conditionalFormatting>
  <conditionalFormatting sqref="L45">
    <cfRule type="expression" dxfId="695" priority="55" stopIfTrue="1">
      <formula>$E50="APRÈS-MIDI"</formula>
    </cfRule>
    <cfRule type="expression" dxfId="694" priority="56" stopIfTrue="1">
      <formula>$E50="MATIN"</formula>
    </cfRule>
    <cfRule type="expression" dxfId="693" priority="57" stopIfTrue="1">
      <formula>$E50="REPOS"</formula>
    </cfRule>
  </conditionalFormatting>
  <conditionalFormatting sqref="L46">
    <cfRule type="expression" dxfId="692" priority="52" stopIfTrue="1">
      <formula>$E51="APRÈS-MIDI"</formula>
    </cfRule>
    <cfRule type="expression" dxfId="691" priority="53" stopIfTrue="1">
      <formula>$E51="MATIN"</formula>
    </cfRule>
    <cfRule type="expression" dxfId="690" priority="54" stopIfTrue="1">
      <formula>$E51="REPOS"</formula>
    </cfRule>
  </conditionalFormatting>
  <conditionalFormatting sqref="L46">
    <cfRule type="expression" dxfId="689" priority="49" stopIfTrue="1">
      <formula>$E51="APRÈS-MIDI"</formula>
    </cfRule>
    <cfRule type="expression" dxfId="688" priority="50" stopIfTrue="1">
      <formula>$E51="MATIN"</formula>
    </cfRule>
    <cfRule type="expression" dxfId="687" priority="51" stopIfTrue="1">
      <formula>$E51="REPOS"</formula>
    </cfRule>
  </conditionalFormatting>
  <conditionalFormatting sqref="L46">
    <cfRule type="expression" dxfId="686" priority="46" stopIfTrue="1">
      <formula>$E51="APRÈS-MIDI"</formula>
    </cfRule>
    <cfRule type="expression" dxfId="685" priority="47" stopIfTrue="1">
      <formula>$E51="MATIN"</formula>
    </cfRule>
    <cfRule type="expression" dxfId="684" priority="48" stopIfTrue="1">
      <formula>$E51="REPOS"</formula>
    </cfRule>
  </conditionalFormatting>
  <conditionalFormatting sqref="L47">
    <cfRule type="expression" dxfId="683" priority="43" stopIfTrue="1">
      <formula>$E52="APRÈS-MIDI"</formula>
    </cfRule>
    <cfRule type="expression" dxfId="682" priority="44" stopIfTrue="1">
      <formula>$E52="MATIN"</formula>
    </cfRule>
    <cfRule type="expression" dxfId="681" priority="45" stopIfTrue="1">
      <formula>$E52="REPOS"</formula>
    </cfRule>
  </conditionalFormatting>
  <conditionalFormatting sqref="L47">
    <cfRule type="expression" dxfId="680" priority="40" stopIfTrue="1">
      <formula>$E52="APRÈS-MIDI"</formula>
    </cfRule>
    <cfRule type="expression" dxfId="679" priority="41" stopIfTrue="1">
      <formula>$E52="MATIN"</formula>
    </cfRule>
    <cfRule type="expression" dxfId="678" priority="42" stopIfTrue="1">
      <formula>$E52="REPOS"</formula>
    </cfRule>
  </conditionalFormatting>
  <conditionalFormatting sqref="L47">
    <cfRule type="expression" dxfId="677" priority="37" stopIfTrue="1">
      <formula>$E52="APRÈS-MIDI"</formula>
    </cfRule>
    <cfRule type="expression" dxfId="676" priority="38" stopIfTrue="1">
      <formula>$E52="MATIN"</formula>
    </cfRule>
    <cfRule type="expression" dxfId="675" priority="39" stopIfTrue="1">
      <formula>$E52="REPOS"</formula>
    </cfRule>
  </conditionalFormatting>
  <conditionalFormatting sqref="L48">
    <cfRule type="expression" dxfId="674" priority="34" stopIfTrue="1">
      <formula>$E53="APRÈS-MIDI"</formula>
    </cfRule>
    <cfRule type="expression" dxfId="673" priority="35" stopIfTrue="1">
      <formula>$E53="MATIN"</formula>
    </cfRule>
    <cfRule type="expression" dxfId="672" priority="36" stopIfTrue="1">
      <formula>$E53="REPOS"</formula>
    </cfRule>
  </conditionalFormatting>
  <conditionalFormatting sqref="L48">
    <cfRule type="expression" dxfId="671" priority="31" stopIfTrue="1">
      <formula>$E53="APRÈS-MIDI"</formula>
    </cfRule>
    <cfRule type="expression" dxfId="670" priority="32" stopIfTrue="1">
      <formula>$E53="MATIN"</formula>
    </cfRule>
    <cfRule type="expression" dxfId="669" priority="33" stopIfTrue="1">
      <formula>$E53="REPOS"</formula>
    </cfRule>
  </conditionalFormatting>
  <conditionalFormatting sqref="L48">
    <cfRule type="expression" dxfId="668" priority="28" stopIfTrue="1">
      <formula>$E53="APRÈS-MIDI"</formula>
    </cfRule>
    <cfRule type="expression" dxfId="667" priority="29" stopIfTrue="1">
      <formula>$E53="MATIN"</formula>
    </cfRule>
    <cfRule type="expression" dxfId="666" priority="30" stopIfTrue="1">
      <formula>$E53="REPOS"</formula>
    </cfRule>
  </conditionalFormatting>
  <conditionalFormatting sqref="L12">
    <cfRule type="expression" dxfId="665" priority="16" stopIfTrue="1">
      <formula>$E17="APRÈS-MIDI"</formula>
    </cfRule>
    <cfRule type="expression" dxfId="664" priority="17" stopIfTrue="1">
      <formula>$E17="MATIN"</formula>
    </cfRule>
    <cfRule type="expression" dxfId="663" priority="18" stopIfTrue="1">
      <formula>$E17="REPOS"</formula>
    </cfRule>
  </conditionalFormatting>
  <conditionalFormatting sqref="L22">
    <cfRule type="expression" dxfId="662" priority="13" stopIfTrue="1">
      <formula>$E27="APRÈS-MIDI"</formula>
    </cfRule>
    <cfRule type="expression" dxfId="661" priority="14" stopIfTrue="1">
      <formula>$E27="MATIN"</formula>
    </cfRule>
    <cfRule type="expression" dxfId="660" priority="15" stopIfTrue="1">
      <formula>$E27="REPOS"</formula>
    </cfRule>
  </conditionalFormatting>
  <conditionalFormatting sqref="L32">
    <cfRule type="expression" dxfId="659" priority="10" stopIfTrue="1">
      <formula>$E37="APRÈS-MIDI"</formula>
    </cfRule>
    <cfRule type="expression" dxfId="658" priority="11" stopIfTrue="1">
      <formula>$E37="MATIN"</formula>
    </cfRule>
    <cfRule type="expression" dxfId="657" priority="12" stopIfTrue="1">
      <formula>$E37="REPOS"</formula>
    </cfRule>
  </conditionalFormatting>
  <conditionalFormatting sqref="L42">
    <cfRule type="expression" dxfId="656" priority="7" stopIfTrue="1">
      <formula>$E47="APRÈS-MIDI"</formula>
    </cfRule>
    <cfRule type="expression" dxfId="655" priority="8" stopIfTrue="1">
      <formula>$E47="MATIN"</formula>
    </cfRule>
    <cfRule type="expression" dxfId="654" priority="9" stopIfTrue="1">
      <formula>$E47="REPOS"</formula>
    </cfRule>
  </conditionalFormatting>
  <conditionalFormatting sqref="L50">
    <cfRule type="expression" dxfId="653" priority="4" stopIfTrue="1">
      <formula>$E55="APRÈS-MIDI"</formula>
    </cfRule>
    <cfRule type="expression" dxfId="652" priority="5" stopIfTrue="1">
      <formula>$E55="MATIN"</formula>
    </cfRule>
    <cfRule type="expression" dxfId="651" priority="6" stopIfTrue="1">
      <formula>$E55="REPOS"</formula>
    </cfRule>
  </conditionalFormatting>
  <conditionalFormatting sqref="L52">
    <cfRule type="expression" dxfId="650" priority="1" stopIfTrue="1">
      <formula>$E57="APRÈS-MIDI"</formula>
    </cfRule>
    <cfRule type="expression" dxfId="649" priority="2" stopIfTrue="1">
      <formula>$E57="MATIN"</formula>
    </cfRule>
    <cfRule type="expression" dxfId="648" priority="3" stopIfTrue="1">
      <formula>$E57="REPOS"</formula>
    </cfRule>
  </conditionalFormatting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showRuler="0" workbookViewId="0">
      <selection activeCell="K31" sqref="K31"/>
    </sheetView>
  </sheetViews>
  <sheetFormatPr baseColWidth="10" defaultRowHeight="15.75" x14ac:dyDescent="0.25"/>
  <cols>
    <col min="1" max="1" width="7.875" customWidth="1"/>
    <col min="2" max="2" width="5.875" customWidth="1"/>
    <col min="3" max="4" width="8.875" customWidth="1"/>
    <col min="5" max="6" width="7.875" customWidth="1"/>
    <col min="7" max="10" width="8.875" customWidth="1"/>
    <col min="11" max="12" width="8.125" style="4" customWidth="1"/>
    <col min="13" max="15" width="9.875" customWidth="1"/>
    <col min="16" max="16" width="7.5" customWidth="1"/>
    <col min="17" max="17" width="8.875" customWidth="1"/>
    <col min="18" max="18" width="20.875" customWidth="1"/>
    <col min="19" max="19" width="14.875" customWidth="1"/>
  </cols>
  <sheetData>
    <row r="1" spans="1:21" ht="23.25" x14ac:dyDescent="0.35">
      <c r="A1" s="24" t="s">
        <v>12</v>
      </c>
      <c r="B1" s="25">
        <v>0.875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1" ht="23.25" x14ac:dyDescent="0.35">
      <c r="A2" s="24" t="s">
        <v>4</v>
      </c>
      <c r="B2" s="25">
        <v>0.25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1" ht="14.1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3"/>
      <c r="R3" s="5"/>
      <c r="S3" s="5"/>
    </row>
    <row r="4" spans="1:21" ht="14.1" customHeight="1" x14ac:dyDescent="0.25">
      <c r="A4" s="64" t="s">
        <v>18</v>
      </c>
      <c r="B4" s="64"/>
      <c r="C4" s="10"/>
      <c r="D4" s="10"/>
      <c r="E4" s="10"/>
      <c r="F4" s="10"/>
      <c r="G4" s="11"/>
      <c r="H4" s="11"/>
      <c r="I4" s="11"/>
      <c r="J4" s="11"/>
      <c r="K4" s="12"/>
      <c r="L4" s="12"/>
      <c r="M4" s="13"/>
      <c r="N4" s="13"/>
      <c r="O4" s="13"/>
      <c r="P4" s="13"/>
      <c r="Q4" s="23"/>
      <c r="R4" s="2"/>
      <c r="S4" s="2"/>
    </row>
    <row r="5" spans="1:21" ht="14.1" customHeight="1" x14ac:dyDescent="0.25">
      <c r="A5" s="64"/>
      <c r="B5" s="64"/>
      <c r="C5" s="28" t="s">
        <v>25</v>
      </c>
      <c r="D5" s="28" t="s">
        <v>25</v>
      </c>
      <c r="E5" s="40" t="s">
        <v>25</v>
      </c>
      <c r="F5" s="40" t="s">
        <v>25</v>
      </c>
      <c r="G5" s="22" t="s">
        <v>5</v>
      </c>
      <c r="H5" s="22" t="s">
        <v>5</v>
      </c>
      <c r="I5" s="22" t="s">
        <v>6</v>
      </c>
      <c r="J5" s="22" t="s">
        <v>6</v>
      </c>
      <c r="K5" s="41" t="s">
        <v>10</v>
      </c>
      <c r="L5" s="41" t="s">
        <v>0</v>
      </c>
      <c r="M5" s="43" t="s">
        <v>10</v>
      </c>
      <c r="N5" s="43" t="s">
        <v>0</v>
      </c>
      <c r="O5" s="45" t="s">
        <v>0</v>
      </c>
      <c r="P5" s="46" t="s">
        <v>10</v>
      </c>
      <c r="Q5" s="49" t="s">
        <v>14</v>
      </c>
      <c r="R5" s="66" t="s">
        <v>3</v>
      </c>
      <c r="S5" s="66"/>
    </row>
    <row r="6" spans="1:21" ht="14.1" customHeight="1" x14ac:dyDescent="0.25">
      <c r="A6" s="10"/>
      <c r="B6" s="10"/>
      <c r="C6" s="28" t="s">
        <v>27</v>
      </c>
      <c r="D6" s="28" t="s">
        <v>27</v>
      </c>
      <c r="E6" s="40" t="s">
        <v>26</v>
      </c>
      <c r="F6" s="40" t="s">
        <v>26</v>
      </c>
      <c r="G6" s="22" t="s">
        <v>8</v>
      </c>
      <c r="H6" s="22" t="s">
        <v>8</v>
      </c>
      <c r="I6" s="22" t="s">
        <v>8</v>
      </c>
      <c r="J6" s="22" t="s">
        <v>8</v>
      </c>
      <c r="K6" s="42" t="s">
        <v>11</v>
      </c>
      <c r="L6" s="42" t="s">
        <v>11</v>
      </c>
      <c r="M6" s="44" t="s">
        <v>9</v>
      </c>
      <c r="N6" s="44" t="s">
        <v>21</v>
      </c>
      <c r="O6" s="47" t="s">
        <v>8</v>
      </c>
      <c r="P6" s="48" t="s">
        <v>8</v>
      </c>
      <c r="Q6" s="49" t="s">
        <v>13</v>
      </c>
      <c r="R6" s="50" t="s">
        <v>1</v>
      </c>
      <c r="S6" s="50" t="s">
        <v>2</v>
      </c>
    </row>
    <row r="7" spans="1:21" ht="14.1" customHeight="1" x14ac:dyDescent="0.25">
      <c r="A7" s="65" t="s">
        <v>7</v>
      </c>
      <c r="B7" s="65"/>
      <c r="C7" s="28" t="s">
        <v>22</v>
      </c>
      <c r="D7" s="28" t="s">
        <v>23</v>
      </c>
      <c r="E7" s="40" t="s">
        <v>22</v>
      </c>
      <c r="F7" s="40" t="s">
        <v>23</v>
      </c>
      <c r="G7" s="22" t="s">
        <v>22</v>
      </c>
      <c r="H7" s="22" t="s">
        <v>23</v>
      </c>
      <c r="I7" s="22" t="s">
        <v>22</v>
      </c>
      <c r="J7" s="22" t="s">
        <v>23</v>
      </c>
      <c r="K7" s="42" t="s">
        <v>22</v>
      </c>
      <c r="L7" s="42" t="s">
        <v>23</v>
      </c>
      <c r="M7" s="44" t="s">
        <v>22</v>
      </c>
      <c r="N7" s="44" t="s">
        <v>23</v>
      </c>
      <c r="O7" s="47" t="s">
        <v>22</v>
      </c>
      <c r="P7" s="48" t="s">
        <v>23</v>
      </c>
      <c r="Q7" s="49" t="s">
        <v>28</v>
      </c>
      <c r="R7" s="50" t="s">
        <v>24</v>
      </c>
      <c r="S7" s="50" t="s">
        <v>24</v>
      </c>
    </row>
    <row r="8" spans="1:21" ht="14.1" customHeight="1" x14ac:dyDescent="0.25">
      <c r="A8" s="14">
        <f>A3</f>
        <v>0</v>
      </c>
      <c r="B8" s="15">
        <v>1</v>
      </c>
      <c r="C8" s="16">
        <v>0.77083333333333337</v>
      </c>
      <c r="D8" s="20">
        <f>HOUR(C8)+MINUTE(C8)/60+SECOND(C8)/360</f>
        <v>18.5</v>
      </c>
      <c r="E8" s="16">
        <v>0.25</v>
      </c>
      <c r="F8" s="20">
        <f>HOUR(E8)+MINUTE(E8)/60+SECOND(E8)/360</f>
        <v>6</v>
      </c>
      <c r="G8" s="36">
        <f>IF(C8&lt;E8,0,IF(C8&lt;=$B$1,$B$1,C8))</f>
        <v>0.875</v>
      </c>
      <c r="H8" s="39">
        <f>HOUR(G8)+MINUTE(G8)/60+SECOND(G8)/360</f>
        <v>21</v>
      </c>
      <c r="I8" s="18">
        <f>IF(C8&lt;E8,0,IF(E8&lt;=$B$2,E8,$B$2))</f>
        <v>0.25</v>
      </c>
      <c r="J8" s="19">
        <f>HOUR(I8)+MINUTE(I8)/60+SECOND(I8)/360</f>
        <v>6</v>
      </c>
      <c r="K8" s="18">
        <f>IF(C8&lt;E8,E8-C8,(24-C8)+E8)</f>
        <v>23.479166666666668</v>
      </c>
      <c r="L8" s="19">
        <f>HOUR(K8)+MINUTE(K8)/60+SECOND(K8)/360</f>
        <v>11.5</v>
      </c>
      <c r="M8" s="18">
        <f>IF(O8=0,K8,K8-O8)</f>
        <v>0.10416666666666785</v>
      </c>
      <c r="N8" s="19">
        <f>HOUR(M8)+MINUTE(M8)/60+SECOND(M8)/360</f>
        <v>2.5</v>
      </c>
      <c r="O8" s="18">
        <f>IF(C8&lt;E8,0,IF(G8&lt;I8,I8-G8,(24-G8)+I8))</f>
        <v>23.375</v>
      </c>
      <c r="P8" s="19">
        <f>HOUR(O8)+MINUTE(O8)/60+SECOND(O8)/360</f>
        <v>9</v>
      </c>
      <c r="Q8" s="20">
        <f>P8*0.01</f>
        <v>0.09</v>
      </c>
      <c r="R8" s="4"/>
      <c r="S8" s="4"/>
    </row>
    <row r="9" spans="1:21" ht="14.1" customHeight="1" x14ac:dyDescent="0.25">
      <c r="A9" s="30">
        <f t="shared" ref="A9:B28" si="0">A8+1</f>
        <v>1</v>
      </c>
      <c r="B9" s="15">
        <f t="shared" si="0"/>
        <v>2</v>
      </c>
      <c r="C9" s="16">
        <v>1</v>
      </c>
      <c r="D9" s="20">
        <f>HOUR(C9)+MINUTE(C9)/60+SECOND(C9)/360</f>
        <v>0</v>
      </c>
      <c r="E9" s="16">
        <v>0</v>
      </c>
      <c r="F9" s="20">
        <f>HOUR(E9)+MINUTE(E9)/60+SECOND(E9)/360</f>
        <v>0</v>
      </c>
      <c r="G9" s="17">
        <f>IF(C9&lt;E9,0,IF(C9&lt;=$B$1,$B$1,C9))</f>
        <v>1</v>
      </c>
      <c r="H9" s="39">
        <f>HOUR(G9)+MINUTE(G9)/60+SECOND(G9)/360</f>
        <v>0</v>
      </c>
      <c r="I9" s="18">
        <f>IF(C9&lt;E9,0,IF(E9&lt;=$B$2,E9,$B$2))</f>
        <v>0</v>
      </c>
      <c r="J9" s="19">
        <f>HOUR(I9)+MINUTE(I9)/60+SECOND(I9)/360</f>
        <v>0</v>
      </c>
      <c r="K9" s="18">
        <f>IF(C9&lt;E9,E9-C9,(24-C9)+E9)</f>
        <v>23</v>
      </c>
      <c r="L9" s="19">
        <f>HOUR(K9)+MINUTE(K9)/60+SECOND(K9)/360</f>
        <v>0</v>
      </c>
      <c r="M9" s="18">
        <f>IF(O9=0,K9,K9-O9)</f>
        <v>0</v>
      </c>
      <c r="N9" s="19">
        <f>HOUR(M9)+MINUTE(M9)/60+SECOND(M9)/360</f>
        <v>0</v>
      </c>
      <c r="O9" s="18">
        <f>IF(C9&lt;E9,0,IF(G9&lt;I9,I9-G9,(24-G9)+I9))</f>
        <v>23</v>
      </c>
      <c r="P9" s="19">
        <f>HOUR(O9)+MINUTE(O9)/60+SECOND(O9)/360</f>
        <v>0</v>
      </c>
      <c r="Q9" s="20">
        <f>P9*0.01</f>
        <v>0</v>
      </c>
      <c r="R9" s="6"/>
      <c r="S9" s="6"/>
    </row>
    <row r="10" spans="1:21" s="2" customFormat="1" ht="12.75" x14ac:dyDescent="0.2">
      <c r="A10" s="14"/>
      <c r="B10" s="15"/>
      <c r="C10" s="16"/>
      <c r="D10" s="16"/>
      <c r="E10" s="16"/>
      <c r="F10" s="16"/>
      <c r="G10" s="56" t="s">
        <v>19</v>
      </c>
      <c r="H10" s="37"/>
      <c r="I10" s="37"/>
      <c r="J10" s="33"/>
      <c r="K10" s="29"/>
      <c r="L10" s="58">
        <f>SUM(L8:L9)</f>
        <v>11.5</v>
      </c>
      <c r="M10" s="18"/>
      <c r="N10" s="18"/>
      <c r="O10" s="18"/>
      <c r="P10" s="19"/>
      <c r="Q10" s="54">
        <f>SUM(Q8:Q9)</f>
        <v>0.09</v>
      </c>
      <c r="R10" s="57">
        <f>IF(L10&lt;35,0,L10-35-S10)</f>
        <v>0</v>
      </c>
      <c r="S10" s="57">
        <f>IF(L10-43.99&lt;0,0,L10-43.99)</f>
        <v>0</v>
      </c>
      <c r="T10" s="4"/>
      <c r="U10" s="4"/>
    </row>
    <row r="11" spans="1:21" s="2" customFormat="1" ht="12.75" x14ac:dyDescent="0.2">
      <c r="A11" s="14"/>
      <c r="B11" s="15"/>
      <c r="C11" s="16"/>
      <c r="D11" s="16"/>
      <c r="E11" s="16"/>
      <c r="F11" s="16"/>
      <c r="G11" s="17"/>
      <c r="H11" s="36"/>
      <c r="I11" s="18"/>
      <c r="J11" s="18"/>
      <c r="K11" s="18"/>
      <c r="L11" s="18"/>
      <c r="M11" s="18"/>
      <c r="N11" s="18"/>
      <c r="O11" s="18"/>
      <c r="P11" s="19"/>
      <c r="Q11" s="20"/>
      <c r="R11" s="4"/>
      <c r="S11" s="4"/>
      <c r="T11" s="4"/>
      <c r="U11" s="4"/>
    </row>
    <row r="12" spans="1:21" s="2" customFormat="1" ht="12.75" x14ac:dyDescent="0.2">
      <c r="A12" s="14"/>
      <c r="B12" s="15"/>
      <c r="C12" s="16"/>
      <c r="D12" s="16"/>
      <c r="E12" s="16"/>
      <c r="F12" s="16"/>
      <c r="G12" s="17"/>
      <c r="H12" s="36"/>
      <c r="I12" s="18"/>
      <c r="J12" s="18"/>
      <c r="K12" s="18"/>
      <c r="L12" s="18"/>
      <c r="M12" s="18"/>
      <c r="N12" s="18"/>
      <c r="O12" s="18"/>
      <c r="P12" s="19"/>
      <c r="Q12" s="20"/>
      <c r="R12" s="4"/>
      <c r="S12" s="4"/>
      <c r="T12" s="4"/>
      <c r="U12" s="4"/>
    </row>
    <row r="13" spans="1:21" ht="14.1" customHeight="1" x14ac:dyDescent="0.25">
      <c r="A13" s="14">
        <f>A9+1</f>
        <v>2</v>
      </c>
      <c r="B13" s="15">
        <f>B9+1</f>
        <v>3</v>
      </c>
      <c r="C13" s="16">
        <v>1</v>
      </c>
      <c r="D13" s="20">
        <f t="shared" ref="D13:D19" si="1">HOUR(C13)+MINUTE(C13)/60+SECOND(C13)/360</f>
        <v>0</v>
      </c>
      <c r="E13" s="16">
        <v>0</v>
      </c>
      <c r="F13" s="20">
        <f t="shared" ref="F13:F19" si="2">HOUR(E13)+MINUTE(E13)/60+SECOND(E13)/360</f>
        <v>0</v>
      </c>
      <c r="G13" s="17">
        <f t="shared" ref="G13:G18" si="3">IF(C13&lt;E13,0,IF(C13&lt;=$B$1,$B$1,C13))</f>
        <v>1</v>
      </c>
      <c r="H13" s="39">
        <f t="shared" ref="H13:H19" si="4">HOUR(G13)+MINUTE(G13)/60+SECOND(G13)/360</f>
        <v>0</v>
      </c>
      <c r="I13" s="18">
        <f t="shared" ref="I13:I19" si="5">IF(C13&lt;E13,0,IF(E13&lt;=$B$2,E13,$B$2))</f>
        <v>0</v>
      </c>
      <c r="J13" s="19">
        <f t="shared" ref="J13:J19" si="6">HOUR(I13)+MINUTE(I13)/60+SECOND(I13)/360</f>
        <v>0</v>
      </c>
      <c r="K13" s="18">
        <f t="shared" ref="K13:K19" si="7">IF(C13&lt;E13,E13-C13,(24-C13)+E13)</f>
        <v>23</v>
      </c>
      <c r="L13" s="19">
        <f t="shared" ref="L13:L19" si="8">HOUR(K13)+MINUTE(K13)/60+SECOND(K13)/360</f>
        <v>0</v>
      </c>
      <c r="M13" s="18">
        <f t="shared" ref="M13:M19" si="9">IF(O13=0,K13,K13-O13)</f>
        <v>0</v>
      </c>
      <c r="N13" s="19">
        <f t="shared" ref="N13:N19" si="10">HOUR(M13)+MINUTE(M13)/60+SECOND(M13)/360</f>
        <v>0</v>
      </c>
      <c r="O13" s="18">
        <f t="shared" ref="O13:O19" si="11">IF(C13&lt;E13,0,IF(G13&lt;I13,I13-G13,(24-G13)+I13))</f>
        <v>23</v>
      </c>
      <c r="P13" s="19">
        <f t="shared" ref="P13:P19" si="12">HOUR(O13)+MINUTE(O13)/60+SECOND(O13)/360</f>
        <v>0</v>
      </c>
      <c r="Q13" s="20">
        <f t="shared" ref="Q13:Q19" si="13">P13*0.01</f>
        <v>0</v>
      </c>
      <c r="R13" s="4"/>
      <c r="S13" s="4"/>
    </row>
    <row r="14" spans="1:21" ht="14.1" customHeight="1" x14ac:dyDescent="0.25">
      <c r="A14" s="14">
        <f t="shared" si="0"/>
        <v>3</v>
      </c>
      <c r="B14" s="15">
        <f t="shared" si="0"/>
        <v>4</v>
      </c>
      <c r="C14" s="16">
        <v>1</v>
      </c>
      <c r="D14" s="20">
        <f t="shared" si="1"/>
        <v>0</v>
      </c>
      <c r="E14" s="16">
        <v>0</v>
      </c>
      <c r="F14" s="20">
        <f t="shared" si="2"/>
        <v>0</v>
      </c>
      <c r="G14" s="17">
        <f t="shared" si="3"/>
        <v>1</v>
      </c>
      <c r="H14" s="39">
        <f t="shared" si="4"/>
        <v>0</v>
      </c>
      <c r="I14" s="18">
        <f t="shared" si="5"/>
        <v>0</v>
      </c>
      <c r="J14" s="19">
        <f t="shared" si="6"/>
        <v>0</v>
      </c>
      <c r="K14" s="18">
        <f t="shared" si="7"/>
        <v>23</v>
      </c>
      <c r="L14" s="19">
        <f t="shared" si="8"/>
        <v>0</v>
      </c>
      <c r="M14" s="18">
        <f t="shared" si="9"/>
        <v>0</v>
      </c>
      <c r="N14" s="19">
        <f t="shared" si="10"/>
        <v>0</v>
      </c>
      <c r="O14" s="18">
        <f t="shared" si="11"/>
        <v>23</v>
      </c>
      <c r="P14" s="19">
        <f t="shared" si="12"/>
        <v>0</v>
      </c>
      <c r="Q14" s="20">
        <f t="shared" si="13"/>
        <v>0</v>
      </c>
      <c r="R14" s="4"/>
      <c r="S14" s="4"/>
    </row>
    <row r="15" spans="1:21" ht="14.1" customHeight="1" x14ac:dyDescent="0.25">
      <c r="A15" s="14">
        <f t="shared" si="0"/>
        <v>4</v>
      </c>
      <c r="B15" s="15">
        <f t="shared" si="0"/>
        <v>5</v>
      </c>
      <c r="C15" s="16">
        <v>1</v>
      </c>
      <c r="D15" s="20">
        <f t="shared" si="1"/>
        <v>0</v>
      </c>
      <c r="E15" s="16">
        <v>0</v>
      </c>
      <c r="F15" s="20">
        <f t="shared" si="2"/>
        <v>0</v>
      </c>
      <c r="G15" s="17">
        <f t="shared" si="3"/>
        <v>1</v>
      </c>
      <c r="H15" s="39">
        <f t="shared" si="4"/>
        <v>0</v>
      </c>
      <c r="I15" s="18">
        <f t="shared" si="5"/>
        <v>0</v>
      </c>
      <c r="J15" s="19">
        <f t="shared" si="6"/>
        <v>0</v>
      </c>
      <c r="K15" s="18">
        <f t="shared" si="7"/>
        <v>23</v>
      </c>
      <c r="L15" s="19">
        <f t="shared" si="8"/>
        <v>0</v>
      </c>
      <c r="M15" s="18">
        <f t="shared" si="9"/>
        <v>0</v>
      </c>
      <c r="N15" s="19">
        <f t="shared" si="10"/>
        <v>0</v>
      </c>
      <c r="O15" s="18">
        <f t="shared" si="11"/>
        <v>23</v>
      </c>
      <c r="P15" s="19">
        <f t="shared" si="12"/>
        <v>0</v>
      </c>
      <c r="Q15" s="20">
        <f t="shared" si="13"/>
        <v>0</v>
      </c>
      <c r="R15" s="2"/>
      <c r="S15" s="2"/>
    </row>
    <row r="16" spans="1:21" ht="14.1" customHeight="1" x14ac:dyDescent="0.25">
      <c r="A16" s="14">
        <f t="shared" si="0"/>
        <v>5</v>
      </c>
      <c r="B16" s="15">
        <f t="shared" si="0"/>
        <v>6</v>
      </c>
      <c r="C16" s="16">
        <v>1</v>
      </c>
      <c r="D16" s="20">
        <f t="shared" si="1"/>
        <v>0</v>
      </c>
      <c r="E16" s="16">
        <v>0</v>
      </c>
      <c r="F16" s="20">
        <f t="shared" si="2"/>
        <v>0</v>
      </c>
      <c r="G16" s="17">
        <f t="shared" si="3"/>
        <v>1</v>
      </c>
      <c r="H16" s="39">
        <f t="shared" si="4"/>
        <v>0</v>
      </c>
      <c r="I16" s="18">
        <f t="shared" si="5"/>
        <v>0</v>
      </c>
      <c r="J16" s="19">
        <f t="shared" si="6"/>
        <v>0</v>
      </c>
      <c r="K16" s="18">
        <f t="shared" si="7"/>
        <v>23</v>
      </c>
      <c r="L16" s="19">
        <f t="shared" si="8"/>
        <v>0</v>
      </c>
      <c r="M16" s="18">
        <f t="shared" si="9"/>
        <v>0</v>
      </c>
      <c r="N16" s="19">
        <f t="shared" si="10"/>
        <v>0</v>
      </c>
      <c r="O16" s="18">
        <f t="shared" si="11"/>
        <v>23</v>
      </c>
      <c r="P16" s="19">
        <f t="shared" si="12"/>
        <v>0</v>
      </c>
      <c r="Q16" s="20">
        <f t="shared" si="13"/>
        <v>0</v>
      </c>
      <c r="R16" s="3"/>
      <c r="S16" s="3"/>
    </row>
    <row r="17" spans="1:21" ht="14.1" customHeight="1" x14ac:dyDescent="0.25">
      <c r="A17" s="14">
        <f t="shared" si="0"/>
        <v>6</v>
      </c>
      <c r="B17" s="15">
        <f t="shared" si="0"/>
        <v>7</v>
      </c>
      <c r="C17" s="16">
        <v>1</v>
      </c>
      <c r="D17" s="20">
        <f t="shared" si="1"/>
        <v>0</v>
      </c>
      <c r="E17" s="16">
        <v>0</v>
      </c>
      <c r="F17" s="20">
        <f t="shared" si="2"/>
        <v>0</v>
      </c>
      <c r="G17" s="17">
        <f t="shared" si="3"/>
        <v>1</v>
      </c>
      <c r="H17" s="39">
        <f t="shared" si="4"/>
        <v>0</v>
      </c>
      <c r="I17" s="18">
        <f t="shared" si="5"/>
        <v>0</v>
      </c>
      <c r="J17" s="19">
        <f t="shared" si="6"/>
        <v>0</v>
      </c>
      <c r="K17" s="18">
        <f t="shared" si="7"/>
        <v>23</v>
      </c>
      <c r="L17" s="19">
        <f t="shared" si="8"/>
        <v>0</v>
      </c>
      <c r="M17" s="18">
        <f t="shared" si="9"/>
        <v>0</v>
      </c>
      <c r="N17" s="19">
        <f t="shared" si="10"/>
        <v>0</v>
      </c>
      <c r="O17" s="18">
        <f t="shared" si="11"/>
        <v>23</v>
      </c>
      <c r="P17" s="19">
        <f t="shared" si="12"/>
        <v>0</v>
      </c>
      <c r="Q17" s="20">
        <f t="shared" si="13"/>
        <v>0</v>
      </c>
      <c r="R17" s="6"/>
      <c r="S17" s="6"/>
    </row>
    <row r="18" spans="1:21" ht="14.1" customHeight="1" x14ac:dyDescent="0.25">
      <c r="A18" s="14">
        <f t="shared" si="0"/>
        <v>7</v>
      </c>
      <c r="B18" s="15">
        <f t="shared" si="0"/>
        <v>8</v>
      </c>
      <c r="C18" s="16">
        <v>1</v>
      </c>
      <c r="D18" s="20">
        <f t="shared" si="1"/>
        <v>0</v>
      </c>
      <c r="E18" s="16">
        <v>0</v>
      </c>
      <c r="F18" s="20">
        <f t="shared" si="2"/>
        <v>0</v>
      </c>
      <c r="G18" s="17">
        <f t="shared" si="3"/>
        <v>1</v>
      </c>
      <c r="H18" s="39">
        <f t="shared" si="4"/>
        <v>0</v>
      </c>
      <c r="I18" s="18">
        <f t="shared" si="5"/>
        <v>0</v>
      </c>
      <c r="J18" s="19">
        <f t="shared" si="6"/>
        <v>0</v>
      </c>
      <c r="K18" s="18">
        <f t="shared" si="7"/>
        <v>23</v>
      </c>
      <c r="L18" s="19">
        <f t="shared" si="8"/>
        <v>0</v>
      </c>
      <c r="M18" s="18">
        <f t="shared" si="9"/>
        <v>0</v>
      </c>
      <c r="N18" s="19">
        <f t="shared" si="10"/>
        <v>0</v>
      </c>
      <c r="O18" s="18">
        <f t="shared" si="11"/>
        <v>23</v>
      </c>
      <c r="P18" s="19">
        <f t="shared" si="12"/>
        <v>0</v>
      </c>
      <c r="Q18" s="20">
        <f t="shared" si="13"/>
        <v>0</v>
      </c>
      <c r="R18" s="4"/>
      <c r="S18" s="4"/>
    </row>
    <row r="19" spans="1:21" ht="14.1" customHeight="1" x14ac:dyDescent="0.25">
      <c r="A19" s="30">
        <f>A18+1</f>
        <v>8</v>
      </c>
      <c r="B19" s="15">
        <f>B18+1</f>
        <v>9</v>
      </c>
      <c r="C19" s="16">
        <v>1</v>
      </c>
      <c r="D19" s="20">
        <f t="shared" si="1"/>
        <v>0</v>
      </c>
      <c r="E19" s="16">
        <v>0</v>
      </c>
      <c r="F19" s="20">
        <f t="shared" si="2"/>
        <v>0</v>
      </c>
      <c r="G19" s="17">
        <f t="shared" ref="G19" si="14">IF(C19&lt;E19,0,IF(C19&lt;=$B$1,$B$1,C19))</f>
        <v>1</v>
      </c>
      <c r="H19" s="39">
        <f t="shared" si="4"/>
        <v>0</v>
      </c>
      <c r="I19" s="18">
        <f t="shared" si="5"/>
        <v>0</v>
      </c>
      <c r="J19" s="19">
        <f t="shared" si="6"/>
        <v>0</v>
      </c>
      <c r="K19" s="18">
        <f t="shared" si="7"/>
        <v>23</v>
      </c>
      <c r="L19" s="19">
        <f t="shared" si="8"/>
        <v>0</v>
      </c>
      <c r="M19" s="18">
        <f t="shared" si="9"/>
        <v>0</v>
      </c>
      <c r="N19" s="19">
        <f t="shared" si="10"/>
        <v>0</v>
      </c>
      <c r="O19" s="18">
        <f t="shared" si="11"/>
        <v>23</v>
      </c>
      <c r="P19" s="19">
        <f t="shared" si="12"/>
        <v>0</v>
      </c>
      <c r="Q19" s="20">
        <f t="shared" si="13"/>
        <v>0</v>
      </c>
      <c r="R19" s="4"/>
      <c r="S19" s="4"/>
    </row>
    <row r="20" spans="1:21" s="2" customFormat="1" ht="12.75" x14ac:dyDescent="0.2">
      <c r="A20" s="14"/>
      <c r="B20" s="15"/>
      <c r="C20" s="16"/>
      <c r="D20" s="16"/>
      <c r="E20" s="16"/>
      <c r="F20" s="16"/>
      <c r="G20" s="56" t="s">
        <v>19</v>
      </c>
      <c r="H20" s="37"/>
      <c r="I20" s="37"/>
      <c r="J20" s="33"/>
      <c r="K20" s="29"/>
      <c r="L20" s="58">
        <f>SUM(L13:L19)</f>
        <v>0</v>
      </c>
      <c r="M20" s="18"/>
      <c r="N20" s="18"/>
      <c r="O20" s="18"/>
      <c r="P20" s="19"/>
      <c r="Q20" s="54">
        <f>SUM(Q13:Q19)</f>
        <v>0</v>
      </c>
      <c r="R20" s="57">
        <f>IF(L20&lt;35,0,L20-35-S20)</f>
        <v>0</v>
      </c>
      <c r="S20" s="57">
        <f>IF(L20-43.99&lt;0,0,L20-43.99)</f>
        <v>0</v>
      </c>
      <c r="T20" s="4"/>
      <c r="U20" s="4"/>
    </row>
    <row r="21" spans="1:21" s="2" customFormat="1" ht="12.75" x14ac:dyDescent="0.2">
      <c r="A21" s="14"/>
      <c r="B21" s="15"/>
      <c r="C21" s="16"/>
      <c r="D21" s="16"/>
      <c r="E21" s="16"/>
      <c r="F21" s="16"/>
      <c r="G21" s="17"/>
      <c r="H21" s="36"/>
      <c r="I21" s="18"/>
      <c r="J21" s="18"/>
      <c r="K21" s="18"/>
      <c r="L21" s="18"/>
      <c r="M21" s="18"/>
      <c r="N21" s="18"/>
      <c r="O21" s="18"/>
      <c r="P21" s="19"/>
      <c r="Q21" s="20"/>
      <c r="R21" s="4"/>
      <c r="S21" s="4"/>
      <c r="T21" s="4"/>
      <c r="U21" s="4"/>
    </row>
    <row r="22" spans="1:21" s="2" customFormat="1" ht="12.75" x14ac:dyDescent="0.2">
      <c r="A22" s="14"/>
      <c r="B22" s="15"/>
      <c r="C22" s="16"/>
      <c r="D22" s="16"/>
      <c r="E22" s="16"/>
      <c r="F22" s="16"/>
      <c r="G22" s="17"/>
      <c r="H22" s="36"/>
      <c r="I22" s="18"/>
      <c r="J22" s="18"/>
      <c r="K22" s="18"/>
      <c r="L22" s="18"/>
      <c r="M22" s="18"/>
      <c r="N22" s="18"/>
      <c r="O22" s="18"/>
      <c r="P22" s="19"/>
      <c r="Q22" s="20"/>
      <c r="R22" s="4"/>
      <c r="S22" s="4"/>
      <c r="T22" s="4"/>
      <c r="U22" s="4"/>
    </row>
    <row r="23" spans="1:21" ht="14.1" customHeight="1" x14ac:dyDescent="0.25">
      <c r="A23" s="14">
        <f>A19+1</f>
        <v>9</v>
      </c>
      <c r="B23" s="15">
        <f>B19+1</f>
        <v>10</v>
      </c>
      <c r="C23" s="16">
        <v>1</v>
      </c>
      <c r="D23" s="20">
        <f t="shared" ref="D23:D29" si="15">HOUR(C23)+MINUTE(C23)/60+SECOND(C23)/360</f>
        <v>0</v>
      </c>
      <c r="E23" s="16">
        <v>0</v>
      </c>
      <c r="F23" s="20">
        <f t="shared" ref="F23:F29" si="16">HOUR(E23)+MINUTE(E23)/60+SECOND(E23)/360</f>
        <v>0</v>
      </c>
      <c r="G23" s="17">
        <f t="shared" ref="G23:G29" si="17">IF(C23&lt;E23,0,IF(C23&lt;=$B$1,$B$1,C23))</f>
        <v>1</v>
      </c>
      <c r="H23" s="39">
        <f t="shared" ref="H23:H29" si="18">HOUR(G23)+MINUTE(G23)/60+SECOND(G23)/360</f>
        <v>0</v>
      </c>
      <c r="I23" s="18">
        <f t="shared" ref="I23:I29" si="19">IF(C23&lt;E23,0,IF(E23&lt;=$B$2,E23,$B$2))</f>
        <v>0</v>
      </c>
      <c r="J23" s="19">
        <f t="shared" ref="J23:J29" si="20">HOUR(I23)+MINUTE(I23)/60+SECOND(I23)/360</f>
        <v>0</v>
      </c>
      <c r="K23" s="18">
        <f t="shared" ref="K23:K29" si="21">IF(C23&lt;E23,E23-C23,(24-C23)+E23)</f>
        <v>23</v>
      </c>
      <c r="L23" s="19">
        <f t="shared" ref="L23:L29" si="22">HOUR(K23)+MINUTE(K23)/60+SECOND(K23)/360</f>
        <v>0</v>
      </c>
      <c r="M23" s="18">
        <f t="shared" ref="M23:M29" si="23">IF(O23=0,K23,K23-O23)</f>
        <v>0</v>
      </c>
      <c r="N23" s="19">
        <f t="shared" ref="N23:N29" si="24">HOUR(M23)+MINUTE(M23)/60+SECOND(M23)/360</f>
        <v>0</v>
      </c>
      <c r="O23" s="18">
        <f t="shared" ref="O23:O29" si="25">IF(C23&lt;E23,0,IF(G23&lt;I23,I23-G23,(24-G23)+I23))</f>
        <v>23</v>
      </c>
      <c r="P23" s="19">
        <f t="shared" ref="P23:P29" si="26">HOUR(O23)+MINUTE(O23)/60+SECOND(O23)/360</f>
        <v>0</v>
      </c>
      <c r="Q23" s="20">
        <f t="shared" ref="Q23:Q29" si="27">P23*0.01</f>
        <v>0</v>
      </c>
      <c r="R23" s="4"/>
      <c r="S23" s="4"/>
    </row>
    <row r="24" spans="1:21" ht="14.1" customHeight="1" x14ac:dyDescent="0.25">
      <c r="A24" s="14">
        <f t="shared" si="0"/>
        <v>10</v>
      </c>
      <c r="B24" s="15">
        <f t="shared" si="0"/>
        <v>11</v>
      </c>
      <c r="C24" s="16">
        <v>1</v>
      </c>
      <c r="D24" s="20">
        <f t="shared" si="15"/>
        <v>0</v>
      </c>
      <c r="E24" s="16">
        <v>0</v>
      </c>
      <c r="F24" s="20">
        <f t="shared" si="16"/>
        <v>0</v>
      </c>
      <c r="G24" s="17">
        <f t="shared" si="17"/>
        <v>1</v>
      </c>
      <c r="H24" s="39">
        <f t="shared" si="18"/>
        <v>0</v>
      </c>
      <c r="I24" s="18">
        <f t="shared" si="19"/>
        <v>0</v>
      </c>
      <c r="J24" s="19">
        <f t="shared" si="20"/>
        <v>0</v>
      </c>
      <c r="K24" s="18">
        <f t="shared" si="21"/>
        <v>23</v>
      </c>
      <c r="L24" s="19">
        <f t="shared" si="22"/>
        <v>0</v>
      </c>
      <c r="M24" s="18">
        <f t="shared" si="23"/>
        <v>0</v>
      </c>
      <c r="N24" s="19">
        <f t="shared" si="24"/>
        <v>0</v>
      </c>
      <c r="O24" s="18">
        <f t="shared" si="25"/>
        <v>23</v>
      </c>
      <c r="P24" s="19">
        <f t="shared" si="26"/>
        <v>0</v>
      </c>
      <c r="Q24" s="20">
        <f t="shared" si="27"/>
        <v>0</v>
      </c>
      <c r="R24" s="4"/>
      <c r="S24" s="4"/>
    </row>
    <row r="25" spans="1:21" ht="14.1" customHeight="1" x14ac:dyDescent="0.25">
      <c r="A25" s="14">
        <f t="shared" si="0"/>
        <v>11</v>
      </c>
      <c r="B25" s="15">
        <f t="shared" si="0"/>
        <v>12</v>
      </c>
      <c r="C25" s="16">
        <v>1</v>
      </c>
      <c r="D25" s="20">
        <f t="shared" si="15"/>
        <v>0</v>
      </c>
      <c r="E25" s="16">
        <v>0</v>
      </c>
      <c r="F25" s="20">
        <f t="shared" si="16"/>
        <v>0</v>
      </c>
      <c r="G25" s="17">
        <f t="shared" si="17"/>
        <v>1</v>
      </c>
      <c r="H25" s="39">
        <f t="shared" si="18"/>
        <v>0</v>
      </c>
      <c r="I25" s="18">
        <f t="shared" si="19"/>
        <v>0</v>
      </c>
      <c r="J25" s="19">
        <f t="shared" si="20"/>
        <v>0</v>
      </c>
      <c r="K25" s="18">
        <f t="shared" si="21"/>
        <v>23</v>
      </c>
      <c r="L25" s="19">
        <f t="shared" si="22"/>
        <v>0</v>
      </c>
      <c r="M25" s="18">
        <f t="shared" si="23"/>
        <v>0</v>
      </c>
      <c r="N25" s="19">
        <f t="shared" si="24"/>
        <v>0</v>
      </c>
      <c r="O25" s="18">
        <f t="shared" si="25"/>
        <v>23</v>
      </c>
      <c r="P25" s="19">
        <f t="shared" si="26"/>
        <v>0</v>
      </c>
      <c r="Q25" s="20">
        <f t="shared" si="27"/>
        <v>0</v>
      </c>
      <c r="R25" s="6"/>
      <c r="S25" s="6"/>
    </row>
    <row r="26" spans="1:21" ht="14.1" customHeight="1" x14ac:dyDescent="0.25">
      <c r="A26" s="14">
        <f t="shared" si="0"/>
        <v>12</v>
      </c>
      <c r="B26" s="15">
        <f t="shared" si="0"/>
        <v>13</v>
      </c>
      <c r="C26" s="16">
        <v>1</v>
      </c>
      <c r="D26" s="20">
        <f t="shared" si="15"/>
        <v>0</v>
      </c>
      <c r="E26" s="16">
        <v>0</v>
      </c>
      <c r="F26" s="20">
        <f t="shared" si="16"/>
        <v>0</v>
      </c>
      <c r="G26" s="17">
        <f t="shared" si="17"/>
        <v>1</v>
      </c>
      <c r="H26" s="39">
        <f t="shared" si="18"/>
        <v>0</v>
      </c>
      <c r="I26" s="18">
        <f t="shared" si="19"/>
        <v>0</v>
      </c>
      <c r="J26" s="19">
        <f t="shared" si="20"/>
        <v>0</v>
      </c>
      <c r="K26" s="18">
        <f t="shared" si="21"/>
        <v>23</v>
      </c>
      <c r="L26" s="19">
        <f t="shared" si="22"/>
        <v>0</v>
      </c>
      <c r="M26" s="18">
        <f t="shared" si="23"/>
        <v>0</v>
      </c>
      <c r="N26" s="19">
        <f t="shared" si="24"/>
        <v>0</v>
      </c>
      <c r="O26" s="18">
        <f t="shared" si="25"/>
        <v>23</v>
      </c>
      <c r="P26" s="19">
        <f t="shared" si="26"/>
        <v>0</v>
      </c>
      <c r="Q26" s="20">
        <f t="shared" si="27"/>
        <v>0</v>
      </c>
      <c r="R26" s="4"/>
      <c r="S26" s="4"/>
    </row>
    <row r="27" spans="1:21" ht="14.1" customHeight="1" x14ac:dyDescent="0.25">
      <c r="A27" s="14">
        <f t="shared" si="0"/>
        <v>13</v>
      </c>
      <c r="B27" s="15">
        <f t="shared" si="0"/>
        <v>14</v>
      </c>
      <c r="C27" s="16">
        <v>1</v>
      </c>
      <c r="D27" s="20">
        <f t="shared" si="15"/>
        <v>0</v>
      </c>
      <c r="E27" s="16">
        <v>0</v>
      </c>
      <c r="F27" s="20">
        <f t="shared" si="16"/>
        <v>0</v>
      </c>
      <c r="G27" s="17">
        <f t="shared" si="17"/>
        <v>1</v>
      </c>
      <c r="H27" s="39">
        <f t="shared" si="18"/>
        <v>0</v>
      </c>
      <c r="I27" s="18">
        <f t="shared" si="19"/>
        <v>0</v>
      </c>
      <c r="J27" s="19">
        <f t="shared" si="20"/>
        <v>0</v>
      </c>
      <c r="K27" s="18">
        <f t="shared" si="21"/>
        <v>23</v>
      </c>
      <c r="L27" s="19">
        <f t="shared" si="22"/>
        <v>0</v>
      </c>
      <c r="M27" s="18">
        <f t="shared" si="23"/>
        <v>0</v>
      </c>
      <c r="N27" s="19">
        <f t="shared" si="24"/>
        <v>0</v>
      </c>
      <c r="O27" s="18">
        <f t="shared" si="25"/>
        <v>23</v>
      </c>
      <c r="P27" s="19">
        <f t="shared" si="26"/>
        <v>0</v>
      </c>
      <c r="Q27" s="20">
        <f t="shared" si="27"/>
        <v>0</v>
      </c>
      <c r="R27" s="4"/>
      <c r="S27" s="4"/>
    </row>
    <row r="28" spans="1:21" ht="14.1" customHeight="1" x14ac:dyDescent="0.25">
      <c r="A28" s="14">
        <f t="shared" si="0"/>
        <v>14</v>
      </c>
      <c r="B28" s="15">
        <f t="shared" si="0"/>
        <v>15</v>
      </c>
      <c r="C28" s="16">
        <v>1</v>
      </c>
      <c r="D28" s="20">
        <f t="shared" si="15"/>
        <v>0</v>
      </c>
      <c r="E28" s="16">
        <v>0</v>
      </c>
      <c r="F28" s="20">
        <f t="shared" si="16"/>
        <v>0</v>
      </c>
      <c r="G28" s="17">
        <f t="shared" si="17"/>
        <v>1</v>
      </c>
      <c r="H28" s="39">
        <f t="shared" si="18"/>
        <v>0</v>
      </c>
      <c r="I28" s="18">
        <f t="shared" si="19"/>
        <v>0</v>
      </c>
      <c r="J28" s="19">
        <f t="shared" si="20"/>
        <v>0</v>
      </c>
      <c r="K28" s="18">
        <f t="shared" si="21"/>
        <v>23</v>
      </c>
      <c r="L28" s="19">
        <f t="shared" si="22"/>
        <v>0</v>
      </c>
      <c r="M28" s="18">
        <f t="shared" si="23"/>
        <v>0</v>
      </c>
      <c r="N28" s="19">
        <f t="shared" si="24"/>
        <v>0</v>
      </c>
      <c r="O28" s="18">
        <f t="shared" si="25"/>
        <v>23</v>
      </c>
      <c r="P28" s="19">
        <f t="shared" si="26"/>
        <v>0</v>
      </c>
      <c r="Q28" s="20">
        <f t="shared" si="27"/>
        <v>0</v>
      </c>
      <c r="R28" s="4"/>
      <c r="S28" s="4"/>
    </row>
    <row r="29" spans="1:21" ht="14.1" customHeight="1" x14ac:dyDescent="0.25">
      <c r="A29" s="30">
        <f>A28+1</f>
        <v>15</v>
      </c>
      <c r="B29" s="15">
        <f>B28+1</f>
        <v>16</v>
      </c>
      <c r="C29" s="16">
        <v>1</v>
      </c>
      <c r="D29" s="20">
        <f t="shared" si="15"/>
        <v>0</v>
      </c>
      <c r="E29" s="16">
        <v>0</v>
      </c>
      <c r="F29" s="20">
        <f t="shared" si="16"/>
        <v>0</v>
      </c>
      <c r="G29" s="17">
        <f t="shared" si="17"/>
        <v>1</v>
      </c>
      <c r="H29" s="39">
        <f t="shared" si="18"/>
        <v>0</v>
      </c>
      <c r="I29" s="18">
        <f t="shared" si="19"/>
        <v>0</v>
      </c>
      <c r="J29" s="19">
        <f t="shared" si="20"/>
        <v>0</v>
      </c>
      <c r="K29" s="18">
        <f t="shared" si="21"/>
        <v>23</v>
      </c>
      <c r="L29" s="19">
        <f t="shared" si="22"/>
        <v>0</v>
      </c>
      <c r="M29" s="18">
        <f t="shared" si="23"/>
        <v>0</v>
      </c>
      <c r="N29" s="19">
        <f t="shared" si="24"/>
        <v>0</v>
      </c>
      <c r="O29" s="18">
        <f t="shared" si="25"/>
        <v>23</v>
      </c>
      <c r="P29" s="19">
        <f t="shared" si="26"/>
        <v>0</v>
      </c>
      <c r="Q29" s="20">
        <f t="shared" si="27"/>
        <v>0</v>
      </c>
      <c r="R29" s="4"/>
      <c r="S29" s="4"/>
    </row>
    <row r="30" spans="1:21" s="2" customFormat="1" ht="12.75" x14ac:dyDescent="0.2">
      <c r="A30" s="14"/>
      <c r="B30" s="15"/>
      <c r="C30" s="16"/>
      <c r="D30" s="16"/>
      <c r="E30" s="16"/>
      <c r="F30" s="16"/>
      <c r="G30" s="56" t="s">
        <v>19</v>
      </c>
      <c r="H30" s="37"/>
      <c r="I30" s="37"/>
      <c r="J30" s="33"/>
      <c r="K30" s="29"/>
      <c r="L30" s="58">
        <f>SUM(L23:L29)</f>
        <v>0</v>
      </c>
      <c r="M30" s="18"/>
      <c r="N30" s="18"/>
      <c r="O30" s="18"/>
      <c r="P30" s="19"/>
      <c r="Q30" s="54">
        <f>SUM(Q23:Q29)</f>
        <v>0</v>
      </c>
      <c r="R30" s="57">
        <f>IF(L30&lt;35,0,L30-35-S30)</f>
        <v>0</v>
      </c>
      <c r="S30" s="57">
        <f>IF(L30-43.99&lt;0,0,L30-43.99)</f>
        <v>0</v>
      </c>
      <c r="T30" s="4"/>
      <c r="U30" s="4"/>
    </row>
    <row r="31" spans="1:21" s="2" customFormat="1" ht="12.75" x14ac:dyDescent="0.2">
      <c r="A31" s="14"/>
      <c r="B31" s="15"/>
      <c r="C31" s="16"/>
      <c r="D31" s="16"/>
      <c r="E31" s="16"/>
      <c r="F31" s="16"/>
      <c r="G31" s="17"/>
      <c r="H31" s="36"/>
      <c r="I31" s="18"/>
      <c r="J31" s="18"/>
      <c r="K31" s="18"/>
      <c r="L31" s="18"/>
      <c r="M31" s="18"/>
      <c r="N31" s="18"/>
      <c r="O31" s="18"/>
      <c r="P31" s="19"/>
      <c r="Q31" s="20"/>
      <c r="R31" s="4"/>
      <c r="S31" s="4"/>
      <c r="T31" s="4"/>
      <c r="U31" s="4"/>
    </row>
    <row r="32" spans="1:21" s="2" customFormat="1" ht="12.75" x14ac:dyDescent="0.2">
      <c r="A32" s="14"/>
      <c r="B32" s="15"/>
      <c r="C32" s="16"/>
      <c r="D32" s="16"/>
      <c r="E32" s="16"/>
      <c r="F32" s="16"/>
      <c r="G32" s="17"/>
      <c r="H32" s="36"/>
      <c r="I32" s="18"/>
      <c r="J32" s="18"/>
      <c r="K32" s="18"/>
      <c r="L32" s="18"/>
      <c r="M32" s="18"/>
      <c r="N32" s="18"/>
      <c r="O32" s="18"/>
      <c r="P32" s="19"/>
      <c r="Q32" s="20"/>
      <c r="R32" s="4"/>
      <c r="S32" s="4"/>
      <c r="T32" s="4"/>
      <c r="U32" s="4"/>
    </row>
    <row r="33" spans="1:21" ht="14.1" customHeight="1" x14ac:dyDescent="0.25">
      <c r="A33" s="14">
        <f>A29+1</f>
        <v>16</v>
      </c>
      <c r="B33" s="15">
        <f>B29+1</f>
        <v>17</v>
      </c>
      <c r="C33" s="16">
        <v>1</v>
      </c>
      <c r="D33" s="20">
        <f t="shared" ref="D33:D39" si="28">HOUR(C33)+MINUTE(C33)/60+SECOND(C33)/360</f>
        <v>0</v>
      </c>
      <c r="E33" s="16">
        <v>0</v>
      </c>
      <c r="F33" s="20">
        <f t="shared" ref="F33:F39" si="29">HOUR(E33)+MINUTE(E33)/60+SECOND(E33)/360</f>
        <v>0</v>
      </c>
      <c r="G33" s="17">
        <f t="shared" ref="G33:G39" si="30">IF(C33&lt;E33,0,IF(C33&lt;=$B$1,$B$1,C33))</f>
        <v>1</v>
      </c>
      <c r="H33" s="39">
        <f t="shared" ref="H33:H39" si="31">HOUR(G33)+MINUTE(G33)/60+SECOND(G33)/360</f>
        <v>0</v>
      </c>
      <c r="I33" s="18">
        <f t="shared" ref="I33:I39" si="32">IF(C33&lt;E33,0,IF(E33&lt;=$B$2,E33,$B$2))</f>
        <v>0</v>
      </c>
      <c r="J33" s="19">
        <f t="shared" ref="J33:J39" si="33">HOUR(I33)+MINUTE(I33)/60+SECOND(I33)/360</f>
        <v>0</v>
      </c>
      <c r="K33" s="18">
        <f t="shared" ref="K33:K39" si="34">IF(C33&lt;E33,E33-C33,(24-C33)+E33)</f>
        <v>23</v>
      </c>
      <c r="L33" s="19">
        <f t="shared" ref="L33:L39" si="35">HOUR(K33)+MINUTE(K33)/60+SECOND(K33)/360</f>
        <v>0</v>
      </c>
      <c r="M33" s="18">
        <f t="shared" ref="M33:M39" si="36">IF(O33=0,K33,K33-O33)</f>
        <v>0</v>
      </c>
      <c r="N33" s="19">
        <f t="shared" ref="N33:N39" si="37">HOUR(M33)+MINUTE(M33)/60+SECOND(M33)/360</f>
        <v>0</v>
      </c>
      <c r="O33" s="18">
        <f t="shared" ref="O33:O39" si="38">IF(C33&lt;E33,0,IF(G33&lt;I33,I33-G33,(24-G33)+I33))</f>
        <v>23</v>
      </c>
      <c r="P33" s="19">
        <f t="shared" ref="P33:P39" si="39">HOUR(O33)+MINUTE(O33)/60+SECOND(O33)/360</f>
        <v>0</v>
      </c>
      <c r="Q33" s="20">
        <f t="shared" ref="Q33:Q39" si="40">P33*0.01</f>
        <v>0</v>
      </c>
      <c r="R33" s="6"/>
      <c r="S33" s="6"/>
    </row>
    <row r="34" spans="1:21" ht="14.1" customHeight="1" x14ac:dyDescent="0.25">
      <c r="A34" s="14">
        <f t="shared" ref="A34:B48" si="41">A33+1</f>
        <v>17</v>
      </c>
      <c r="B34" s="15">
        <f t="shared" si="41"/>
        <v>18</v>
      </c>
      <c r="C34" s="16">
        <v>1</v>
      </c>
      <c r="D34" s="20">
        <f t="shared" si="28"/>
        <v>0</v>
      </c>
      <c r="E34" s="16">
        <v>0</v>
      </c>
      <c r="F34" s="20">
        <f t="shared" si="29"/>
        <v>0</v>
      </c>
      <c r="G34" s="17">
        <f t="shared" si="30"/>
        <v>1</v>
      </c>
      <c r="H34" s="39">
        <f t="shared" si="31"/>
        <v>0</v>
      </c>
      <c r="I34" s="18">
        <f t="shared" si="32"/>
        <v>0</v>
      </c>
      <c r="J34" s="19">
        <f t="shared" si="33"/>
        <v>0</v>
      </c>
      <c r="K34" s="18">
        <f t="shared" si="34"/>
        <v>23</v>
      </c>
      <c r="L34" s="19">
        <f t="shared" si="35"/>
        <v>0</v>
      </c>
      <c r="M34" s="18">
        <f t="shared" si="36"/>
        <v>0</v>
      </c>
      <c r="N34" s="19">
        <f t="shared" si="37"/>
        <v>0</v>
      </c>
      <c r="O34" s="18">
        <f t="shared" si="38"/>
        <v>23</v>
      </c>
      <c r="P34" s="19">
        <f t="shared" si="39"/>
        <v>0</v>
      </c>
      <c r="Q34" s="20">
        <f t="shared" si="40"/>
        <v>0</v>
      </c>
      <c r="R34" s="4"/>
      <c r="S34" s="4"/>
    </row>
    <row r="35" spans="1:21" ht="14.1" customHeight="1" x14ac:dyDescent="0.25">
      <c r="A35" s="14">
        <f t="shared" si="41"/>
        <v>18</v>
      </c>
      <c r="B35" s="15">
        <f t="shared" si="41"/>
        <v>19</v>
      </c>
      <c r="C35" s="16">
        <v>1</v>
      </c>
      <c r="D35" s="20">
        <f t="shared" si="28"/>
        <v>0</v>
      </c>
      <c r="E35" s="16">
        <v>0</v>
      </c>
      <c r="F35" s="20">
        <f t="shared" si="29"/>
        <v>0</v>
      </c>
      <c r="G35" s="17">
        <f t="shared" si="30"/>
        <v>1</v>
      </c>
      <c r="H35" s="39">
        <f t="shared" si="31"/>
        <v>0</v>
      </c>
      <c r="I35" s="18">
        <f t="shared" si="32"/>
        <v>0</v>
      </c>
      <c r="J35" s="19">
        <f t="shared" si="33"/>
        <v>0</v>
      </c>
      <c r="K35" s="18">
        <f t="shared" si="34"/>
        <v>23</v>
      </c>
      <c r="L35" s="19">
        <f t="shared" si="35"/>
        <v>0</v>
      </c>
      <c r="M35" s="18">
        <f t="shared" si="36"/>
        <v>0</v>
      </c>
      <c r="N35" s="19">
        <f t="shared" si="37"/>
        <v>0</v>
      </c>
      <c r="O35" s="18">
        <f t="shared" si="38"/>
        <v>23</v>
      </c>
      <c r="P35" s="19">
        <f t="shared" si="39"/>
        <v>0</v>
      </c>
      <c r="Q35" s="20">
        <f t="shared" si="40"/>
        <v>0</v>
      </c>
      <c r="R35" s="2"/>
      <c r="S35" s="2"/>
    </row>
    <row r="36" spans="1:21" ht="14.1" customHeight="1" x14ac:dyDescent="0.25">
      <c r="A36" s="14">
        <f t="shared" si="41"/>
        <v>19</v>
      </c>
      <c r="B36" s="15">
        <f t="shared" si="41"/>
        <v>20</v>
      </c>
      <c r="C36" s="16">
        <v>1</v>
      </c>
      <c r="D36" s="20">
        <f t="shared" si="28"/>
        <v>0</v>
      </c>
      <c r="E36" s="16">
        <v>0</v>
      </c>
      <c r="F36" s="20">
        <f t="shared" si="29"/>
        <v>0</v>
      </c>
      <c r="G36" s="17">
        <f t="shared" si="30"/>
        <v>1</v>
      </c>
      <c r="H36" s="39">
        <f t="shared" si="31"/>
        <v>0</v>
      </c>
      <c r="I36" s="18">
        <f t="shared" si="32"/>
        <v>0</v>
      </c>
      <c r="J36" s="19">
        <f t="shared" si="33"/>
        <v>0</v>
      </c>
      <c r="K36" s="18">
        <f t="shared" si="34"/>
        <v>23</v>
      </c>
      <c r="L36" s="19">
        <f t="shared" si="35"/>
        <v>0</v>
      </c>
      <c r="M36" s="18">
        <f t="shared" si="36"/>
        <v>0</v>
      </c>
      <c r="N36" s="19">
        <f t="shared" si="37"/>
        <v>0</v>
      </c>
      <c r="O36" s="18">
        <f t="shared" si="38"/>
        <v>23</v>
      </c>
      <c r="P36" s="19">
        <f t="shared" si="39"/>
        <v>0</v>
      </c>
      <c r="Q36" s="20">
        <f t="shared" si="40"/>
        <v>0</v>
      </c>
      <c r="R36" s="3"/>
      <c r="S36" s="3"/>
    </row>
    <row r="37" spans="1:21" ht="14.1" customHeight="1" x14ac:dyDescent="0.25">
      <c r="A37" s="14">
        <f t="shared" si="41"/>
        <v>20</v>
      </c>
      <c r="B37" s="15">
        <f t="shared" si="41"/>
        <v>21</v>
      </c>
      <c r="C37" s="16">
        <v>1</v>
      </c>
      <c r="D37" s="20">
        <f t="shared" si="28"/>
        <v>0</v>
      </c>
      <c r="E37" s="16">
        <v>0</v>
      </c>
      <c r="F37" s="20">
        <f t="shared" si="29"/>
        <v>0</v>
      </c>
      <c r="G37" s="17">
        <f t="shared" si="30"/>
        <v>1</v>
      </c>
      <c r="H37" s="39">
        <f t="shared" si="31"/>
        <v>0</v>
      </c>
      <c r="I37" s="18">
        <f t="shared" si="32"/>
        <v>0</v>
      </c>
      <c r="J37" s="19">
        <f t="shared" si="33"/>
        <v>0</v>
      </c>
      <c r="K37" s="18">
        <f t="shared" si="34"/>
        <v>23</v>
      </c>
      <c r="L37" s="19">
        <f t="shared" si="35"/>
        <v>0</v>
      </c>
      <c r="M37" s="18">
        <f t="shared" si="36"/>
        <v>0</v>
      </c>
      <c r="N37" s="19">
        <f t="shared" si="37"/>
        <v>0</v>
      </c>
      <c r="O37" s="18">
        <f t="shared" si="38"/>
        <v>23</v>
      </c>
      <c r="P37" s="19">
        <f t="shared" si="39"/>
        <v>0</v>
      </c>
      <c r="Q37" s="20">
        <f t="shared" si="40"/>
        <v>0</v>
      </c>
      <c r="R37" s="4"/>
      <c r="S37" s="4"/>
    </row>
    <row r="38" spans="1:21" ht="14.1" customHeight="1" x14ac:dyDescent="0.25">
      <c r="A38" s="14">
        <f t="shared" si="41"/>
        <v>21</v>
      </c>
      <c r="B38" s="15">
        <f t="shared" si="41"/>
        <v>22</v>
      </c>
      <c r="C38" s="16">
        <v>1</v>
      </c>
      <c r="D38" s="20">
        <f t="shared" si="28"/>
        <v>0</v>
      </c>
      <c r="E38" s="16">
        <v>0</v>
      </c>
      <c r="F38" s="20">
        <f t="shared" si="29"/>
        <v>0</v>
      </c>
      <c r="G38" s="17">
        <f t="shared" si="30"/>
        <v>1</v>
      </c>
      <c r="H38" s="39">
        <f t="shared" si="31"/>
        <v>0</v>
      </c>
      <c r="I38" s="18">
        <f t="shared" si="32"/>
        <v>0</v>
      </c>
      <c r="J38" s="19">
        <f t="shared" si="33"/>
        <v>0</v>
      </c>
      <c r="K38" s="18">
        <f t="shared" si="34"/>
        <v>23</v>
      </c>
      <c r="L38" s="19">
        <f t="shared" si="35"/>
        <v>0</v>
      </c>
      <c r="M38" s="18">
        <f t="shared" si="36"/>
        <v>0</v>
      </c>
      <c r="N38" s="19">
        <f t="shared" si="37"/>
        <v>0</v>
      </c>
      <c r="O38" s="18">
        <f t="shared" si="38"/>
        <v>23</v>
      </c>
      <c r="P38" s="19">
        <f t="shared" si="39"/>
        <v>0</v>
      </c>
      <c r="Q38" s="20">
        <f t="shared" si="40"/>
        <v>0</v>
      </c>
      <c r="R38" s="6"/>
      <c r="S38" s="6"/>
    </row>
    <row r="39" spans="1:21" ht="14.1" customHeight="1" x14ac:dyDescent="0.25">
      <c r="A39" s="30">
        <f>A38+1</f>
        <v>22</v>
      </c>
      <c r="B39" s="15">
        <f>B38+1</f>
        <v>23</v>
      </c>
      <c r="C39" s="16">
        <v>1</v>
      </c>
      <c r="D39" s="20">
        <f t="shared" si="28"/>
        <v>0</v>
      </c>
      <c r="E39" s="16">
        <v>0</v>
      </c>
      <c r="F39" s="20">
        <f t="shared" si="29"/>
        <v>0</v>
      </c>
      <c r="G39" s="17">
        <f t="shared" si="30"/>
        <v>1</v>
      </c>
      <c r="H39" s="39">
        <f t="shared" si="31"/>
        <v>0</v>
      </c>
      <c r="I39" s="18">
        <f t="shared" si="32"/>
        <v>0</v>
      </c>
      <c r="J39" s="19">
        <f t="shared" si="33"/>
        <v>0</v>
      </c>
      <c r="K39" s="18">
        <f t="shared" si="34"/>
        <v>23</v>
      </c>
      <c r="L39" s="19">
        <f t="shared" si="35"/>
        <v>0</v>
      </c>
      <c r="M39" s="18">
        <f t="shared" si="36"/>
        <v>0</v>
      </c>
      <c r="N39" s="19">
        <f t="shared" si="37"/>
        <v>0</v>
      </c>
      <c r="O39" s="18">
        <f t="shared" si="38"/>
        <v>23</v>
      </c>
      <c r="P39" s="19">
        <f t="shared" si="39"/>
        <v>0</v>
      </c>
      <c r="Q39" s="20">
        <f t="shared" si="40"/>
        <v>0</v>
      </c>
      <c r="R39" s="4"/>
      <c r="S39" s="4"/>
    </row>
    <row r="40" spans="1:21" s="2" customFormat="1" ht="12.75" x14ac:dyDescent="0.2">
      <c r="A40" s="14"/>
      <c r="B40" s="15"/>
      <c r="C40" s="16"/>
      <c r="D40" s="16"/>
      <c r="E40" s="16"/>
      <c r="F40" s="16"/>
      <c r="G40" s="56" t="s">
        <v>19</v>
      </c>
      <c r="H40" s="37"/>
      <c r="I40" s="37"/>
      <c r="J40" s="33"/>
      <c r="K40" s="29"/>
      <c r="L40" s="58">
        <f>SUM(L33:L39)</f>
        <v>0</v>
      </c>
      <c r="M40" s="18"/>
      <c r="N40" s="18"/>
      <c r="O40" s="18"/>
      <c r="P40" s="19"/>
      <c r="Q40" s="54">
        <f>SUM(Q33:Q39)</f>
        <v>0</v>
      </c>
      <c r="R40" s="57">
        <f>IF(L40&lt;35,0,L40-35-S40)</f>
        <v>0</v>
      </c>
      <c r="S40" s="57">
        <f>IF(L40-43.99&lt;0,0,L40-43.99)</f>
        <v>0</v>
      </c>
      <c r="T40" s="4"/>
      <c r="U40" s="4"/>
    </row>
    <row r="41" spans="1:21" s="2" customFormat="1" ht="12.75" x14ac:dyDescent="0.2">
      <c r="A41" s="14"/>
      <c r="B41" s="15"/>
      <c r="C41" s="16"/>
      <c r="D41" s="16"/>
      <c r="E41" s="16"/>
      <c r="F41" s="16"/>
      <c r="G41" s="17"/>
      <c r="H41" s="36"/>
      <c r="I41" s="18"/>
      <c r="J41" s="18"/>
      <c r="K41" s="18"/>
      <c r="L41" s="18"/>
      <c r="M41" s="18"/>
      <c r="N41" s="18"/>
      <c r="O41" s="18"/>
      <c r="P41" s="19"/>
      <c r="Q41" s="20"/>
      <c r="R41" s="4"/>
      <c r="S41" s="4"/>
      <c r="T41" s="4"/>
      <c r="U41" s="4"/>
    </row>
    <row r="42" spans="1:21" s="2" customFormat="1" ht="12.75" x14ac:dyDescent="0.2">
      <c r="A42" s="14"/>
      <c r="B42" s="15"/>
      <c r="C42" s="16"/>
      <c r="D42" s="16"/>
      <c r="E42" s="16"/>
      <c r="F42" s="16"/>
      <c r="G42" s="17"/>
      <c r="H42" s="36"/>
      <c r="I42" s="18"/>
      <c r="J42" s="18"/>
      <c r="K42" s="18"/>
      <c r="L42" s="18"/>
      <c r="M42" s="18"/>
      <c r="N42" s="18"/>
      <c r="O42" s="18"/>
      <c r="P42" s="19"/>
      <c r="Q42" s="20"/>
      <c r="R42" s="4"/>
      <c r="S42" s="4"/>
      <c r="T42" s="4"/>
      <c r="U42" s="4"/>
    </row>
    <row r="43" spans="1:21" ht="14.1" customHeight="1" x14ac:dyDescent="0.25">
      <c r="A43" s="14">
        <f>A39+1</f>
        <v>23</v>
      </c>
      <c r="B43" s="15">
        <f>B39+1</f>
        <v>24</v>
      </c>
      <c r="C43" s="16">
        <v>1</v>
      </c>
      <c r="D43" s="20">
        <f t="shared" ref="D43:D49" si="42">HOUR(C43)+MINUTE(C43)/60+SECOND(C43)/360</f>
        <v>0</v>
      </c>
      <c r="E43" s="16">
        <v>0</v>
      </c>
      <c r="F43" s="20">
        <f t="shared" ref="F43:F49" si="43">HOUR(E43)+MINUTE(E43)/60+SECOND(E43)/360</f>
        <v>0</v>
      </c>
      <c r="G43" s="17">
        <f t="shared" ref="G43:G49" si="44">IF(C43&lt;E43,0,IF(C43&lt;=$B$1,$B$1,C43))</f>
        <v>1</v>
      </c>
      <c r="H43" s="39">
        <f t="shared" ref="H43:H49" si="45">HOUR(G43)+MINUTE(G43)/60+SECOND(G43)/360</f>
        <v>0</v>
      </c>
      <c r="I43" s="18">
        <f t="shared" ref="I43:I49" si="46">IF(C43&lt;E43,0,IF(E43&lt;=$B$2,E43,$B$2))</f>
        <v>0</v>
      </c>
      <c r="J43" s="19">
        <f t="shared" ref="J43:J49" si="47">HOUR(I43)+MINUTE(I43)/60+SECOND(I43)/360</f>
        <v>0</v>
      </c>
      <c r="K43" s="18">
        <f t="shared" ref="K43:K49" si="48">IF(C43&lt;E43,E43-C43,(24-C43)+E43)</f>
        <v>23</v>
      </c>
      <c r="L43" s="19">
        <f t="shared" ref="L43:L49" si="49">HOUR(K43)+MINUTE(K43)/60+SECOND(K43)/360</f>
        <v>0</v>
      </c>
      <c r="M43" s="18">
        <f t="shared" ref="M43:M49" si="50">IF(O43=0,K43,K43-O43)</f>
        <v>0</v>
      </c>
      <c r="N43" s="19">
        <f t="shared" ref="N43:N49" si="51">HOUR(M43)+MINUTE(M43)/60+SECOND(M43)/360</f>
        <v>0</v>
      </c>
      <c r="O43" s="18">
        <f t="shared" ref="O43:O49" si="52">IF(C43&lt;E43,0,IF(G43&lt;I43,I43-G43,(24-G43)+I43))</f>
        <v>23</v>
      </c>
      <c r="P43" s="19">
        <f t="shared" ref="P43:P49" si="53">HOUR(O43)+MINUTE(O43)/60+SECOND(O43)/360</f>
        <v>0</v>
      </c>
      <c r="Q43" s="20">
        <f t="shared" ref="Q43:Q49" si="54">P43*0.01</f>
        <v>0</v>
      </c>
      <c r="R43" s="4"/>
      <c r="S43" s="4"/>
    </row>
    <row r="44" spans="1:21" ht="14.1" customHeight="1" x14ac:dyDescent="0.25">
      <c r="A44" s="26">
        <f t="shared" si="41"/>
        <v>24</v>
      </c>
      <c r="B44" s="27">
        <f t="shared" si="41"/>
        <v>25</v>
      </c>
      <c r="C44" s="16">
        <v>1</v>
      </c>
      <c r="D44" s="20">
        <f t="shared" si="42"/>
        <v>0</v>
      </c>
      <c r="E44" s="16">
        <v>0</v>
      </c>
      <c r="F44" s="20">
        <f t="shared" si="43"/>
        <v>0</v>
      </c>
      <c r="G44" s="17">
        <f t="shared" si="44"/>
        <v>1</v>
      </c>
      <c r="H44" s="39">
        <f t="shared" si="45"/>
        <v>0</v>
      </c>
      <c r="I44" s="18">
        <f t="shared" si="46"/>
        <v>0</v>
      </c>
      <c r="J44" s="19">
        <f t="shared" si="47"/>
        <v>0</v>
      </c>
      <c r="K44" s="18">
        <f t="shared" si="48"/>
        <v>23</v>
      </c>
      <c r="L44" s="19">
        <f t="shared" si="49"/>
        <v>0</v>
      </c>
      <c r="M44" s="18">
        <f t="shared" si="50"/>
        <v>0</v>
      </c>
      <c r="N44" s="19">
        <f t="shared" si="51"/>
        <v>0</v>
      </c>
      <c r="O44" s="18">
        <f t="shared" si="52"/>
        <v>23</v>
      </c>
      <c r="P44" s="19">
        <f t="shared" si="53"/>
        <v>0</v>
      </c>
      <c r="Q44" s="20">
        <f t="shared" si="54"/>
        <v>0</v>
      </c>
      <c r="R44" s="4"/>
      <c r="S44" s="4"/>
    </row>
    <row r="45" spans="1:21" ht="14.1" customHeight="1" x14ac:dyDescent="0.25">
      <c r="A45" s="14">
        <f t="shared" si="41"/>
        <v>25</v>
      </c>
      <c r="B45" s="15">
        <f t="shared" si="41"/>
        <v>26</v>
      </c>
      <c r="C45" s="16">
        <v>1</v>
      </c>
      <c r="D45" s="20">
        <f t="shared" si="42"/>
        <v>0</v>
      </c>
      <c r="E45" s="16">
        <v>0</v>
      </c>
      <c r="F45" s="20">
        <f t="shared" si="43"/>
        <v>0</v>
      </c>
      <c r="G45" s="17">
        <f t="shared" si="44"/>
        <v>1</v>
      </c>
      <c r="H45" s="39">
        <f t="shared" si="45"/>
        <v>0</v>
      </c>
      <c r="I45" s="18">
        <f t="shared" si="46"/>
        <v>0</v>
      </c>
      <c r="J45" s="19">
        <f t="shared" si="47"/>
        <v>0</v>
      </c>
      <c r="K45" s="18">
        <f t="shared" si="48"/>
        <v>23</v>
      </c>
      <c r="L45" s="19">
        <f t="shared" si="49"/>
        <v>0</v>
      </c>
      <c r="M45" s="18">
        <f t="shared" si="50"/>
        <v>0</v>
      </c>
      <c r="N45" s="19">
        <f t="shared" si="51"/>
        <v>0</v>
      </c>
      <c r="O45" s="18">
        <f t="shared" si="52"/>
        <v>23</v>
      </c>
      <c r="P45" s="19">
        <f t="shared" si="53"/>
        <v>0</v>
      </c>
      <c r="Q45" s="20">
        <f t="shared" si="54"/>
        <v>0</v>
      </c>
      <c r="R45" s="4"/>
      <c r="S45" s="4"/>
    </row>
    <row r="46" spans="1:21" ht="14.1" customHeight="1" x14ac:dyDescent="0.25">
      <c r="A46" s="14">
        <f t="shared" si="41"/>
        <v>26</v>
      </c>
      <c r="B46" s="15">
        <f t="shared" si="41"/>
        <v>27</v>
      </c>
      <c r="C46" s="16">
        <v>1</v>
      </c>
      <c r="D46" s="20">
        <f t="shared" si="42"/>
        <v>0</v>
      </c>
      <c r="E46" s="16">
        <v>0</v>
      </c>
      <c r="F46" s="20">
        <f t="shared" si="43"/>
        <v>0</v>
      </c>
      <c r="G46" s="17">
        <f t="shared" si="44"/>
        <v>1</v>
      </c>
      <c r="H46" s="39">
        <f t="shared" si="45"/>
        <v>0</v>
      </c>
      <c r="I46" s="18">
        <f t="shared" si="46"/>
        <v>0</v>
      </c>
      <c r="J46" s="19">
        <f t="shared" si="47"/>
        <v>0</v>
      </c>
      <c r="K46" s="18">
        <f t="shared" si="48"/>
        <v>23</v>
      </c>
      <c r="L46" s="19">
        <f t="shared" si="49"/>
        <v>0</v>
      </c>
      <c r="M46" s="18">
        <f t="shared" si="50"/>
        <v>0</v>
      </c>
      <c r="N46" s="19">
        <f t="shared" si="51"/>
        <v>0</v>
      </c>
      <c r="O46" s="18">
        <f t="shared" si="52"/>
        <v>23</v>
      </c>
      <c r="P46" s="19">
        <f t="shared" si="53"/>
        <v>0</v>
      </c>
      <c r="Q46" s="20">
        <f t="shared" si="54"/>
        <v>0</v>
      </c>
      <c r="R46" s="6"/>
      <c r="S46" s="6"/>
    </row>
    <row r="47" spans="1:21" ht="14.1" customHeight="1" x14ac:dyDescent="0.25">
      <c r="A47" s="14">
        <f t="shared" si="41"/>
        <v>27</v>
      </c>
      <c r="B47" s="15">
        <f t="shared" si="41"/>
        <v>28</v>
      </c>
      <c r="C47" s="16">
        <v>1</v>
      </c>
      <c r="D47" s="20">
        <f t="shared" si="42"/>
        <v>0</v>
      </c>
      <c r="E47" s="16">
        <v>0</v>
      </c>
      <c r="F47" s="20">
        <f t="shared" si="43"/>
        <v>0</v>
      </c>
      <c r="G47" s="17">
        <f t="shared" si="44"/>
        <v>1</v>
      </c>
      <c r="H47" s="39">
        <f t="shared" si="45"/>
        <v>0</v>
      </c>
      <c r="I47" s="18">
        <f t="shared" si="46"/>
        <v>0</v>
      </c>
      <c r="J47" s="19">
        <f t="shared" si="47"/>
        <v>0</v>
      </c>
      <c r="K47" s="18">
        <f t="shared" si="48"/>
        <v>23</v>
      </c>
      <c r="L47" s="19">
        <f t="shared" si="49"/>
        <v>0</v>
      </c>
      <c r="M47" s="18">
        <f t="shared" si="50"/>
        <v>0</v>
      </c>
      <c r="N47" s="19">
        <f t="shared" si="51"/>
        <v>0</v>
      </c>
      <c r="O47" s="18">
        <f t="shared" si="52"/>
        <v>23</v>
      </c>
      <c r="P47" s="19">
        <f t="shared" si="53"/>
        <v>0</v>
      </c>
      <c r="Q47" s="20">
        <f t="shared" si="54"/>
        <v>0</v>
      </c>
      <c r="R47" s="4"/>
      <c r="S47" s="4"/>
    </row>
    <row r="48" spans="1:21" ht="14.1" customHeight="1" x14ac:dyDescent="0.25">
      <c r="A48" s="14">
        <f t="shared" si="41"/>
        <v>28</v>
      </c>
      <c r="B48" s="15">
        <f t="shared" si="41"/>
        <v>29</v>
      </c>
      <c r="C48" s="16">
        <v>1</v>
      </c>
      <c r="D48" s="20">
        <f t="shared" si="42"/>
        <v>0</v>
      </c>
      <c r="E48" s="16">
        <v>0</v>
      </c>
      <c r="F48" s="20">
        <f t="shared" si="43"/>
        <v>0</v>
      </c>
      <c r="G48" s="17">
        <f t="shared" si="44"/>
        <v>1</v>
      </c>
      <c r="H48" s="39">
        <f t="shared" si="45"/>
        <v>0</v>
      </c>
      <c r="I48" s="18">
        <f t="shared" si="46"/>
        <v>0</v>
      </c>
      <c r="J48" s="19">
        <f t="shared" si="47"/>
        <v>0</v>
      </c>
      <c r="K48" s="18">
        <f t="shared" si="48"/>
        <v>23</v>
      </c>
      <c r="L48" s="19">
        <f t="shared" si="49"/>
        <v>0</v>
      </c>
      <c r="M48" s="18">
        <f t="shared" si="50"/>
        <v>0</v>
      </c>
      <c r="N48" s="19">
        <f t="shared" si="51"/>
        <v>0</v>
      </c>
      <c r="O48" s="18">
        <f t="shared" si="52"/>
        <v>23</v>
      </c>
      <c r="P48" s="19">
        <f t="shared" si="53"/>
        <v>0</v>
      </c>
      <c r="Q48" s="20">
        <f t="shared" si="54"/>
        <v>0</v>
      </c>
      <c r="R48" s="4"/>
      <c r="S48" s="4"/>
    </row>
    <row r="49" spans="1:21" ht="14.1" customHeight="1" x14ac:dyDescent="0.25">
      <c r="A49" s="30">
        <f>A48+1</f>
        <v>29</v>
      </c>
      <c r="B49" s="15">
        <f>B48+1</f>
        <v>30</v>
      </c>
      <c r="C49" s="16">
        <v>1</v>
      </c>
      <c r="D49" s="20">
        <f t="shared" si="42"/>
        <v>0</v>
      </c>
      <c r="E49" s="16">
        <v>0</v>
      </c>
      <c r="F49" s="20">
        <f t="shared" si="43"/>
        <v>0</v>
      </c>
      <c r="G49" s="17">
        <f t="shared" si="44"/>
        <v>1</v>
      </c>
      <c r="H49" s="39">
        <f t="shared" si="45"/>
        <v>0</v>
      </c>
      <c r="I49" s="18">
        <f t="shared" si="46"/>
        <v>0</v>
      </c>
      <c r="J49" s="19">
        <f t="shared" si="47"/>
        <v>0</v>
      </c>
      <c r="K49" s="18">
        <f t="shared" si="48"/>
        <v>23</v>
      </c>
      <c r="L49" s="19">
        <f t="shared" si="49"/>
        <v>0</v>
      </c>
      <c r="M49" s="18">
        <f t="shared" si="50"/>
        <v>0</v>
      </c>
      <c r="N49" s="19">
        <f t="shared" si="51"/>
        <v>0</v>
      </c>
      <c r="O49" s="18">
        <f t="shared" si="52"/>
        <v>23</v>
      </c>
      <c r="P49" s="19">
        <f t="shared" si="53"/>
        <v>0</v>
      </c>
      <c r="Q49" s="20">
        <f t="shared" si="54"/>
        <v>0</v>
      </c>
      <c r="R49" s="4"/>
      <c r="S49" s="4"/>
    </row>
    <row r="50" spans="1:21" s="2" customFormat="1" ht="12.75" x14ac:dyDescent="0.2">
      <c r="A50" s="14"/>
      <c r="B50" s="15"/>
      <c r="C50" s="16"/>
      <c r="D50" s="16"/>
      <c r="E50" s="16"/>
      <c r="F50" s="16"/>
      <c r="G50" s="56" t="s">
        <v>19</v>
      </c>
      <c r="H50" s="37"/>
      <c r="I50" s="37"/>
      <c r="J50" s="33"/>
      <c r="K50" s="29"/>
      <c r="L50" s="58">
        <f>SUM(L43:L49)</f>
        <v>0</v>
      </c>
      <c r="M50" s="18"/>
      <c r="N50" s="18"/>
      <c r="O50" s="18"/>
      <c r="P50" s="19"/>
      <c r="Q50" s="54">
        <f>SUM(Q43:Q49)</f>
        <v>0</v>
      </c>
      <c r="R50" s="57">
        <f>IF(L50&lt;35,0,L50-35-S50)</f>
        <v>0</v>
      </c>
      <c r="S50" s="57">
        <f>IF(L50-43.99&lt;0,0,L50-43.99)</f>
        <v>0</v>
      </c>
      <c r="T50" s="4"/>
      <c r="U50" s="4"/>
    </row>
    <row r="51" spans="1:21" s="2" customFormat="1" ht="12.75" x14ac:dyDescent="0.2">
      <c r="A51" s="14"/>
      <c r="B51" s="15"/>
      <c r="C51" s="16"/>
      <c r="D51" s="16"/>
      <c r="E51" s="16"/>
      <c r="F51" s="16"/>
      <c r="G51" s="17"/>
      <c r="H51" s="36"/>
      <c r="I51" s="18"/>
      <c r="J51" s="18"/>
      <c r="K51" s="18"/>
      <c r="L51" s="18"/>
      <c r="M51" s="18"/>
      <c r="N51" s="18"/>
      <c r="O51" s="18"/>
      <c r="P51" s="19"/>
      <c r="Q51" s="20"/>
      <c r="R51" s="4"/>
      <c r="S51" s="4"/>
      <c r="T51" s="4"/>
      <c r="U51" s="4"/>
    </row>
    <row r="52" spans="1:21" s="2" customFormat="1" ht="12.75" x14ac:dyDescent="0.2">
      <c r="A52" s="14"/>
      <c r="B52" s="15"/>
      <c r="C52" s="16"/>
      <c r="D52" s="16"/>
      <c r="E52" s="16"/>
      <c r="F52" s="16"/>
      <c r="G52" s="17"/>
      <c r="H52" s="36"/>
      <c r="I52" s="18"/>
      <c r="J52" s="18"/>
      <c r="K52" s="18"/>
      <c r="L52" s="18"/>
      <c r="M52" s="18"/>
      <c r="N52" s="18"/>
      <c r="O52" s="18"/>
      <c r="P52" s="19"/>
      <c r="Q52" s="20"/>
      <c r="R52" s="4"/>
      <c r="S52" s="4"/>
      <c r="T52" s="4"/>
      <c r="U52" s="4"/>
    </row>
    <row r="53" spans="1:21" ht="14.1" customHeight="1" x14ac:dyDescent="0.25">
      <c r="A53" s="14">
        <f>A49+1</f>
        <v>30</v>
      </c>
      <c r="B53" s="15">
        <f>B49+1</f>
        <v>31</v>
      </c>
      <c r="C53" s="16">
        <v>1</v>
      </c>
      <c r="D53" s="20">
        <f>HOUR(C53)+MINUTE(C53)/60+SECOND(C53)/360</f>
        <v>0</v>
      </c>
      <c r="E53" s="16">
        <v>0</v>
      </c>
      <c r="F53" s="20">
        <f>HOUR(E53)+MINUTE(E53)/60+SECOND(E53)/360</f>
        <v>0</v>
      </c>
      <c r="G53" s="17">
        <f>IF(C53&lt;E53,0,IF(C53&lt;=$B$1,$B$1,C53))</f>
        <v>1</v>
      </c>
      <c r="H53" s="39">
        <f>HOUR(G53)+MINUTE(G53)/60+SECOND(G53)/360</f>
        <v>0</v>
      </c>
      <c r="I53" s="18">
        <f>IF(C53&lt;E53,0,IF(E53&lt;=$B$2,E53,$B$2))</f>
        <v>0</v>
      </c>
      <c r="J53" s="19">
        <f>HOUR(I53)+MINUTE(I53)/60+SECOND(I53)/360</f>
        <v>0</v>
      </c>
      <c r="K53" s="18">
        <f>IF(C53&lt;E53,E53-C53,(24-C53)+E53)</f>
        <v>23</v>
      </c>
      <c r="L53" s="19">
        <f>HOUR(K53)+MINUTE(K53)/60+SECOND(K53)/360</f>
        <v>0</v>
      </c>
      <c r="M53" s="18">
        <f>IF(O53=0,K53,K53-O53)</f>
        <v>0</v>
      </c>
      <c r="N53" s="19">
        <f>HOUR(M53)+MINUTE(M53)/60+SECOND(M53)/360</f>
        <v>0</v>
      </c>
      <c r="O53" s="18">
        <f>IF(C53&lt;E53,0,IF(G53&lt;I53,I53-G53,(24-G53)+I53))</f>
        <v>23</v>
      </c>
      <c r="P53" s="19">
        <f>HOUR(O53)+MINUTE(O53)/60+SECOND(O53)/360</f>
        <v>0</v>
      </c>
      <c r="Q53" s="20">
        <f>P53*0.01</f>
        <v>0</v>
      </c>
      <c r="R53" s="4"/>
      <c r="S53" s="4"/>
    </row>
    <row r="54" spans="1:21" s="2" customFormat="1" ht="12.75" x14ac:dyDescent="0.2">
      <c r="A54" s="14"/>
      <c r="B54" s="15"/>
      <c r="C54" s="16"/>
      <c r="D54" s="16"/>
      <c r="E54" s="16"/>
      <c r="F54" s="16"/>
      <c r="G54" s="56" t="s">
        <v>19</v>
      </c>
      <c r="H54" s="56"/>
      <c r="I54" s="56"/>
      <c r="J54" s="33"/>
      <c r="K54" s="29"/>
      <c r="L54" s="58">
        <f>SUM(L53)</f>
        <v>0</v>
      </c>
      <c r="M54" s="18"/>
      <c r="N54" s="18"/>
      <c r="O54" s="18"/>
      <c r="P54" s="19"/>
      <c r="Q54" s="54">
        <f>SUM(Q53)</f>
        <v>0</v>
      </c>
      <c r="R54" s="57">
        <f>IF(L54&lt;35,0,L54-35-S54)</f>
        <v>0</v>
      </c>
      <c r="S54" s="57">
        <f>IF(L54-43.99&lt;0,0,L54-43.99)</f>
        <v>0</v>
      </c>
      <c r="T54" s="4"/>
      <c r="U54" s="4"/>
    </row>
    <row r="55" spans="1:21" s="2" customFormat="1" ht="12.75" x14ac:dyDescent="0.2">
      <c r="A55" s="14"/>
      <c r="B55" s="15"/>
      <c r="C55" s="16"/>
      <c r="D55" s="16"/>
      <c r="E55" s="16"/>
      <c r="F55" s="16"/>
      <c r="G55" s="17"/>
      <c r="H55" s="36"/>
      <c r="I55" s="18"/>
      <c r="J55" s="18"/>
      <c r="K55" s="18"/>
      <c r="L55" s="18"/>
      <c r="M55" s="18"/>
      <c r="N55" s="18"/>
      <c r="O55" s="18"/>
      <c r="P55" s="19"/>
      <c r="Q55" s="20"/>
      <c r="R55" s="4"/>
      <c r="S55" s="4"/>
      <c r="T55" s="4"/>
      <c r="U55" s="4"/>
    </row>
    <row r="56" spans="1:21" s="2" customFormat="1" ht="12.75" x14ac:dyDescent="0.2">
      <c r="A56" s="14"/>
      <c r="B56" s="15"/>
      <c r="C56" s="16"/>
      <c r="D56" s="16"/>
      <c r="E56" s="16"/>
      <c r="F56" s="16"/>
      <c r="G56" s="38" t="s">
        <v>20</v>
      </c>
      <c r="H56" s="38"/>
      <c r="I56" s="38"/>
      <c r="J56" s="34"/>
      <c r="K56" s="18"/>
      <c r="L56" s="53">
        <f>SUM(L54:L55)</f>
        <v>0</v>
      </c>
      <c r="M56" s="18"/>
      <c r="N56" s="18"/>
      <c r="O56" s="18"/>
      <c r="P56" s="19"/>
      <c r="Q56" s="31">
        <f>SUM(Q10+Q20+Q30+Q40+Q50+Q54)</f>
        <v>0.09</v>
      </c>
      <c r="R56" s="32">
        <f>SUM(R10+R20+R30+R40+R50+R54)</f>
        <v>0</v>
      </c>
      <c r="S56" s="32">
        <f>SUM(S10+S20+S30+S40+S50+S54)</f>
        <v>0</v>
      </c>
      <c r="T56" s="4"/>
      <c r="U56" s="4"/>
    </row>
    <row r="62" spans="1:21" x14ac:dyDescent="0.25">
      <c r="S62" s="8"/>
    </row>
  </sheetData>
  <mergeCells count="3">
    <mergeCell ref="R5:S5"/>
    <mergeCell ref="A4:B5"/>
    <mergeCell ref="A7:B7"/>
  </mergeCells>
  <phoneticPr fontId="2" type="noConversion"/>
  <conditionalFormatting sqref="I15:I17 I25:I27 I33:I34 K13:K19 K23:K29 K33:K39 K43:K49">
    <cfRule type="expression" dxfId="647" priority="1612" stopIfTrue="1">
      <formula>$E13="APRÈS-MIDI"</formula>
    </cfRule>
    <cfRule type="expression" dxfId="646" priority="1613" stopIfTrue="1">
      <formula>$E13="MATIN"</formula>
    </cfRule>
    <cfRule type="expression" dxfId="645" priority="1614" stopIfTrue="1">
      <formula>$E13="REPOS"</formula>
    </cfRule>
  </conditionalFormatting>
  <conditionalFormatting sqref="I15:I16 I25:I27 I33:I34 K13:K16 K23:K27 K33:K37 K43:K47">
    <cfRule type="expression" dxfId="644" priority="1609" stopIfTrue="1">
      <formula>$E15="APRÈS-MIDI"</formula>
    </cfRule>
    <cfRule type="expression" dxfId="643" priority="1610" stopIfTrue="1">
      <formula>$E15="MATIN"</formula>
    </cfRule>
    <cfRule type="expression" dxfId="642" priority="1611" stopIfTrue="1">
      <formula>$E15="REPOS"</formula>
    </cfRule>
  </conditionalFormatting>
  <conditionalFormatting sqref="K13">
    <cfRule type="expression" dxfId="641" priority="1567" stopIfTrue="1">
      <formula>$E15="APRÈS-MIDI"</formula>
    </cfRule>
    <cfRule type="expression" dxfId="640" priority="1568" stopIfTrue="1">
      <formula>$E15="MATIN"</formula>
    </cfRule>
    <cfRule type="expression" dxfId="639" priority="1569" stopIfTrue="1">
      <formula>$E15="REPOS"</formula>
    </cfRule>
  </conditionalFormatting>
  <conditionalFormatting sqref="K14">
    <cfRule type="expression" dxfId="638" priority="1564" stopIfTrue="1">
      <formula>$E16="APRÈS-MIDI"</formula>
    </cfRule>
    <cfRule type="expression" dxfId="637" priority="1565" stopIfTrue="1">
      <formula>$E16="MATIN"</formula>
    </cfRule>
    <cfRule type="expression" dxfId="636" priority="1566" stopIfTrue="1">
      <formula>$E16="REPOS"</formula>
    </cfRule>
  </conditionalFormatting>
  <conditionalFormatting sqref="K15">
    <cfRule type="expression" dxfId="635" priority="1561" stopIfTrue="1">
      <formula>$E17="APRÈS-MIDI"</formula>
    </cfRule>
    <cfRule type="expression" dxfId="634" priority="1562" stopIfTrue="1">
      <formula>$E17="MATIN"</formula>
    </cfRule>
    <cfRule type="expression" dxfId="633" priority="1563" stopIfTrue="1">
      <formula>$E17="REPOS"</formula>
    </cfRule>
  </conditionalFormatting>
  <conditionalFormatting sqref="K16">
    <cfRule type="expression" dxfId="632" priority="1558" stopIfTrue="1">
      <formula>$E18="APRÈS-MIDI"</formula>
    </cfRule>
    <cfRule type="expression" dxfId="631" priority="1559" stopIfTrue="1">
      <formula>$E18="MATIN"</formula>
    </cfRule>
    <cfRule type="expression" dxfId="630" priority="1560" stopIfTrue="1">
      <formula>$E18="REPOS"</formula>
    </cfRule>
  </conditionalFormatting>
  <conditionalFormatting sqref="K23">
    <cfRule type="expression" dxfId="629" priority="1552" stopIfTrue="1">
      <formula>$E25="APRÈS-MIDI"</formula>
    </cfRule>
    <cfRule type="expression" dxfId="628" priority="1553" stopIfTrue="1">
      <formula>$E25="MATIN"</formula>
    </cfRule>
    <cfRule type="expression" dxfId="627" priority="1554" stopIfTrue="1">
      <formula>$E25="REPOS"</formula>
    </cfRule>
  </conditionalFormatting>
  <conditionalFormatting sqref="K24">
    <cfRule type="expression" dxfId="626" priority="1549" stopIfTrue="1">
      <formula>$E26="APRÈS-MIDI"</formula>
    </cfRule>
    <cfRule type="expression" dxfId="625" priority="1550" stopIfTrue="1">
      <formula>$E26="MATIN"</formula>
    </cfRule>
    <cfRule type="expression" dxfId="624" priority="1551" stopIfTrue="1">
      <formula>$E26="REPOS"</formula>
    </cfRule>
  </conditionalFormatting>
  <conditionalFormatting sqref="K25">
    <cfRule type="expression" dxfId="623" priority="1546" stopIfTrue="1">
      <formula>$E27="APRÈS-MIDI"</formula>
    </cfRule>
    <cfRule type="expression" dxfId="622" priority="1547" stopIfTrue="1">
      <formula>$E27="MATIN"</formula>
    </cfRule>
    <cfRule type="expression" dxfId="621" priority="1548" stopIfTrue="1">
      <formula>$E27="REPOS"</formula>
    </cfRule>
  </conditionalFormatting>
  <conditionalFormatting sqref="K26">
    <cfRule type="expression" dxfId="620" priority="1543" stopIfTrue="1">
      <formula>$E28="APRÈS-MIDI"</formula>
    </cfRule>
    <cfRule type="expression" dxfId="619" priority="1544" stopIfTrue="1">
      <formula>$E28="MATIN"</formula>
    </cfRule>
    <cfRule type="expression" dxfId="618" priority="1545" stopIfTrue="1">
      <formula>$E28="REPOS"</formula>
    </cfRule>
  </conditionalFormatting>
  <conditionalFormatting sqref="K33">
    <cfRule type="expression" dxfId="617" priority="1534" stopIfTrue="1">
      <formula>$E35="APRÈS-MIDI"</formula>
    </cfRule>
    <cfRule type="expression" dxfId="616" priority="1535" stopIfTrue="1">
      <formula>$E35="MATIN"</formula>
    </cfRule>
    <cfRule type="expression" dxfId="615" priority="1536" stopIfTrue="1">
      <formula>$E35="REPOS"</formula>
    </cfRule>
  </conditionalFormatting>
  <conditionalFormatting sqref="K34">
    <cfRule type="expression" dxfId="614" priority="1531" stopIfTrue="1">
      <formula>$E36="APRÈS-MIDI"</formula>
    </cfRule>
    <cfRule type="expression" dxfId="613" priority="1532" stopIfTrue="1">
      <formula>$E36="MATIN"</formula>
    </cfRule>
    <cfRule type="expression" dxfId="612" priority="1533" stopIfTrue="1">
      <formula>$E36="REPOS"</formula>
    </cfRule>
  </conditionalFormatting>
  <conditionalFormatting sqref="K35">
    <cfRule type="expression" dxfId="611" priority="1528" stopIfTrue="1">
      <formula>$E37="APRÈS-MIDI"</formula>
    </cfRule>
    <cfRule type="expression" dxfId="610" priority="1529" stopIfTrue="1">
      <formula>$E37="MATIN"</formula>
    </cfRule>
    <cfRule type="expression" dxfId="609" priority="1530" stopIfTrue="1">
      <formula>$E37="REPOS"</formula>
    </cfRule>
  </conditionalFormatting>
  <conditionalFormatting sqref="K36">
    <cfRule type="expression" dxfId="608" priority="1525" stopIfTrue="1">
      <formula>$E38="APRÈS-MIDI"</formula>
    </cfRule>
    <cfRule type="expression" dxfId="607" priority="1526" stopIfTrue="1">
      <formula>$E38="MATIN"</formula>
    </cfRule>
    <cfRule type="expression" dxfId="606" priority="1527" stopIfTrue="1">
      <formula>$E38="REPOS"</formula>
    </cfRule>
  </conditionalFormatting>
  <conditionalFormatting sqref="K37">
    <cfRule type="expression" dxfId="605" priority="1522" stopIfTrue="1">
      <formula>$E39="APRÈS-MIDI"</formula>
    </cfRule>
    <cfRule type="expression" dxfId="604" priority="1523" stopIfTrue="1">
      <formula>$E39="MATIN"</formula>
    </cfRule>
    <cfRule type="expression" dxfId="603" priority="1524" stopIfTrue="1">
      <formula>$E39="REPOS"</formula>
    </cfRule>
  </conditionalFormatting>
  <conditionalFormatting sqref="K43">
    <cfRule type="expression" dxfId="602" priority="1516" stopIfTrue="1">
      <formula>$E45="APRÈS-MIDI"</formula>
    </cfRule>
    <cfRule type="expression" dxfId="601" priority="1517" stopIfTrue="1">
      <formula>$E45="MATIN"</formula>
    </cfRule>
    <cfRule type="expression" dxfId="600" priority="1518" stopIfTrue="1">
      <formula>$E45="REPOS"</formula>
    </cfRule>
  </conditionalFormatting>
  <conditionalFormatting sqref="K44">
    <cfRule type="expression" dxfId="599" priority="1513" stopIfTrue="1">
      <formula>$E46="APRÈS-MIDI"</formula>
    </cfRule>
    <cfRule type="expression" dxfId="598" priority="1514" stopIfTrue="1">
      <formula>$E46="MATIN"</formula>
    </cfRule>
    <cfRule type="expression" dxfId="597" priority="1515" stopIfTrue="1">
      <formula>$E46="REPOS"</formula>
    </cfRule>
  </conditionalFormatting>
  <conditionalFormatting sqref="K45">
    <cfRule type="expression" dxfId="596" priority="1510" stopIfTrue="1">
      <formula>$E47="APRÈS-MIDI"</formula>
    </cfRule>
    <cfRule type="expression" dxfId="595" priority="1511" stopIfTrue="1">
      <formula>$E47="MATIN"</formula>
    </cfRule>
    <cfRule type="expression" dxfId="594" priority="1512" stopIfTrue="1">
      <formula>$E47="REPOS"</formula>
    </cfRule>
  </conditionalFormatting>
  <conditionalFormatting sqref="K46">
    <cfRule type="expression" dxfId="593" priority="1507" stopIfTrue="1">
      <formula>$E48="APRÈS-MIDI"</formula>
    </cfRule>
    <cfRule type="expression" dxfId="592" priority="1508" stopIfTrue="1">
      <formula>$E48="MATIN"</formula>
    </cfRule>
    <cfRule type="expression" dxfId="591" priority="1509" stopIfTrue="1">
      <formula>$E48="REPOS"</formula>
    </cfRule>
  </conditionalFormatting>
  <conditionalFormatting sqref="K47">
    <cfRule type="expression" dxfId="590" priority="1504" stopIfTrue="1">
      <formula>$E49="APRÈS-MIDI"</formula>
    </cfRule>
    <cfRule type="expression" dxfId="589" priority="1505" stopIfTrue="1">
      <formula>$E49="MATIN"</formula>
    </cfRule>
    <cfRule type="expression" dxfId="588" priority="1506" stopIfTrue="1">
      <formula>$E49="REPOS"</formula>
    </cfRule>
  </conditionalFormatting>
  <conditionalFormatting sqref="I49 I39 I29 I19 I9 K54 K9:K10 K18:K20 K28:K30 K38:K40 K48:K50">
    <cfRule type="expression" dxfId="587" priority="1498" stopIfTrue="1">
      <formula>$E14="APRÈS-MIDI"</formula>
    </cfRule>
    <cfRule type="expression" dxfId="586" priority="1499" stopIfTrue="1">
      <formula>$E14="MATIN"</formula>
    </cfRule>
    <cfRule type="expression" dxfId="585" priority="1500" stopIfTrue="1">
      <formula>$E14="REPOS"</formula>
    </cfRule>
  </conditionalFormatting>
  <conditionalFormatting sqref="K27">
    <cfRule type="expression" dxfId="584" priority="1495" stopIfTrue="1">
      <formula>$E29="APRÈS-MIDI"</formula>
    </cfRule>
    <cfRule type="expression" dxfId="583" priority="1496" stopIfTrue="1">
      <formula>$E29="MATIN"</formula>
    </cfRule>
    <cfRule type="expression" dxfId="582" priority="1497" stopIfTrue="1">
      <formula>$E29="REPOS"</formula>
    </cfRule>
  </conditionalFormatting>
  <conditionalFormatting sqref="I27">
    <cfRule type="expression" dxfId="581" priority="1492" stopIfTrue="1">
      <formula>$E29="APRÈS-MIDI"</formula>
    </cfRule>
    <cfRule type="expression" dxfId="580" priority="1493" stopIfTrue="1">
      <formula>$E29="MATIN"</formula>
    </cfRule>
    <cfRule type="expression" dxfId="579" priority="1494" stopIfTrue="1">
      <formula>$E29="REPOS"</formula>
    </cfRule>
  </conditionalFormatting>
  <conditionalFormatting sqref="I15">
    <cfRule type="expression" dxfId="578" priority="1483" stopIfTrue="1">
      <formula>$E17="APRÈS-MIDI"</formula>
    </cfRule>
    <cfRule type="expression" dxfId="577" priority="1484" stopIfTrue="1">
      <formula>$E17="MATIN"</formula>
    </cfRule>
    <cfRule type="expression" dxfId="576" priority="1485" stopIfTrue="1">
      <formula>$E17="REPOS"</formula>
    </cfRule>
  </conditionalFormatting>
  <conditionalFormatting sqref="K15">
    <cfRule type="expression" dxfId="575" priority="1480" stopIfTrue="1">
      <formula>$E17="APRÈS-MIDI"</formula>
    </cfRule>
    <cfRule type="expression" dxfId="574" priority="1481" stopIfTrue="1">
      <formula>$E17="MATIN"</formula>
    </cfRule>
    <cfRule type="expression" dxfId="573" priority="1482" stopIfTrue="1">
      <formula>$E17="REPOS"</formula>
    </cfRule>
  </conditionalFormatting>
  <conditionalFormatting sqref="K15">
    <cfRule type="expression" dxfId="572" priority="1477" stopIfTrue="1">
      <formula>$E17="APRÈS-MIDI"</formula>
    </cfRule>
    <cfRule type="expression" dxfId="571" priority="1478" stopIfTrue="1">
      <formula>$E17="MATIN"</formula>
    </cfRule>
    <cfRule type="expression" dxfId="570" priority="1479" stopIfTrue="1">
      <formula>$E17="REPOS"</formula>
    </cfRule>
  </conditionalFormatting>
  <conditionalFormatting sqref="K23">
    <cfRule type="expression" dxfId="569" priority="1474" stopIfTrue="1">
      <formula>$E25="APRÈS-MIDI"</formula>
    </cfRule>
    <cfRule type="expression" dxfId="568" priority="1475" stopIfTrue="1">
      <formula>$E25="MATIN"</formula>
    </cfRule>
    <cfRule type="expression" dxfId="567" priority="1476" stopIfTrue="1">
      <formula>$E25="REPOS"</formula>
    </cfRule>
  </conditionalFormatting>
  <conditionalFormatting sqref="K24">
    <cfRule type="expression" dxfId="566" priority="1471" stopIfTrue="1">
      <formula>$E26="APRÈS-MIDI"</formula>
    </cfRule>
    <cfRule type="expression" dxfId="565" priority="1472" stopIfTrue="1">
      <formula>$E26="MATIN"</formula>
    </cfRule>
    <cfRule type="expression" dxfId="564" priority="1473" stopIfTrue="1">
      <formula>$E26="REPOS"</formula>
    </cfRule>
  </conditionalFormatting>
  <conditionalFormatting sqref="K24">
    <cfRule type="expression" dxfId="563" priority="1468" stopIfTrue="1">
      <formula>$E26="APRÈS-MIDI"</formula>
    </cfRule>
    <cfRule type="expression" dxfId="562" priority="1469" stopIfTrue="1">
      <formula>$E26="MATIN"</formula>
    </cfRule>
    <cfRule type="expression" dxfId="561" priority="1470" stopIfTrue="1">
      <formula>$E26="REPOS"</formula>
    </cfRule>
  </conditionalFormatting>
  <conditionalFormatting sqref="K13:K14">
    <cfRule type="expression" dxfId="560" priority="1465" stopIfTrue="1">
      <formula>$E15="APRÈS-MIDI"</formula>
    </cfRule>
    <cfRule type="expression" dxfId="559" priority="1466" stopIfTrue="1">
      <formula>$E15="MATIN"</formula>
    </cfRule>
    <cfRule type="expression" dxfId="558" priority="1467" stopIfTrue="1">
      <formula>$E15="REPOS"</formula>
    </cfRule>
  </conditionalFormatting>
  <conditionalFormatting sqref="K13:K14">
    <cfRule type="expression" dxfId="557" priority="1462" stopIfTrue="1">
      <formula>$E15="APRÈS-MIDI"</formula>
    </cfRule>
    <cfRule type="expression" dxfId="556" priority="1463" stopIfTrue="1">
      <formula>$E15="MATIN"</formula>
    </cfRule>
    <cfRule type="expression" dxfId="555" priority="1464" stopIfTrue="1">
      <formula>$E15="REPOS"</formula>
    </cfRule>
  </conditionalFormatting>
  <conditionalFormatting sqref="K34">
    <cfRule type="expression" dxfId="554" priority="1459" stopIfTrue="1">
      <formula>$E36="APRÈS-MIDI"</formula>
    </cfRule>
    <cfRule type="expression" dxfId="553" priority="1460" stopIfTrue="1">
      <formula>$E36="MATIN"</formula>
    </cfRule>
    <cfRule type="expression" dxfId="552" priority="1461" stopIfTrue="1">
      <formula>$E36="REPOS"</formula>
    </cfRule>
  </conditionalFormatting>
  <conditionalFormatting sqref="I17 K17">
    <cfRule type="expression" dxfId="551" priority="1615" stopIfTrue="1">
      <formula>$E19="APRÈS-MIDI"</formula>
    </cfRule>
    <cfRule type="expression" dxfId="550" priority="1616" stopIfTrue="1">
      <formula>$E19="MATIN"</formula>
    </cfRule>
    <cfRule type="expression" dxfId="549" priority="1617" stopIfTrue="1">
      <formula>$E19="REPOS"</formula>
    </cfRule>
  </conditionalFormatting>
  <conditionalFormatting sqref="I13">
    <cfRule type="expression" dxfId="548" priority="1453" stopIfTrue="1">
      <formula>$E15="APRÈS-MIDI"</formula>
    </cfRule>
    <cfRule type="expression" dxfId="547" priority="1454" stopIfTrue="1">
      <formula>$E15="MATIN"</formula>
    </cfRule>
    <cfRule type="expression" dxfId="546" priority="1455" stopIfTrue="1">
      <formula>$E15="REPOS"</formula>
    </cfRule>
  </conditionalFormatting>
  <conditionalFormatting sqref="I14">
    <cfRule type="expression" dxfId="545" priority="1450" stopIfTrue="1">
      <formula>$E16="APRÈS-MIDI"</formula>
    </cfRule>
    <cfRule type="expression" dxfId="544" priority="1451" stopIfTrue="1">
      <formula>$E16="MATIN"</formula>
    </cfRule>
    <cfRule type="expression" dxfId="543" priority="1452" stopIfTrue="1">
      <formula>$E16="REPOS"</formula>
    </cfRule>
  </conditionalFormatting>
  <conditionalFormatting sqref="I18">
    <cfRule type="expression" dxfId="542" priority="1447" stopIfTrue="1">
      <formula>$E23="APRÈS-MIDI"</formula>
    </cfRule>
    <cfRule type="expression" dxfId="541" priority="1448" stopIfTrue="1">
      <formula>$E23="MATIN"</formula>
    </cfRule>
    <cfRule type="expression" dxfId="540" priority="1449" stopIfTrue="1">
      <formula>$E23="REPOS"</formula>
    </cfRule>
  </conditionalFormatting>
  <conditionalFormatting sqref="I23">
    <cfRule type="expression" dxfId="539" priority="1441" stopIfTrue="1">
      <formula>$E25="APRÈS-MIDI"</formula>
    </cfRule>
    <cfRule type="expression" dxfId="538" priority="1442" stopIfTrue="1">
      <formula>$E25="MATIN"</formula>
    </cfRule>
    <cfRule type="expression" dxfId="537" priority="1443" stopIfTrue="1">
      <formula>$E25="REPOS"</formula>
    </cfRule>
  </conditionalFormatting>
  <conditionalFormatting sqref="I24">
    <cfRule type="expression" dxfId="536" priority="1438" stopIfTrue="1">
      <formula>$E26="APRÈS-MIDI"</formula>
    </cfRule>
    <cfRule type="expression" dxfId="535" priority="1439" stopIfTrue="1">
      <formula>$E26="MATIN"</formula>
    </cfRule>
    <cfRule type="expression" dxfId="534" priority="1440" stopIfTrue="1">
      <formula>$E26="REPOS"</formula>
    </cfRule>
  </conditionalFormatting>
  <conditionalFormatting sqref="I28">
    <cfRule type="expression" dxfId="533" priority="1435" stopIfTrue="1">
      <formula>$E33="APRÈS-MIDI"</formula>
    </cfRule>
    <cfRule type="expression" dxfId="532" priority="1436" stopIfTrue="1">
      <formula>$E33="MATIN"</formula>
    </cfRule>
    <cfRule type="expression" dxfId="531" priority="1437" stopIfTrue="1">
      <formula>$E33="REPOS"</formula>
    </cfRule>
  </conditionalFormatting>
  <conditionalFormatting sqref="I36">
    <cfRule type="expression" dxfId="530" priority="1429" stopIfTrue="1">
      <formula>$E38="APRÈS-MIDI"</formula>
    </cfRule>
    <cfRule type="expression" dxfId="529" priority="1430" stopIfTrue="1">
      <formula>$E38="MATIN"</formula>
    </cfRule>
    <cfRule type="expression" dxfId="528" priority="1431" stopIfTrue="1">
      <formula>$E38="REPOS"</formula>
    </cfRule>
  </conditionalFormatting>
  <conditionalFormatting sqref="I37">
    <cfRule type="expression" dxfId="527" priority="1426" stopIfTrue="1">
      <formula>$E39="APRÈS-MIDI"</formula>
    </cfRule>
    <cfRule type="expression" dxfId="526" priority="1427" stopIfTrue="1">
      <formula>$E39="MATIN"</formula>
    </cfRule>
    <cfRule type="expression" dxfId="525" priority="1428" stopIfTrue="1">
      <formula>$E39="REPOS"</formula>
    </cfRule>
  </conditionalFormatting>
  <conditionalFormatting sqref="I38">
    <cfRule type="expression" dxfId="524" priority="1423" stopIfTrue="1">
      <formula>$E43="APRÈS-MIDI"</formula>
    </cfRule>
    <cfRule type="expression" dxfId="523" priority="1424" stopIfTrue="1">
      <formula>$E43="MATIN"</formula>
    </cfRule>
    <cfRule type="expression" dxfId="522" priority="1425" stopIfTrue="1">
      <formula>$E43="REPOS"</formula>
    </cfRule>
  </conditionalFormatting>
  <conditionalFormatting sqref="I43">
    <cfRule type="expression" dxfId="521" priority="1417" stopIfTrue="1">
      <formula>$E45="APRÈS-MIDI"</formula>
    </cfRule>
    <cfRule type="expression" dxfId="520" priority="1418" stopIfTrue="1">
      <formula>$E45="MATIN"</formula>
    </cfRule>
    <cfRule type="expression" dxfId="519" priority="1419" stopIfTrue="1">
      <formula>$E45="REPOS"</formula>
    </cfRule>
  </conditionalFormatting>
  <conditionalFormatting sqref="I35">
    <cfRule type="expression" dxfId="518" priority="1414" stopIfTrue="1">
      <formula>$E35="APRÈS-MIDI"</formula>
    </cfRule>
    <cfRule type="expression" dxfId="517" priority="1415" stopIfTrue="1">
      <formula>$E35="MATIN"</formula>
    </cfRule>
    <cfRule type="expression" dxfId="516" priority="1416" stopIfTrue="1">
      <formula>$E35="REPOS"</formula>
    </cfRule>
  </conditionalFormatting>
  <conditionalFormatting sqref="I35">
    <cfRule type="expression" dxfId="515" priority="1411" stopIfTrue="1">
      <formula>$E37="APRÈS-MIDI"</formula>
    </cfRule>
    <cfRule type="expression" dxfId="514" priority="1412" stopIfTrue="1">
      <formula>$E37="MATIN"</formula>
    </cfRule>
    <cfRule type="expression" dxfId="513" priority="1413" stopIfTrue="1">
      <formula>$E37="REPOS"</formula>
    </cfRule>
  </conditionalFormatting>
  <conditionalFormatting sqref="I35">
    <cfRule type="expression" dxfId="512" priority="1408" stopIfTrue="1">
      <formula>$E37="APRÈS-MIDI"</formula>
    </cfRule>
    <cfRule type="expression" dxfId="511" priority="1409" stopIfTrue="1">
      <formula>$E37="MATIN"</formula>
    </cfRule>
    <cfRule type="expression" dxfId="510" priority="1410" stopIfTrue="1">
      <formula>$E37="REPOS"</formula>
    </cfRule>
  </conditionalFormatting>
  <conditionalFormatting sqref="I44">
    <cfRule type="expression" dxfId="509" priority="1405" stopIfTrue="1">
      <formula>$E46="APRÈS-MIDI"</formula>
    </cfRule>
    <cfRule type="expression" dxfId="508" priority="1406" stopIfTrue="1">
      <formula>$E46="MATIN"</formula>
    </cfRule>
    <cfRule type="expression" dxfId="507" priority="1407" stopIfTrue="1">
      <formula>$E46="REPOS"</formula>
    </cfRule>
  </conditionalFormatting>
  <conditionalFormatting sqref="I45">
    <cfRule type="expression" dxfId="506" priority="1402" stopIfTrue="1">
      <formula>$E47="APRÈS-MIDI"</formula>
    </cfRule>
    <cfRule type="expression" dxfId="505" priority="1403" stopIfTrue="1">
      <formula>$E47="MATIN"</formula>
    </cfRule>
    <cfRule type="expression" dxfId="504" priority="1404" stopIfTrue="1">
      <formula>$E47="REPOS"</formula>
    </cfRule>
  </conditionalFormatting>
  <conditionalFormatting sqref="I46">
    <cfRule type="expression" dxfId="503" priority="1399" stopIfTrue="1">
      <formula>$E48="APRÈS-MIDI"</formula>
    </cfRule>
    <cfRule type="expression" dxfId="502" priority="1400" stopIfTrue="1">
      <formula>$E48="MATIN"</formula>
    </cfRule>
    <cfRule type="expression" dxfId="501" priority="1401" stopIfTrue="1">
      <formula>$E48="REPOS"</formula>
    </cfRule>
  </conditionalFormatting>
  <conditionalFormatting sqref="I47">
    <cfRule type="expression" dxfId="500" priority="1396" stopIfTrue="1">
      <formula>$E49="APRÈS-MIDI"</formula>
    </cfRule>
    <cfRule type="expression" dxfId="499" priority="1397" stopIfTrue="1">
      <formula>$E49="MATIN"</formula>
    </cfRule>
    <cfRule type="expression" dxfId="498" priority="1398" stopIfTrue="1">
      <formula>$E49="REPOS"</formula>
    </cfRule>
  </conditionalFormatting>
  <conditionalFormatting sqref="I48">
    <cfRule type="expression" dxfId="497" priority="1393" stopIfTrue="1">
      <formula>$E53="APRÈS-MIDI"</formula>
    </cfRule>
    <cfRule type="expression" dxfId="496" priority="1394" stopIfTrue="1">
      <formula>$E53="MATIN"</formula>
    </cfRule>
    <cfRule type="expression" dxfId="495" priority="1395" stopIfTrue="1">
      <formula>$E53="REPOS"</formula>
    </cfRule>
  </conditionalFormatting>
  <conditionalFormatting sqref="K53">
    <cfRule type="expression" dxfId="494" priority="1387" stopIfTrue="1">
      <formula>$E53="APRÈS-MIDI"</formula>
    </cfRule>
    <cfRule type="expression" dxfId="493" priority="1388" stopIfTrue="1">
      <formula>$E53="MATIN"</formula>
    </cfRule>
    <cfRule type="expression" dxfId="492" priority="1389" stopIfTrue="1">
      <formula>$E53="REPOS"</formula>
    </cfRule>
  </conditionalFormatting>
  <conditionalFormatting sqref="I53 K53">
    <cfRule type="expression" dxfId="491" priority="1741" stopIfTrue="1">
      <formula>#REF!="APRÈS-MIDI"</formula>
    </cfRule>
    <cfRule type="expression" dxfId="490" priority="1742" stopIfTrue="1">
      <formula>#REF!="MATIN"</formula>
    </cfRule>
    <cfRule type="expression" dxfId="489" priority="1743" stopIfTrue="1">
      <formula>#REF!="REPOS"</formula>
    </cfRule>
  </conditionalFormatting>
  <conditionalFormatting sqref="I12:L12 I22:L22 I32:L32 I42:L42 I52:L52 K56">
    <cfRule type="expression" dxfId="488" priority="532" stopIfTrue="1">
      <formula>$E15="APRÈS-MIDI"</formula>
    </cfRule>
    <cfRule type="expression" dxfId="487" priority="533" stopIfTrue="1">
      <formula>$E15="MATIN"</formula>
    </cfRule>
    <cfRule type="expression" dxfId="486" priority="534" stopIfTrue="1">
      <formula>$E15="REPOS"</formula>
    </cfRule>
  </conditionalFormatting>
  <conditionalFormatting sqref="I11:L11 I21:L21 I31:L31 I41:L41 I51:L51 I55:L55">
    <cfRule type="expression" dxfId="485" priority="535" stopIfTrue="1">
      <formula>$E15="APRÈS-MIDI"</formula>
    </cfRule>
    <cfRule type="expression" dxfId="484" priority="536" stopIfTrue="1">
      <formula>$E15="MATIN"</formula>
    </cfRule>
    <cfRule type="expression" dxfId="483" priority="537" stopIfTrue="1">
      <formula>$E15="REPOS"</formula>
    </cfRule>
  </conditionalFormatting>
  <conditionalFormatting sqref="I7 K7:L7">
    <cfRule type="expression" dxfId="482" priority="481" stopIfTrue="1">
      <formula>$E9="APRÈS-MIDI"</formula>
    </cfRule>
    <cfRule type="expression" dxfId="481" priority="482" stopIfTrue="1">
      <formula>$E9="MATIN"</formula>
    </cfRule>
    <cfRule type="expression" dxfId="480" priority="483" stopIfTrue="1">
      <formula>$E9="REPOS"</formula>
    </cfRule>
  </conditionalFormatting>
  <conditionalFormatting sqref="I7">
    <cfRule type="expression" dxfId="479" priority="478" stopIfTrue="1">
      <formula>$E9="APRÈS-MIDI"</formula>
    </cfRule>
    <cfRule type="expression" dxfId="478" priority="479" stopIfTrue="1">
      <formula>$E9="MATIN"</formula>
    </cfRule>
    <cfRule type="expression" dxfId="477" priority="480" stopIfTrue="1">
      <formula>$E9="REPOS"</formula>
    </cfRule>
  </conditionalFormatting>
  <conditionalFormatting sqref="I7">
    <cfRule type="expression" dxfId="476" priority="475" stopIfTrue="1">
      <formula>$E9="APRÈS-MIDI"</formula>
    </cfRule>
    <cfRule type="expression" dxfId="475" priority="476" stopIfTrue="1">
      <formula>$E9="MATIN"</formula>
    </cfRule>
    <cfRule type="expression" dxfId="474" priority="477" stopIfTrue="1">
      <formula>$E9="REPOS"</formula>
    </cfRule>
  </conditionalFormatting>
  <conditionalFormatting sqref="I7">
    <cfRule type="expression" dxfId="473" priority="472" stopIfTrue="1">
      <formula>$E9="APRÈS-MIDI"</formula>
    </cfRule>
    <cfRule type="expression" dxfId="472" priority="473" stopIfTrue="1">
      <formula>$E9="MATIN"</formula>
    </cfRule>
    <cfRule type="expression" dxfId="471" priority="474" stopIfTrue="1">
      <formula>$E9="REPOS"</formula>
    </cfRule>
  </conditionalFormatting>
  <conditionalFormatting sqref="I5:I6">
    <cfRule type="expression" dxfId="470" priority="469" stopIfTrue="1">
      <formula>$E8="APRÈS-MIDI"</formula>
    </cfRule>
    <cfRule type="expression" dxfId="469" priority="470" stopIfTrue="1">
      <formula>$E8="MATIN"</formula>
    </cfRule>
    <cfRule type="expression" dxfId="468" priority="471" stopIfTrue="1">
      <formula>$E8="REPOS"</formula>
    </cfRule>
  </conditionalFormatting>
  <conditionalFormatting sqref="I5:I6">
    <cfRule type="expression" dxfId="467" priority="466" stopIfTrue="1">
      <formula>$E8="APRÈS-MIDI"</formula>
    </cfRule>
    <cfRule type="expression" dxfId="466" priority="467" stopIfTrue="1">
      <formula>$E8="MATIN"</formula>
    </cfRule>
    <cfRule type="expression" dxfId="465" priority="468" stopIfTrue="1">
      <formula>$E8="REPOS"</formula>
    </cfRule>
  </conditionalFormatting>
  <conditionalFormatting sqref="I5:I6">
    <cfRule type="expression" dxfId="464" priority="463" stopIfTrue="1">
      <formula>$E8="APRÈS-MIDI"</formula>
    </cfRule>
    <cfRule type="expression" dxfId="463" priority="464" stopIfTrue="1">
      <formula>$E8="MATIN"</formula>
    </cfRule>
    <cfRule type="expression" dxfId="462" priority="465" stopIfTrue="1">
      <formula>$E8="REPOS"</formula>
    </cfRule>
  </conditionalFormatting>
  <conditionalFormatting sqref="I5:I6">
    <cfRule type="expression" dxfId="461" priority="460" stopIfTrue="1">
      <formula>$E8="APRÈS-MIDI"</formula>
    </cfRule>
    <cfRule type="expression" dxfId="460" priority="461" stopIfTrue="1">
      <formula>$E8="MATIN"</formula>
    </cfRule>
    <cfRule type="expression" dxfId="459" priority="462" stopIfTrue="1">
      <formula>$E8="REPOS"</formula>
    </cfRule>
  </conditionalFormatting>
  <conditionalFormatting sqref="I5:I6">
    <cfRule type="expression" dxfId="458" priority="457" stopIfTrue="1">
      <formula>$E8="APRÈS-MIDI"</formula>
    </cfRule>
    <cfRule type="expression" dxfId="457" priority="458" stopIfTrue="1">
      <formula>$E8="MATIN"</formula>
    </cfRule>
    <cfRule type="expression" dxfId="456" priority="459" stopIfTrue="1">
      <formula>$E8="REPOS"</formula>
    </cfRule>
  </conditionalFormatting>
  <conditionalFormatting sqref="I5:I6">
    <cfRule type="expression" dxfId="455" priority="454" stopIfTrue="1">
      <formula>$E8="APRÈS-MIDI"</formula>
    </cfRule>
    <cfRule type="expression" dxfId="454" priority="455" stopIfTrue="1">
      <formula>$E8="MATIN"</formula>
    </cfRule>
    <cfRule type="expression" dxfId="453" priority="456" stopIfTrue="1">
      <formula>$E8="REPOS"</formula>
    </cfRule>
  </conditionalFormatting>
  <conditionalFormatting sqref="I6">
    <cfRule type="expression" dxfId="452" priority="451" stopIfTrue="1">
      <formula>$E8="APRÈS-MIDI"</formula>
    </cfRule>
    <cfRule type="expression" dxfId="451" priority="452" stopIfTrue="1">
      <formula>$E8="MATIN"</formula>
    </cfRule>
    <cfRule type="expression" dxfId="450" priority="453" stopIfTrue="1">
      <formula>$E8="REPOS"</formula>
    </cfRule>
  </conditionalFormatting>
  <conditionalFormatting sqref="I6">
    <cfRule type="expression" dxfId="449" priority="448" stopIfTrue="1">
      <formula>$E8="APRÈS-MIDI"</formula>
    </cfRule>
    <cfRule type="expression" dxfId="448" priority="449" stopIfTrue="1">
      <formula>$E8="MATIN"</formula>
    </cfRule>
    <cfRule type="expression" dxfId="447" priority="450" stopIfTrue="1">
      <formula>$E8="REPOS"</formula>
    </cfRule>
  </conditionalFormatting>
  <conditionalFormatting sqref="I6">
    <cfRule type="expression" dxfId="446" priority="445" stopIfTrue="1">
      <formula>$E8="APRÈS-MIDI"</formula>
    </cfRule>
    <cfRule type="expression" dxfId="445" priority="446" stopIfTrue="1">
      <formula>$E8="MATIN"</formula>
    </cfRule>
    <cfRule type="expression" dxfId="444" priority="447" stopIfTrue="1">
      <formula>$E8="REPOS"</formula>
    </cfRule>
  </conditionalFormatting>
  <conditionalFormatting sqref="I6">
    <cfRule type="expression" dxfId="443" priority="442" stopIfTrue="1">
      <formula>$E8="APRÈS-MIDI"</formula>
    </cfRule>
    <cfRule type="expression" dxfId="442" priority="443" stopIfTrue="1">
      <formula>$E8="MATIN"</formula>
    </cfRule>
    <cfRule type="expression" dxfId="441" priority="444" stopIfTrue="1">
      <formula>$E8="REPOS"</formula>
    </cfRule>
  </conditionalFormatting>
  <conditionalFormatting sqref="J7">
    <cfRule type="expression" dxfId="440" priority="439" stopIfTrue="1">
      <formula>$E9="APRÈS-MIDI"</formula>
    </cfRule>
    <cfRule type="expression" dxfId="439" priority="440" stopIfTrue="1">
      <formula>$E9="MATIN"</formula>
    </cfRule>
    <cfRule type="expression" dxfId="438" priority="441" stopIfTrue="1">
      <formula>$E9="REPOS"</formula>
    </cfRule>
  </conditionalFormatting>
  <conditionalFormatting sqref="J7">
    <cfRule type="expression" dxfId="437" priority="436" stopIfTrue="1">
      <formula>$E9="APRÈS-MIDI"</formula>
    </cfRule>
    <cfRule type="expression" dxfId="436" priority="437" stopIfTrue="1">
      <formula>$E9="MATIN"</formula>
    </cfRule>
    <cfRule type="expression" dxfId="435" priority="438" stopIfTrue="1">
      <formula>$E9="REPOS"</formula>
    </cfRule>
  </conditionalFormatting>
  <conditionalFormatting sqref="J7">
    <cfRule type="expression" dxfId="434" priority="433" stopIfTrue="1">
      <formula>$E9="APRÈS-MIDI"</formula>
    </cfRule>
    <cfRule type="expression" dxfId="433" priority="434" stopIfTrue="1">
      <formula>$E9="MATIN"</formula>
    </cfRule>
    <cfRule type="expression" dxfId="432" priority="435" stopIfTrue="1">
      <formula>$E9="REPOS"</formula>
    </cfRule>
  </conditionalFormatting>
  <conditionalFormatting sqref="J7">
    <cfRule type="expression" dxfId="431" priority="430" stopIfTrue="1">
      <formula>$E9="APRÈS-MIDI"</formula>
    </cfRule>
    <cfRule type="expression" dxfId="430" priority="431" stopIfTrue="1">
      <formula>$E9="MATIN"</formula>
    </cfRule>
    <cfRule type="expression" dxfId="429" priority="432" stopIfTrue="1">
      <formula>$E9="REPOS"</formula>
    </cfRule>
  </conditionalFormatting>
  <conditionalFormatting sqref="J5:J6">
    <cfRule type="expression" dxfId="428" priority="427" stopIfTrue="1">
      <formula>$E8="APRÈS-MIDI"</formula>
    </cfRule>
    <cfRule type="expression" dxfId="427" priority="428" stopIfTrue="1">
      <formula>$E8="MATIN"</formula>
    </cfRule>
    <cfRule type="expression" dxfId="426" priority="429" stopIfTrue="1">
      <formula>$E8="REPOS"</formula>
    </cfRule>
  </conditionalFormatting>
  <conditionalFormatting sqref="J5:J6">
    <cfRule type="expression" dxfId="425" priority="424" stopIfTrue="1">
      <formula>$E8="APRÈS-MIDI"</formula>
    </cfRule>
    <cfRule type="expression" dxfId="424" priority="425" stopIfTrue="1">
      <formula>$E8="MATIN"</formula>
    </cfRule>
    <cfRule type="expression" dxfId="423" priority="426" stopIfTrue="1">
      <formula>$E8="REPOS"</formula>
    </cfRule>
  </conditionalFormatting>
  <conditionalFormatting sqref="J5:J6">
    <cfRule type="expression" dxfId="422" priority="421" stopIfTrue="1">
      <formula>$E8="APRÈS-MIDI"</formula>
    </cfRule>
    <cfRule type="expression" dxfId="421" priority="422" stopIfTrue="1">
      <formula>$E8="MATIN"</formula>
    </cfRule>
    <cfRule type="expression" dxfId="420" priority="423" stopIfTrue="1">
      <formula>$E8="REPOS"</formula>
    </cfRule>
  </conditionalFormatting>
  <conditionalFormatting sqref="J5:J6">
    <cfRule type="expression" dxfId="419" priority="418" stopIfTrue="1">
      <formula>$E8="APRÈS-MIDI"</formula>
    </cfRule>
    <cfRule type="expression" dxfId="418" priority="419" stopIfTrue="1">
      <formula>$E8="MATIN"</formula>
    </cfRule>
    <cfRule type="expression" dxfId="417" priority="420" stopIfTrue="1">
      <formula>$E8="REPOS"</formula>
    </cfRule>
  </conditionalFormatting>
  <conditionalFormatting sqref="J5:J6">
    <cfRule type="expression" dxfId="416" priority="415" stopIfTrue="1">
      <formula>$E8="APRÈS-MIDI"</formula>
    </cfRule>
    <cfRule type="expression" dxfId="415" priority="416" stopIfTrue="1">
      <formula>$E8="MATIN"</formula>
    </cfRule>
    <cfRule type="expression" dxfId="414" priority="417" stopIfTrue="1">
      <formula>$E8="REPOS"</formula>
    </cfRule>
  </conditionalFormatting>
  <conditionalFormatting sqref="J5:J6">
    <cfRule type="expression" dxfId="413" priority="412" stopIfTrue="1">
      <formula>$E8="APRÈS-MIDI"</formula>
    </cfRule>
    <cfRule type="expression" dxfId="412" priority="413" stopIfTrue="1">
      <formula>$E8="MATIN"</formula>
    </cfRule>
    <cfRule type="expression" dxfId="411" priority="414" stopIfTrue="1">
      <formula>$E8="REPOS"</formula>
    </cfRule>
  </conditionalFormatting>
  <conditionalFormatting sqref="J6">
    <cfRule type="expression" dxfId="410" priority="409" stopIfTrue="1">
      <formula>$E8="APRÈS-MIDI"</formula>
    </cfRule>
    <cfRule type="expression" dxfId="409" priority="410" stopIfTrue="1">
      <formula>$E8="MATIN"</formula>
    </cfRule>
    <cfRule type="expression" dxfId="408" priority="411" stopIfTrue="1">
      <formula>$E8="REPOS"</formula>
    </cfRule>
  </conditionalFormatting>
  <conditionalFormatting sqref="J6">
    <cfRule type="expression" dxfId="407" priority="406" stopIfTrue="1">
      <formula>$E8="APRÈS-MIDI"</formula>
    </cfRule>
    <cfRule type="expression" dxfId="406" priority="407" stopIfTrue="1">
      <formula>$E8="MATIN"</formula>
    </cfRule>
    <cfRule type="expression" dxfId="405" priority="408" stopIfTrue="1">
      <formula>$E8="REPOS"</formula>
    </cfRule>
  </conditionalFormatting>
  <conditionalFormatting sqref="J6">
    <cfRule type="expression" dxfId="404" priority="403" stopIfTrue="1">
      <formula>$E8="APRÈS-MIDI"</formula>
    </cfRule>
    <cfRule type="expression" dxfId="403" priority="404" stopIfTrue="1">
      <formula>$E8="MATIN"</formula>
    </cfRule>
    <cfRule type="expression" dxfId="402" priority="405" stopIfTrue="1">
      <formula>$E8="REPOS"</formula>
    </cfRule>
  </conditionalFormatting>
  <conditionalFormatting sqref="J6">
    <cfRule type="expression" dxfId="401" priority="400" stopIfTrue="1">
      <formula>$E8="APRÈS-MIDI"</formula>
    </cfRule>
    <cfRule type="expression" dxfId="400" priority="401" stopIfTrue="1">
      <formula>$E8="MATIN"</formula>
    </cfRule>
    <cfRule type="expression" dxfId="399" priority="402" stopIfTrue="1">
      <formula>$E8="REPOS"</formula>
    </cfRule>
  </conditionalFormatting>
  <conditionalFormatting sqref="K6">
    <cfRule type="expression" dxfId="398" priority="397" stopIfTrue="1">
      <formula>$E8="APRÈS-MIDI"</formula>
    </cfRule>
    <cfRule type="expression" dxfId="397" priority="398" stopIfTrue="1">
      <formula>$E8="MATIN"</formula>
    </cfRule>
    <cfRule type="expression" dxfId="396" priority="399" stopIfTrue="1">
      <formula>$E8="REPOS"</formula>
    </cfRule>
  </conditionalFormatting>
  <conditionalFormatting sqref="L6">
    <cfRule type="expression" dxfId="395" priority="394" stopIfTrue="1">
      <formula>$E8="APRÈS-MIDI"</formula>
    </cfRule>
    <cfRule type="expression" dxfId="394" priority="395" stopIfTrue="1">
      <formula>$E8="MATIN"</formula>
    </cfRule>
    <cfRule type="expression" dxfId="393" priority="396" stopIfTrue="1">
      <formula>$E8="REPOS"</formula>
    </cfRule>
  </conditionalFormatting>
  <conditionalFormatting sqref="K8:L8">
    <cfRule type="expression" dxfId="392" priority="391" stopIfTrue="1">
      <formula>$E13="APRÈS-MIDI"</formula>
    </cfRule>
    <cfRule type="expression" dxfId="391" priority="392" stopIfTrue="1">
      <formula>$E13="MATIN"</formula>
    </cfRule>
    <cfRule type="expression" dxfId="390" priority="393" stopIfTrue="1">
      <formula>$E13="REPOS"</formula>
    </cfRule>
  </conditionalFormatting>
  <conditionalFormatting sqref="I8:J8">
    <cfRule type="expression" dxfId="389" priority="388" stopIfTrue="1">
      <formula>$E13="APRÈS-MIDI"</formula>
    </cfRule>
    <cfRule type="expression" dxfId="388" priority="389" stopIfTrue="1">
      <formula>$E13="MATIN"</formula>
    </cfRule>
    <cfRule type="expression" dxfId="387" priority="390" stopIfTrue="1">
      <formula>$E13="REPOS"</formula>
    </cfRule>
  </conditionalFormatting>
  <conditionalFormatting sqref="L8">
    <cfRule type="expression" dxfId="386" priority="385" stopIfTrue="1">
      <formula>$E13="APRÈS-MIDI"</formula>
    </cfRule>
    <cfRule type="expression" dxfId="385" priority="386" stopIfTrue="1">
      <formula>$E13="MATIN"</formula>
    </cfRule>
    <cfRule type="expression" dxfId="384" priority="387" stopIfTrue="1">
      <formula>$E13="REPOS"</formula>
    </cfRule>
  </conditionalFormatting>
  <conditionalFormatting sqref="L8">
    <cfRule type="expression" dxfId="383" priority="382" stopIfTrue="1">
      <formula>$E13="APRÈS-MIDI"</formula>
    </cfRule>
    <cfRule type="expression" dxfId="382" priority="383" stopIfTrue="1">
      <formula>$E13="MATIN"</formula>
    </cfRule>
    <cfRule type="expression" dxfId="381" priority="384" stopIfTrue="1">
      <formula>$E13="REPOS"</formula>
    </cfRule>
  </conditionalFormatting>
  <conditionalFormatting sqref="J9">
    <cfRule type="expression" dxfId="380" priority="379" stopIfTrue="1">
      <formula>$E14="APRÈS-MIDI"</formula>
    </cfRule>
    <cfRule type="expression" dxfId="379" priority="380" stopIfTrue="1">
      <formula>$E14="MATIN"</formula>
    </cfRule>
    <cfRule type="expression" dxfId="378" priority="381" stopIfTrue="1">
      <formula>$E14="REPOS"</formula>
    </cfRule>
  </conditionalFormatting>
  <conditionalFormatting sqref="J13">
    <cfRule type="expression" dxfId="377" priority="376" stopIfTrue="1">
      <formula>$E18="APRÈS-MIDI"</formula>
    </cfRule>
    <cfRule type="expression" dxfId="376" priority="377" stopIfTrue="1">
      <formula>$E18="MATIN"</formula>
    </cfRule>
    <cfRule type="expression" dxfId="375" priority="378" stopIfTrue="1">
      <formula>$E18="REPOS"</formula>
    </cfRule>
  </conditionalFormatting>
  <conditionalFormatting sqref="J14">
    <cfRule type="expression" dxfId="374" priority="373" stopIfTrue="1">
      <formula>$E19="APRÈS-MIDI"</formula>
    </cfRule>
    <cfRule type="expression" dxfId="373" priority="374" stopIfTrue="1">
      <formula>$E19="MATIN"</formula>
    </cfRule>
    <cfRule type="expression" dxfId="372" priority="375" stopIfTrue="1">
      <formula>$E19="REPOS"</formula>
    </cfRule>
  </conditionalFormatting>
  <conditionalFormatting sqref="J15">
    <cfRule type="expression" dxfId="371" priority="370" stopIfTrue="1">
      <formula>$E20="APRÈS-MIDI"</formula>
    </cfRule>
    <cfRule type="expression" dxfId="370" priority="371" stopIfTrue="1">
      <formula>$E20="MATIN"</formula>
    </cfRule>
    <cfRule type="expression" dxfId="369" priority="372" stopIfTrue="1">
      <formula>$E20="REPOS"</formula>
    </cfRule>
  </conditionalFormatting>
  <conditionalFormatting sqref="J16">
    <cfRule type="expression" dxfId="368" priority="367" stopIfTrue="1">
      <formula>$E21="APRÈS-MIDI"</formula>
    </cfRule>
    <cfRule type="expression" dxfId="367" priority="368" stopIfTrue="1">
      <formula>$E21="MATIN"</formula>
    </cfRule>
    <cfRule type="expression" dxfId="366" priority="369" stopIfTrue="1">
      <formula>$E21="REPOS"</formula>
    </cfRule>
  </conditionalFormatting>
  <conditionalFormatting sqref="J17">
    <cfRule type="expression" dxfId="365" priority="364" stopIfTrue="1">
      <formula>$E22="APRÈS-MIDI"</formula>
    </cfRule>
    <cfRule type="expression" dxfId="364" priority="365" stopIfTrue="1">
      <formula>$E22="MATIN"</formula>
    </cfRule>
    <cfRule type="expression" dxfId="363" priority="366" stopIfTrue="1">
      <formula>$E22="REPOS"</formula>
    </cfRule>
  </conditionalFormatting>
  <conditionalFormatting sqref="J18">
    <cfRule type="expression" dxfId="362" priority="361" stopIfTrue="1">
      <formula>$E23="APRÈS-MIDI"</formula>
    </cfRule>
    <cfRule type="expression" dxfId="361" priority="362" stopIfTrue="1">
      <formula>$E23="MATIN"</formula>
    </cfRule>
    <cfRule type="expression" dxfId="360" priority="363" stopIfTrue="1">
      <formula>$E23="REPOS"</formula>
    </cfRule>
  </conditionalFormatting>
  <conditionalFormatting sqref="J19">
    <cfRule type="expression" dxfId="359" priority="358" stopIfTrue="1">
      <formula>$E24="APRÈS-MIDI"</formula>
    </cfRule>
    <cfRule type="expression" dxfId="358" priority="359" stopIfTrue="1">
      <formula>$E24="MATIN"</formula>
    </cfRule>
    <cfRule type="expression" dxfId="357" priority="360" stopIfTrue="1">
      <formula>$E24="REPOS"</formula>
    </cfRule>
  </conditionalFormatting>
  <conditionalFormatting sqref="J23">
    <cfRule type="expression" dxfId="356" priority="355" stopIfTrue="1">
      <formula>$E28="APRÈS-MIDI"</formula>
    </cfRule>
    <cfRule type="expression" dxfId="355" priority="356" stopIfTrue="1">
      <formula>$E28="MATIN"</formula>
    </cfRule>
    <cfRule type="expression" dxfId="354" priority="357" stopIfTrue="1">
      <formula>$E28="REPOS"</formula>
    </cfRule>
  </conditionalFormatting>
  <conditionalFormatting sqref="J24">
    <cfRule type="expression" dxfId="353" priority="352" stopIfTrue="1">
      <formula>$E29="APRÈS-MIDI"</formula>
    </cfRule>
    <cfRule type="expression" dxfId="352" priority="353" stopIfTrue="1">
      <formula>$E29="MATIN"</formula>
    </cfRule>
    <cfRule type="expression" dxfId="351" priority="354" stopIfTrue="1">
      <formula>$E29="REPOS"</formula>
    </cfRule>
  </conditionalFormatting>
  <conditionalFormatting sqref="J25">
    <cfRule type="expression" dxfId="350" priority="349" stopIfTrue="1">
      <formula>$E30="APRÈS-MIDI"</formula>
    </cfRule>
    <cfRule type="expression" dxfId="349" priority="350" stopIfTrue="1">
      <formula>$E30="MATIN"</formula>
    </cfRule>
    <cfRule type="expression" dxfId="348" priority="351" stopIfTrue="1">
      <formula>$E30="REPOS"</formula>
    </cfRule>
  </conditionalFormatting>
  <conditionalFormatting sqref="J26">
    <cfRule type="expression" dxfId="347" priority="346" stopIfTrue="1">
      <formula>$E31="APRÈS-MIDI"</formula>
    </cfRule>
    <cfRule type="expression" dxfId="346" priority="347" stopIfTrue="1">
      <formula>$E31="MATIN"</formula>
    </cfRule>
    <cfRule type="expression" dxfId="345" priority="348" stopIfTrue="1">
      <formula>$E31="REPOS"</formula>
    </cfRule>
  </conditionalFormatting>
  <conditionalFormatting sqref="J27">
    <cfRule type="expression" dxfId="344" priority="343" stopIfTrue="1">
      <formula>$E32="APRÈS-MIDI"</formula>
    </cfRule>
    <cfRule type="expression" dxfId="343" priority="344" stopIfTrue="1">
      <formula>$E32="MATIN"</formula>
    </cfRule>
    <cfRule type="expression" dxfId="342" priority="345" stopIfTrue="1">
      <formula>$E32="REPOS"</formula>
    </cfRule>
  </conditionalFormatting>
  <conditionalFormatting sqref="J28">
    <cfRule type="expression" dxfId="341" priority="340" stopIfTrue="1">
      <formula>$E33="APRÈS-MIDI"</formula>
    </cfRule>
    <cfRule type="expression" dxfId="340" priority="341" stopIfTrue="1">
      <formula>$E33="MATIN"</formula>
    </cfRule>
    <cfRule type="expression" dxfId="339" priority="342" stopIfTrue="1">
      <formula>$E33="REPOS"</formula>
    </cfRule>
  </conditionalFormatting>
  <conditionalFormatting sqref="J29">
    <cfRule type="expression" dxfId="338" priority="337" stopIfTrue="1">
      <formula>$E34="APRÈS-MIDI"</formula>
    </cfRule>
    <cfRule type="expression" dxfId="337" priority="338" stopIfTrue="1">
      <formula>$E34="MATIN"</formula>
    </cfRule>
    <cfRule type="expression" dxfId="336" priority="339" stopIfTrue="1">
      <formula>$E34="REPOS"</formula>
    </cfRule>
  </conditionalFormatting>
  <conditionalFormatting sqref="J33">
    <cfRule type="expression" dxfId="335" priority="334" stopIfTrue="1">
      <formula>$E38="APRÈS-MIDI"</formula>
    </cfRule>
    <cfRule type="expression" dxfId="334" priority="335" stopIfTrue="1">
      <formula>$E38="MATIN"</formula>
    </cfRule>
    <cfRule type="expression" dxfId="333" priority="336" stopIfTrue="1">
      <formula>$E38="REPOS"</formula>
    </cfRule>
  </conditionalFormatting>
  <conditionalFormatting sqref="J34">
    <cfRule type="expression" dxfId="332" priority="331" stopIfTrue="1">
      <formula>$E39="APRÈS-MIDI"</formula>
    </cfRule>
    <cfRule type="expression" dxfId="331" priority="332" stopIfTrue="1">
      <formula>$E39="MATIN"</formula>
    </cfRule>
    <cfRule type="expression" dxfId="330" priority="333" stopIfTrue="1">
      <formula>$E39="REPOS"</formula>
    </cfRule>
  </conditionalFormatting>
  <conditionalFormatting sqref="J35">
    <cfRule type="expression" dxfId="329" priority="328" stopIfTrue="1">
      <formula>$E40="APRÈS-MIDI"</formula>
    </cfRule>
    <cfRule type="expression" dxfId="328" priority="329" stopIfTrue="1">
      <formula>$E40="MATIN"</formula>
    </cfRule>
    <cfRule type="expression" dxfId="327" priority="330" stopIfTrue="1">
      <formula>$E40="REPOS"</formula>
    </cfRule>
  </conditionalFormatting>
  <conditionalFormatting sqref="J36">
    <cfRule type="expression" dxfId="326" priority="325" stopIfTrue="1">
      <formula>$E41="APRÈS-MIDI"</formula>
    </cfRule>
    <cfRule type="expression" dxfId="325" priority="326" stopIfTrue="1">
      <formula>$E41="MATIN"</formula>
    </cfRule>
    <cfRule type="expression" dxfId="324" priority="327" stopIfTrue="1">
      <formula>$E41="REPOS"</formula>
    </cfRule>
  </conditionalFormatting>
  <conditionalFormatting sqref="J37">
    <cfRule type="expression" dxfId="323" priority="322" stopIfTrue="1">
      <formula>$E42="APRÈS-MIDI"</formula>
    </cfRule>
    <cfRule type="expression" dxfId="322" priority="323" stopIfTrue="1">
      <formula>$E42="MATIN"</formula>
    </cfRule>
    <cfRule type="expression" dxfId="321" priority="324" stopIfTrue="1">
      <formula>$E42="REPOS"</formula>
    </cfRule>
  </conditionalFormatting>
  <conditionalFormatting sqref="J38">
    <cfRule type="expression" dxfId="320" priority="319" stopIfTrue="1">
      <formula>$E43="APRÈS-MIDI"</formula>
    </cfRule>
    <cfRule type="expression" dxfId="319" priority="320" stopIfTrue="1">
      <formula>$E43="MATIN"</formula>
    </cfRule>
    <cfRule type="expression" dxfId="318" priority="321" stopIfTrue="1">
      <formula>$E43="REPOS"</formula>
    </cfRule>
  </conditionalFormatting>
  <conditionalFormatting sqref="J39">
    <cfRule type="expression" dxfId="317" priority="316" stopIfTrue="1">
      <formula>$E44="APRÈS-MIDI"</formula>
    </cfRule>
    <cfRule type="expression" dxfId="316" priority="317" stopIfTrue="1">
      <formula>$E44="MATIN"</formula>
    </cfRule>
    <cfRule type="expression" dxfId="315" priority="318" stopIfTrue="1">
      <formula>$E44="REPOS"</formula>
    </cfRule>
  </conditionalFormatting>
  <conditionalFormatting sqref="J43">
    <cfRule type="expression" dxfId="314" priority="313" stopIfTrue="1">
      <formula>$E48="APRÈS-MIDI"</formula>
    </cfRule>
    <cfRule type="expression" dxfId="313" priority="314" stopIfTrue="1">
      <formula>$E48="MATIN"</formula>
    </cfRule>
    <cfRule type="expression" dxfId="312" priority="315" stopIfTrue="1">
      <formula>$E48="REPOS"</formula>
    </cfRule>
  </conditionalFormatting>
  <conditionalFormatting sqref="J44">
    <cfRule type="expression" dxfId="311" priority="310" stopIfTrue="1">
      <formula>$E49="APRÈS-MIDI"</formula>
    </cfRule>
    <cfRule type="expression" dxfId="310" priority="311" stopIfTrue="1">
      <formula>$E49="MATIN"</formula>
    </cfRule>
    <cfRule type="expression" dxfId="309" priority="312" stopIfTrue="1">
      <formula>$E49="REPOS"</formula>
    </cfRule>
  </conditionalFormatting>
  <conditionalFormatting sqref="J45">
    <cfRule type="expression" dxfId="308" priority="307" stopIfTrue="1">
      <formula>$E50="APRÈS-MIDI"</formula>
    </cfRule>
    <cfRule type="expression" dxfId="307" priority="308" stopIfTrue="1">
      <formula>$E50="MATIN"</formula>
    </cfRule>
    <cfRule type="expression" dxfId="306" priority="309" stopIfTrue="1">
      <formula>$E50="REPOS"</formula>
    </cfRule>
  </conditionalFormatting>
  <conditionalFormatting sqref="J46">
    <cfRule type="expression" dxfId="305" priority="304" stopIfTrue="1">
      <formula>$E51="APRÈS-MIDI"</formula>
    </cfRule>
    <cfRule type="expression" dxfId="304" priority="305" stopIfTrue="1">
      <formula>$E51="MATIN"</formula>
    </cfRule>
    <cfRule type="expression" dxfId="303" priority="306" stopIfTrue="1">
      <formula>$E51="REPOS"</formula>
    </cfRule>
  </conditionalFormatting>
  <conditionalFormatting sqref="J47">
    <cfRule type="expression" dxfId="302" priority="301" stopIfTrue="1">
      <formula>$E52="APRÈS-MIDI"</formula>
    </cfRule>
    <cfRule type="expression" dxfId="301" priority="302" stopIfTrue="1">
      <formula>$E52="MATIN"</formula>
    </cfRule>
    <cfRule type="expression" dxfId="300" priority="303" stopIfTrue="1">
      <formula>$E52="REPOS"</formula>
    </cfRule>
  </conditionalFormatting>
  <conditionalFormatting sqref="J48">
    <cfRule type="expression" dxfId="299" priority="298" stopIfTrue="1">
      <formula>$E53="APRÈS-MIDI"</formula>
    </cfRule>
    <cfRule type="expression" dxfId="298" priority="299" stopIfTrue="1">
      <formula>$E53="MATIN"</formula>
    </cfRule>
    <cfRule type="expression" dxfId="297" priority="300" stopIfTrue="1">
      <formula>$E53="REPOS"</formula>
    </cfRule>
  </conditionalFormatting>
  <conditionalFormatting sqref="J49">
    <cfRule type="expression" dxfId="296" priority="295" stopIfTrue="1">
      <formula>$E54="APRÈS-MIDI"</formula>
    </cfRule>
    <cfRule type="expression" dxfId="295" priority="296" stopIfTrue="1">
      <formula>$E54="MATIN"</formula>
    </cfRule>
    <cfRule type="expression" dxfId="294" priority="297" stopIfTrue="1">
      <formula>$E54="REPOS"</formula>
    </cfRule>
  </conditionalFormatting>
  <conditionalFormatting sqref="J53">
    <cfRule type="expression" dxfId="293" priority="292" stopIfTrue="1">
      <formula>$E58="APRÈS-MIDI"</formula>
    </cfRule>
    <cfRule type="expression" dxfId="292" priority="293" stopIfTrue="1">
      <formula>$E58="MATIN"</formula>
    </cfRule>
    <cfRule type="expression" dxfId="291" priority="294" stopIfTrue="1">
      <formula>$E58="REPOS"</formula>
    </cfRule>
  </conditionalFormatting>
  <conditionalFormatting sqref="L9">
    <cfRule type="expression" dxfId="290" priority="289" stopIfTrue="1">
      <formula>$E14="APRÈS-MIDI"</formula>
    </cfRule>
    <cfRule type="expression" dxfId="289" priority="290" stopIfTrue="1">
      <formula>$E14="MATIN"</formula>
    </cfRule>
    <cfRule type="expression" dxfId="288" priority="291" stopIfTrue="1">
      <formula>$E14="REPOS"</formula>
    </cfRule>
  </conditionalFormatting>
  <conditionalFormatting sqref="L9">
    <cfRule type="expression" dxfId="287" priority="286" stopIfTrue="1">
      <formula>$E14="APRÈS-MIDI"</formula>
    </cfRule>
    <cfRule type="expression" dxfId="286" priority="287" stopIfTrue="1">
      <formula>$E14="MATIN"</formula>
    </cfRule>
    <cfRule type="expression" dxfId="285" priority="288" stopIfTrue="1">
      <formula>$E14="REPOS"</formula>
    </cfRule>
  </conditionalFormatting>
  <conditionalFormatting sqref="L9">
    <cfRule type="expression" dxfId="284" priority="283" stopIfTrue="1">
      <formula>$E14="APRÈS-MIDI"</formula>
    </cfRule>
    <cfRule type="expression" dxfId="283" priority="284" stopIfTrue="1">
      <formula>$E14="MATIN"</formula>
    </cfRule>
    <cfRule type="expression" dxfId="282" priority="285" stopIfTrue="1">
      <formula>$E14="REPOS"</formula>
    </cfRule>
  </conditionalFormatting>
  <conditionalFormatting sqref="L13">
    <cfRule type="expression" dxfId="281" priority="280" stopIfTrue="1">
      <formula>$E18="APRÈS-MIDI"</formula>
    </cfRule>
    <cfRule type="expression" dxfId="280" priority="281" stopIfTrue="1">
      <formula>$E18="MATIN"</formula>
    </cfRule>
    <cfRule type="expression" dxfId="279" priority="282" stopIfTrue="1">
      <formula>$E18="REPOS"</formula>
    </cfRule>
  </conditionalFormatting>
  <conditionalFormatting sqref="L13">
    <cfRule type="expression" dxfId="278" priority="277" stopIfTrue="1">
      <formula>$E18="APRÈS-MIDI"</formula>
    </cfRule>
    <cfRule type="expression" dxfId="277" priority="278" stopIfTrue="1">
      <formula>$E18="MATIN"</formula>
    </cfRule>
    <cfRule type="expression" dxfId="276" priority="279" stopIfTrue="1">
      <formula>$E18="REPOS"</formula>
    </cfRule>
  </conditionalFormatting>
  <conditionalFormatting sqref="L13">
    <cfRule type="expression" dxfId="275" priority="274" stopIfTrue="1">
      <formula>$E18="APRÈS-MIDI"</formula>
    </cfRule>
    <cfRule type="expression" dxfId="274" priority="275" stopIfTrue="1">
      <formula>$E18="MATIN"</formula>
    </cfRule>
    <cfRule type="expression" dxfId="273" priority="276" stopIfTrue="1">
      <formula>$E18="REPOS"</formula>
    </cfRule>
  </conditionalFormatting>
  <conditionalFormatting sqref="L14">
    <cfRule type="expression" dxfId="272" priority="271" stopIfTrue="1">
      <formula>$E19="APRÈS-MIDI"</formula>
    </cfRule>
    <cfRule type="expression" dxfId="271" priority="272" stopIfTrue="1">
      <formula>$E19="MATIN"</formula>
    </cfRule>
    <cfRule type="expression" dxfId="270" priority="273" stopIfTrue="1">
      <formula>$E19="REPOS"</formula>
    </cfRule>
  </conditionalFormatting>
  <conditionalFormatting sqref="L14">
    <cfRule type="expression" dxfId="269" priority="268" stopIfTrue="1">
      <formula>$E19="APRÈS-MIDI"</formula>
    </cfRule>
    <cfRule type="expression" dxfId="268" priority="269" stopIfTrue="1">
      <formula>$E19="MATIN"</formula>
    </cfRule>
    <cfRule type="expression" dxfId="267" priority="270" stopIfTrue="1">
      <formula>$E19="REPOS"</formula>
    </cfRule>
  </conditionalFormatting>
  <conditionalFormatting sqref="L14">
    <cfRule type="expression" dxfId="266" priority="265" stopIfTrue="1">
      <formula>$E19="APRÈS-MIDI"</formula>
    </cfRule>
    <cfRule type="expression" dxfId="265" priority="266" stopIfTrue="1">
      <formula>$E19="MATIN"</formula>
    </cfRule>
    <cfRule type="expression" dxfId="264" priority="267" stopIfTrue="1">
      <formula>$E19="REPOS"</formula>
    </cfRule>
  </conditionalFormatting>
  <conditionalFormatting sqref="L15">
    <cfRule type="expression" dxfId="263" priority="262" stopIfTrue="1">
      <formula>$E20="APRÈS-MIDI"</formula>
    </cfRule>
    <cfRule type="expression" dxfId="262" priority="263" stopIfTrue="1">
      <formula>$E20="MATIN"</formula>
    </cfRule>
    <cfRule type="expression" dxfId="261" priority="264" stopIfTrue="1">
      <formula>$E20="REPOS"</formula>
    </cfRule>
  </conditionalFormatting>
  <conditionalFormatting sqref="L15">
    <cfRule type="expression" dxfId="260" priority="259" stopIfTrue="1">
      <formula>$E20="APRÈS-MIDI"</formula>
    </cfRule>
    <cfRule type="expression" dxfId="259" priority="260" stopIfTrue="1">
      <formula>$E20="MATIN"</formula>
    </cfRule>
    <cfRule type="expression" dxfId="258" priority="261" stopIfTrue="1">
      <formula>$E20="REPOS"</formula>
    </cfRule>
  </conditionalFormatting>
  <conditionalFormatting sqref="L15">
    <cfRule type="expression" dxfId="257" priority="256" stopIfTrue="1">
      <formula>$E20="APRÈS-MIDI"</formula>
    </cfRule>
    <cfRule type="expression" dxfId="256" priority="257" stopIfTrue="1">
      <formula>$E20="MATIN"</formula>
    </cfRule>
    <cfRule type="expression" dxfId="255" priority="258" stopIfTrue="1">
      <formula>$E20="REPOS"</formula>
    </cfRule>
  </conditionalFormatting>
  <conditionalFormatting sqref="L16">
    <cfRule type="expression" dxfId="254" priority="253" stopIfTrue="1">
      <formula>$E21="APRÈS-MIDI"</formula>
    </cfRule>
    <cfRule type="expression" dxfId="253" priority="254" stopIfTrue="1">
      <formula>$E21="MATIN"</formula>
    </cfRule>
    <cfRule type="expression" dxfId="252" priority="255" stopIfTrue="1">
      <formula>$E21="REPOS"</formula>
    </cfRule>
  </conditionalFormatting>
  <conditionalFormatting sqref="L16">
    <cfRule type="expression" dxfId="251" priority="250" stopIfTrue="1">
      <formula>$E21="APRÈS-MIDI"</formula>
    </cfRule>
    <cfRule type="expression" dxfId="250" priority="251" stopIfTrue="1">
      <formula>$E21="MATIN"</formula>
    </cfRule>
    <cfRule type="expression" dxfId="249" priority="252" stopIfTrue="1">
      <formula>$E21="REPOS"</formula>
    </cfRule>
  </conditionalFormatting>
  <conditionalFormatting sqref="L16">
    <cfRule type="expression" dxfId="248" priority="247" stopIfTrue="1">
      <formula>$E21="APRÈS-MIDI"</formula>
    </cfRule>
    <cfRule type="expression" dxfId="247" priority="248" stopIfTrue="1">
      <formula>$E21="MATIN"</formula>
    </cfRule>
    <cfRule type="expression" dxfId="246" priority="249" stopIfTrue="1">
      <formula>$E21="REPOS"</formula>
    </cfRule>
  </conditionalFormatting>
  <conditionalFormatting sqref="L17">
    <cfRule type="expression" dxfId="245" priority="244" stopIfTrue="1">
      <formula>$E22="APRÈS-MIDI"</formula>
    </cfRule>
    <cfRule type="expression" dxfId="244" priority="245" stopIfTrue="1">
      <formula>$E22="MATIN"</formula>
    </cfRule>
    <cfRule type="expression" dxfId="243" priority="246" stopIfTrue="1">
      <formula>$E22="REPOS"</formula>
    </cfRule>
  </conditionalFormatting>
  <conditionalFormatting sqref="L17">
    <cfRule type="expression" dxfId="242" priority="241" stopIfTrue="1">
      <formula>$E22="APRÈS-MIDI"</formula>
    </cfRule>
    <cfRule type="expression" dxfId="241" priority="242" stopIfTrue="1">
      <formula>$E22="MATIN"</formula>
    </cfRule>
    <cfRule type="expression" dxfId="240" priority="243" stopIfTrue="1">
      <formula>$E22="REPOS"</formula>
    </cfRule>
  </conditionalFormatting>
  <conditionalFormatting sqref="L17">
    <cfRule type="expression" dxfId="239" priority="238" stopIfTrue="1">
      <formula>$E22="APRÈS-MIDI"</formula>
    </cfRule>
    <cfRule type="expression" dxfId="238" priority="239" stopIfTrue="1">
      <formula>$E22="MATIN"</formula>
    </cfRule>
    <cfRule type="expression" dxfId="237" priority="240" stopIfTrue="1">
      <formula>$E22="REPOS"</formula>
    </cfRule>
  </conditionalFormatting>
  <conditionalFormatting sqref="L18">
    <cfRule type="expression" dxfId="236" priority="235" stopIfTrue="1">
      <formula>$E23="APRÈS-MIDI"</formula>
    </cfRule>
    <cfRule type="expression" dxfId="235" priority="236" stopIfTrue="1">
      <formula>$E23="MATIN"</formula>
    </cfRule>
    <cfRule type="expression" dxfId="234" priority="237" stopIfTrue="1">
      <formula>$E23="REPOS"</formula>
    </cfRule>
  </conditionalFormatting>
  <conditionalFormatting sqref="L18">
    <cfRule type="expression" dxfId="233" priority="232" stopIfTrue="1">
      <formula>$E23="APRÈS-MIDI"</formula>
    </cfRule>
    <cfRule type="expression" dxfId="232" priority="233" stopIfTrue="1">
      <formula>$E23="MATIN"</formula>
    </cfRule>
    <cfRule type="expression" dxfId="231" priority="234" stopIfTrue="1">
      <formula>$E23="REPOS"</formula>
    </cfRule>
  </conditionalFormatting>
  <conditionalFormatting sqref="L18">
    <cfRule type="expression" dxfId="230" priority="229" stopIfTrue="1">
      <formula>$E23="APRÈS-MIDI"</formula>
    </cfRule>
    <cfRule type="expression" dxfId="229" priority="230" stopIfTrue="1">
      <formula>$E23="MATIN"</formula>
    </cfRule>
    <cfRule type="expression" dxfId="228" priority="231" stopIfTrue="1">
      <formula>$E23="REPOS"</formula>
    </cfRule>
  </conditionalFormatting>
  <conditionalFormatting sqref="L19">
    <cfRule type="expression" dxfId="227" priority="226" stopIfTrue="1">
      <formula>$E24="APRÈS-MIDI"</formula>
    </cfRule>
    <cfRule type="expression" dxfId="226" priority="227" stopIfTrue="1">
      <formula>$E24="MATIN"</formula>
    </cfRule>
    <cfRule type="expression" dxfId="225" priority="228" stopIfTrue="1">
      <formula>$E24="REPOS"</formula>
    </cfRule>
  </conditionalFormatting>
  <conditionalFormatting sqref="L19">
    <cfRule type="expression" dxfId="224" priority="223" stopIfTrue="1">
      <formula>$E24="APRÈS-MIDI"</formula>
    </cfRule>
    <cfRule type="expression" dxfId="223" priority="224" stopIfTrue="1">
      <formula>$E24="MATIN"</formula>
    </cfRule>
    <cfRule type="expression" dxfId="222" priority="225" stopIfTrue="1">
      <formula>$E24="REPOS"</formula>
    </cfRule>
  </conditionalFormatting>
  <conditionalFormatting sqref="L19">
    <cfRule type="expression" dxfId="221" priority="220" stopIfTrue="1">
      <formula>$E24="APRÈS-MIDI"</formula>
    </cfRule>
    <cfRule type="expression" dxfId="220" priority="221" stopIfTrue="1">
      <formula>$E24="MATIN"</formula>
    </cfRule>
    <cfRule type="expression" dxfId="219" priority="222" stopIfTrue="1">
      <formula>$E24="REPOS"</formula>
    </cfRule>
  </conditionalFormatting>
  <conditionalFormatting sqref="L23">
    <cfRule type="expression" dxfId="218" priority="217" stopIfTrue="1">
      <formula>$E28="APRÈS-MIDI"</formula>
    </cfRule>
    <cfRule type="expression" dxfId="217" priority="218" stopIfTrue="1">
      <formula>$E28="MATIN"</formula>
    </cfRule>
    <cfRule type="expression" dxfId="216" priority="219" stopIfTrue="1">
      <formula>$E28="REPOS"</formula>
    </cfRule>
  </conditionalFormatting>
  <conditionalFormatting sqref="L23">
    <cfRule type="expression" dxfId="215" priority="214" stopIfTrue="1">
      <formula>$E28="APRÈS-MIDI"</formula>
    </cfRule>
    <cfRule type="expression" dxfId="214" priority="215" stopIfTrue="1">
      <formula>$E28="MATIN"</formula>
    </cfRule>
    <cfRule type="expression" dxfId="213" priority="216" stopIfTrue="1">
      <formula>$E28="REPOS"</formula>
    </cfRule>
  </conditionalFormatting>
  <conditionalFormatting sqref="L23">
    <cfRule type="expression" dxfId="212" priority="211" stopIfTrue="1">
      <formula>$E28="APRÈS-MIDI"</formula>
    </cfRule>
    <cfRule type="expression" dxfId="211" priority="212" stopIfTrue="1">
      <formula>$E28="MATIN"</formula>
    </cfRule>
    <cfRule type="expression" dxfId="210" priority="213" stopIfTrue="1">
      <formula>$E28="REPOS"</formula>
    </cfRule>
  </conditionalFormatting>
  <conditionalFormatting sqref="L24">
    <cfRule type="expression" dxfId="209" priority="208" stopIfTrue="1">
      <formula>$E29="APRÈS-MIDI"</formula>
    </cfRule>
    <cfRule type="expression" dxfId="208" priority="209" stopIfTrue="1">
      <formula>$E29="MATIN"</formula>
    </cfRule>
    <cfRule type="expression" dxfId="207" priority="210" stopIfTrue="1">
      <formula>$E29="REPOS"</formula>
    </cfRule>
  </conditionalFormatting>
  <conditionalFormatting sqref="L24">
    <cfRule type="expression" dxfId="206" priority="205" stopIfTrue="1">
      <formula>$E29="APRÈS-MIDI"</formula>
    </cfRule>
    <cfRule type="expression" dxfId="205" priority="206" stopIfTrue="1">
      <formula>$E29="MATIN"</formula>
    </cfRule>
    <cfRule type="expression" dxfId="204" priority="207" stopIfTrue="1">
      <formula>$E29="REPOS"</formula>
    </cfRule>
  </conditionalFormatting>
  <conditionalFormatting sqref="L24">
    <cfRule type="expression" dxfId="203" priority="202" stopIfTrue="1">
      <formula>$E29="APRÈS-MIDI"</formula>
    </cfRule>
    <cfRule type="expression" dxfId="202" priority="203" stopIfTrue="1">
      <formula>$E29="MATIN"</formula>
    </cfRule>
    <cfRule type="expression" dxfId="201" priority="204" stopIfTrue="1">
      <formula>$E29="REPOS"</formula>
    </cfRule>
  </conditionalFormatting>
  <conditionalFormatting sqref="L25">
    <cfRule type="expression" dxfId="200" priority="199" stopIfTrue="1">
      <formula>$E30="APRÈS-MIDI"</formula>
    </cfRule>
    <cfRule type="expression" dxfId="199" priority="200" stopIfTrue="1">
      <formula>$E30="MATIN"</formula>
    </cfRule>
    <cfRule type="expression" dxfId="198" priority="201" stopIfTrue="1">
      <formula>$E30="REPOS"</formula>
    </cfRule>
  </conditionalFormatting>
  <conditionalFormatting sqref="L25">
    <cfRule type="expression" dxfId="197" priority="196" stopIfTrue="1">
      <formula>$E30="APRÈS-MIDI"</formula>
    </cfRule>
    <cfRule type="expression" dxfId="196" priority="197" stopIfTrue="1">
      <formula>$E30="MATIN"</formula>
    </cfRule>
    <cfRule type="expression" dxfId="195" priority="198" stopIfTrue="1">
      <formula>$E30="REPOS"</formula>
    </cfRule>
  </conditionalFormatting>
  <conditionalFormatting sqref="L25">
    <cfRule type="expression" dxfId="194" priority="193" stopIfTrue="1">
      <formula>$E30="APRÈS-MIDI"</formula>
    </cfRule>
    <cfRule type="expression" dxfId="193" priority="194" stopIfTrue="1">
      <formula>$E30="MATIN"</formula>
    </cfRule>
    <cfRule type="expression" dxfId="192" priority="195" stopIfTrue="1">
      <formula>$E30="REPOS"</formula>
    </cfRule>
  </conditionalFormatting>
  <conditionalFormatting sqref="L26">
    <cfRule type="expression" dxfId="191" priority="190" stopIfTrue="1">
      <formula>$E31="APRÈS-MIDI"</formula>
    </cfRule>
    <cfRule type="expression" dxfId="190" priority="191" stopIfTrue="1">
      <formula>$E31="MATIN"</formula>
    </cfRule>
    <cfRule type="expression" dxfId="189" priority="192" stopIfTrue="1">
      <formula>$E31="REPOS"</formula>
    </cfRule>
  </conditionalFormatting>
  <conditionalFormatting sqref="L26">
    <cfRule type="expression" dxfId="188" priority="187" stopIfTrue="1">
      <formula>$E31="APRÈS-MIDI"</formula>
    </cfRule>
    <cfRule type="expression" dxfId="187" priority="188" stopIfTrue="1">
      <formula>$E31="MATIN"</formula>
    </cfRule>
    <cfRule type="expression" dxfId="186" priority="189" stopIfTrue="1">
      <formula>$E31="REPOS"</formula>
    </cfRule>
  </conditionalFormatting>
  <conditionalFormatting sqref="L26">
    <cfRule type="expression" dxfId="185" priority="184" stopIfTrue="1">
      <formula>$E31="APRÈS-MIDI"</formula>
    </cfRule>
    <cfRule type="expression" dxfId="184" priority="185" stopIfTrue="1">
      <formula>$E31="MATIN"</formula>
    </cfRule>
    <cfRule type="expression" dxfId="183" priority="186" stopIfTrue="1">
      <formula>$E31="REPOS"</formula>
    </cfRule>
  </conditionalFormatting>
  <conditionalFormatting sqref="L27">
    <cfRule type="expression" dxfId="182" priority="181" stopIfTrue="1">
      <formula>$E32="APRÈS-MIDI"</formula>
    </cfRule>
    <cfRule type="expression" dxfId="181" priority="182" stopIfTrue="1">
      <formula>$E32="MATIN"</formula>
    </cfRule>
    <cfRule type="expression" dxfId="180" priority="183" stopIfTrue="1">
      <formula>$E32="REPOS"</formula>
    </cfRule>
  </conditionalFormatting>
  <conditionalFormatting sqref="L27">
    <cfRule type="expression" dxfId="179" priority="178" stopIfTrue="1">
      <formula>$E32="APRÈS-MIDI"</formula>
    </cfRule>
    <cfRule type="expression" dxfId="178" priority="179" stopIfTrue="1">
      <formula>$E32="MATIN"</formula>
    </cfRule>
    <cfRule type="expression" dxfId="177" priority="180" stopIfTrue="1">
      <formula>$E32="REPOS"</formula>
    </cfRule>
  </conditionalFormatting>
  <conditionalFormatting sqref="L27">
    <cfRule type="expression" dxfId="176" priority="175" stopIfTrue="1">
      <formula>$E32="APRÈS-MIDI"</formula>
    </cfRule>
    <cfRule type="expression" dxfId="175" priority="176" stopIfTrue="1">
      <formula>$E32="MATIN"</formula>
    </cfRule>
    <cfRule type="expression" dxfId="174" priority="177" stopIfTrue="1">
      <formula>$E32="REPOS"</formula>
    </cfRule>
  </conditionalFormatting>
  <conditionalFormatting sqref="L28">
    <cfRule type="expression" dxfId="173" priority="172" stopIfTrue="1">
      <formula>$E33="APRÈS-MIDI"</formula>
    </cfRule>
    <cfRule type="expression" dxfId="172" priority="173" stopIfTrue="1">
      <formula>$E33="MATIN"</formula>
    </cfRule>
    <cfRule type="expression" dxfId="171" priority="174" stopIfTrue="1">
      <formula>$E33="REPOS"</formula>
    </cfRule>
  </conditionalFormatting>
  <conditionalFormatting sqref="L28">
    <cfRule type="expression" dxfId="170" priority="169" stopIfTrue="1">
      <formula>$E33="APRÈS-MIDI"</formula>
    </cfRule>
    <cfRule type="expression" dxfId="169" priority="170" stopIfTrue="1">
      <formula>$E33="MATIN"</formula>
    </cfRule>
    <cfRule type="expression" dxfId="168" priority="171" stopIfTrue="1">
      <formula>$E33="REPOS"</formula>
    </cfRule>
  </conditionalFormatting>
  <conditionalFormatting sqref="L28">
    <cfRule type="expression" dxfId="167" priority="166" stopIfTrue="1">
      <formula>$E33="APRÈS-MIDI"</formula>
    </cfRule>
    <cfRule type="expression" dxfId="166" priority="167" stopIfTrue="1">
      <formula>$E33="MATIN"</formula>
    </cfRule>
    <cfRule type="expression" dxfId="165" priority="168" stopIfTrue="1">
      <formula>$E33="REPOS"</formula>
    </cfRule>
  </conditionalFormatting>
  <conditionalFormatting sqref="L29">
    <cfRule type="expression" dxfId="164" priority="163" stopIfTrue="1">
      <formula>$E34="APRÈS-MIDI"</formula>
    </cfRule>
    <cfRule type="expression" dxfId="163" priority="164" stopIfTrue="1">
      <formula>$E34="MATIN"</formula>
    </cfRule>
    <cfRule type="expression" dxfId="162" priority="165" stopIfTrue="1">
      <formula>$E34="REPOS"</formula>
    </cfRule>
  </conditionalFormatting>
  <conditionalFormatting sqref="L29">
    <cfRule type="expression" dxfId="161" priority="160" stopIfTrue="1">
      <formula>$E34="APRÈS-MIDI"</formula>
    </cfRule>
    <cfRule type="expression" dxfId="160" priority="161" stopIfTrue="1">
      <formula>$E34="MATIN"</formula>
    </cfRule>
    <cfRule type="expression" dxfId="159" priority="162" stopIfTrue="1">
      <formula>$E34="REPOS"</formula>
    </cfRule>
  </conditionalFormatting>
  <conditionalFormatting sqref="L29">
    <cfRule type="expression" dxfId="158" priority="157" stopIfTrue="1">
      <formula>$E34="APRÈS-MIDI"</formula>
    </cfRule>
    <cfRule type="expression" dxfId="157" priority="158" stopIfTrue="1">
      <formula>$E34="MATIN"</formula>
    </cfRule>
    <cfRule type="expression" dxfId="156" priority="159" stopIfTrue="1">
      <formula>$E34="REPOS"</formula>
    </cfRule>
  </conditionalFormatting>
  <conditionalFormatting sqref="L33">
    <cfRule type="expression" dxfId="155" priority="154" stopIfTrue="1">
      <formula>$E38="APRÈS-MIDI"</formula>
    </cfRule>
    <cfRule type="expression" dxfId="154" priority="155" stopIfTrue="1">
      <formula>$E38="MATIN"</formula>
    </cfRule>
    <cfRule type="expression" dxfId="153" priority="156" stopIfTrue="1">
      <formula>$E38="REPOS"</formula>
    </cfRule>
  </conditionalFormatting>
  <conditionalFormatting sqref="L33">
    <cfRule type="expression" dxfId="152" priority="151" stopIfTrue="1">
      <formula>$E38="APRÈS-MIDI"</formula>
    </cfRule>
    <cfRule type="expression" dxfId="151" priority="152" stopIfTrue="1">
      <formula>$E38="MATIN"</formula>
    </cfRule>
    <cfRule type="expression" dxfId="150" priority="153" stopIfTrue="1">
      <formula>$E38="REPOS"</formula>
    </cfRule>
  </conditionalFormatting>
  <conditionalFormatting sqref="L33">
    <cfRule type="expression" dxfId="149" priority="148" stopIfTrue="1">
      <formula>$E38="APRÈS-MIDI"</formula>
    </cfRule>
    <cfRule type="expression" dxfId="148" priority="149" stopIfTrue="1">
      <formula>$E38="MATIN"</formula>
    </cfRule>
    <cfRule type="expression" dxfId="147" priority="150" stopIfTrue="1">
      <formula>$E38="REPOS"</formula>
    </cfRule>
  </conditionalFormatting>
  <conditionalFormatting sqref="L34">
    <cfRule type="expression" dxfId="146" priority="145" stopIfTrue="1">
      <formula>$E39="APRÈS-MIDI"</formula>
    </cfRule>
    <cfRule type="expression" dxfId="145" priority="146" stopIfTrue="1">
      <formula>$E39="MATIN"</formula>
    </cfRule>
    <cfRule type="expression" dxfId="144" priority="147" stopIfTrue="1">
      <formula>$E39="REPOS"</formula>
    </cfRule>
  </conditionalFormatting>
  <conditionalFormatting sqref="L34">
    <cfRule type="expression" dxfId="143" priority="142" stopIfTrue="1">
      <formula>$E39="APRÈS-MIDI"</formula>
    </cfRule>
    <cfRule type="expression" dxfId="142" priority="143" stopIfTrue="1">
      <formula>$E39="MATIN"</formula>
    </cfRule>
    <cfRule type="expression" dxfId="141" priority="144" stopIfTrue="1">
      <formula>$E39="REPOS"</formula>
    </cfRule>
  </conditionalFormatting>
  <conditionalFormatting sqref="L34">
    <cfRule type="expression" dxfId="140" priority="139" stopIfTrue="1">
      <formula>$E39="APRÈS-MIDI"</formula>
    </cfRule>
    <cfRule type="expression" dxfId="139" priority="140" stopIfTrue="1">
      <formula>$E39="MATIN"</formula>
    </cfRule>
    <cfRule type="expression" dxfId="138" priority="141" stopIfTrue="1">
      <formula>$E39="REPOS"</formula>
    </cfRule>
  </conditionalFormatting>
  <conditionalFormatting sqref="L35">
    <cfRule type="expression" dxfId="137" priority="136" stopIfTrue="1">
      <formula>$E40="APRÈS-MIDI"</formula>
    </cfRule>
    <cfRule type="expression" dxfId="136" priority="137" stopIfTrue="1">
      <formula>$E40="MATIN"</formula>
    </cfRule>
    <cfRule type="expression" dxfId="135" priority="138" stopIfTrue="1">
      <formula>$E40="REPOS"</formula>
    </cfRule>
  </conditionalFormatting>
  <conditionalFormatting sqref="L35">
    <cfRule type="expression" dxfId="134" priority="133" stopIfTrue="1">
      <formula>$E40="APRÈS-MIDI"</formula>
    </cfRule>
    <cfRule type="expression" dxfId="133" priority="134" stopIfTrue="1">
      <formula>$E40="MATIN"</formula>
    </cfRule>
    <cfRule type="expression" dxfId="132" priority="135" stopIfTrue="1">
      <formula>$E40="REPOS"</formula>
    </cfRule>
  </conditionalFormatting>
  <conditionalFormatting sqref="L35">
    <cfRule type="expression" dxfId="131" priority="130" stopIfTrue="1">
      <formula>$E40="APRÈS-MIDI"</formula>
    </cfRule>
    <cfRule type="expression" dxfId="130" priority="131" stopIfTrue="1">
      <formula>$E40="MATIN"</formula>
    </cfRule>
    <cfRule type="expression" dxfId="129" priority="132" stopIfTrue="1">
      <formula>$E40="REPOS"</formula>
    </cfRule>
  </conditionalFormatting>
  <conditionalFormatting sqref="L36">
    <cfRule type="expression" dxfId="128" priority="127" stopIfTrue="1">
      <formula>$E41="APRÈS-MIDI"</formula>
    </cfRule>
    <cfRule type="expression" dxfId="127" priority="128" stopIfTrue="1">
      <formula>$E41="MATIN"</formula>
    </cfRule>
    <cfRule type="expression" dxfId="126" priority="129" stopIfTrue="1">
      <formula>$E41="REPOS"</formula>
    </cfRule>
  </conditionalFormatting>
  <conditionalFormatting sqref="L36">
    <cfRule type="expression" dxfId="125" priority="124" stopIfTrue="1">
      <formula>$E41="APRÈS-MIDI"</formula>
    </cfRule>
    <cfRule type="expression" dxfId="124" priority="125" stopIfTrue="1">
      <formula>$E41="MATIN"</formula>
    </cfRule>
    <cfRule type="expression" dxfId="123" priority="126" stopIfTrue="1">
      <formula>$E41="REPOS"</formula>
    </cfRule>
  </conditionalFormatting>
  <conditionalFormatting sqref="L36">
    <cfRule type="expression" dxfId="122" priority="121" stopIfTrue="1">
      <formula>$E41="APRÈS-MIDI"</formula>
    </cfRule>
    <cfRule type="expression" dxfId="121" priority="122" stopIfTrue="1">
      <formula>$E41="MATIN"</formula>
    </cfRule>
    <cfRule type="expression" dxfId="120" priority="123" stopIfTrue="1">
      <formula>$E41="REPOS"</formula>
    </cfRule>
  </conditionalFormatting>
  <conditionalFormatting sqref="L37">
    <cfRule type="expression" dxfId="119" priority="118" stopIfTrue="1">
      <formula>$E42="APRÈS-MIDI"</formula>
    </cfRule>
    <cfRule type="expression" dxfId="118" priority="119" stopIfTrue="1">
      <formula>$E42="MATIN"</formula>
    </cfRule>
    <cfRule type="expression" dxfId="117" priority="120" stopIfTrue="1">
      <formula>$E42="REPOS"</formula>
    </cfRule>
  </conditionalFormatting>
  <conditionalFormatting sqref="L37">
    <cfRule type="expression" dxfId="116" priority="115" stopIfTrue="1">
      <formula>$E42="APRÈS-MIDI"</formula>
    </cfRule>
    <cfRule type="expression" dxfId="115" priority="116" stopIfTrue="1">
      <formula>$E42="MATIN"</formula>
    </cfRule>
    <cfRule type="expression" dxfId="114" priority="117" stopIfTrue="1">
      <formula>$E42="REPOS"</formula>
    </cfRule>
  </conditionalFormatting>
  <conditionalFormatting sqref="L37">
    <cfRule type="expression" dxfId="113" priority="112" stopIfTrue="1">
      <formula>$E42="APRÈS-MIDI"</formula>
    </cfRule>
    <cfRule type="expression" dxfId="112" priority="113" stopIfTrue="1">
      <formula>$E42="MATIN"</formula>
    </cfRule>
    <cfRule type="expression" dxfId="111" priority="114" stopIfTrue="1">
      <formula>$E42="REPOS"</formula>
    </cfRule>
  </conditionalFormatting>
  <conditionalFormatting sqref="L38">
    <cfRule type="expression" dxfId="110" priority="109" stopIfTrue="1">
      <formula>$E43="APRÈS-MIDI"</formula>
    </cfRule>
    <cfRule type="expression" dxfId="109" priority="110" stopIfTrue="1">
      <formula>$E43="MATIN"</formula>
    </cfRule>
    <cfRule type="expression" dxfId="108" priority="111" stopIfTrue="1">
      <formula>$E43="REPOS"</formula>
    </cfRule>
  </conditionalFormatting>
  <conditionalFormatting sqref="L38">
    <cfRule type="expression" dxfId="107" priority="106" stopIfTrue="1">
      <formula>$E43="APRÈS-MIDI"</formula>
    </cfRule>
    <cfRule type="expression" dxfId="106" priority="107" stopIfTrue="1">
      <formula>$E43="MATIN"</formula>
    </cfRule>
    <cfRule type="expression" dxfId="105" priority="108" stopIfTrue="1">
      <formula>$E43="REPOS"</formula>
    </cfRule>
  </conditionalFormatting>
  <conditionalFormatting sqref="L38">
    <cfRule type="expression" dxfId="104" priority="103" stopIfTrue="1">
      <formula>$E43="APRÈS-MIDI"</formula>
    </cfRule>
    <cfRule type="expression" dxfId="103" priority="104" stopIfTrue="1">
      <formula>$E43="MATIN"</formula>
    </cfRule>
    <cfRule type="expression" dxfId="102" priority="105" stopIfTrue="1">
      <formula>$E43="REPOS"</formula>
    </cfRule>
  </conditionalFormatting>
  <conditionalFormatting sqref="L39">
    <cfRule type="expression" dxfId="101" priority="100" stopIfTrue="1">
      <formula>$E44="APRÈS-MIDI"</formula>
    </cfRule>
    <cfRule type="expression" dxfId="100" priority="101" stopIfTrue="1">
      <formula>$E44="MATIN"</formula>
    </cfRule>
    <cfRule type="expression" dxfId="99" priority="102" stopIfTrue="1">
      <formula>$E44="REPOS"</formula>
    </cfRule>
  </conditionalFormatting>
  <conditionalFormatting sqref="L39">
    <cfRule type="expression" dxfId="98" priority="97" stopIfTrue="1">
      <formula>$E44="APRÈS-MIDI"</formula>
    </cfRule>
    <cfRule type="expression" dxfId="97" priority="98" stopIfTrue="1">
      <formula>$E44="MATIN"</formula>
    </cfRule>
    <cfRule type="expression" dxfId="96" priority="99" stopIfTrue="1">
      <formula>$E44="REPOS"</formula>
    </cfRule>
  </conditionalFormatting>
  <conditionalFormatting sqref="L39">
    <cfRule type="expression" dxfId="95" priority="94" stopIfTrue="1">
      <formula>$E44="APRÈS-MIDI"</formula>
    </cfRule>
    <cfRule type="expression" dxfId="94" priority="95" stopIfTrue="1">
      <formula>$E44="MATIN"</formula>
    </cfRule>
    <cfRule type="expression" dxfId="93" priority="96" stopIfTrue="1">
      <formula>$E44="REPOS"</formula>
    </cfRule>
  </conditionalFormatting>
  <conditionalFormatting sqref="L43">
    <cfRule type="expression" dxfId="92" priority="91" stopIfTrue="1">
      <formula>$E48="APRÈS-MIDI"</formula>
    </cfRule>
    <cfRule type="expression" dxfId="91" priority="92" stopIfTrue="1">
      <formula>$E48="MATIN"</formula>
    </cfRule>
    <cfRule type="expression" dxfId="90" priority="93" stopIfTrue="1">
      <formula>$E48="REPOS"</formula>
    </cfRule>
  </conditionalFormatting>
  <conditionalFormatting sqref="L43">
    <cfRule type="expression" dxfId="89" priority="88" stopIfTrue="1">
      <formula>$E48="APRÈS-MIDI"</formula>
    </cfRule>
    <cfRule type="expression" dxfId="88" priority="89" stopIfTrue="1">
      <formula>$E48="MATIN"</formula>
    </cfRule>
    <cfRule type="expression" dxfId="87" priority="90" stopIfTrue="1">
      <formula>$E48="REPOS"</formula>
    </cfRule>
  </conditionalFormatting>
  <conditionalFormatting sqref="L43">
    <cfRule type="expression" dxfId="86" priority="85" stopIfTrue="1">
      <formula>$E48="APRÈS-MIDI"</formula>
    </cfRule>
    <cfRule type="expression" dxfId="85" priority="86" stopIfTrue="1">
      <formula>$E48="MATIN"</formula>
    </cfRule>
    <cfRule type="expression" dxfId="84" priority="87" stopIfTrue="1">
      <formula>$E48="REPOS"</formula>
    </cfRule>
  </conditionalFormatting>
  <conditionalFormatting sqref="L44">
    <cfRule type="expression" dxfId="83" priority="82" stopIfTrue="1">
      <formula>$E49="APRÈS-MIDI"</formula>
    </cfRule>
    <cfRule type="expression" dxfId="82" priority="83" stopIfTrue="1">
      <formula>$E49="MATIN"</formula>
    </cfRule>
    <cfRule type="expression" dxfId="81" priority="84" stopIfTrue="1">
      <formula>$E49="REPOS"</formula>
    </cfRule>
  </conditionalFormatting>
  <conditionalFormatting sqref="L44">
    <cfRule type="expression" dxfId="80" priority="79" stopIfTrue="1">
      <formula>$E49="APRÈS-MIDI"</formula>
    </cfRule>
    <cfRule type="expression" dxfId="79" priority="80" stopIfTrue="1">
      <formula>$E49="MATIN"</formula>
    </cfRule>
    <cfRule type="expression" dxfId="78" priority="81" stopIfTrue="1">
      <formula>$E49="REPOS"</formula>
    </cfRule>
  </conditionalFormatting>
  <conditionalFormatting sqref="L44">
    <cfRule type="expression" dxfId="77" priority="76" stopIfTrue="1">
      <formula>$E49="APRÈS-MIDI"</formula>
    </cfRule>
    <cfRule type="expression" dxfId="76" priority="77" stopIfTrue="1">
      <formula>$E49="MATIN"</formula>
    </cfRule>
    <cfRule type="expression" dxfId="75" priority="78" stopIfTrue="1">
      <formula>$E49="REPOS"</formula>
    </cfRule>
  </conditionalFormatting>
  <conditionalFormatting sqref="L45">
    <cfRule type="expression" dxfId="74" priority="73" stopIfTrue="1">
      <formula>$E50="APRÈS-MIDI"</formula>
    </cfRule>
    <cfRule type="expression" dxfId="73" priority="74" stopIfTrue="1">
      <formula>$E50="MATIN"</formula>
    </cfRule>
    <cfRule type="expression" dxfId="72" priority="75" stopIfTrue="1">
      <formula>$E50="REPOS"</formula>
    </cfRule>
  </conditionalFormatting>
  <conditionalFormatting sqref="L45">
    <cfRule type="expression" dxfId="71" priority="70" stopIfTrue="1">
      <formula>$E50="APRÈS-MIDI"</formula>
    </cfRule>
    <cfRule type="expression" dxfId="70" priority="71" stopIfTrue="1">
      <formula>$E50="MATIN"</formula>
    </cfRule>
    <cfRule type="expression" dxfId="69" priority="72" stopIfTrue="1">
      <formula>$E50="REPOS"</formula>
    </cfRule>
  </conditionalFormatting>
  <conditionalFormatting sqref="L45">
    <cfRule type="expression" dxfId="68" priority="67" stopIfTrue="1">
      <formula>$E50="APRÈS-MIDI"</formula>
    </cfRule>
    <cfRule type="expression" dxfId="67" priority="68" stopIfTrue="1">
      <formula>$E50="MATIN"</formula>
    </cfRule>
    <cfRule type="expression" dxfId="66" priority="69" stopIfTrue="1">
      <formula>$E50="REPOS"</formula>
    </cfRule>
  </conditionalFormatting>
  <conditionalFormatting sqref="L46">
    <cfRule type="expression" dxfId="65" priority="64" stopIfTrue="1">
      <formula>$E51="APRÈS-MIDI"</formula>
    </cfRule>
    <cfRule type="expression" dxfId="64" priority="65" stopIfTrue="1">
      <formula>$E51="MATIN"</formula>
    </cfRule>
    <cfRule type="expression" dxfId="63" priority="66" stopIfTrue="1">
      <formula>$E51="REPOS"</formula>
    </cfRule>
  </conditionalFormatting>
  <conditionalFormatting sqref="L46">
    <cfRule type="expression" dxfId="62" priority="61" stopIfTrue="1">
      <formula>$E51="APRÈS-MIDI"</formula>
    </cfRule>
    <cfRule type="expression" dxfId="61" priority="62" stopIfTrue="1">
      <formula>$E51="MATIN"</formula>
    </cfRule>
    <cfRule type="expression" dxfId="60" priority="63" stopIfTrue="1">
      <formula>$E51="REPOS"</formula>
    </cfRule>
  </conditionalFormatting>
  <conditionalFormatting sqref="L46">
    <cfRule type="expression" dxfId="59" priority="58" stopIfTrue="1">
      <formula>$E51="APRÈS-MIDI"</formula>
    </cfRule>
    <cfRule type="expression" dxfId="58" priority="59" stopIfTrue="1">
      <formula>$E51="MATIN"</formula>
    </cfRule>
    <cfRule type="expression" dxfId="57" priority="60" stopIfTrue="1">
      <formula>$E51="REPOS"</formula>
    </cfRule>
  </conditionalFormatting>
  <conditionalFormatting sqref="L47">
    <cfRule type="expression" dxfId="56" priority="55" stopIfTrue="1">
      <formula>$E52="APRÈS-MIDI"</formula>
    </cfRule>
    <cfRule type="expression" dxfId="55" priority="56" stopIfTrue="1">
      <formula>$E52="MATIN"</formula>
    </cfRule>
    <cfRule type="expression" dxfId="54" priority="57" stopIfTrue="1">
      <formula>$E52="REPOS"</formula>
    </cfRule>
  </conditionalFormatting>
  <conditionalFormatting sqref="L47">
    <cfRule type="expression" dxfId="53" priority="52" stopIfTrue="1">
      <formula>$E52="APRÈS-MIDI"</formula>
    </cfRule>
    <cfRule type="expression" dxfId="52" priority="53" stopIfTrue="1">
      <formula>$E52="MATIN"</formula>
    </cfRule>
    <cfRule type="expression" dxfId="51" priority="54" stopIfTrue="1">
      <formula>$E52="REPOS"</formula>
    </cfRule>
  </conditionalFormatting>
  <conditionalFormatting sqref="L47">
    <cfRule type="expression" dxfId="50" priority="49" stopIfTrue="1">
      <formula>$E52="APRÈS-MIDI"</formula>
    </cfRule>
    <cfRule type="expression" dxfId="49" priority="50" stopIfTrue="1">
      <formula>$E52="MATIN"</formula>
    </cfRule>
    <cfRule type="expression" dxfId="48" priority="51" stopIfTrue="1">
      <formula>$E52="REPOS"</formula>
    </cfRule>
  </conditionalFormatting>
  <conditionalFormatting sqref="L48">
    <cfRule type="expression" dxfId="47" priority="46" stopIfTrue="1">
      <formula>$E53="APRÈS-MIDI"</formula>
    </cfRule>
    <cfRule type="expression" dxfId="46" priority="47" stopIfTrue="1">
      <formula>$E53="MATIN"</formula>
    </cfRule>
    <cfRule type="expression" dxfId="45" priority="48" stopIfTrue="1">
      <formula>$E53="REPOS"</formula>
    </cfRule>
  </conditionalFormatting>
  <conditionalFormatting sqref="L48">
    <cfRule type="expression" dxfId="44" priority="43" stopIfTrue="1">
      <formula>$E53="APRÈS-MIDI"</formula>
    </cfRule>
    <cfRule type="expression" dxfId="43" priority="44" stopIfTrue="1">
      <formula>$E53="MATIN"</formula>
    </cfRule>
    <cfRule type="expression" dxfId="42" priority="45" stopIfTrue="1">
      <formula>$E53="REPOS"</formula>
    </cfRule>
  </conditionalFormatting>
  <conditionalFormatting sqref="L48">
    <cfRule type="expression" dxfId="41" priority="40" stopIfTrue="1">
      <formula>$E53="APRÈS-MIDI"</formula>
    </cfRule>
    <cfRule type="expression" dxfId="40" priority="41" stopIfTrue="1">
      <formula>$E53="MATIN"</formula>
    </cfRule>
    <cfRule type="expression" dxfId="39" priority="42" stopIfTrue="1">
      <formula>$E53="REPOS"</formula>
    </cfRule>
  </conditionalFormatting>
  <conditionalFormatting sqref="L49">
    <cfRule type="expression" dxfId="38" priority="37" stopIfTrue="1">
      <formula>$E54="APRÈS-MIDI"</formula>
    </cfRule>
    <cfRule type="expression" dxfId="37" priority="38" stopIfTrue="1">
      <formula>$E54="MATIN"</formula>
    </cfRule>
    <cfRule type="expression" dxfId="36" priority="39" stopIfTrue="1">
      <formula>$E54="REPOS"</formula>
    </cfRule>
  </conditionalFormatting>
  <conditionalFormatting sqref="L49">
    <cfRule type="expression" dxfId="35" priority="34" stopIfTrue="1">
      <formula>$E54="APRÈS-MIDI"</formula>
    </cfRule>
    <cfRule type="expression" dxfId="34" priority="35" stopIfTrue="1">
      <formula>$E54="MATIN"</formula>
    </cfRule>
    <cfRule type="expression" dxfId="33" priority="36" stopIfTrue="1">
      <formula>$E54="REPOS"</formula>
    </cfRule>
  </conditionalFormatting>
  <conditionalFormatting sqref="L49">
    <cfRule type="expression" dxfId="32" priority="31" stopIfTrue="1">
      <formula>$E54="APRÈS-MIDI"</formula>
    </cfRule>
    <cfRule type="expression" dxfId="31" priority="32" stopIfTrue="1">
      <formula>$E54="MATIN"</formula>
    </cfRule>
    <cfRule type="expression" dxfId="30" priority="33" stopIfTrue="1">
      <formula>$E54="REPOS"</formula>
    </cfRule>
  </conditionalFormatting>
  <conditionalFormatting sqref="L53">
    <cfRule type="expression" dxfId="29" priority="28" stopIfTrue="1">
      <formula>$E58="APRÈS-MIDI"</formula>
    </cfRule>
    <cfRule type="expression" dxfId="28" priority="29" stopIfTrue="1">
      <formula>$E58="MATIN"</formula>
    </cfRule>
    <cfRule type="expression" dxfId="27" priority="30" stopIfTrue="1">
      <formula>$E58="REPOS"</formula>
    </cfRule>
  </conditionalFormatting>
  <conditionalFormatting sqref="L53">
    <cfRule type="expression" dxfId="26" priority="25" stopIfTrue="1">
      <formula>$E58="APRÈS-MIDI"</formula>
    </cfRule>
    <cfRule type="expression" dxfId="25" priority="26" stopIfTrue="1">
      <formula>$E58="MATIN"</formula>
    </cfRule>
    <cfRule type="expression" dxfId="24" priority="27" stopIfTrue="1">
      <formula>$E58="REPOS"</formula>
    </cfRule>
  </conditionalFormatting>
  <conditionalFormatting sqref="L53">
    <cfRule type="expression" dxfId="23" priority="22" stopIfTrue="1">
      <formula>$E58="APRÈS-MIDI"</formula>
    </cfRule>
    <cfRule type="expression" dxfId="22" priority="23" stopIfTrue="1">
      <formula>$E58="MATIN"</formula>
    </cfRule>
    <cfRule type="expression" dxfId="21" priority="24" stopIfTrue="1">
      <formula>$E58="REPOS"</formula>
    </cfRule>
  </conditionalFormatting>
  <conditionalFormatting sqref="L10">
    <cfRule type="expression" dxfId="20" priority="19" stopIfTrue="1">
      <formula>$E15="APRÈS-MIDI"</formula>
    </cfRule>
    <cfRule type="expression" dxfId="19" priority="20" stopIfTrue="1">
      <formula>$E15="MATIN"</formula>
    </cfRule>
    <cfRule type="expression" dxfId="18" priority="21" stopIfTrue="1">
      <formula>$E15="REPOS"</formula>
    </cfRule>
  </conditionalFormatting>
  <conditionalFormatting sqref="L20">
    <cfRule type="expression" dxfId="17" priority="16" stopIfTrue="1">
      <formula>$E25="APRÈS-MIDI"</formula>
    </cfRule>
    <cfRule type="expression" dxfId="16" priority="17" stopIfTrue="1">
      <formula>$E25="MATIN"</formula>
    </cfRule>
    <cfRule type="expression" dxfId="15" priority="18" stopIfTrue="1">
      <formula>$E25="REPOS"</formula>
    </cfRule>
  </conditionalFormatting>
  <conditionalFormatting sqref="L30">
    <cfRule type="expression" dxfId="14" priority="13" stopIfTrue="1">
      <formula>$E35="APRÈS-MIDI"</formula>
    </cfRule>
    <cfRule type="expression" dxfId="13" priority="14" stopIfTrue="1">
      <formula>$E35="MATIN"</formula>
    </cfRule>
    <cfRule type="expression" dxfId="12" priority="15" stopIfTrue="1">
      <formula>$E35="REPOS"</formula>
    </cfRule>
  </conditionalFormatting>
  <conditionalFormatting sqref="L40">
    <cfRule type="expression" dxfId="11" priority="10" stopIfTrue="1">
      <formula>$E45="APRÈS-MIDI"</formula>
    </cfRule>
    <cfRule type="expression" dxfId="10" priority="11" stopIfTrue="1">
      <formula>$E45="MATIN"</formula>
    </cfRule>
    <cfRule type="expression" dxfId="9" priority="12" stopIfTrue="1">
      <formula>$E45="REPOS"</formula>
    </cfRule>
  </conditionalFormatting>
  <conditionalFormatting sqref="L50">
    <cfRule type="expression" dxfId="8" priority="7" stopIfTrue="1">
      <formula>$E55="APRÈS-MIDI"</formula>
    </cfRule>
    <cfRule type="expression" dxfId="7" priority="8" stopIfTrue="1">
      <formula>$E55="MATIN"</formula>
    </cfRule>
    <cfRule type="expression" dxfId="6" priority="9" stopIfTrue="1">
      <formula>$E55="REPOS"</formula>
    </cfRule>
  </conditionalFormatting>
  <conditionalFormatting sqref="L54">
    <cfRule type="expression" dxfId="5" priority="4" stopIfTrue="1">
      <formula>$E59="APRÈS-MIDI"</formula>
    </cfRule>
    <cfRule type="expression" dxfId="4" priority="5" stopIfTrue="1">
      <formula>$E59="MATIN"</formula>
    </cfRule>
    <cfRule type="expression" dxfId="3" priority="6" stopIfTrue="1">
      <formula>$E59="REPOS"</formula>
    </cfRule>
  </conditionalFormatting>
  <conditionalFormatting sqref="L56">
    <cfRule type="expression" dxfId="2" priority="1" stopIfTrue="1">
      <formula>$E61="APRÈS-MIDI"</formula>
    </cfRule>
    <cfRule type="expression" dxfId="1" priority="2" stopIfTrue="1">
      <formula>$E61="MATIN"</formula>
    </cfRule>
    <cfRule type="expression" dxfId="0" priority="3" stopIfTrue="1">
      <formula>$E61="REPOS"</formula>
    </cfRule>
  </conditionalFormatting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Sept 2012</vt:lpstr>
      <vt:lpstr>Octobre 2012</vt:lpstr>
      <vt:lpstr>Novembre 2012</vt:lpstr>
      <vt:lpstr>DECEMBRE 2012</vt:lpstr>
      <vt:lpstr>deb</vt:lpstr>
      <vt:lpstr>deb_jour</vt:lpstr>
      <vt:lpstr>deb_nuit</vt:lpstr>
      <vt:lpstr>fin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POULIQUEN</dc:creator>
  <cp:lastModifiedBy>J-Paul</cp:lastModifiedBy>
  <cp:lastPrinted>2015-10-09T22:02:52Z</cp:lastPrinted>
  <dcterms:created xsi:type="dcterms:W3CDTF">2015-10-09T07:08:12Z</dcterms:created>
  <dcterms:modified xsi:type="dcterms:W3CDTF">2015-10-18T17:58:35Z</dcterms:modified>
</cp:coreProperties>
</file>