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380" yWindow="1275" windowWidth="12180" windowHeight="8655"/>
  </bookViews>
  <sheets>
    <sheet name="Récap" sheetId="5" r:id="rId1"/>
    <sheet name="Devis" sheetId="6" r:id="rId2"/>
  </sheets>
  <calcPr calcId="125725"/>
</workbook>
</file>

<file path=xl/calcChain.xml><?xml version="1.0" encoding="utf-8"?>
<calcChain xmlns="http://schemas.openxmlformats.org/spreadsheetml/2006/main">
  <c r="H4" i="5"/>
  <c r="I4"/>
  <c r="G21" i="6"/>
  <c r="D4" i="5"/>
  <c r="A6" l="1"/>
  <c r="A7"/>
  <c r="A8"/>
  <c r="A9"/>
  <c r="A10"/>
  <c r="A11"/>
  <c r="A12"/>
  <c r="A13"/>
  <c r="A14"/>
  <c r="A15"/>
  <c r="A16"/>
  <c r="A17"/>
  <c r="A18"/>
  <c r="A19"/>
  <c r="A20"/>
  <c r="A21"/>
  <c r="A22"/>
  <c r="A23"/>
  <c r="A4"/>
  <c r="C4"/>
  <c r="N48"/>
  <c r="K48"/>
  <c r="J47"/>
  <c r="J46"/>
  <c r="J44"/>
  <c r="J43"/>
  <c r="J42"/>
  <c r="J41"/>
  <c r="J40"/>
  <c r="I40"/>
  <c r="J39"/>
  <c r="I39"/>
  <c r="O38"/>
  <c r="J38"/>
  <c r="I38"/>
  <c r="O37"/>
  <c r="J37"/>
  <c r="I37"/>
  <c r="O36"/>
  <c r="J36"/>
  <c r="I36"/>
  <c r="O35"/>
  <c r="J35"/>
  <c r="I35"/>
  <c r="J34"/>
  <c r="O33"/>
  <c r="J33"/>
  <c r="O32"/>
  <c r="J32"/>
  <c r="O31"/>
  <c r="J31"/>
  <c r="O30"/>
  <c r="J30"/>
  <c r="O29"/>
  <c r="J29"/>
  <c r="O28"/>
  <c r="J28"/>
  <c r="O27"/>
  <c r="J27"/>
  <c r="O26"/>
  <c r="J26"/>
  <c r="O25"/>
  <c r="J25"/>
  <c r="O24"/>
  <c r="J24"/>
  <c r="O23"/>
  <c r="O22"/>
  <c r="O21"/>
  <c r="O20"/>
  <c r="J45"/>
  <c r="O19"/>
  <c r="O18"/>
  <c r="O17"/>
  <c r="O16"/>
  <c r="O15"/>
  <c r="O14"/>
  <c r="O13"/>
  <c r="O12"/>
  <c r="O11"/>
  <c r="O10"/>
  <c r="O9"/>
  <c r="O8"/>
  <c r="O7"/>
  <c r="O6"/>
  <c r="O5"/>
  <c r="O4"/>
  <c r="O3"/>
  <c r="O48" l="1"/>
  <c r="J48"/>
  <c r="G45" s="1"/>
  <c r="L38"/>
  <c r="G44"/>
  <c r="G47"/>
  <c r="G43"/>
  <c r="G46"/>
  <c r="L36"/>
  <c r="I41"/>
  <c r="L35"/>
  <c r="L37"/>
  <c r="L39"/>
  <c r="L40"/>
  <c r="G42"/>
  <c r="G40" l="1"/>
  <c r="G39"/>
  <c r="G37"/>
  <c r="G35"/>
  <c r="L41"/>
  <c r="G36"/>
  <c r="G38"/>
</calcChain>
</file>

<file path=xl/sharedStrings.xml><?xml version="1.0" encoding="utf-8"?>
<sst xmlns="http://schemas.openxmlformats.org/spreadsheetml/2006/main" count="60" uniqueCount="41">
  <si>
    <t>DAS</t>
  </si>
  <si>
    <t>Date</t>
  </si>
  <si>
    <t>Client</t>
  </si>
  <si>
    <t>Delta</t>
  </si>
  <si>
    <t xml:space="preserve">N° Dev </t>
  </si>
  <si>
    <t xml:space="preserve"> </t>
  </si>
  <si>
    <t>H Réel</t>
  </si>
  <si>
    <t>H  Est</t>
  </si>
  <si>
    <t xml:space="preserve">  HT</t>
  </si>
  <si>
    <t xml:space="preserve">Date Liv </t>
  </si>
  <si>
    <t>TOTAL REALISE</t>
  </si>
  <si>
    <t>TOTAL DEVIS</t>
  </si>
  <si>
    <t>OK</t>
  </si>
  <si>
    <t>PLA</t>
  </si>
  <si>
    <t>IND</t>
  </si>
  <si>
    <t>EM</t>
  </si>
  <si>
    <t>POR</t>
  </si>
  <si>
    <t>JANVIER</t>
  </si>
  <si>
    <t>REP</t>
  </si>
  <si>
    <t>CNE</t>
  </si>
  <si>
    <t xml:space="preserve"> % Réalisé par DAS</t>
  </si>
  <si>
    <t>DEVIS</t>
  </si>
  <si>
    <t>Date :</t>
  </si>
  <si>
    <t>De :</t>
  </si>
  <si>
    <t>N° Devis :</t>
  </si>
  <si>
    <t>A :</t>
  </si>
  <si>
    <t>Sté :</t>
  </si>
  <si>
    <t xml:space="preserve">Objet : </t>
  </si>
  <si>
    <t>Tél</t>
  </si>
  <si>
    <t>Fax</t>
  </si>
  <si>
    <t>Mail</t>
  </si>
  <si>
    <r>
      <rPr>
        <b/>
        <sz val="24"/>
        <color theme="1"/>
        <rFont val="Calibri"/>
        <family val="2"/>
        <scheme val="minor"/>
      </rPr>
      <t xml:space="preserve">  DEVIS 2016</t>
    </r>
    <r>
      <rPr>
        <b/>
        <sz val="9"/>
        <color theme="1"/>
        <rFont val="Calibri"/>
        <family val="2"/>
        <scheme val="minor"/>
      </rPr>
      <t xml:space="preserve">
 </t>
    </r>
    <r>
      <rPr>
        <b/>
        <sz val="9"/>
        <color rgb="FF7030A0"/>
        <rFont val="Calibri"/>
        <family val="2"/>
        <scheme val="minor"/>
      </rPr>
      <t xml:space="preserve">     Désignation</t>
    </r>
  </si>
  <si>
    <t>15ind</t>
  </si>
  <si>
    <t>renvoi de la feuille devis B11</t>
  </si>
  <si>
    <t>Via 55</t>
  </si>
  <si>
    <t>renvoi feuille devis B12</t>
  </si>
  <si>
    <t>B9</t>
  </si>
  <si>
    <t>Fourniture scoubidous</t>
  </si>
  <si>
    <t>G21</t>
  </si>
  <si>
    <t xml:space="preserve">Scoubidous en promo </t>
  </si>
  <si>
    <t>B15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</si>
</sst>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#,##0.00\ &quot;€&quot;"/>
    <numFmt numFmtId="166" formatCode="d/m/yy;@"/>
    <numFmt numFmtId="167" formatCode="#,##0.00\ _€"/>
    <numFmt numFmtId="168" formatCode="0#&quot; &quot;##&quot; &quot;##&quot; &quot;##&quot; &quot;##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</font>
    <font>
      <sz val="9"/>
      <color theme="10"/>
      <name val="Calibri"/>
      <family val="2"/>
    </font>
    <font>
      <b/>
      <u/>
      <sz val="20"/>
      <color theme="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3" tint="0.3999755851924192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5" fontId="5" fillId="2" borderId="1" xfId="0" applyNumberFormat="1" applyFont="1" applyFill="1" applyBorder="1"/>
    <xf numFmtId="165" fontId="3" fillId="2" borderId="1" xfId="0" applyNumberFormat="1" applyFont="1" applyFill="1" applyBorder="1"/>
    <xf numFmtId="164" fontId="5" fillId="0" borderId="1" xfId="0" applyNumberFormat="1" applyFont="1" applyBorder="1"/>
    <xf numFmtId="0" fontId="0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8" fillId="2" borderId="1" xfId="0" applyNumberFormat="1" applyFont="1" applyFill="1" applyBorder="1"/>
    <xf numFmtId="10" fontId="5" fillId="3" borderId="1" xfId="0" applyNumberFormat="1" applyFont="1" applyFill="1" applyBorder="1"/>
    <xf numFmtId="10" fontId="5" fillId="9" borderId="1" xfId="0" applyNumberFormat="1" applyFont="1" applyFill="1" applyBorder="1"/>
    <xf numFmtId="10" fontId="5" fillId="4" borderId="1" xfId="0" applyNumberFormat="1" applyFont="1" applyFill="1" applyBorder="1"/>
    <xf numFmtId="10" fontId="5" fillId="6" borderId="1" xfId="0" applyNumberFormat="1" applyFont="1" applyFill="1" applyBorder="1"/>
    <xf numFmtId="10" fontId="5" fillId="8" borderId="1" xfId="0" applyNumberFormat="1" applyFont="1" applyFill="1" applyBorder="1"/>
    <xf numFmtId="10" fontId="5" fillId="7" borderId="1" xfId="0" applyNumberFormat="1" applyFont="1" applyFill="1" applyBorder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10" fontId="5" fillId="2" borderId="1" xfId="0" applyNumberFormat="1" applyFont="1" applyFill="1" applyBorder="1"/>
    <xf numFmtId="166" fontId="7" fillId="0" borderId="1" xfId="0" applyNumberFormat="1" applyFont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0" fontId="11" fillId="3" borderId="0" xfId="0" applyNumberFormat="1" applyFont="1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8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0" fontId="0" fillId="7" borderId="0" xfId="0" applyNumberFormat="1" applyFill="1" applyAlignment="1">
      <alignment horizontal="center"/>
    </xf>
    <xf numFmtId="10" fontId="0" fillId="5" borderId="0" xfId="0" applyNumberFormat="1" applyFont="1" applyFill="1" applyAlignment="1">
      <alignment horizontal="center"/>
    </xf>
    <xf numFmtId="10" fontId="0" fillId="4" borderId="0" xfId="0" applyNumberFormat="1" applyFont="1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10" fontId="0" fillId="6" borderId="0" xfId="0" applyNumberFormat="1" applyFont="1" applyFill="1" applyAlignment="1">
      <alignment horizontal="center"/>
    </xf>
    <xf numFmtId="10" fontId="0" fillId="7" borderId="0" xfId="0" applyNumberFormat="1" applyFont="1" applyFill="1" applyAlignment="1">
      <alignment horizontal="center"/>
    </xf>
    <xf numFmtId="167" fontId="13" fillId="9" borderId="1" xfId="0" applyNumberFormat="1" applyFont="1" applyFill="1" applyBorder="1" applyAlignment="1">
      <alignment horizontal="center"/>
    </xf>
    <xf numFmtId="167" fontId="7" fillId="0" borderId="1" xfId="0" applyNumberFormat="1" applyFont="1" applyBorder="1"/>
    <xf numFmtId="167" fontId="0" fillId="0" borderId="0" xfId="0" applyNumberFormat="1"/>
    <xf numFmtId="16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" fillId="2" borderId="1" xfId="0" applyNumberFormat="1" applyFont="1" applyFill="1" applyBorder="1"/>
    <xf numFmtId="0" fontId="0" fillId="0" borderId="0" xfId="0" applyAlignment="1">
      <alignment horizontal="center"/>
    </xf>
    <xf numFmtId="165" fontId="14" fillId="2" borderId="1" xfId="0" applyNumberFormat="1" applyFont="1" applyFill="1" applyBorder="1"/>
    <xf numFmtId="0" fontId="15" fillId="0" borderId="2" xfId="1" applyFont="1" applyBorder="1" applyAlignment="1" applyProtection="1">
      <alignment horizontal="center"/>
    </xf>
    <xf numFmtId="165" fontId="7" fillId="2" borderId="1" xfId="0" applyNumberFormat="1" applyFont="1" applyFill="1" applyBorder="1"/>
    <xf numFmtId="164" fontId="7" fillId="0" borderId="1" xfId="0" applyNumberFormat="1" applyFont="1" applyBorder="1"/>
    <xf numFmtId="0" fontId="14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15" fillId="0" borderId="1" xfId="1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1" applyFont="1" applyBorder="1" applyAlignment="1" applyProtection="1">
      <alignment horizontal="center"/>
    </xf>
    <xf numFmtId="168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8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7" fillId="0" borderId="2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8" fillId="0" borderId="1" xfId="0" applyFont="1" applyBorder="1" applyAlignment="1">
      <alignment horizontal="center"/>
    </xf>
    <xf numFmtId="168" fontId="18" fillId="0" borderId="1" xfId="0" applyNumberFormat="1" applyFont="1" applyBorder="1" applyAlignment="1">
      <alignment horizontal="center"/>
    </xf>
    <xf numFmtId="165" fontId="0" fillId="0" borderId="0" xfId="0" applyNumberFormat="1"/>
    <xf numFmtId="0" fontId="19" fillId="0" borderId="1" xfId="1" applyFont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9"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923925</xdr:colOff>
      <xdr:row>23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2609850" y="986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923925</xdr:colOff>
      <xdr:row>23</xdr:row>
      <xdr:rowOff>0</xdr:rowOff>
    </xdr:from>
    <xdr:ext cx="184731" cy="264560"/>
    <xdr:sp macro="" textlink="">
      <xdr:nvSpPr>
        <xdr:cNvPr id="3" name="ZoneTexte 2"/>
        <xdr:cNvSpPr txBox="1"/>
      </xdr:nvSpPr>
      <xdr:spPr>
        <a:xfrm>
          <a:off x="2609850" y="100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</xdr:col>
      <xdr:colOff>38100</xdr:colOff>
      <xdr:row>4</xdr:row>
      <xdr:rowOff>28575</xdr:rowOff>
    </xdr:from>
    <xdr:to>
      <xdr:col>3</xdr:col>
      <xdr:colOff>333375</xdr:colOff>
      <xdr:row>6</xdr:row>
      <xdr:rowOff>76200</xdr:rowOff>
    </xdr:to>
    <xdr:cxnSp macro="">
      <xdr:nvCxnSpPr>
        <xdr:cNvPr id="5" name="Connecteur droit avec flèche 4"/>
        <xdr:cNvCxnSpPr/>
      </xdr:nvCxnSpPr>
      <xdr:spPr>
        <a:xfrm>
          <a:off x="590550" y="1295400"/>
          <a:ext cx="142875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4</xdr:row>
      <xdr:rowOff>19050</xdr:rowOff>
    </xdr:from>
    <xdr:to>
      <xdr:col>4</xdr:col>
      <xdr:colOff>647700</xdr:colOff>
      <xdr:row>5</xdr:row>
      <xdr:rowOff>95250</xdr:rowOff>
    </xdr:to>
    <xdr:cxnSp macro="">
      <xdr:nvCxnSpPr>
        <xdr:cNvPr id="7" name="Connecteur droit avec flèche 6"/>
        <xdr:cNvCxnSpPr/>
      </xdr:nvCxnSpPr>
      <xdr:spPr>
        <a:xfrm>
          <a:off x="2828925" y="1285875"/>
          <a:ext cx="600075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504825</xdr:colOff>
      <xdr:row>3</xdr:row>
      <xdr:rowOff>142875</xdr:rowOff>
    </xdr:from>
    <xdr:to>
      <xdr:col>4</xdr:col>
      <xdr:colOff>276225</xdr:colOff>
      <xdr:row>9</xdr:row>
      <xdr:rowOff>85725</xdr:rowOff>
    </xdr:to>
    <xdr:cxnSp macro="">
      <xdr:nvCxnSpPr>
        <xdr:cNvPr id="10" name="Connecteur droit avec flèche 9"/>
        <xdr:cNvCxnSpPr/>
      </xdr:nvCxnSpPr>
      <xdr:spPr>
        <a:xfrm>
          <a:off x="1619250" y="1219200"/>
          <a:ext cx="1438275" cy="1085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1447800</xdr:colOff>
      <xdr:row>4</xdr:row>
      <xdr:rowOff>28575</xdr:rowOff>
    </xdr:from>
    <xdr:to>
      <xdr:col>8</xdr:col>
      <xdr:colOff>142875</xdr:colOff>
      <xdr:row>5</xdr:row>
      <xdr:rowOff>66675</xdr:rowOff>
    </xdr:to>
    <xdr:cxnSp macro="">
      <xdr:nvCxnSpPr>
        <xdr:cNvPr id="12" name="Connecteur droit avec flèche 11"/>
        <xdr:cNvCxnSpPr/>
      </xdr:nvCxnSpPr>
      <xdr:spPr>
        <a:xfrm flipH="1">
          <a:off x="7743825" y="1295400"/>
          <a:ext cx="876300" cy="228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3</xdr:row>
      <xdr:rowOff>114300</xdr:rowOff>
    </xdr:from>
    <xdr:to>
      <xdr:col>7</xdr:col>
      <xdr:colOff>485775</xdr:colOff>
      <xdr:row>3</xdr:row>
      <xdr:rowOff>114300</xdr:rowOff>
    </xdr:to>
    <xdr:cxnSp macro="">
      <xdr:nvCxnSpPr>
        <xdr:cNvPr id="14" name="Connecteur droit avec flèche 13"/>
        <xdr:cNvCxnSpPr/>
      </xdr:nvCxnSpPr>
      <xdr:spPr>
        <a:xfrm flipH="1">
          <a:off x="5524500" y="1190625"/>
          <a:ext cx="12573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34" workbookViewId="0">
      <selection activeCell="E64" sqref="E64"/>
    </sheetView>
  </sheetViews>
  <sheetFormatPr baseColWidth="10" defaultRowHeight="15"/>
  <cols>
    <col min="1" max="1" width="8.28515625" customWidth="1"/>
    <col min="2" max="2" width="8.42578125" customWidth="1"/>
    <col min="3" max="3" width="8.5703125" customWidth="1"/>
    <col min="4" max="4" width="16.42578125" customWidth="1"/>
    <col min="5" max="6" width="12.7109375" customWidth="1"/>
    <col min="7" max="7" width="27.28515625" style="47" customWidth="1"/>
    <col min="8" max="8" width="32.7109375" customWidth="1"/>
    <col min="9" max="9" width="11.42578125" style="43" customWidth="1"/>
    <col min="10" max="10" width="10.5703125" customWidth="1"/>
    <col min="11" max="11" width="8" customWidth="1"/>
    <col min="12" max="12" width="9.28515625" customWidth="1"/>
    <col min="13" max="13" width="6.42578125" customWidth="1"/>
    <col min="14" max="14" width="8.140625" customWidth="1"/>
    <col min="15" max="15" width="10.7109375" customWidth="1"/>
  </cols>
  <sheetData>
    <row r="1" spans="1:15" ht="54.95" customHeight="1">
      <c r="A1" s="28" t="s">
        <v>4</v>
      </c>
      <c r="B1" s="28" t="s">
        <v>0</v>
      </c>
      <c r="C1" s="28" t="s">
        <v>1</v>
      </c>
      <c r="D1" s="28" t="s">
        <v>2</v>
      </c>
      <c r="E1" s="28" t="s">
        <v>28</v>
      </c>
      <c r="F1" s="28" t="s">
        <v>29</v>
      </c>
      <c r="G1" s="28" t="s">
        <v>30</v>
      </c>
      <c r="H1" s="27" t="s">
        <v>31</v>
      </c>
      <c r="I1" s="41" t="s">
        <v>8</v>
      </c>
      <c r="J1" s="28"/>
      <c r="K1" s="28" t="s">
        <v>7</v>
      </c>
      <c r="L1" s="28" t="s">
        <v>9</v>
      </c>
      <c r="M1" s="28" t="s">
        <v>12</v>
      </c>
      <c r="N1" s="28" t="s">
        <v>6</v>
      </c>
      <c r="O1" s="28" t="s">
        <v>3</v>
      </c>
    </row>
    <row r="2" spans="1:15">
      <c r="H2" s="29" t="s">
        <v>17</v>
      </c>
      <c r="I2" s="42"/>
      <c r="J2" s="14"/>
      <c r="K2" s="13"/>
      <c r="L2" s="14"/>
      <c r="M2" s="14"/>
      <c r="N2" s="14"/>
      <c r="O2" s="12"/>
    </row>
    <row r="3" spans="1:15">
      <c r="A3" s="13"/>
      <c r="B3" s="13"/>
      <c r="C3" s="44"/>
      <c r="D3" s="13"/>
      <c r="E3" s="71"/>
      <c r="F3" s="71"/>
      <c r="G3" s="49"/>
      <c r="H3" s="13"/>
      <c r="I3" s="50"/>
      <c r="J3" s="48"/>
      <c r="K3" s="13"/>
      <c r="L3" s="51"/>
      <c r="M3" s="52" t="s">
        <v>5</v>
      </c>
      <c r="N3" s="14" t="s">
        <v>5</v>
      </c>
      <c r="O3" s="52" t="str">
        <f>IF(M3="OK",K3-N3,"")</f>
        <v/>
      </c>
    </row>
    <row r="4" spans="1:15">
      <c r="A4" s="13" t="str">
        <f>(Devis!B11)</f>
        <v>15ind</v>
      </c>
      <c r="B4" s="13" t="s">
        <v>5</v>
      </c>
      <c r="C4" s="53">
        <f>SUM(Devis!B9)</f>
        <v>42223</v>
      </c>
      <c r="D4" s="13" t="str">
        <f xml:space="preserve"> Devis!B12</f>
        <v>Via 55</v>
      </c>
      <c r="E4" s="57"/>
      <c r="F4" s="57"/>
      <c r="G4" s="79" t="s">
        <v>40</v>
      </c>
      <c r="H4" s="13" t="str">
        <f xml:space="preserve"> Devis!B15</f>
        <v xml:space="preserve">Scoubidous en promo </v>
      </c>
      <c r="I4" s="50">
        <f xml:space="preserve"> Devis!G21</f>
        <v>8</v>
      </c>
      <c r="J4" s="48"/>
      <c r="K4" s="13"/>
      <c r="L4" s="51"/>
      <c r="M4" s="55" t="s">
        <v>5</v>
      </c>
      <c r="N4" s="14" t="s">
        <v>5</v>
      </c>
      <c r="O4" s="52" t="str">
        <f t="shared" ref="O4:O23" si="0">IF(M4="OK",K4-N4,"")</f>
        <v/>
      </c>
    </row>
    <row r="5" spans="1:15">
      <c r="A5" s="13" t="s">
        <v>5</v>
      </c>
      <c r="B5" s="13"/>
      <c r="C5" s="53"/>
      <c r="D5" s="13"/>
      <c r="E5" s="57"/>
      <c r="F5" s="77" t="s">
        <v>5</v>
      </c>
      <c r="G5" s="54"/>
      <c r="H5" s="13"/>
      <c r="I5" s="50"/>
      <c r="J5" s="48"/>
      <c r="K5" s="13"/>
      <c r="L5" s="51"/>
      <c r="M5" s="55"/>
      <c r="N5" s="14"/>
      <c r="O5" s="52" t="str">
        <f t="shared" si="0"/>
        <v/>
      </c>
    </row>
    <row r="6" spans="1:15">
      <c r="A6" s="13">
        <f>(Devis!B13)</f>
        <v>0</v>
      </c>
      <c r="B6" s="13"/>
      <c r="C6" s="53"/>
      <c r="D6" s="13"/>
      <c r="E6" s="57"/>
      <c r="F6" s="77" t="s">
        <v>35</v>
      </c>
      <c r="G6" s="54"/>
      <c r="H6" s="76" t="s">
        <v>38</v>
      </c>
      <c r="I6" s="50"/>
      <c r="J6" s="48"/>
      <c r="K6" s="13"/>
      <c r="L6" s="51"/>
      <c r="M6" s="55"/>
      <c r="N6" s="14"/>
      <c r="O6" s="52" t="str">
        <f t="shared" si="0"/>
        <v/>
      </c>
    </row>
    <row r="7" spans="1:15">
      <c r="A7" s="13">
        <f>(Devis!B14)</f>
        <v>0</v>
      </c>
      <c r="B7" s="13"/>
      <c r="C7" s="53"/>
      <c r="D7" s="76" t="s">
        <v>33</v>
      </c>
      <c r="E7" s="57"/>
      <c r="F7" s="57"/>
      <c r="G7" s="13"/>
      <c r="H7" s="13"/>
      <c r="I7" s="50"/>
      <c r="J7" s="48"/>
      <c r="K7" s="13"/>
      <c r="L7" s="51"/>
      <c r="M7" s="55"/>
      <c r="N7" s="14"/>
      <c r="O7" s="52" t="str">
        <f t="shared" si="0"/>
        <v/>
      </c>
    </row>
    <row r="8" spans="1:15">
      <c r="A8" s="13" t="str">
        <f>(Devis!B15)</f>
        <v xml:space="preserve">Scoubidous en promo </v>
      </c>
      <c r="B8" s="13"/>
      <c r="C8" s="53"/>
      <c r="D8" s="13"/>
      <c r="E8" s="57"/>
      <c r="F8" s="57"/>
      <c r="G8" s="54"/>
      <c r="H8" s="13"/>
      <c r="I8" s="50"/>
      <c r="J8" s="48"/>
      <c r="K8" s="13"/>
      <c r="L8" s="51"/>
      <c r="M8" s="55"/>
      <c r="N8" s="14"/>
      <c r="O8" s="52" t="str">
        <f t="shared" si="0"/>
        <v/>
      </c>
    </row>
    <row r="9" spans="1:15">
      <c r="A9" s="13">
        <f>(Devis!B16)</f>
        <v>0</v>
      </c>
      <c r="B9" s="13"/>
      <c r="C9" s="53"/>
      <c r="D9" s="13"/>
      <c r="E9" s="57"/>
      <c r="F9" s="57"/>
      <c r="G9" s="54"/>
      <c r="H9" s="13"/>
      <c r="I9" s="50"/>
      <c r="J9" s="48"/>
      <c r="K9" s="13"/>
      <c r="L9" s="51"/>
      <c r="M9" s="55"/>
      <c r="N9" s="14"/>
      <c r="O9" s="52" t="str">
        <f t="shared" si="0"/>
        <v/>
      </c>
    </row>
    <row r="10" spans="1:15">
      <c r="A10" s="13">
        <f>(Devis!B17)</f>
        <v>0</v>
      </c>
      <c r="B10" s="13"/>
      <c r="C10" s="53"/>
      <c r="D10" s="13"/>
      <c r="E10" s="77" t="s">
        <v>36</v>
      </c>
      <c r="F10" s="57"/>
      <c r="G10" s="54"/>
      <c r="H10" s="13"/>
      <c r="I10" s="50"/>
      <c r="J10" s="48"/>
      <c r="K10" s="13"/>
      <c r="L10" s="51"/>
      <c r="M10" s="55"/>
      <c r="N10" s="14"/>
      <c r="O10" s="52" t="str">
        <f t="shared" si="0"/>
        <v/>
      </c>
    </row>
    <row r="11" spans="1:15">
      <c r="A11" s="13">
        <f>(Devis!B18)</f>
        <v>0</v>
      </c>
      <c r="B11" s="13"/>
      <c r="C11" s="53"/>
      <c r="D11" s="13"/>
      <c r="E11" s="57"/>
      <c r="F11" s="57"/>
      <c r="G11" s="54"/>
      <c r="H11" s="13"/>
      <c r="I11" s="50"/>
      <c r="J11" s="48"/>
      <c r="K11" s="13"/>
      <c r="L11" s="51"/>
      <c r="M11" s="55" t="s">
        <v>5</v>
      </c>
      <c r="N11" s="14"/>
      <c r="O11" s="52" t="str">
        <f t="shared" si="0"/>
        <v/>
      </c>
    </row>
    <row r="12" spans="1:15">
      <c r="A12" s="13">
        <f>(Devis!B19)</f>
        <v>0</v>
      </c>
      <c r="B12" s="13"/>
      <c r="C12" s="53"/>
      <c r="D12" s="13"/>
      <c r="E12" s="57"/>
      <c r="F12" s="57"/>
      <c r="G12" s="13"/>
      <c r="H12" s="13"/>
      <c r="I12" s="50"/>
      <c r="J12" s="48"/>
      <c r="K12" s="13"/>
      <c r="L12" s="51"/>
      <c r="M12" s="55"/>
      <c r="N12" s="14"/>
      <c r="O12" s="52" t="str">
        <f t="shared" si="0"/>
        <v/>
      </c>
    </row>
    <row r="13" spans="1:15">
      <c r="A13" s="13">
        <f>(Devis!B20)</f>
        <v>0</v>
      </c>
      <c r="B13" s="13"/>
      <c r="C13" s="53"/>
      <c r="D13" s="13"/>
      <c r="E13" s="57"/>
      <c r="F13" s="57"/>
      <c r="G13" s="13"/>
      <c r="H13" s="29"/>
      <c r="I13" s="50"/>
      <c r="J13" s="48"/>
      <c r="K13" s="13"/>
      <c r="L13" s="51"/>
      <c r="M13" s="55"/>
      <c r="N13" s="14"/>
      <c r="O13" s="52" t="str">
        <f t="shared" si="0"/>
        <v/>
      </c>
    </row>
    <row r="14" spans="1:15">
      <c r="A14" s="13">
        <f>(Devis!B21)</f>
        <v>0</v>
      </c>
      <c r="B14" s="13"/>
      <c r="C14" s="53"/>
      <c r="D14" s="13"/>
      <c r="E14" s="57"/>
      <c r="F14" s="57"/>
      <c r="G14" s="13"/>
      <c r="H14" s="13"/>
      <c r="I14" s="50"/>
      <c r="J14" s="48"/>
      <c r="K14" s="13"/>
      <c r="L14" s="51"/>
      <c r="M14" s="55"/>
      <c r="N14" s="14"/>
      <c r="O14" s="52" t="str">
        <f t="shared" si="0"/>
        <v/>
      </c>
    </row>
    <row r="15" spans="1:15">
      <c r="A15" s="13">
        <f>(Devis!B22)</f>
        <v>0</v>
      </c>
      <c r="B15" s="13"/>
      <c r="C15" s="53"/>
      <c r="D15" s="13"/>
      <c r="E15" s="57"/>
      <c r="F15" s="57"/>
      <c r="G15" s="13"/>
      <c r="H15" s="13"/>
      <c r="I15" s="50"/>
      <c r="J15" s="48"/>
      <c r="K15" s="13"/>
      <c r="L15" s="51"/>
      <c r="M15" s="55"/>
      <c r="N15" s="14"/>
      <c r="O15" s="52" t="str">
        <f t="shared" si="0"/>
        <v/>
      </c>
    </row>
    <row r="16" spans="1:15">
      <c r="A16" s="13">
        <f>(Devis!B23)</f>
        <v>0</v>
      </c>
      <c r="B16" s="13"/>
      <c r="C16" s="53"/>
      <c r="D16" s="13"/>
      <c r="E16" s="57"/>
      <c r="F16" s="57"/>
      <c r="G16" s="13"/>
      <c r="H16" s="13"/>
      <c r="I16" s="50"/>
      <c r="J16" s="48"/>
      <c r="K16" s="13"/>
      <c r="L16" s="51"/>
      <c r="M16" s="55" t="s">
        <v>5</v>
      </c>
      <c r="N16" s="14"/>
      <c r="O16" s="52" t="str">
        <f t="shared" si="0"/>
        <v/>
      </c>
    </row>
    <row r="17" spans="1:18">
      <c r="A17" s="13">
        <f>(Devis!B24)</f>
        <v>0</v>
      </c>
      <c r="B17" s="13"/>
      <c r="C17" s="53"/>
      <c r="D17" s="13"/>
      <c r="E17" s="57"/>
      <c r="F17" s="57"/>
      <c r="G17" s="13"/>
      <c r="H17" s="13"/>
      <c r="I17" s="50"/>
      <c r="J17" s="48"/>
      <c r="K17" s="13"/>
      <c r="L17" s="51"/>
      <c r="M17" s="55"/>
      <c r="N17" s="14"/>
      <c r="O17" s="52" t="str">
        <f t="shared" si="0"/>
        <v/>
      </c>
    </row>
    <row r="18" spans="1:18">
      <c r="A18" s="13">
        <f>(Devis!B25)</f>
        <v>0</v>
      </c>
      <c r="B18" s="13"/>
      <c r="C18" s="53"/>
      <c r="D18" s="13"/>
      <c r="E18" s="57"/>
      <c r="F18" s="57"/>
      <c r="G18" s="56"/>
      <c r="H18" s="13"/>
      <c r="I18" s="50"/>
      <c r="J18" s="48"/>
      <c r="K18" s="13"/>
      <c r="L18" s="51"/>
      <c r="M18" s="55"/>
      <c r="N18" s="14"/>
      <c r="O18" s="52" t="str">
        <f t="shared" si="0"/>
        <v/>
      </c>
    </row>
    <row r="19" spans="1:18">
      <c r="A19" s="13">
        <f>(Devis!B26)</f>
        <v>0</v>
      </c>
      <c r="B19" s="13"/>
      <c r="C19" s="53"/>
      <c r="D19" s="13"/>
      <c r="E19" s="57"/>
      <c r="F19" s="57"/>
      <c r="G19" s="13"/>
      <c r="H19" s="13"/>
      <c r="I19" s="50"/>
      <c r="J19" s="48"/>
      <c r="K19" s="13"/>
      <c r="L19" s="51"/>
      <c r="M19" s="55" t="s">
        <v>5</v>
      </c>
      <c r="N19" s="14"/>
      <c r="O19" s="52" t="str">
        <f t="shared" si="0"/>
        <v/>
      </c>
    </row>
    <row r="20" spans="1:18">
      <c r="A20" s="13">
        <f>(Devis!B27)</f>
        <v>0</v>
      </c>
      <c r="B20" s="13"/>
      <c r="C20" s="53"/>
      <c r="D20" s="13"/>
      <c r="E20" s="57"/>
      <c r="F20" s="57"/>
      <c r="G20" s="13"/>
      <c r="H20" s="13"/>
      <c r="I20" s="50"/>
      <c r="J20" s="48"/>
      <c r="K20" s="13"/>
      <c r="L20" s="51"/>
      <c r="M20" s="55"/>
      <c r="N20" s="14"/>
      <c r="O20" s="52" t="str">
        <f t="shared" si="0"/>
        <v/>
      </c>
    </row>
    <row r="21" spans="1:18">
      <c r="A21" s="13">
        <f>(Devis!B28)</f>
        <v>0</v>
      </c>
      <c r="B21" s="13"/>
      <c r="C21" s="53"/>
      <c r="D21" s="13"/>
      <c r="E21" s="57"/>
      <c r="F21" s="57"/>
      <c r="G21" s="13"/>
      <c r="H21" s="13"/>
      <c r="I21" s="50"/>
      <c r="J21" s="48"/>
      <c r="K21" s="13"/>
      <c r="L21" s="51"/>
      <c r="M21" s="55"/>
      <c r="N21" s="14"/>
      <c r="O21" s="52" t="str">
        <f t="shared" si="0"/>
        <v/>
      </c>
      <c r="R21" t="s">
        <v>5</v>
      </c>
    </row>
    <row r="22" spans="1:18">
      <c r="A22" s="13">
        <f>(Devis!B29)</f>
        <v>0</v>
      </c>
      <c r="B22" s="13"/>
      <c r="C22" s="53"/>
      <c r="D22" s="13"/>
      <c r="E22" s="57"/>
      <c r="F22" s="57"/>
      <c r="G22" s="57"/>
      <c r="H22" s="45"/>
      <c r="I22" s="50"/>
      <c r="J22" s="48"/>
      <c r="K22" s="13"/>
      <c r="L22" s="51"/>
      <c r="M22" s="55"/>
      <c r="N22" s="14"/>
      <c r="O22" s="52" t="str">
        <f t="shared" si="0"/>
        <v/>
      </c>
    </row>
    <row r="23" spans="1:18">
      <c r="A23" s="13">
        <f>(Devis!B30)</f>
        <v>0</v>
      </c>
      <c r="B23" s="13"/>
      <c r="C23" s="53"/>
      <c r="D23" s="13"/>
      <c r="E23" s="57"/>
      <c r="F23" s="57"/>
      <c r="G23" s="13"/>
      <c r="H23" s="29"/>
      <c r="I23" s="50"/>
      <c r="J23" s="48"/>
      <c r="K23" s="13"/>
      <c r="L23" s="51"/>
      <c r="M23" s="55"/>
      <c r="N23" s="14"/>
      <c r="O23" s="52" t="str">
        <f t="shared" si="0"/>
        <v/>
      </c>
    </row>
    <row r="24" spans="1:18">
      <c r="A24" s="13"/>
      <c r="B24" s="13"/>
      <c r="C24" s="26"/>
      <c r="D24" s="13"/>
      <c r="E24" s="57"/>
      <c r="F24" s="57"/>
      <c r="G24" s="56"/>
      <c r="H24" s="13"/>
      <c r="I24" s="50"/>
      <c r="J24" s="48" t="str">
        <f t="shared" ref="J24:J30" si="1">IF(M24="ok",I24,"")</f>
        <v/>
      </c>
      <c r="K24" s="13"/>
      <c r="L24" s="51"/>
      <c r="M24" s="55"/>
      <c r="N24" s="14"/>
      <c r="O24" s="52" t="str">
        <f t="shared" ref="O24:O38" si="2">IF(M24="OK",K24-N24,"")</f>
        <v/>
      </c>
    </row>
    <row r="25" spans="1:18">
      <c r="A25" s="13"/>
      <c r="B25" s="13"/>
      <c r="C25" s="26"/>
      <c r="D25" s="13"/>
      <c r="E25" s="57"/>
      <c r="F25" s="57"/>
      <c r="G25" s="56"/>
      <c r="H25" s="13"/>
      <c r="I25" s="50"/>
      <c r="J25" s="48" t="str">
        <f t="shared" si="1"/>
        <v/>
      </c>
      <c r="K25" s="13"/>
      <c r="L25" s="51"/>
      <c r="M25" s="55"/>
      <c r="N25" s="14"/>
      <c r="O25" s="52" t="str">
        <f t="shared" si="2"/>
        <v/>
      </c>
    </row>
    <row r="26" spans="1:18">
      <c r="A26" s="13"/>
      <c r="B26" s="13"/>
      <c r="C26" s="26"/>
      <c r="D26" s="13"/>
      <c r="E26" s="57"/>
      <c r="F26" s="57"/>
      <c r="G26" s="56"/>
      <c r="H26" s="13"/>
      <c r="I26" s="50"/>
      <c r="J26" s="48" t="str">
        <f t="shared" si="1"/>
        <v/>
      </c>
      <c r="K26" s="13"/>
      <c r="L26" s="51"/>
      <c r="M26" s="55"/>
      <c r="N26" s="14"/>
      <c r="O26" s="52" t="str">
        <f t="shared" si="2"/>
        <v/>
      </c>
    </row>
    <row r="27" spans="1:18">
      <c r="A27" s="13"/>
      <c r="B27" s="13"/>
      <c r="C27" s="26"/>
      <c r="D27" s="13"/>
      <c r="E27" s="57"/>
      <c r="F27" s="57"/>
      <c r="G27" s="56"/>
      <c r="H27" s="13"/>
      <c r="I27" s="50"/>
      <c r="J27" s="48" t="str">
        <f t="shared" si="1"/>
        <v/>
      </c>
      <c r="K27" s="13"/>
      <c r="L27" s="51"/>
      <c r="M27" s="55"/>
      <c r="N27" s="14"/>
      <c r="O27" s="52" t="str">
        <f t="shared" si="2"/>
        <v/>
      </c>
    </row>
    <row r="28" spans="1:18">
      <c r="A28" s="13"/>
      <c r="B28" s="13"/>
      <c r="C28" s="26"/>
      <c r="D28" s="13"/>
      <c r="E28" s="57"/>
      <c r="F28" s="57"/>
      <c r="G28" s="56"/>
      <c r="H28" s="13"/>
      <c r="I28" s="50"/>
      <c r="J28" s="48" t="str">
        <f t="shared" si="1"/>
        <v/>
      </c>
      <c r="K28" s="13"/>
      <c r="L28" s="51"/>
      <c r="M28" s="55"/>
      <c r="N28" s="14"/>
      <c r="O28" s="52" t="str">
        <f t="shared" si="2"/>
        <v/>
      </c>
    </row>
    <row r="29" spans="1:18">
      <c r="A29" s="13"/>
      <c r="B29" s="13"/>
      <c r="C29" s="26"/>
      <c r="D29" s="13"/>
      <c r="E29" s="57"/>
      <c r="F29" s="57"/>
      <c r="G29" s="56"/>
      <c r="H29" s="13"/>
      <c r="I29" s="50"/>
      <c r="J29" s="48" t="str">
        <f t="shared" si="1"/>
        <v/>
      </c>
      <c r="K29" s="13"/>
      <c r="L29" s="51"/>
      <c r="M29" s="55"/>
      <c r="N29" s="14"/>
      <c r="O29" s="52" t="str">
        <f t="shared" si="2"/>
        <v/>
      </c>
    </row>
    <row r="30" spans="1:18">
      <c r="A30" s="13"/>
      <c r="B30" s="13"/>
      <c r="C30" s="26"/>
      <c r="D30" s="13"/>
      <c r="E30" s="57"/>
      <c r="F30" s="57"/>
      <c r="G30" s="56"/>
      <c r="H30" s="13"/>
      <c r="I30" s="50"/>
      <c r="J30" s="48" t="str">
        <f t="shared" si="1"/>
        <v/>
      </c>
      <c r="K30" s="13"/>
      <c r="L30" s="51"/>
      <c r="M30" s="55"/>
      <c r="N30" s="14"/>
      <c r="O30" s="52" t="str">
        <f t="shared" si="2"/>
        <v/>
      </c>
    </row>
    <row r="31" spans="1:18">
      <c r="A31" s="13"/>
      <c r="B31" s="13"/>
      <c r="C31" s="26"/>
      <c r="D31" s="13"/>
      <c r="E31" s="57"/>
      <c r="F31" s="57"/>
      <c r="G31" s="13"/>
      <c r="H31" s="13"/>
      <c r="I31" s="50"/>
      <c r="J31" s="48" t="str">
        <f t="shared" ref="J31:J34" si="3">IF(M31="ok",I31,"")</f>
        <v/>
      </c>
      <c r="K31" s="13"/>
      <c r="L31" s="51"/>
      <c r="M31" s="55"/>
      <c r="N31" s="14"/>
      <c r="O31" s="52" t="str">
        <f t="shared" si="2"/>
        <v/>
      </c>
    </row>
    <row r="32" spans="1:18">
      <c r="A32" s="13"/>
      <c r="B32" s="13"/>
      <c r="C32" s="26"/>
      <c r="D32" s="13"/>
      <c r="E32" s="57"/>
      <c r="F32" s="57"/>
      <c r="G32" s="13"/>
      <c r="H32" s="13"/>
      <c r="I32" s="50"/>
      <c r="J32" s="48" t="str">
        <f t="shared" si="3"/>
        <v/>
      </c>
      <c r="K32" s="13"/>
      <c r="L32" s="51"/>
      <c r="M32" s="55"/>
      <c r="N32" s="14"/>
      <c r="O32" s="52" t="str">
        <f t="shared" si="2"/>
        <v/>
      </c>
    </row>
    <row r="33" spans="1:15">
      <c r="A33" s="13" t="s">
        <v>5</v>
      </c>
      <c r="B33" s="13"/>
      <c r="C33" s="26"/>
      <c r="D33" s="13"/>
      <c r="E33" s="57"/>
      <c r="F33" s="57"/>
      <c r="G33" s="13"/>
      <c r="H33" s="13"/>
      <c r="I33" s="50"/>
      <c r="J33" s="48" t="str">
        <f t="shared" si="3"/>
        <v/>
      </c>
      <c r="K33" s="13"/>
      <c r="L33" s="51"/>
      <c r="M33" s="55"/>
      <c r="N33" s="14"/>
      <c r="O33" s="52" t="str">
        <f t="shared" si="2"/>
        <v/>
      </c>
    </row>
    <row r="34" spans="1:15">
      <c r="A34" s="4"/>
      <c r="B34" s="4"/>
      <c r="C34" s="7"/>
      <c r="D34" s="4"/>
      <c r="E34" s="72"/>
      <c r="F34" s="72"/>
      <c r="G34" s="4"/>
      <c r="H34" s="4"/>
      <c r="I34" s="9"/>
      <c r="J34" s="46" t="str">
        <f t="shared" si="3"/>
        <v/>
      </c>
      <c r="K34" s="4"/>
      <c r="L34" s="22" t="s">
        <v>20</v>
      </c>
      <c r="M34" s="23"/>
      <c r="N34" s="23"/>
      <c r="O34" s="24"/>
    </row>
    <row r="35" spans="1:15">
      <c r="A35" s="4"/>
      <c r="B35" s="4"/>
      <c r="C35" s="7"/>
      <c r="D35" s="4"/>
      <c r="E35" s="69"/>
      <c r="F35" s="69"/>
      <c r="G35" s="30" t="e">
        <f>I35/I41</f>
        <v>#DIV/0!</v>
      </c>
      <c r="H35" s="4" t="s">
        <v>14</v>
      </c>
      <c r="I35" s="9">
        <f t="shared" ref="I35:I40" si="4">SUMIFS(I:I,B:B,H35)</f>
        <v>0</v>
      </c>
      <c r="J35" s="10" t="str">
        <f t="shared" ref="J35:J40" si="5">IF(M35="OK",I35,"")</f>
        <v/>
      </c>
      <c r="K35" s="4"/>
      <c r="L35" s="16" t="e">
        <f>SUM(J42/I35)</f>
        <v>#DIV/0!</v>
      </c>
      <c r="M35" s="1"/>
      <c r="N35" s="2"/>
      <c r="O35" s="1" t="str">
        <f t="shared" si="2"/>
        <v/>
      </c>
    </row>
    <row r="36" spans="1:15">
      <c r="A36" s="4"/>
      <c r="B36" s="4"/>
      <c r="C36" s="7"/>
      <c r="D36" s="4"/>
      <c r="E36" s="69"/>
      <c r="F36" s="69"/>
      <c r="G36" s="31" t="e">
        <f>I36/I41</f>
        <v>#DIV/0!</v>
      </c>
      <c r="H36" s="4" t="s">
        <v>13</v>
      </c>
      <c r="I36" s="9">
        <f t="shared" si="4"/>
        <v>0</v>
      </c>
      <c r="J36" s="10" t="str">
        <f t="shared" si="5"/>
        <v/>
      </c>
      <c r="K36" s="4"/>
      <c r="L36" s="17" t="e">
        <f t="shared" ref="L36:L41" si="6">SUM(J43/I36)</f>
        <v>#DIV/0!</v>
      </c>
      <c r="M36" s="1"/>
      <c r="N36" s="2"/>
      <c r="O36" s="1" t="str">
        <f t="shared" si="2"/>
        <v/>
      </c>
    </row>
    <row r="37" spans="1:15">
      <c r="A37" s="4"/>
      <c r="B37" s="4"/>
      <c r="C37" s="7"/>
      <c r="D37" s="4"/>
      <c r="E37" s="69"/>
      <c r="F37" s="69"/>
      <c r="G37" s="32" t="e">
        <f>I37/I41</f>
        <v>#DIV/0!</v>
      </c>
      <c r="H37" s="4" t="s">
        <v>15</v>
      </c>
      <c r="I37" s="9">
        <f t="shared" si="4"/>
        <v>0</v>
      </c>
      <c r="J37" s="10" t="str">
        <f t="shared" si="5"/>
        <v/>
      </c>
      <c r="K37" s="4"/>
      <c r="L37" s="18" t="e">
        <f t="shared" si="6"/>
        <v>#DIV/0!</v>
      </c>
      <c r="M37" s="1"/>
      <c r="N37" s="2"/>
      <c r="O37" s="1" t="str">
        <f t="shared" si="2"/>
        <v/>
      </c>
    </row>
    <row r="38" spans="1:15">
      <c r="A38" s="4"/>
      <c r="B38" s="4"/>
      <c r="C38" s="7"/>
      <c r="D38" s="4"/>
      <c r="E38" s="69"/>
      <c r="F38" s="69"/>
      <c r="G38" s="33" t="e">
        <f>I38/I41</f>
        <v>#DIV/0!</v>
      </c>
      <c r="H38" s="4" t="s">
        <v>16</v>
      </c>
      <c r="I38" s="9">
        <f t="shared" si="4"/>
        <v>0</v>
      </c>
      <c r="J38" s="10" t="str">
        <f t="shared" si="5"/>
        <v/>
      </c>
      <c r="K38" s="4"/>
      <c r="L38" s="20" t="e">
        <f t="shared" si="6"/>
        <v>#DIV/0!</v>
      </c>
      <c r="M38" s="1"/>
      <c r="N38" s="2"/>
      <c r="O38" s="1" t="str">
        <f t="shared" si="2"/>
        <v/>
      </c>
    </row>
    <row r="39" spans="1:15">
      <c r="A39" s="4"/>
      <c r="B39" s="4"/>
      <c r="C39" s="7"/>
      <c r="D39" s="4"/>
      <c r="E39" s="69"/>
      <c r="F39" s="69"/>
      <c r="G39" s="34" t="e">
        <f>I39/I41</f>
        <v>#DIV/0!</v>
      </c>
      <c r="H39" s="4" t="s">
        <v>19</v>
      </c>
      <c r="I39" s="9">
        <f t="shared" si="4"/>
        <v>0</v>
      </c>
      <c r="J39" s="10" t="str">
        <f t="shared" si="5"/>
        <v/>
      </c>
      <c r="K39" s="4"/>
      <c r="L39" s="19" t="e">
        <f t="shared" si="6"/>
        <v>#DIV/0!</v>
      </c>
      <c r="M39" s="1"/>
      <c r="N39" s="2"/>
      <c r="O39" s="1"/>
    </row>
    <row r="40" spans="1:15">
      <c r="A40" s="4"/>
      <c r="B40" s="4"/>
      <c r="C40" s="7"/>
      <c r="D40" s="4"/>
      <c r="E40" s="69"/>
      <c r="F40" s="69"/>
      <c r="G40" s="35" t="e">
        <f>I40/I41</f>
        <v>#DIV/0!</v>
      </c>
      <c r="H40" s="4" t="s">
        <v>18</v>
      </c>
      <c r="I40" s="9">
        <f t="shared" si="4"/>
        <v>0</v>
      </c>
      <c r="J40" s="10" t="str">
        <f t="shared" si="5"/>
        <v/>
      </c>
      <c r="K40" s="4"/>
      <c r="L40" s="21" t="e">
        <f t="shared" si="6"/>
        <v>#DIV/0!</v>
      </c>
      <c r="M40" s="1"/>
      <c r="N40" s="2"/>
      <c r="O40" s="1"/>
    </row>
    <row r="41" spans="1:15">
      <c r="A41" s="3"/>
      <c r="B41" s="3"/>
      <c r="C41" s="5"/>
      <c r="D41" s="3"/>
      <c r="E41" s="3"/>
      <c r="F41" s="3"/>
      <c r="G41" s="3"/>
      <c r="H41" s="6" t="s">
        <v>11</v>
      </c>
      <c r="I41" s="15">
        <f>SUM(I35:I40)</f>
        <v>0</v>
      </c>
      <c r="J41" s="9" t="str">
        <f t="shared" ref="J41" si="7">IF(M41="OK",I41," ")</f>
        <v xml:space="preserve"> </v>
      </c>
      <c r="K41" s="4"/>
      <c r="L41" s="25" t="e">
        <f t="shared" si="6"/>
        <v>#DIV/0!</v>
      </c>
      <c r="M41" s="2"/>
      <c r="N41" s="2"/>
      <c r="O41" s="1"/>
    </row>
    <row r="42" spans="1:15">
      <c r="A42" s="3"/>
      <c r="B42" s="3"/>
      <c r="C42" s="5"/>
      <c r="D42" s="3"/>
      <c r="E42" s="70"/>
      <c r="F42" s="70"/>
      <c r="G42" s="30" t="e">
        <f>J42/J48</f>
        <v>#DIV/0!</v>
      </c>
      <c r="H42" s="6" t="s">
        <v>14</v>
      </c>
      <c r="I42" s="9"/>
      <c r="J42" s="9">
        <f t="shared" ref="J42:J47" si="8">SUMIFS(J:J,M:M,"OK",B:B,H42)</f>
        <v>0</v>
      </c>
      <c r="K42" s="4"/>
      <c r="L42" s="11"/>
      <c r="M42" s="2"/>
      <c r="N42" s="2"/>
      <c r="O42" s="1"/>
    </row>
    <row r="43" spans="1:15">
      <c r="A43" s="3"/>
      <c r="B43" s="3"/>
      <c r="C43" s="5"/>
      <c r="D43" s="3"/>
      <c r="E43" s="70"/>
      <c r="F43" s="70"/>
      <c r="G43" s="36" t="e">
        <f>J43/J48</f>
        <v>#DIV/0!</v>
      </c>
      <c r="H43" s="6" t="s">
        <v>13</v>
      </c>
      <c r="I43" s="9"/>
      <c r="J43" s="9">
        <f t="shared" si="8"/>
        <v>0</v>
      </c>
      <c r="K43" s="4"/>
      <c r="L43" s="11"/>
      <c r="M43" s="2"/>
      <c r="N43" s="2"/>
      <c r="O43" s="1"/>
    </row>
    <row r="44" spans="1:15">
      <c r="A44" s="3"/>
      <c r="B44" s="3"/>
      <c r="C44" s="5"/>
      <c r="D44" s="3"/>
      <c r="E44" s="70"/>
      <c r="F44" s="70"/>
      <c r="G44" s="37" t="e">
        <f>J44/J48</f>
        <v>#DIV/0!</v>
      </c>
      <c r="H44" s="6" t="s">
        <v>15</v>
      </c>
      <c r="I44" s="9"/>
      <c r="J44" s="9">
        <f t="shared" si="8"/>
        <v>0</v>
      </c>
      <c r="K44" s="4"/>
      <c r="L44" s="11"/>
      <c r="M44" s="2"/>
      <c r="N44" s="2"/>
      <c r="O44" s="1"/>
    </row>
    <row r="45" spans="1:15">
      <c r="A45" s="3"/>
      <c r="B45" s="3"/>
      <c r="C45" s="5"/>
      <c r="D45" s="3"/>
      <c r="E45" s="70"/>
      <c r="F45" s="70"/>
      <c r="G45" s="38" t="e">
        <f>J45/J48</f>
        <v>#DIV/0!</v>
      </c>
      <c r="H45" s="6" t="s">
        <v>16</v>
      </c>
      <c r="I45" s="9"/>
      <c r="J45" s="9">
        <f t="shared" si="8"/>
        <v>0</v>
      </c>
      <c r="K45" s="4"/>
      <c r="L45" s="11"/>
      <c r="M45" s="2"/>
      <c r="N45" s="2"/>
      <c r="O45" s="1"/>
    </row>
    <row r="46" spans="1:15">
      <c r="A46" s="3"/>
      <c r="B46" s="3"/>
      <c r="C46" s="5"/>
      <c r="D46" s="3"/>
      <c r="E46" s="70"/>
      <c r="F46" s="70"/>
      <c r="G46" s="39" t="e">
        <f>J46/J48</f>
        <v>#DIV/0!</v>
      </c>
      <c r="H46" s="6" t="s">
        <v>19</v>
      </c>
      <c r="I46" s="9"/>
      <c r="J46" s="9">
        <f t="shared" si="8"/>
        <v>0</v>
      </c>
      <c r="K46" s="4"/>
      <c r="L46" s="11"/>
      <c r="M46" s="2"/>
      <c r="N46" s="2"/>
      <c r="O46" s="1"/>
    </row>
    <row r="47" spans="1:15">
      <c r="A47" s="3"/>
      <c r="B47" s="3"/>
      <c r="C47" s="5"/>
      <c r="D47" s="3"/>
      <c r="E47" s="70"/>
      <c r="F47" s="70"/>
      <c r="G47" s="40" t="e">
        <f>J47/J48</f>
        <v>#DIV/0!</v>
      </c>
      <c r="H47" s="6" t="s">
        <v>18</v>
      </c>
      <c r="I47" s="9"/>
      <c r="J47" s="9">
        <f t="shared" si="8"/>
        <v>0</v>
      </c>
      <c r="K47" s="4"/>
      <c r="L47" s="11"/>
      <c r="M47" s="2"/>
      <c r="N47" s="2"/>
      <c r="O47" s="1"/>
    </row>
    <row r="48" spans="1:15">
      <c r="A48" s="3"/>
      <c r="B48" s="3"/>
      <c r="C48" s="5"/>
      <c r="D48" s="3"/>
      <c r="E48" s="3"/>
      <c r="F48" s="3"/>
      <c r="G48" s="3"/>
      <c r="H48" s="6" t="s">
        <v>10</v>
      </c>
      <c r="I48" s="15" t="s">
        <v>5</v>
      </c>
      <c r="J48" s="15">
        <f>SUM(J42:J47)</f>
        <v>0</v>
      </c>
      <c r="K48" s="8">
        <f>SUM(K3:K45)</f>
        <v>0</v>
      </c>
      <c r="L48" s="11"/>
      <c r="M48" s="2"/>
      <c r="N48" s="2">
        <f>SUM(N3:N45)</f>
        <v>0</v>
      </c>
      <c r="O48" s="1">
        <f>SUM(O3:O41)</f>
        <v>0</v>
      </c>
    </row>
  </sheetData>
  <conditionalFormatting sqref="D35:F47 H35:H47 G41 A34:C47 A24:B33 A4:C23">
    <cfRule type="containsText" dxfId="8" priority="11" operator="containsText" text="pla">
      <formula>NOT(ISERROR(SEARCH("pla",A4)))</formula>
    </cfRule>
    <cfRule type="containsText" dxfId="7" priority="12" operator="containsText" text="em">
      <formula>NOT(ISERROR(SEARCH("em",A4)))</formula>
    </cfRule>
    <cfRule type="containsText" dxfId="6" priority="13" operator="containsText" text="ind">
      <formula>NOT(ISERROR(SEARCH("ind",A4)))</formula>
    </cfRule>
    <cfRule type="containsText" dxfId="5" priority="14" operator="containsText" text="por">
      <formula>NOT(ISERROR(SEARCH("por",A4)))</formula>
    </cfRule>
  </conditionalFormatting>
  <conditionalFormatting sqref="H35">
    <cfRule type="containsText" dxfId="4" priority="10" operator="containsText" text="IND">
      <formula>NOT(ISERROR(SEARCH("IND",H35)))</formula>
    </cfRule>
  </conditionalFormatting>
  <conditionalFormatting sqref="A24:A35 B24:B34">
    <cfRule type="containsText" dxfId="3" priority="8" operator="containsText" text="REP">
      <formula>NOT(ISERROR(SEARCH("REP",A24)))</formula>
    </cfRule>
    <cfRule type="containsText" dxfId="2" priority="9" operator="containsText" text="CNE">
      <formula>NOT(ISERROR(SEARCH("CNE",A24)))</formula>
    </cfRule>
  </conditionalFormatting>
  <conditionalFormatting sqref="H39 H46">
    <cfRule type="containsText" dxfId="1" priority="7" operator="containsText" text="CNE">
      <formula>NOT(ISERROR(SEARCH("CNE",H39)))</formula>
    </cfRule>
  </conditionalFormatting>
  <conditionalFormatting sqref="H40 H47 A24:A33">
    <cfRule type="containsText" dxfId="0" priority="6" operator="containsText" text="REP">
      <formula>NOT(ISERROR(SEARCH("REP",A24)))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G53"/>
  <sheetViews>
    <sheetView workbookViewId="0">
      <selection activeCell="B15" sqref="B15"/>
    </sheetView>
  </sheetViews>
  <sheetFormatPr baseColWidth="10" defaultRowHeight="15"/>
  <sheetData>
    <row r="6" spans="1:7" ht="26.25">
      <c r="C6" t="s">
        <v>5</v>
      </c>
      <c r="E6" s="74" t="s">
        <v>21</v>
      </c>
      <c r="F6" s="74"/>
    </row>
    <row r="9" spans="1:7">
      <c r="A9" s="58" t="s">
        <v>22</v>
      </c>
      <c r="B9" s="59">
        <v>42223</v>
      </c>
    </row>
    <row r="10" spans="1:7">
      <c r="A10" s="58" t="s">
        <v>23</v>
      </c>
    </row>
    <row r="11" spans="1:7">
      <c r="A11" s="58" t="s">
        <v>24</v>
      </c>
      <c r="B11" t="s">
        <v>32</v>
      </c>
    </row>
    <row r="12" spans="1:7">
      <c r="A12" s="58" t="s">
        <v>25</v>
      </c>
      <c r="B12" t="s">
        <v>34</v>
      </c>
    </row>
    <row r="13" spans="1:7">
      <c r="A13" s="58" t="s">
        <v>26</v>
      </c>
    </row>
    <row r="14" spans="1:7">
      <c r="A14" s="60"/>
      <c r="B14" s="61"/>
      <c r="C14" s="61"/>
      <c r="D14" s="61"/>
      <c r="E14" s="61"/>
      <c r="F14" s="61"/>
      <c r="G14" s="62"/>
    </row>
    <row r="15" spans="1:7">
      <c r="A15" s="68" t="s">
        <v>27</v>
      </c>
      <c r="B15" s="63" t="s">
        <v>39</v>
      </c>
      <c r="C15" s="63"/>
      <c r="D15" s="63"/>
      <c r="E15" s="63"/>
      <c r="F15" s="63"/>
      <c r="G15" s="64"/>
    </row>
    <row r="16" spans="1:7">
      <c r="A16" s="65"/>
      <c r="B16" s="66"/>
      <c r="C16" s="66"/>
      <c r="D16" s="66"/>
      <c r="E16" s="66"/>
      <c r="F16" s="66"/>
      <c r="G16" s="67"/>
    </row>
    <row r="21" spans="1:7">
      <c r="A21" t="s">
        <v>37</v>
      </c>
      <c r="E21">
        <v>4</v>
      </c>
      <c r="F21">
        <v>2</v>
      </c>
      <c r="G21" s="78">
        <f>SUM(E21*F21)</f>
        <v>8</v>
      </c>
    </row>
    <row r="44" spans="1:7">
      <c r="A44" s="75"/>
      <c r="B44" s="75"/>
      <c r="C44" s="75"/>
      <c r="D44" s="75"/>
      <c r="E44" s="75"/>
      <c r="F44" s="75"/>
      <c r="G44" s="75"/>
    </row>
    <row r="46" spans="1:7">
      <c r="A46" s="75"/>
      <c r="B46" s="75"/>
      <c r="C46" s="75"/>
      <c r="D46" s="75"/>
      <c r="E46" s="75"/>
      <c r="F46" s="75"/>
      <c r="G46" s="75"/>
    </row>
    <row r="47" spans="1:7">
      <c r="A47" s="75"/>
      <c r="B47" s="75"/>
      <c r="C47" s="75"/>
      <c r="D47" s="75"/>
      <c r="E47" s="75"/>
      <c r="F47" s="75"/>
      <c r="G47" s="75"/>
    </row>
    <row r="49" spans="1:7">
      <c r="A49" s="75"/>
      <c r="B49" s="75"/>
      <c r="C49" s="75"/>
      <c r="D49" s="75"/>
      <c r="E49" s="75"/>
      <c r="F49" s="75"/>
      <c r="G49" s="75"/>
    </row>
    <row r="52" spans="1:7">
      <c r="A52" s="73"/>
      <c r="B52" s="73"/>
      <c r="C52" s="73"/>
      <c r="D52" s="73"/>
      <c r="E52" s="73"/>
      <c r="F52" s="73"/>
      <c r="G52" s="73"/>
    </row>
    <row r="53" spans="1:7">
      <c r="A53" s="73"/>
      <c r="B53" s="73"/>
      <c r="C53" s="73"/>
      <c r="D53" s="73"/>
      <c r="E53" s="73"/>
      <c r="F53" s="73"/>
      <c r="G53" s="73"/>
    </row>
  </sheetData>
  <mergeCells count="7">
    <mergeCell ref="A52:G52"/>
    <mergeCell ref="A53:G53"/>
    <mergeCell ref="E6:F6"/>
    <mergeCell ref="A44:G44"/>
    <mergeCell ref="A46:G46"/>
    <mergeCell ref="A47:G47"/>
    <mergeCell ref="A49:G49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Récap</vt:lpstr>
      <vt:lpstr>Devis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2015-09-09T17:30:22Z</dcterms:created>
  <dcterms:modified xsi:type="dcterms:W3CDTF">2015-09-09T19:03:53Z</dcterms:modified>
</cp:coreProperties>
</file>