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imelines/timeline1.xml" ContentType="application/vnd.ms-excel.timelin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75" yWindow="60" windowWidth="27225" windowHeight="23895" tabRatio="751" firstSheet="4" activeTab="4"/>
  </bookViews>
  <sheets>
    <sheet name="2010" sheetId="6" state="hidden" r:id="rId1"/>
    <sheet name="2011" sheetId="1" state="hidden" r:id="rId2"/>
    <sheet name="2012" sheetId="4" state="hidden" r:id="rId3"/>
    <sheet name="2013" sheetId="5" state="hidden" r:id="rId4"/>
    <sheet name="TCD" sheetId="20" r:id="rId5"/>
    <sheet name="Saisie" sheetId="18" r:id="rId6"/>
    <sheet name="Recap" sheetId="17" r:id="rId7"/>
    <sheet name="Listes" sheetId="19" r:id="rId8"/>
  </sheets>
  <definedNames>
    <definedName name="ChronologieNative_date">#N/A</definedName>
  </definedNames>
  <calcPr calcId="152511" concurrentCalc="0"/>
  <pivotCaches>
    <pivotCache cacheId="8" r:id="rId9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10"/>
      </x15:timelineCacheRef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3" i="17" l="1"/>
  <c r="C32" i="17"/>
  <c r="C28" i="17"/>
  <c r="C29" i="17"/>
  <c r="C27" i="17"/>
  <c r="C22" i="17"/>
  <c r="C23" i="17"/>
  <c r="C24" i="17"/>
  <c r="C21" i="17"/>
  <c r="C16" i="17"/>
  <c r="C15" i="17"/>
  <c r="C12" i="17"/>
  <c r="C11" i="17"/>
  <c r="C8" i="17"/>
  <c r="C7" i="17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10" i="18"/>
  <c r="R31" i="18"/>
  <c r="I12" i="18"/>
  <c r="J12" i="18"/>
  <c r="K12" i="18"/>
  <c r="L12" i="18"/>
  <c r="M12" i="18"/>
  <c r="N12" i="18"/>
  <c r="O12" i="18"/>
  <c r="P12" i="18"/>
  <c r="Q12" i="18"/>
  <c r="S12" i="18"/>
  <c r="I13" i="18"/>
  <c r="J13" i="18"/>
  <c r="K13" i="18"/>
  <c r="L13" i="18"/>
  <c r="M13" i="18"/>
  <c r="N13" i="18"/>
  <c r="O13" i="18"/>
  <c r="P13" i="18"/>
  <c r="Q13" i="18"/>
  <c r="S13" i="18"/>
  <c r="I14" i="18"/>
  <c r="J14" i="18"/>
  <c r="K14" i="18"/>
  <c r="L14" i="18"/>
  <c r="M14" i="18"/>
  <c r="N14" i="18"/>
  <c r="O14" i="18"/>
  <c r="P14" i="18"/>
  <c r="Q14" i="18"/>
  <c r="S14" i="18"/>
  <c r="I15" i="18"/>
  <c r="J15" i="18"/>
  <c r="K15" i="18"/>
  <c r="L15" i="18"/>
  <c r="M15" i="18"/>
  <c r="N15" i="18"/>
  <c r="O15" i="18"/>
  <c r="P15" i="18"/>
  <c r="Q15" i="18"/>
  <c r="S15" i="18"/>
  <c r="I16" i="18"/>
  <c r="J16" i="18"/>
  <c r="K16" i="18"/>
  <c r="L16" i="18"/>
  <c r="M16" i="18"/>
  <c r="N16" i="18"/>
  <c r="O16" i="18"/>
  <c r="P16" i="18"/>
  <c r="Q16" i="18"/>
  <c r="S16" i="18"/>
  <c r="I17" i="18"/>
  <c r="J17" i="18"/>
  <c r="K17" i="18"/>
  <c r="L17" i="18"/>
  <c r="M17" i="18"/>
  <c r="N17" i="18"/>
  <c r="O17" i="18"/>
  <c r="P17" i="18"/>
  <c r="Q17" i="18"/>
  <c r="S17" i="18"/>
  <c r="I18" i="18"/>
  <c r="J18" i="18"/>
  <c r="K18" i="18"/>
  <c r="L18" i="18"/>
  <c r="M18" i="18"/>
  <c r="N18" i="18"/>
  <c r="O18" i="18"/>
  <c r="P18" i="18"/>
  <c r="Q18" i="18"/>
  <c r="S18" i="18"/>
  <c r="I19" i="18"/>
  <c r="J19" i="18"/>
  <c r="K19" i="18"/>
  <c r="L19" i="18"/>
  <c r="M19" i="18"/>
  <c r="N19" i="18"/>
  <c r="O19" i="18"/>
  <c r="P19" i="18"/>
  <c r="Q19" i="18"/>
  <c r="S19" i="18"/>
  <c r="I20" i="18"/>
  <c r="J20" i="18"/>
  <c r="K20" i="18"/>
  <c r="L20" i="18"/>
  <c r="M20" i="18"/>
  <c r="N20" i="18"/>
  <c r="O20" i="18"/>
  <c r="P20" i="18"/>
  <c r="Q20" i="18"/>
  <c r="S20" i="18"/>
  <c r="I21" i="18"/>
  <c r="J21" i="18"/>
  <c r="K21" i="18"/>
  <c r="L21" i="18"/>
  <c r="M21" i="18"/>
  <c r="N21" i="18"/>
  <c r="O21" i="18"/>
  <c r="P21" i="18"/>
  <c r="Q21" i="18"/>
  <c r="S21" i="18"/>
  <c r="I22" i="18"/>
  <c r="J22" i="18"/>
  <c r="K22" i="18"/>
  <c r="L22" i="18"/>
  <c r="M22" i="18"/>
  <c r="N22" i="18"/>
  <c r="O22" i="18"/>
  <c r="P22" i="18"/>
  <c r="Q22" i="18"/>
  <c r="S22" i="18"/>
  <c r="I23" i="18"/>
  <c r="J23" i="18"/>
  <c r="K23" i="18"/>
  <c r="L23" i="18"/>
  <c r="M23" i="18"/>
  <c r="N23" i="18"/>
  <c r="O23" i="18"/>
  <c r="P23" i="18"/>
  <c r="Q23" i="18"/>
  <c r="S23" i="18"/>
  <c r="I24" i="18"/>
  <c r="J24" i="18"/>
  <c r="K24" i="18"/>
  <c r="L24" i="18"/>
  <c r="M24" i="18"/>
  <c r="N24" i="18"/>
  <c r="O24" i="18"/>
  <c r="P24" i="18"/>
  <c r="Q24" i="18"/>
  <c r="S24" i="18"/>
  <c r="I25" i="18"/>
  <c r="J25" i="18"/>
  <c r="K25" i="18"/>
  <c r="L25" i="18"/>
  <c r="M25" i="18"/>
  <c r="N25" i="18"/>
  <c r="O25" i="18"/>
  <c r="P25" i="18"/>
  <c r="Q25" i="18"/>
  <c r="S25" i="18"/>
  <c r="I26" i="18"/>
  <c r="J26" i="18"/>
  <c r="K26" i="18"/>
  <c r="L26" i="18"/>
  <c r="M26" i="18"/>
  <c r="N26" i="18"/>
  <c r="O26" i="18"/>
  <c r="P26" i="18"/>
  <c r="Q26" i="18"/>
  <c r="S26" i="18"/>
  <c r="I27" i="18"/>
  <c r="J27" i="18"/>
  <c r="K27" i="18"/>
  <c r="L27" i="18"/>
  <c r="M27" i="18"/>
  <c r="N27" i="18"/>
  <c r="O27" i="18"/>
  <c r="P27" i="18"/>
  <c r="Q27" i="18"/>
  <c r="S27" i="18"/>
  <c r="I28" i="18"/>
  <c r="J28" i="18"/>
  <c r="K28" i="18"/>
  <c r="L28" i="18"/>
  <c r="M28" i="18"/>
  <c r="N28" i="18"/>
  <c r="O28" i="18"/>
  <c r="P28" i="18"/>
  <c r="Q28" i="18"/>
  <c r="S28" i="18"/>
  <c r="I29" i="18"/>
  <c r="J29" i="18"/>
  <c r="K29" i="18"/>
  <c r="L29" i="18"/>
  <c r="M29" i="18"/>
  <c r="N29" i="18"/>
  <c r="O29" i="18"/>
  <c r="P29" i="18"/>
  <c r="Q29" i="18"/>
  <c r="S29" i="18"/>
  <c r="I30" i="18"/>
  <c r="J30" i="18"/>
  <c r="K30" i="18"/>
  <c r="L30" i="18"/>
  <c r="M30" i="18"/>
  <c r="N30" i="18"/>
  <c r="O30" i="18"/>
  <c r="P30" i="18"/>
  <c r="Q30" i="18"/>
  <c r="S30" i="18"/>
  <c r="I31" i="18"/>
  <c r="J31" i="18"/>
  <c r="K31" i="18"/>
  <c r="L31" i="18"/>
  <c r="M31" i="18"/>
  <c r="N31" i="18"/>
  <c r="O31" i="18"/>
  <c r="P31" i="18"/>
  <c r="Q31" i="18"/>
  <c r="S31" i="18"/>
  <c r="I6" i="18"/>
  <c r="J6" i="18"/>
  <c r="K6" i="18"/>
  <c r="L6" i="18"/>
  <c r="M6" i="18"/>
  <c r="N6" i="18"/>
  <c r="O6" i="18"/>
  <c r="P6" i="18"/>
  <c r="Q6" i="18"/>
  <c r="S6" i="18"/>
  <c r="G6" i="18"/>
  <c r="I7" i="18"/>
  <c r="J7" i="18"/>
  <c r="K7" i="18"/>
  <c r="L7" i="18"/>
  <c r="M7" i="18"/>
  <c r="N7" i="18"/>
  <c r="O7" i="18"/>
  <c r="P7" i="18"/>
  <c r="Q7" i="18"/>
  <c r="S7" i="18"/>
  <c r="G7" i="18"/>
  <c r="I8" i="18"/>
  <c r="J8" i="18"/>
  <c r="K8" i="18"/>
  <c r="L8" i="18"/>
  <c r="M8" i="18"/>
  <c r="N8" i="18"/>
  <c r="O8" i="18"/>
  <c r="P8" i="18"/>
  <c r="Q8" i="18"/>
  <c r="S8" i="18"/>
  <c r="G8" i="18"/>
  <c r="I9" i="18"/>
  <c r="J9" i="18"/>
  <c r="K9" i="18"/>
  <c r="L9" i="18"/>
  <c r="M9" i="18"/>
  <c r="N9" i="18"/>
  <c r="O9" i="18"/>
  <c r="P9" i="18"/>
  <c r="Q9" i="18"/>
  <c r="S9" i="18"/>
  <c r="G9" i="18"/>
  <c r="I10" i="18"/>
  <c r="J10" i="18"/>
  <c r="K10" i="18"/>
  <c r="L10" i="18"/>
  <c r="M10" i="18"/>
  <c r="N10" i="18"/>
  <c r="O10" i="18"/>
  <c r="P10" i="18"/>
  <c r="Q10" i="18"/>
  <c r="S10" i="18"/>
  <c r="I11" i="18"/>
  <c r="J11" i="18"/>
  <c r="K11" i="18"/>
  <c r="L11" i="18"/>
  <c r="M11" i="18"/>
  <c r="N11" i="18"/>
  <c r="O11" i="18"/>
  <c r="P11" i="18"/>
  <c r="Q11" i="18"/>
  <c r="S11" i="18"/>
  <c r="I5" i="18"/>
  <c r="J5" i="18"/>
  <c r="K5" i="18"/>
  <c r="L5" i="18"/>
  <c r="M5" i="18"/>
  <c r="N5" i="18"/>
  <c r="O5" i="18"/>
  <c r="P5" i="18"/>
  <c r="Q5" i="18"/>
  <c r="S5" i="18"/>
  <c r="G5" i="18"/>
  <c r="R6" i="18"/>
  <c r="E6" i="18"/>
  <c r="R7" i="18"/>
  <c r="E7" i="18"/>
  <c r="R8" i="18"/>
  <c r="E8" i="18"/>
  <c r="R9" i="18"/>
  <c r="E9" i="18"/>
  <c r="R10" i="18"/>
  <c r="E10" i="18"/>
  <c r="R11" i="18"/>
  <c r="E11" i="18"/>
  <c r="R12" i="18"/>
  <c r="E12" i="18"/>
  <c r="R13" i="18"/>
  <c r="E13" i="18"/>
  <c r="R14" i="18"/>
  <c r="E14" i="18"/>
  <c r="R15" i="18"/>
  <c r="E15" i="18"/>
  <c r="R16" i="18"/>
  <c r="E16" i="18"/>
  <c r="R17" i="18"/>
  <c r="E17" i="18"/>
  <c r="R18" i="18"/>
  <c r="E18" i="18"/>
  <c r="R19" i="18"/>
  <c r="E19" i="18"/>
  <c r="R20" i="18"/>
  <c r="E20" i="18"/>
  <c r="R21" i="18"/>
  <c r="E21" i="18"/>
  <c r="R22" i="18"/>
  <c r="E22" i="18"/>
  <c r="R23" i="18"/>
  <c r="E23" i="18"/>
  <c r="R24" i="18"/>
  <c r="E24" i="18"/>
  <c r="R25" i="18"/>
  <c r="E25" i="18"/>
  <c r="R26" i="18"/>
  <c r="E26" i="18"/>
  <c r="R27" i="18"/>
  <c r="E27" i="18"/>
  <c r="R28" i="18"/>
  <c r="E28" i="18"/>
  <c r="R29" i="18"/>
  <c r="E29" i="18"/>
  <c r="R30" i="18"/>
  <c r="E30" i="18"/>
  <c r="E31" i="18"/>
  <c r="R5" i="18"/>
  <c r="E5" i="18"/>
  <c r="G62" i="5"/>
  <c r="G61" i="5"/>
  <c r="G60" i="5"/>
  <c r="G59" i="5"/>
  <c r="G58" i="5"/>
  <c r="G41" i="5"/>
  <c r="G42" i="5"/>
  <c r="F14" i="5"/>
  <c r="G40" i="5"/>
  <c r="G42" i="4"/>
  <c r="G41" i="4"/>
  <c r="G40" i="4"/>
  <c r="F3" i="4"/>
  <c r="F4" i="4"/>
  <c r="F6" i="4"/>
  <c r="F7" i="4"/>
  <c r="F8" i="4"/>
  <c r="F9" i="4"/>
  <c r="F11" i="4"/>
  <c r="F12" i="4"/>
  <c r="F14" i="4"/>
  <c r="F16" i="4"/>
  <c r="F17" i="4"/>
  <c r="F76" i="4"/>
  <c r="F19" i="4"/>
  <c r="G68" i="4"/>
  <c r="G67" i="4"/>
  <c r="G61" i="4"/>
  <c r="F58" i="6"/>
  <c r="F56" i="6"/>
  <c r="F54" i="6"/>
  <c r="F53" i="6"/>
  <c r="F52" i="6"/>
  <c r="F51" i="6"/>
  <c r="F50" i="6"/>
  <c r="F49" i="6"/>
  <c r="F43" i="6"/>
  <c r="F42" i="6"/>
  <c r="F41" i="6"/>
  <c r="F36" i="6"/>
  <c r="F35" i="6"/>
  <c r="F26" i="6"/>
  <c r="F61" i="6"/>
  <c r="E17" i="6"/>
  <c r="E16" i="6"/>
  <c r="E13" i="6"/>
  <c r="E10" i="6"/>
  <c r="E9" i="6"/>
  <c r="E6" i="6"/>
  <c r="E61" i="6"/>
  <c r="E62" i="6"/>
  <c r="G56" i="5"/>
  <c r="G29" i="5"/>
  <c r="G64" i="5"/>
  <c r="G64" i="4"/>
  <c r="F14" i="1"/>
  <c r="G63" i="5"/>
  <c r="G35" i="5"/>
  <c r="G28" i="5"/>
  <c r="G31" i="5"/>
  <c r="G50" i="5"/>
  <c r="G53" i="5"/>
  <c r="G48" i="5"/>
  <c r="G32" i="5"/>
  <c r="G46" i="5"/>
  <c r="G38" i="5"/>
  <c r="G54" i="5"/>
  <c r="G30" i="5"/>
  <c r="G37" i="5"/>
  <c r="G33" i="5"/>
  <c r="G52" i="5"/>
  <c r="G34" i="5"/>
  <c r="G45" i="5"/>
  <c r="G25" i="5"/>
  <c r="G26" i="5"/>
  <c r="G62" i="4"/>
  <c r="G60" i="4"/>
  <c r="G59" i="4"/>
  <c r="G58" i="4"/>
  <c r="G30" i="4"/>
  <c r="G26" i="1"/>
  <c r="G58" i="1"/>
  <c r="G57" i="1"/>
  <c r="G56" i="1"/>
  <c r="G55" i="1"/>
  <c r="G46" i="1"/>
  <c r="G29" i="1"/>
  <c r="F12" i="1"/>
  <c r="F9" i="1"/>
  <c r="F8" i="1"/>
  <c r="F7" i="1"/>
  <c r="F6" i="1"/>
  <c r="F4" i="1"/>
  <c r="F3" i="1"/>
  <c r="F11" i="1"/>
  <c r="G48" i="1"/>
  <c r="G52" i="1"/>
  <c r="G37" i="1"/>
  <c r="G36" i="1"/>
  <c r="G33" i="1"/>
  <c r="G34" i="1"/>
  <c r="G35" i="1"/>
  <c r="G28" i="1"/>
  <c r="G30" i="1"/>
  <c r="G31" i="1"/>
  <c r="G32" i="1"/>
  <c r="G44" i="1"/>
  <c r="G45" i="1"/>
  <c r="G24" i="1"/>
  <c r="G25" i="1"/>
  <c r="G59" i="1"/>
  <c r="G50" i="1"/>
  <c r="F16" i="1"/>
  <c r="G46" i="4"/>
  <c r="G54" i="4"/>
  <c r="G50" i="4"/>
  <c r="G56" i="4"/>
  <c r="G25" i="4"/>
  <c r="G47" i="1"/>
  <c r="G32" i="4"/>
  <c r="G47" i="5"/>
  <c r="G77" i="5"/>
  <c r="G45" i="4"/>
  <c r="G24" i="4"/>
  <c r="G27" i="4"/>
  <c r="G38" i="4"/>
  <c r="G34" i="4"/>
  <c r="G53" i="4"/>
  <c r="G31" i="4"/>
  <c r="G47" i="4"/>
  <c r="G37" i="4"/>
  <c r="G29" i="4"/>
  <c r="G36" i="4"/>
  <c r="G26" i="4"/>
  <c r="G35" i="4"/>
  <c r="G52" i="4"/>
  <c r="G33" i="4"/>
  <c r="G23" i="1"/>
  <c r="F67" i="1"/>
  <c r="G51" i="1"/>
  <c r="F3" i="5"/>
  <c r="G48" i="4"/>
  <c r="G63" i="4"/>
  <c r="G67" i="1"/>
  <c r="F68" i="1"/>
  <c r="F7" i="5"/>
  <c r="F9" i="5"/>
  <c r="F17" i="5"/>
  <c r="F8" i="5"/>
  <c r="G76" i="4"/>
  <c r="F77" i="4"/>
  <c r="F77" i="5"/>
  <c r="F19" i="5"/>
  <c r="F78" i="5"/>
</calcChain>
</file>

<file path=xl/sharedStrings.xml><?xml version="1.0" encoding="utf-8"?>
<sst xmlns="http://schemas.openxmlformats.org/spreadsheetml/2006/main" count="367" uniqueCount="142">
  <si>
    <t>Canal Horizon</t>
  </si>
  <si>
    <t>Orange Martine</t>
  </si>
  <si>
    <t>Orange  Marion</t>
  </si>
  <si>
    <t>Orange Jessie</t>
  </si>
  <si>
    <t>France Telecom</t>
  </si>
  <si>
    <t>April complémentaire</t>
  </si>
  <si>
    <t>Internet</t>
  </si>
  <si>
    <t>Snvb assurance</t>
  </si>
  <si>
    <t>EDF Jessie</t>
  </si>
  <si>
    <t>EDF Thiéfosse</t>
  </si>
  <si>
    <t>Eau Thiéfosse</t>
  </si>
  <si>
    <t>MGEL Jessie</t>
  </si>
  <si>
    <t>Charges fixes</t>
  </si>
  <si>
    <t>Revenus</t>
  </si>
  <si>
    <t>Cnps  Michel (retraite CI)</t>
  </si>
  <si>
    <t>Cnps  Martine (retraite CI)</t>
  </si>
  <si>
    <t>Prime études PR</t>
  </si>
  <si>
    <t>Salaires</t>
  </si>
  <si>
    <t>Retraites</t>
  </si>
  <si>
    <t>Loyers</t>
  </si>
  <si>
    <t>Divers</t>
  </si>
  <si>
    <t>Prêts</t>
  </si>
  <si>
    <t>Frais bancaires</t>
  </si>
  <si>
    <t>Assurances</t>
  </si>
  <si>
    <t>Assurance domicile</t>
  </si>
  <si>
    <t>Energie &amp; Communications</t>
  </si>
  <si>
    <t>Impôts &amp; Taxes</t>
  </si>
  <si>
    <t>Charges foyer</t>
  </si>
  <si>
    <t>Virement études Jessie</t>
  </si>
  <si>
    <t>Salaire+charges ménage</t>
  </si>
  <si>
    <t>Capacité d'épargne</t>
  </si>
  <si>
    <t>Nourriture et sorties</t>
  </si>
  <si>
    <t>Retraite Martine</t>
  </si>
  <si>
    <t>Salaire Martine PR</t>
  </si>
  <si>
    <t>Salaire Michel Keforest SAS</t>
  </si>
  <si>
    <t>Taxe habitation Strasbourg</t>
  </si>
  <si>
    <t xml:space="preserve">Taxe habitation Thiéfosse </t>
  </si>
  <si>
    <t xml:space="preserve">Impôts fonciers Thiéfosse </t>
  </si>
  <si>
    <t>Virement études Marion</t>
  </si>
  <si>
    <t>Canal Sat</t>
  </si>
  <si>
    <t>Prêt Sofinco</t>
  </si>
  <si>
    <t>Loyer Kedimmo</t>
  </si>
  <si>
    <t>Loyers Jacar Paris</t>
  </si>
  <si>
    <t>Assurances Landcruiser</t>
  </si>
  <si>
    <t>Assurance Aygo &amp; Yaris</t>
  </si>
  <si>
    <t>estimé</t>
  </si>
  <si>
    <t>Impôts fonciers Strasbourg</t>
  </si>
  <si>
    <t>IR &amp; CSG</t>
  </si>
  <si>
    <t>Rembt Prtêt Comoé Appt Jessie</t>
  </si>
  <si>
    <t>Rembt Prêt Néro Maison Le Syndicat</t>
  </si>
  <si>
    <t>Prêt CIC</t>
  </si>
  <si>
    <t>confirmer</t>
  </si>
  <si>
    <t>Notes de frais</t>
  </si>
  <si>
    <t>fini</t>
  </si>
  <si>
    <t>Finance</t>
  </si>
  <si>
    <t>Intérêts</t>
  </si>
  <si>
    <t>Nourriture, carburant et sorties</t>
  </si>
  <si>
    <t>Entretien  Landcruiser</t>
  </si>
  <si>
    <t>Véhicules</t>
  </si>
  <si>
    <t>Loyer Toyota  Landcruiser</t>
  </si>
  <si>
    <t>Loyer Toyota  Yaris</t>
  </si>
  <si>
    <t>Loyer Toyota  Aygo</t>
  </si>
  <si>
    <t>Cotisation American Express</t>
  </si>
  <si>
    <t>HSBC Master Card</t>
  </si>
  <si>
    <t>HSBC carte premier</t>
  </si>
  <si>
    <t>IR</t>
  </si>
  <si>
    <t>CSG et ISF</t>
  </si>
  <si>
    <t>Salaire Michel Wood Portico</t>
  </si>
  <si>
    <t>à venir</t>
  </si>
  <si>
    <t>Loyer Abidjan</t>
  </si>
  <si>
    <t>Loyer Paris Castellane</t>
  </si>
  <si>
    <t>Loyer Paris Beaurepaire</t>
  </si>
  <si>
    <t>Jetons présence FTF</t>
  </si>
  <si>
    <t>Intérêts coupons</t>
  </si>
  <si>
    <t>Prêt permis</t>
  </si>
  <si>
    <t>solde 04/2010</t>
  </si>
  <si>
    <t xml:space="preserve">Prêt 100.000 € </t>
  </si>
  <si>
    <t>Rembt Appt Jessie</t>
  </si>
  <si>
    <t>Snvb carte premier Me</t>
  </si>
  <si>
    <t>Assurance Aygo</t>
  </si>
  <si>
    <t>Assurances Landcruiser &amp; Yaris</t>
  </si>
  <si>
    <t>Loyers véhicules</t>
  </si>
  <si>
    <t>Toyota  Landcruiser</t>
  </si>
  <si>
    <t>Toyota  Yaris</t>
  </si>
  <si>
    <t>Toyota  Aygo</t>
  </si>
  <si>
    <t>Impôts fonciers Starsbourg</t>
  </si>
  <si>
    <t>C S G    (novembre)  4.920 €</t>
  </si>
  <si>
    <t>Impôts sur le revenu 2009</t>
  </si>
  <si>
    <t xml:space="preserve">Impôts fonciers Le Syndicat </t>
  </si>
  <si>
    <t>Charges SCI</t>
  </si>
  <si>
    <t>Travaux Strasbourg</t>
  </si>
  <si>
    <t>Travaux Strasbourg extension</t>
  </si>
  <si>
    <t>confirmer 1 seule fois</t>
  </si>
  <si>
    <t>Vérifié le</t>
  </si>
  <si>
    <t>Loyer Toyota  Aygo Marion</t>
  </si>
  <si>
    <t>Loyer Toyota  Aygo Jessie</t>
  </si>
  <si>
    <t>Assurance Aygo Jessie</t>
  </si>
  <si>
    <t>1109,28 payé le 11-10</t>
  </si>
  <si>
    <t>Prêt Kedimmo</t>
  </si>
  <si>
    <t>Impôts Kedimmo</t>
  </si>
  <si>
    <t>Rembt Prêt Comoé Appt Jessie</t>
  </si>
  <si>
    <t>Orange Michel</t>
  </si>
  <si>
    <t>-</t>
  </si>
  <si>
    <t>Charges</t>
  </si>
  <si>
    <t>Impôts</t>
  </si>
  <si>
    <t>Entrées</t>
  </si>
  <si>
    <t>Locations</t>
  </si>
  <si>
    <t>Autres</t>
  </si>
  <si>
    <t>2      0      1      6</t>
  </si>
  <si>
    <t>2      0      1      5</t>
  </si>
  <si>
    <t>Date</t>
  </si>
  <si>
    <t>Opération</t>
  </si>
  <si>
    <t>E/S</t>
  </si>
  <si>
    <t>E</t>
  </si>
  <si>
    <t>S</t>
  </si>
  <si>
    <t>Finances</t>
  </si>
  <si>
    <t>Type</t>
  </si>
  <si>
    <t>Détail</t>
  </si>
  <si>
    <t>Complément</t>
  </si>
  <si>
    <t>Autre</t>
  </si>
  <si>
    <t>+</t>
  </si>
  <si>
    <t>Fonciers</t>
  </si>
  <si>
    <t>Montant</t>
  </si>
  <si>
    <t>Erreur saisie</t>
  </si>
  <si>
    <t>Erreurs</t>
  </si>
  <si>
    <t>Gestion du compte commun</t>
  </si>
  <si>
    <t>Studio</t>
  </si>
  <si>
    <t>Appart</t>
  </si>
  <si>
    <t>Lui</t>
  </si>
  <si>
    <t>Elle</t>
  </si>
  <si>
    <t>Livret A</t>
  </si>
  <si>
    <t>Etudes filles</t>
  </si>
  <si>
    <t>Rembt Prêts</t>
  </si>
  <si>
    <t>Appartement</t>
  </si>
  <si>
    <t>E / S</t>
  </si>
  <si>
    <t>date</t>
  </si>
  <si>
    <t>es</t>
  </si>
  <si>
    <t>montant</t>
  </si>
  <si>
    <t>Étiquettes de lignes</t>
  </si>
  <si>
    <t>Total général</t>
  </si>
  <si>
    <t>Somme de montant</t>
  </si>
  <si>
    <t>(vide)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</si>
</sst>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dd/mm/yy;@"/>
    <numFmt numFmtId="166" formatCode="#,##0\ &quot;€&quot;"/>
    <numFmt numFmtId="167" formatCode="[$-40C]d\-mmm\-yy;@"/>
  </numFmts>
  <fonts count="30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sz val="10"/>
      <color rgb="FF0070C0"/>
      <name val="Arial"/>
      <family val="2"/>
    </font>
    <font>
      <i/>
      <sz val="10"/>
      <name val="Arial"/>
      <family val="2"/>
    </font>
    <font>
      <sz val="9"/>
      <color rgb="FFFF0000"/>
      <name val="Arial"/>
      <family val="2"/>
    </font>
    <font>
      <i/>
      <sz val="10"/>
      <color rgb="FF0070C0"/>
      <name val="Arial"/>
      <family val="2"/>
    </font>
    <font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C00000"/>
      <name val="Arial"/>
      <family val="2"/>
    </font>
    <font>
      <b/>
      <sz val="10"/>
      <color rgb="FF00B05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u/>
      <sz val="12"/>
      <name val="Arial"/>
    </font>
    <font>
      <u/>
      <sz val="10"/>
      <name val="Arial"/>
    </font>
    <font>
      <b/>
      <sz val="8"/>
      <name val="Arial"/>
    </font>
    <font>
      <u/>
      <sz val="8"/>
      <name val="Arial"/>
    </font>
    <font>
      <sz val="14"/>
      <name val="Arial"/>
    </font>
    <font>
      <sz val="6"/>
      <name val="Arial"/>
    </font>
    <font>
      <sz val="6"/>
      <color rgb="FFFF0000"/>
      <name val="Arial"/>
    </font>
    <font>
      <i/>
      <sz val="6"/>
      <name val="Arial"/>
    </font>
    <font>
      <b/>
      <sz val="10"/>
      <color theme="0"/>
      <name val="Arial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E9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378">
    <xf numFmtId="0" fontId="0" fillId="0" borderId="0"/>
    <xf numFmtId="0" fontId="3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94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0" fontId="5" fillId="0" borderId="0" xfId="0" applyFont="1" applyAlignment="1">
      <alignment horizontal="center" vertical="center" wrapText="1"/>
    </xf>
    <xf numFmtId="4" fontId="6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4" fontId="11" fillId="0" borderId="0" xfId="0" applyNumberFormat="1" applyFont="1"/>
    <xf numFmtId="0" fontId="11" fillId="0" borderId="0" xfId="0" applyFont="1" applyAlignment="1">
      <alignment horizontal="right"/>
    </xf>
    <xf numFmtId="4" fontId="10" fillId="2" borderId="0" xfId="0" applyNumberFormat="1" applyFont="1" applyFill="1"/>
    <xf numFmtId="4" fontId="0" fillId="3" borderId="0" xfId="0" applyNumberFormat="1" applyFill="1"/>
    <xf numFmtId="4" fontId="3" fillId="3" borderId="0" xfId="0" applyNumberFormat="1" applyFont="1" applyFill="1"/>
    <xf numFmtId="4" fontId="7" fillId="0" borderId="0" xfId="0" applyNumberFormat="1" applyFont="1"/>
    <xf numFmtId="4" fontId="7" fillId="3" borderId="0" xfId="0" applyNumberFormat="1" applyFont="1" applyFill="1"/>
    <xf numFmtId="4" fontId="13" fillId="0" borderId="0" xfId="0" applyNumberFormat="1" applyFont="1"/>
    <xf numFmtId="4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65" fontId="14" fillId="0" borderId="0" xfId="0" applyNumberFormat="1" applyFont="1"/>
    <xf numFmtId="0" fontId="15" fillId="0" borderId="0" xfId="0" applyFont="1" applyAlignment="1">
      <alignment horizontal="center"/>
    </xf>
    <xf numFmtId="4" fontId="10" fillId="3" borderId="0" xfId="0" applyNumberFormat="1" applyFont="1" applyFill="1"/>
    <xf numFmtId="4" fontId="0" fillId="0" borderId="1" xfId="0" applyNumberFormat="1" applyBorder="1"/>
    <xf numFmtId="4" fontId="0" fillId="0" borderId="0" xfId="0" applyNumberFormat="1" applyFill="1"/>
    <xf numFmtId="165" fontId="14" fillId="3" borderId="0" xfId="0" applyNumberFormat="1" applyFont="1" applyFill="1"/>
    <xf numFmtId="0" fontId="0" fillId="0" borderId="0" xfId="0" applyAlignment="1">
      <alignment horizontal="center"/>
    </xf>
    <xf numFmtId="3" fontId="0" fillId="0" borderId="0" xfId="0" applyNumberFormat="1"/>
    <xf numFmtId="3" fontId="9" fillId="0" borderId="0" xfId="0" applyNumberFormat="1" applyFont="1" applyAlignment="1">
      <alignment horizontal="center"/>
    </xf>
    <xf numFmtId="4" fontId="16" fillId="0" borderId="0" xfId="0" applyNumberFormat="1" applyFont="1"/>
    <xf numFmtId="4" fontId="17" fillId="0" borderId="0" xfId="0" applyNumberFormat="1" applyFont="1"/>
    <xf numFmtId="0" fontId="20" fillId="0" borderId="0" xfId="0" applyFont="1"/>
    <xf numFmtId="0" fontId="21" fillId="0" borderId="0" xfId="0" applyFont="1"/>
    <xf numFmtId="3" fontId="0" fillId="0" borderId="10" xfId="0" applyNumberFormat="1" applyBorder="1"/>
    <xf numFmtId="0" fontId="1" fillId="0" borderId="0" xfId="0" applyFont="1"/>
    <xf numFmtId="0" fontId="22" fillId="0" borderId="0" xfId="0" applyFont="1"/>
    <xf numFmtId="0" fontId="23" fillId="0" borderId="0" xfId="0" applyFont="1"/>
    <xf numFmtId="164" fontId="6" fillId="0" borderId="10" xfId="0" applyNumberFormat="1" applyFont="1" applyBorder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0" fillId="4" borderId="7" xfId="0" applyFill="1" applyBorder="1"/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24" fillId="0" borderId="0" xfId="0" quotePrefix="1" applyFont="1" applyAlignment="1">
      <alignment horizontal="center"/>
    </xf>
    <xf numFmtId="0" fontId="21" fillId="0" borderId="0" xfId="0" applyFont="1" applyBorder="1" applyAlignment="1"/>
    <xf numFmtId="0" fontId="21" fillId="0" borderId="0" xfId="0" applyFont="1" applyFill="1"/>
    <xf numFmtId="0" fontId="23" fillId="0" borderId="0" xfId="0" applyFont="1" applyFill="1"/>
    <xf numFmtId="0" fontId="0" fillId="0" borderId="0" xfId="0" applyFill="1" applyBorder="1"/>
    <xf numFmtId="0" fontId="21" fillId="0" borderId="0" xfId="0" applyFont="1" applyFill="1" applyBorder="1"/>
    <xf numFmtId="0" fontId="4" fillId="0" borderId="0" xfId="0" applyFont="1" applyBorder="1"/>
    <xf numFmtId="164" fontId="6" fillId="0" borderId="12" xfId="0" applyNumberFormat="1" applyFont="1" applyBorder="1" applyAlignment="1">
      <alignment horizontal="center"/>
    </xf>
    <xf numFmtId="3" fontId="0" fillId="0" borderId="12" xfId="0" applyNumberFormat="1" applyBorder="1"/>
    <xf numFmtId="0" fontId="25" fillId="0" borderId="0" xfId="0" applyFont="1"/>
    <xf numFmtId="0" fontId="26" fillId="0" borderId="0" xfId="0" applyFont="1"/>
    <xf numFmtId="0" fontId="2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3" fontId="0" fillId="0" borderId="13" xfId="0" applyNumberFormat="1" applyBorder="1"/>
    <xf numFmtId="3" fontId="0" fillId="0" borderId="14" xfId="0" applyNumberFormat="1" applyBorder="1"/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14" fontId="0" fillId="0" borderId="0" xfId="0" applyNumberFormat="1" applyAlignment="1">
      <alignment horizontal="left"/>
    </xf>
    <xf numFmtId="166" fontId="29" fillId="5" borderId="15" xfId="0" applyNumberFormat="1" applyFont="1" applyFill="1" applyBorder="1"/>
    <xf numFmtId="166" fontId="29" fillId="7" borderId="15" xfId="0" applyNumberFormat="1" applyFont="1" applyFill="1" applyBorder="1"/>
    <xf numFmtId="0" fontId="28" fillId="6" borderId="0" xfId="0" applyFont="1" applyFill="1" applyBorder="1"/>
    <xf numFmtId="0" fontId="28" fillId="6" borderId="16" xfId="0" applyFont="1" applyFill="1" applyBorder="1" applyAlignment="1">
      <alignment horizontal="center"/>
    </xf>
    <xf numFmtId="166" fontId="28" fillId="6" borderId="16" xfId="0" applyNumberFormat="1" applyFont="1" applyFill="1" applyBorder="1"/>
    <xf numFmtId="167" fontId="29" fillId="7" borderId="17" xfId="0" applyNumberFormat="1" applyFont="1" applyFill="1" applyBorder="1"/>
    <xf numFmtId="0" fontId="29" fillId="7" borderId="18" xfId="0" applyFont="1" applyFill="1" applyBorder="1"/>
    <xf numFmtId="0" fontId="29" fillId="7" borderId="18" xfId="0" applyFont="1" applyFill="1" applyBorder="1" applyAlignment="1">
      <alignment horizontal="center"/>
    </xf>
    <xf numFmtId="166" fontId="29" fillId="7" borderId="18" xfId="0" applyNumberFormat="1" applyFont="1" applyFill="1" applyBorder="1"/>
    <xf numFmtId="16" fontId="29" fillId="5" borderId="19" xfId="0" applyNumberFormat="1" applyFont="1" applyFill="1" applyBorder="1"/>
    <xf numFmtId="0" fontId="29" fillId="5" borderId="15" xfId="0" applyFont="1" applyFill="1" applyBorder="1"/>
    <xf numFmtId="0" fontId="29" fillId="5" borderId="15" xfId="0" applyFont="1" applyFill="1" applyBorder="1" applyAlignment="1">
      <alignment horizontal="center"/>
    </xf>
    <xf numFmtId="16" fontId="29" fillId="7" borderId="19" xfId="0" applyNumberFormat="1" applyFont="1" applyFill="1" applyBorder="1"/>
    <xf numFmtId="0" fontId="29" fillId="7" borderId="15" xfId="0" applyFont="1" applyFill="1" applyBorder="1"/>
    <xf numFmtId="0" fontId="29" fillId="7" borderId="15" xfId="0" applyFont="1" applyFill="1" applyBorder="1" applyAlignment="1">
      <alignment horizontal="center"/>
    </xf>
  </cellXfs>
  <cellStyles count="378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" xfId="174" builtinId="8" hidden="1"/>
    <cellStyle name="Lien hypertexte" xfId="176" builtinId="8" hidden="1"/>
    <cellStyle name="Lien hypertexte" xfId="178" builtinId="8" hidden="1"/>
    <cellStyle name="Lien hypertexte" xfId="180" builtinId="8" hidden="1"/>
    <cellStyle name="Lien hypertexte" xfId="182" builtinId="8" hidden="1"/>
    <cellStyle name="Lien hypertexte" xfId="184" builtinId="8" hidden="1"/>
    <cellStyle name="Lien hypertexte" xfId="186" builtinId="8" hidden="1"/>
    <cellStyle name="Lien hypertexte" xfId="188" builtinId="8" hidden="1"/>
    <cellStyle name="Lien hypertexte" xfId="190" builtinId="8" hidden="1"/>
    <cellStyle name="Lien hypertexte" xfId="192" builtinId="8" hidden="1"/>
    <cellStyle name="Lien hypertexte" xfId="194" builtinId="8" hidden="1"/>
    <cellStyle name="Lien hypertexte" xfId="196" builtinId="8" hidden="1"/>
    <cellStyle name="Lien hypertexte" xfId="198" builtinId="8" hidden="1"/>
    <cellStyle name="Lien hypertexte" xfId="200" builtinId="8" hidden="1"/>
    <cellStyle name="Lien hypertexte" xfId="202" builtinId="8" hidden="1"/>
    <cellStyle name="Lien hypertexte" xfId="204" builtinId="8" hidden="1"/>
    <cellStyle name="Lien hypertexte" xfId="206" builtinId="8" hidden="1"/>
    <cellStyle name="Lien hypertexte" xfId="208" builtinId="8" hidden="1"/>
    <cellStyle name="Lien hypertexte" xfId="210" builtinId="8" hidden="1"/>
    <cellStyle name="Lien hypertexte" xfId="212" builtinId="8" hidden="1"/>
    <cellStyle name="Lien hypertexte" xfId="214" builtinId="8" hidden="1"/>
    <cellStyle name="Lien hypertexte" xfId="216" builtinId="8" hidden="1"/>
    <cellStyle name="Lien hypertexte" xfId="218" builtinId="8" hidden="1"/>
    <cellStyle name="Lien hypertexte" xfId="220" builtinId="8" hidden="1"/>
    <cellStyle name="Lien hypertexte" xfId="222" builtinId="8" hidden="1"/>
    <cellStyle name="Lien hypertexte" xfId="224" builtinId="8" hidden="1"/>
    <cellStyle name="Lien hypertexte" xfId="226" builtinId="8" hidden="1"/>
    <cellStyle name="Lien hypertexte" xfId="228" builtinId="8" hidden="1"/>
    <cellStyle name="Lien hypertexte" xfId="230" builtinId="8" hidden="1"/>
    <cellStyle name="Lien hypertexte" xfId="232" builtinId="8" hidden="1"/>
    <cellStyle name="Lien hypertexte" xfId="234" builtinId="8" hidden="1"/>
    <cellStyle name="Lien hypertexte" xfId="236" builtinId="8" hidden="1"/>
    <cellStyle name="Lien hypertexte" xfId="238" builtinId="8" hidden="1"/>
    <cellStyle name="Lien hypertexte" xfId="240" builtinId="8" hidden="1"/>
    <cellStyle name="Lien hypertexte" xfId="242" builtinId="8" hidden="1"/>
    <cellStyle name="Lien hypertexte" xfId="244" builtinId="8" hidden="1"/>
    <cellStyle name="Lien hypertexte" xfId="246" builtinId="8" hidden="1"/>
    <cellStyle name="Lien hypertexte" xfId="248" builtinId="8" hidden="1"/>
    <cellStyle name="Lien hypertexte" xfId="250" builtinId="8" hidden="1"/>
    <cellStyle name="Lien hypertexte" xfId="252" builtinId="8" hidden="1"/>
    <cellStyle name="Lien hypertexte" xfId="254" builtinId="8" hidden="1"/>
    <cellStyle name="Lien hypertexte" xfId="256" builtinId="8" hidden="1"/>
    <cellStyle name="Lien hypertexte" xfId="258" builtinId="8" hidden="1"/>
    <cellStyle name="Lien hypertexte" xfId="260" builtinId="8" hidden="1"/>
    <cellStyle name="Lien hypertexte" xfId="262" builtinId="8" hidden="1"/>
    <cellStyle name="Lien hypertexte" xfId="264" builtinId="8" hidden="1"/>
    <cellStyle name="Lien hypertexte" xfId="266" builtinId="8" hidden="1"/>
    <cellStyle name="Lien hypertexte" xfId="268" builtinId="8" hidden="1"/>
    <cellStyle name="Lien hypertexte" xfId="270" builtinId="8" hidden="1"/>
    <cellStyle name="Lien hypertexte" xfId="272" builtinId="8" hidden="1"/>
    <cellStyle name="Lien hypertexte" xfId="274" builtinId="8" hidden="1"/>
    <cellStyle name="Lien hypertexte" xfId="276" builtinId="8" hidden="1"/>
    <cellStyle name="Lien hypertexte" xfId="278" builtinId="8" hidden="1"/>
    <cellStyle name="Lien hypertexte" xfId="280" builtinId="8" hidden="1"/>
    <cellStyle name="Lien hypertexte" xfId="282" builtinId="8" hidden="1"/>
    <cellStyle name="Lien hypertexte" xfId="284" builtinId="8" hidden="1"/>
    <cellStyle name="Lien hypertexte" xfId="286" builtinId="8" hidden="1"/>
    <cellStyle name="Lien hypertexte" xfId="288" builtinId="8" hidden="1"/>
    <cellStyle name="Lien hypertexte" xfId="290" builtinId="8" hidden="1"/>
    <cellStyle name="Lien hypertexte" xfId="292" builtinId="8" hidden="1"/>
    <cellStyle name="Lien hypertexte" xfId="294" builtinId="8" hidden="1"/>
    <cellStyle name="Lien hypertexte" xfId="296" builtinId="8" hidden="1"/>
    <cellStyle name="Lien hypertexte" xfId="298" builtinId="8" hidden="1"/>
    <cellStyle name="Lien hypertexte" xfId="300" builtinId="8" hidden="1"/>
    <cellStyle name="Lien hypertexte" xfId="302" builtinId="8" hidden="1"/>
    <cellStyle name="Lien hypertexte" xfId="304" builtinId="8" hidden="1"/>
    <cellStyle name="Lien hypertexte" xfId="306" builtinId="8" hidden="1"/>
    <cellStyle name="Lien hypertexte" xfId="308" builtinId="8" hidden="1"/>
    <cellStyle name="Lien hypertexte" xfId="310" builtinId="8" hidden="1"/>
    <cellStyle name="Lien hypertexte" xfId="312" builtinId="8" hidden="1"/>
    <cellStyle name="Lien hypertexte" xfId="314" builtinId="8" hidden="1"/>
    <cellStyle name="Lien hypertexte" xfId="316" builtinId="8" hidden="1"/>
    <cellStyle name="Lien hypertexte" xfId="318" builtinId="8" hidden="1"/>
    <cellStyle name="Lien hypertexte" xfId="320" builtinId="8" hidden="1"/>
    <cellStyle name="Lien hypertexte" xfId="322" builtinId="8" hidden="1"/>
    <cellStyle name="Lien hypertexte" xfId="324" builtinId="8" hidden="1"/>
    <cellStyle name="Lien hypertexte" xfId="326" builtinId="8" hidden="1"/>
    <cellStyle name="Lien hypertexte" xfId="328" builtinId="8" hidden="1"/>
    <cellStyle name="Lien hypertexte" xfId="330" builtinId="8" hidden="1"/>
    <cellStyle name="Lien hypertexte" xfId="332" builtinId="8" hidden="1"/>
    <cellStyle name="Lien hypertexte" xfId="334" builtinId="8" hidden="1"/>
    <cellStyle name="Lien hypertexte" xfId="336" builtinId="8" hidden="1"/>
    <cellStyle name="Lien hypertexte" xfId="338" builtinId="8" hidden="1"/>
    <cellStyle name="Lien hypertexte" xfId="340" builtinId="8" hidden="1"/>
    <cellStyle name="Lien hypertexte" xfId="342" builtinId="8" hidden="1"/>
    <cellStyle name="Lien hypertexte" xfId="344" builtinId="8" hidden="1"/>
    <cellStyle name="Lien hypertexte" xfId="346" builtinId="8" hidden="1"/>
    <cellStyle name="Lien hypertexte" xfId="348" builtinId="8" hidden="1"/>
    <cellStyle name="Lien hypertexte" xfId="350" builtinId="8" hidden="1"/>
    <cellStyle name="Lien hypertexte" xfId="352" builtinId="8" hidden="1"/>
    <cellStyle name="Lien hypertexte" xfId="354" builtinId="8" hidden="1"/>
    <cellStyle name="Lien hypertexte" xfId="356" builtinId="8" hidden="1"/>
    <cellStyle name="Lien hypertexte" xfId="358" builtinId="8" hidden="1"/>
    <cellStyle name="Lien hypertexte" xfId="360" builtinId="8" hidden="1"/>
    <cellStyle name="Lien hypertexte" xfId="362" builtinId="8" hidden="1"/>
    <cellStyle name="Lien hypertexte" xfId="364" builtinId="8" hidden="1"/>
    <cellStyle name="Lien hypertexte" xfId="366" builtinId="8" hidden="1"/>
    <cellStyle name="Lien hypertexte" xfId="368" builtinId="8" hidden="1"/>
    <cellStyle name="Lien hypertexte" xfId="370" builtinId="8" hidden="1"/>
    <cellStyle name="Lien hypertexte" xfId="372" builtinId="8" hidden="1"/>
    <cellStyle name="Lien hypertexte" xfId="374" builtinId="8" hidden="1"/>
    <cellStyle name="Lien hypertexte" xfId="376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Lien hypertexte visité" xfId="175" builtinId="9" hidden="1"/>
    <cellStyle name="Lien hypertexte visité" xfId="177" builtinId="9" hidden="1"/>
    <cellStyle name="Lien hypertexte visité" xfId="179" builtinId="9" hidden="1"/>
    <cellStyle name="Lien hypertexte visité" xfId="181" builtinId="9" hidden="1"/>
    <cellStyle name="Lien hypertexte visité" xfId="183" builtinId="9" hidden="1"/>
    <cellStyle name="Lien hypertexte visité" xfId="185" builtinId="9" hidden="1"/>
    <cellStyle name="Lien hypertexte visité" xfId="187" builtinId="9" hidden="1"/>
    <cellStyle name="Lien hypertexte visité" xfId="189" builtinId="9" hidden="1"/>
    <cellStyle name="Lien hypertexte visité" xfId="191" builtinId="9" hidden="1"/>
    <cellStyle name="Lien hypertexte visité" xfId="193" builtinId="9" hidden="1"/>
    <cellStyle name="Lien hypertexte visité" xfId="195" builtinId="9" hidden="1"/>
    <cellStyle name="Lien hypertexte visité" xfId="197" builtinId="9" hidden="1"/>
    <cellStyle name="Lien hypertexte visité" xfId="199" builtinId="9" hidden="1"/>
    <cellStyle name="Lien hypertexte visité" xfId="201" builtinId="9" hidden="1"/>
    <cellStyle name="Lien hypertexte visité" xfId="203" builtinId="9" hidden="1"/>
    <cellStyle name="Lien hypertexte visité" xfId="205" builtinId="9" hidden="1"/>
    <cellStyle name="Lien hypertexte visité" xfId="207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5" builtinId="9" hidden="1"/>
    <cellStyle name="Lien hypertexte visité" xfId="217" builtinId="9" hidden="1"/>
    <cellStyle name="Lien hypertexte visité" xfId="219" builtinId="9" hidden="1"/>
    <cellStyle name="Lien hypertexte visité" xfId="221" builtinId="9" hidden="1"/>
    <cellStyle name="Lien hypertexte visité" xfId="223" builtinId="9" hidden="1"/>
    <cellStyle name="Lien hypertexte visité" xfId="225" builtinId="9" hidden="1"/>
    <cellStyle name="Lien hypertexte visité" xfId="227" builtinId="9" hidden="1"/>
    <cellStyle name="Lien hypertexte visité" xfId="229" builtinId="9" hidden="1"/>
    <cellStyle name="Lien hypertexte visité" xfId="231" builtinId="9" hidden="1"/>
    <cellStyle name="Lien hypertexte visité" xfId="233" builtinId="9" hidden="1"/>
    <cellStyle name="Lien hypertexte visité" xfId="235" builtinId="9" hidden="1"/>
    <cellStyle name="Lien hypertexte visité" xfId="237" builtinId="9" hidden="1"/>
    <cellStyle name="Lien hypertexte visité" xfId="239" builtinId="9" hidden="1"/>
    <cellStyle name="Lien hypertexte visité" xfId="241" builtinId="9" hidden="1"/>
    <cellStyle name="Lien hypertexte visité" xfId="243" builtinId="9" hidden="1"/>
    <cellStyle name="Lien hypertexte visité" xfId="245" builtinId="9" hidden="1"/>
    <cellStyle name="Lien hypertexte visité" xfId="247" builtinId="9" hidden="1"/>
    <cellStyle name="Lien hypertexte visité" xfId="249" builtinId="9" hidden="1"/>
    <cellStyle name="Lien hypertexte visité" xfId="251" builtinId="9" hidden="1"/>
    <cellStyle name="Lien hypertexte visité" xfId="253" builtinId="9" hidden="1"/>
    <cellStyle name="Lien hypertexte visité" xfId="255" builtinId="9" hidden="1"/>
    <cellStyle name="Lien hypertexte visité" xfId="257" builtinId="9" hidden="1"/>
    <cellStyle name="Lien hypertexte visité" xfId="259" builtinId="9" hidden="1"/>
    <cellStyle name="Lien hypertexte visité" xfId="261" builtinId="9" hidden="1"/>
    <cellStyle name="Lien hypertexte visité" xfId="263" builtinId="9" hidden="1"/>
    <cellStyle name="Lien hypertexte visité" xfId="265" builtinId="9" hidden="1"/>
    <cellStyle name="Lien hypertexte visité" xfId="267" builtinId="9" hidden="1"/>
    <cellStyle name="Lien hypertexte visité" xfId="269" builtinId="9" hidden="1"/>
    <cellStyle name="Lien hypertexte visité" xfId="271" builtinId="9" hidden="1"/>
    <cellStyle name="Lien hypertexte visité" xfId="273" builtinId="9" hidden="1"/>
    <cellStyle name="Lien hypertexte visité" xfId="275" builtinId="9" hidden="1"/>
    <cellStyle name="Lien hypertexte visité" xfId="277" builtinId="9" hidden="1"/>
    <cellStyle name="Lien hypertexte visité" xfId="279" builtinId="9" hidden="1"/>
    <cellStyle name="Lien hypertexte visité" xfId="281" builtinId="9" hidden="1"/>
    <cellStyle name="Lien hypertexte visité" xfId="283" builtinId="9" hidden="1"/>
    <cellStyle name="Lien hypertexte visité" xfId="285" builtinId="9" hidden="1"/>
    <cellStyle name="Lien hypertexte visité" xfId="287" builtinId="9" hidden="1"/>
    <cellStyle name="Lien hypertexte visité" xfId="289" builtinId="9" hidden="1"/>
    <cellStyle name="Lien hypertexte visité" xfId="291" builtinId="9" hidden="1"/>
    <cellStyle name="Lien hypertexte visité" xfId="293" builtinId="9" hidden="1"/>
    <cellStyle name="Lien hypertexte visité" xfId="295" builtinId="9" hidden="1"/>
    <cellStyle name="Lien hypertexte visité" xfId="297" builtinId="9" hidden="1"/>
    <cellStyle name="Lien hypertexte visité" xfId="299" builtinId="9" hidden="1"/>
    <cellStyle name="Lien hypertexte visité" xfId="301" builtinId="9" hidden="1"/>
    <cellStyle name="Lien hypertexte visité" xfId="303" builtinId="9" hidden="1"/>
    <cellStyle name="Lien hypertexte visité" xfId="305" builtinId="9" hidden="1"/>
    <cellStyle name="Lien hypertexte visité" xfId="307" builtinId="9" hidden="1"/>
    <cellStyle name="Lien hypertexte visité" xfId="309" builtinId="9" hidden="1"/>
    <cellStyle name="Lien hypertexte visité" xfId="311" builtinId="9" hidden="1"/>
    <cellStyle name="Lien hypertexte visité" xfId="313" builtinId="9" hidden="1"/>
    <cellStyle name="Lien hypertexte visité" xfId="315" builtinId="9" hidden="1"/>
    <cellStyle name="Lien hypertexte visité" xfId="317" builtinId="9" hidden="1"/>
    <cellStyle name="Lien hypertexte visité" xfId="319" builtinId="9" hidden="1"/>
    <cellStyle name="Lien hypertexte visité" xfId="321" builtinId="9" hidden="1"/>
    <cellStyle name="Lien hypertexte visité" xfId="323" builtinId="9" hidden="1"/>
    <cellStyle name="Lien hypertexte visité" xfId="325" builtinId="9" hidden="1"/>
    <cellStyle name="Lien hypertexte visité" xfId="327" builtinId="9" hidden="1"/>
    <cellStyle name="Lien hypertexte visité" xfId="329" builtinId="9" hidden="1"/>
    <cellStyle name="Lien hypertexte visité" xfId="331" builtinId="9" hidden="1"/>
    <cellStyle name="Lien hypertexte visité" xfId="333" builtinId="9" hidden="1"/>
    <cellStyle name="Lien hypertexte visité" xfId="335" builtinId="9" hidden="1"/>
    <cellStyle name="Lien hypertexte visité" xfId="337" builtinId="9" hidden="1"/>
    <cellStyle name="Lien hypertexte visité" xfId="339" builtinId="9" hidden="1"/>
    <cellStyle name="Lien hypertexte visité" xfId="341" builtinId="9" hidden="1"/>
    <cellStyle name="Lien hypertexte visité" xfId="343" builtinId="9" hidden="1"/>
    <cellStyle name="Lien hypertexte visité" xfId="345" builtinId="9" hidden="1"/>
    <cellStyle name="Lien hypertexte visité" xfId="347" builtinId="9" hidden="1"/>
    <cellStyle name="Lien hypertexte visité" xfId="349" builtinId="9" hidden="1"/>
    <cellStyle name="Lien hypertexte visité" xfId="351" builtinId="9" hidden="1"/>
    <cellStyle name="Lien hypertexte visité" xfId="353" builtinId="9" hidden="1"/>
    <cellStyle name="Lien hypertexte visité" xfId="355" builtinId="9" hidden="1"/>
    <cellStyle name="Lien hypertexte visité" xfId="357" builtinId="9" hidden="1"/>
    <cellStyle name="Lien hypertexte visité" xfId="359" builtinId="9" hidden="1"/>
    <cellStyle name="Lien hypertexte visité" xfId="361" builtinId="9" hidden="1"/>
    <cellStyle name="Lien hypertexte visité" xfId="363" builtinId="9" hidden="1"/>
    <cellStyle name="Lien hypertexte visité" xfId="365" builtinId="9" hidden="1"/>
    <cellStyle name="Lien hypertexte visité" xfId="367" builtinId="9" hidden="1"/>
    <cellStyle name="Lien hypertexte visité" xfId="369" builtinId="9" hidden="1"/>
    <cellStyle name="Lien hypertexte visité" xfId="371" builtinId="9" hidden="1"/>
    <cellStyle name="Lien hypertexte visité" xfId="373" builtinId="9" hidden="1"/>
    <cellStyle name="Lien hypertexte visité" xfId="375" builtinId="9" hidden="1"/>
    <cellStyle name="Lien hypertexte visité" xfId="377" builtinId="9" hidden="1"/>
    <cellStyle name="Normal" xfId="0" builtinId="0"/>
    <cellStyle name="Normal 2" xfId="1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59999389629810485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#,##0\ &quot;€&quot;"/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</dxfs>
  <tableStyles count="0" defaultTableStyle="TableStyleMedium9" defaultPivotStyle="PivotStyleLight16"/>
  <colors>
    <mruColors>
      <color rgb="FFFFFF99"/>
      <color rgb="FFCCFF99"/>
      <color rgb="FFFFFFCC"/>
      <color rgb="FFFFCC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1/relationships/timelineCache" Target="timelineCaches/timelineCach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1219200</xdr:colOff>
      <xdr:row>6</xdr:row>
      <xdr:rowOff>47625</xdr:rowOff>
    </xdr:from>
    <xdr:to>
      <xdr:col>9</xdr:col>
      <xdr:colOff>238125</xdr:colOff>
      <xdr:row>14</xdr:row>
      <xdr:rowOff>123825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2" name="dat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da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91000" y="1019175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Chronologie : fonctionne dans Excel 2013 ou version ultérieure. Ne pas déplacer ni redimensionner.</a:t>
              </a:r>
            </a:p>
          </xdr:txBody>
        </xdr:sp>
      </mc:Fallback>
    </mc:AlternateContent>
    <xdr:clientData/>
  </xdr:twoCellAnchor>
  <xdr:twoCellAnchor>
    <xdr:from>
      <xdr:col>5</xdr:col>
      <xdr:colOff>28575</xdr:colOff>
      <xdr:row>0</xdr:row>
      <xdr:rowOff>152400</xdr:rowOff>
    </xdr:from>
    <xdr:to>
      <xdr:col>10</xdr:col>
      <xdr:colOff>28575</xdr:colOff>
      <xdr:row>4</xdr:row>
      <xdr:rowOff>38100</xdr:rowOff>
    </xdr:to>
    <xdr:sp macro="" textlink="">
      <xdr:nvSpPr>
        <xdr:cNvPr id="3" name="ZoneTexte 2"/>
        <xdr:cNvSpPr txBox="1"/>
      </xdr:nvSpPr>
      <xdr:spPr>
        <a:xfrm>
          <a:off x="4267200" y="152400"/>
          <a:ext cx="3810000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Les nouvelles</a:t>
          </a:r>
          <a:r>
            <a:rPr lang="fr-FR" sz="1100" baseline="0"/>
            <a:t> saisies s'actualisent sur le TCD (clic droit dans le tableau, puis actualiser</a:t>
          </a:r>
          <a:endParaRPr lang="fr-FR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TCD_Budge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-Paul" refreshedDate="42245.803365856482" createdVersion="5" refreshedVersion="5" minRefreshableVersion="3" recordCount="5">
  <cacheSource type="worksheet">
    <worksheetSource ref="A4:F9" sheet="Saisie" r:id="rId2"/>
  </cacheSource>
  <cacheFields count="7">
    <cacheField name="date" numFmtId="0">
      <sharedItems containsSemiMixedTypes="0" containsNonDate="0" containsDate="1" containsString="0" minDate="2015-10-04T00:00:00" maxDate="2016-02-09T00:00:00" count="5">
        <d v="2015-10-04T00:00:00"/>
        <d v="2015-11-05T00:00:00"/>
        <d v="2015-12-09T00:00:00"/>
        <d v="2016-01-02T00:00:00"/>
        <d v="2016-02-08T00:00:00"/>
      </sharedItems>
    </cacheField>
    <cacheField name="Type" numFmtId="0">
      <sharedItems count="5">
        <s v="Locations"/>
        <s v="Charges"/>
        <s v="Finances"/>
        <s v="Retraites"/>
        <s v="Impôts"/>
      </sharedItems>
    </cacheField>
    <cacheField name="Détail" numFmtId="0">
      <sharedItems count="5">
        <s v="Studio"/>
        <s v="Appart"/>
        <s v="Livret A"/>
        <s v="Lui"/>
        <s v="Fonciers"/>
      </sharedItems>
    </cacheField>
    <cacheField name="Complément" numFmtId="0">
      <sharedItems containsBlank="1" count="2">
        <m/>
        <s v="Appartement"/>
      </sharedItems>
    </cacheField>
    <cacheField name="es" numFmtId="0">
      <sharedItems count="2">
        <s v="E"/>
        <s v="S"/>
      </sharedItems>
    </cacheField>
    <cacheField name="montant" numFmtId="166">
      <sharedItems containsSemiMixedTypes="0" containsString="0" containsNumber="1" containsInteger="1" minValue="150" maxValue="2200"/>
    </cacheField>
    <cacheField name="Champ1" numFmtId="0" formula="montant" databaseField="0"/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x v="0"/>
    <x v="0"/>
    <x v="0"/>
    <x v="0"/>
    <n v="300"/>
  </r>
  <r>
    <x v="1"/>
    <x v="1"/>
    <x v="1"/>
    <x v="0"/>
    <x v="1"/>
    <n v="150"/>
  </r>
  <r>
    <x v="2"/>
    <x v="2"/>
    <x v="2"/>
    <x v="0"/>
    <x v="0"/>
    <n v="2200"/>
  </r>
  <r>
    <x v="3"/>
    <x v="3"/>
    <x v="3"/>
    <x v="0"/>
    <x v="0"/>
    <n v="1256"/>
  </r>
  <r>
    <x v="4"/>
    <x v="4"/>
    <x v="4"/>
    <x v="1"/>
    <x v="1"/>
    <n v="4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8" applyNumberFormats="0" applyBorderFormats="0" applyFontFormats="0" applyPatternFormats="0" applyAlignmentFormats="0" applyWidthHeightFormats="1" dataCaption="Valeurs" updatedVersion="5" minRefreshableVersion="5" useAutoFormatting="1" itemPrintTitles="1" createdVersion="5" indent="0" outline="1" outlineData="1" multipleFieldFilters="0" colHeaderCaption="E/S">
  <location ref="A3:D17" firstHeaderRow="1" firstDataRow="2" firstDataCol="1"/>
  <pivotFields count="7"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6">
        <item x="1"/>
        <item x="2"/>
        <item x="4"/>
        <item x="0"/>
        <item x="3"/>
        <item t="default"/>
      </items>
    </pivotField>
    <pivotField axis="axisRow" showAll="0">
      <items count="6">
        <item x="1"/>
        <item x="4"/>
        <item x="2"/>
        <item x="3"/>
        <item x="0"/>
        <item t="default"/>
      </items>
    </pivotField>
    <pivotField axis="axisRow" showAll="0">
      <items count="3">
        <item x="1"/>
        <item x="0"/>
        <item t="default"/>
      </items>
    </pivotField>
    <pivotField axis="axisCol" showAll="0">
      <items count="3">
        <item x="0"/>
        <item x="1"/>
        <item t="default"/>
      </items>
    </pivotField>
    <pivotField dataField="1" numFmtId="166" showAll="0"/>
    <pivotField dragToRow="0" dragToCol="0" dragToPage="0" showAll="0" defaultSubtotal="0"/>
  </pivotFields>
  <rowFields count="4">
    <field x="0"/>
    <field x="1"/>
    <field x="2"/>
    <field x="3"/>
  </rowFields>
  <rowItems count="13">
    <i>
      <x/>
    </i>
    <i r="1">
      <x v="3"/>
    </i>
    <i r="2">
      <x v="4"/>
    </i>
    <i r="3">
      <x v="1"/>
    </i>
    <i>
      <x v="1"/>
    </i>
    <i r="1">
      <x/>
    </i>
    <i r="2">
      <x/>
    </i>
    <i r="3">
      <x v="1"/>
    </i>
    <i>
      <x v="2"/>
    </i>
    <i r="1">
      <x v="1"/>
    </i>
    <i r="2">
      <x v="2"/>
    </i>
    <i r="3">
      <x v="1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Somme de montant" fld="5" baseField="0" baseItem="0"/>
  </dataFields>
  <pivotTableStyleInfo name="PivotStyleLight16" showRowHeaders="1" showColHeaders="1" showRowStripes="0" showColStripes="0" showLastColumn="1"/>
  <filters count="1">
    <filter fld="0" type="dateBetween" evalOrder="-1" id="8" name="date">
      <autoFilter ref="A1">
        <filterColumn colId="0">
          <customFilters and="1">
            <customFilter operator="greaterThanOrEqual" val="42005"/>
            <customFilter operator="lessThanOrEqual" val="42369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3" name="Tableau3" displayName="Tableau3" ref="A4:F9" totalsRowShown="0" headerRowDxfId="0" dataDxfId="1">
  <autoFilter ref="A4:F9"/>
  <tableColumns count="6">
    <tableColumn id="1" name="date"/>
    <tableColumn id="2" name="Type" dataDxfId="6"/>
    <tableColumn id="3" name="Détail" dataDxfId="5"/>
    <tableColumn id="4" name="Complément" dataDxfId="4"/>
    <tableColumn id="5" name="es" dataDxfId="3">
      <calculatedColumnFormula>IF(ISNA(R5)=TRUE," ",IF(R5="+","E",IF(R5="-","S"," ")))</calculatedColumnFormula>
    </tableColumn>
    <tableColumn id="6" name="montant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name="ChronologieNative_date" sourceName="date">
  <pivotTables>
    <pivotTable tabId="20" name="Tableau croisé dynamique1"/>
  </pivotTables>
  <state minimalRefreshVersion="6" lastRefreshVersion="6" pivotCacheId="1" filterType="dateBetween">
    <selection startDate="2015-01-01T00:00:00" endDate="2015-12-31T00:00:00"/>
    <bounds startDate="2015-01-01T00:00:00" endDate="2017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date" cache="ChronologieNative_date" caption="date" level="0" selectionLevel="0" scrollPosition="2015-01-01T00:00:00"/>
</timelines>
</file>

<file path=xl/worksheets/_rels/sheet5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62"/>
  <sheetViews>
    <sheetView workbookViewId="0">
      <selection activeCell="G25" sqref="G25"/>
    </sheetView>
  </sheetViews>
  <sheetFormatPr baseColWidth="10" defaultRowHeight="12.75" x14ac:dyDescent="0.2"/>
  <cols>
    <col min="1" max="1" width="4.42578125" style="4" customWidth="1"/>
    <col min="2" max="2" width="30" customWidth="1"/>
    <col min="3" max="6" width="10.85546875" style="1"/>
    <col min="257" max="257" width="4.42578125" customWidth="1"/>
    <col min="258" max="258" width="30" customWidth="1"/>
    <col min="513" max="513" width="4.42578125" customWidth="1"/>
    <col min="514" max="514" width="30" customWidth="1"/>
    <col min="769" max="769" width="4.42578125" customWidth="1"/>
    <col min="770" max="770" width="30" customWidth="1"/>
    <col min="1025" max="1025" width="4.42578125" customWidth="1"/>
    <col min="1026" max="1026" width="30" customWidth="1"/>
    <col min="1281" max="1281" width="4.42578125" customWidth="1"/>
    <col min="1282" max="1282" width="30" customWidth="1"/>
    <col min="1537" max="1537" width="4.42578125" customWidth="1"/>
    <col min="1538" max="1538" width="30" customWidth="1"/>
    <col min="1793" max="1793" width="4.42578125" customWidth="1"/>
    <col min="1794" max="1794" width="30" customWidth="1"/>
    <col min="2049" max="2049" width="4.42578125" customWidth="1"/>
    <col min="2050" max="2050" width="30" customWidth="1"/>
    <col min="2305" max="2305" width="4.42578125" customWidth="1"/>
    <col min="2306" max="2306" width="30" customWidth="1"/>
    <col min="2561" max="2561" width="4.42578125" customWidth="1"/>
    <col min="2562" max="2562" width="30" customWidth="1"/>
    <col min="2817" max="2817" width="4.42578125" customWidth="1"/>
    <col min="2818" max="2818" width="30" customWidth="1"/>
    <col min="3073" max="3073" width="4.42578125" customWidth="1"/>
    <col min="3074" max="3074" width="30" customWidth="1"/>
    <col min="3329" max="3329" width="4.42578125" customWidth="1"/>
    <col min="3330" max="3330" width="30" customWidth="1"/>
    <col min="3585" max="3585" width="4.42578125" customWidth="1"/>
    <col min="3586" max="3586" width="30" customWidth="1"/>
    <col min="3841" max="3841" width="4.42578125" customWidth="1"/>
    <col min="3842" max="3842" width="30" customWidth="1"/>
    <col min="4097" max="4097" width="4.42578125" customWidth="1"/>
    <col min="4098" max="4098" width="30" customWidth="1"/>
    <col min="4353" max="4353" width="4.42578125" customWidth="1"/>
    <col min="4354" max="4354" width="30" customWidth="1"/>
    <col min="4609" max="4609" width="4.42578125" customWidth="1"/>
    <col min="4610" max="4610" width="30" customWidth="1"/>
    <col min="4865" max="4865" width="4.42578125" customWidth="1"/>
    <col min="4866" max="4866" width="30" customWidth="1"/>
    <col min="5121" max="5121" width="4.42578125" customWidth="1"/>
    <col min="5122" max="5122" width="30" customWidth="1"/>
    <col min="5377" max="5377" width="4.42578125" customWidth="1"/>
    <col min="5378" max="5378" width="30" customWidth="1"/>
    <col min="5633" max="5633" width="4.42578125" customWidth="1"/>
    <col min="5634" max="5634" width="30" customWidth="1"/>
    <col min="5889" max="5889" width="4.42578125" customWidth="1"/>
    <col min="5890" max="5890" width="30" customWidth="1"/>
    <col min="6145" max="6145" width="4.42578125" customWidth="1"/>
    <col min="6146" max="6146" width="30" customWidth="1"/>
    <col min="6401" max="6401" width="4.42578125" customWidth="1"/>
    <col min="6402" max="6402" width="30" customWidth="1"/>
    <col min="6657" max="6657" width="4.42578125" customWidth="1"/>
    <col min="6658" max="6658" width="30" customWidth="1"/>
    <col min="6913" max="6913" width="4.42578125" customWidth="1"/>
    <col min="6914" max="6914" width="30" customWidth="1"/>
    <col min="7169" max="7169" width="4.42578125" customWidth="1"/>
    <col min="7170" max="7170" width="30" customWidth="1"/>
    <col min="7425" max="7425" width="4.42578125" customWidth="1"/>
    <col min="7426" max="7426" width="30" customWidth="1"/>
    <col min="7681" max="7681" width="4.42578125" customWidth="1"/>
    <col min="7682" max="7682" width="30" customWidth="1"/>
    <col min="7937" max="7937" width="4.42578125" customWidth="1"/>
    <col min="7938" max="7938" width="30" customWidth="1"/>
    <col min="8193" max="8193" width="4.42578125" customWidth="1"/>
    <col min="8194" max="8194" width="30" customWidth="1"/>
    <col min="8449" max="8449" width="4.42578125" customWidth="1"/>
    <col min="8450" max="8450" width="30" customWidth="1"/>
    <col min="8705" max="8705" width="4.42578125" customWidth="1"/>
    <col min="8706" max="8706" width="30" customWidth="1"/>
    <col min="8961" max="8961" width="4.42578125" customWidth="1"/>
    <col min="8962" max="8962" width="30" customWidth="1"/>
    <col min="9217" max="9217" width="4.42578125" customWidth="1"/>
    <col min="9218" max="9218" width="30" customWidth="1"/>
    <col min="9473" max="9473" width="4.42578125" customWidth="1"/>
    <col min="9474" max="9474" width="30" customWidth="1"/>
    <col min="9729" max="9729" width="4.42578125" customWidth="1"/>
    <col min="9730" max="9730" width="30" customWidth="1"/>
    <col min="9985" max="9985" width="4.42578125" customWidth="1"/>
    <col min="9986" max="9986" width="30" customWidth="1"/>
    <col min="10241" max="10241" width="4.42578125" customWidth="1"/>
    <col min="10242" max="10242" width="30" customWidth="1"/>
    <col min="10497" max="10497" width="4.42578125" customWidth="1"/>
    <col min="10498" max="10498" width="30" customWidth="1"/>
    <col min="10753" max="10753" width="4.42578125" customWidth="1"/>
    <col min="10754" max="10754" width="30" customWidth="1"/>
    <col min="11009" max="11009" width="4.42578125" customWidth="1"/>
    <col min="11010" max="11010" width="30" customWidth="1"/>
    <col min="11265" max="11265" width="4.42578125" customWidth="1"/>
    <col min="11266" max="11266" width="30" customWidth="1"/>
    <col min="11521" max="11521" width="4.42578125" customWidth="1"/>
    <col min="11522" max="11522" width="30" customWidth="1"/>
    <col min="11777" max="11777" width="4.42578125" customWidth="1"/>
    <col min="11778" max="11778" width="30" customWidth="1"/>
    <col min="12033" max="12033" width="4.42578125" customWidth="1"/>
    <col min="12034" max="12034" width="30" customWidth="1"/>
    <col min="12289" max="12289" width="4.42578125" customWidth="1"/>
    <col min="12290" max="12290" width="30" customWidth="1"/>
    <col min="12545" max="12545" width="4.42578125" customWidth="1"/>
    <col min="12546" max="12546" width="30" customWidth="1"/>
    <col min="12801" max="12801" width="4.42578125" customWidth="1"/>
    <col min="12802" max="12802" width="30" customWidth="1"/>
    <col min="13057" max="13057" width="4.42578125" customWidth="1"/>
    <col min="13058" max="13058" width="30" customWidth="1"/>
    <col min="13313" max="13313" width="4.42578125" customWidth="1"/>
    <col min="13314" max="13314" width="30" customWidth="1"/>
    <col min="13569" max="13569" width="4.42578125" customWidth="1"/>
    <col min="13570" max="13570" width="30" customWidth="1"/>
    <col min="13825" max="13825" width="4.42578125" customWidth="1"/>
    <col min="13826" max="13826" width="30" customWidth="1"/>
    <col min="14081" max="14081" width="4.42578125" customWidth="1"/>
    <col min="14082" max="14082" width="30" customWidth="1"/>
    <col min="14337" max="14337" width="4.42578125" customWidth="1"/>
    <col min="14338" max="14338" width="30" customWidth="1"/>
    <col min="14593" max="14593" width="4.42578125" customWidth="1"/>
    <col min="14594" max="14594" width="30" customWidth="1"/>
    <col min="14849" max="14849" width="4.42578125" customWidth="1"/>
    <col min="14850" max="14850" width="30" customWidth="1"/>
    <col min="15105" max="15105" width="4.42578125" customWidth="1"/>
    <col min="15106" max="15106" width="30" customWidth="1"/>
    <col min="15361" max="15361" width="4.42578125" customWidth="1"/>
    <col min="15362" max="15362" width="30" customWidth="1"/>
    <col min="15617" max="15617" width="4.42578125" customWidth="1"/>
    <col min="15618" max="15618" width="30" customWidth="1"/>
    <col min="15873" max="15873" width="4.42578125" customWidth="1"/>
    <col min="15874" max="15874" width="30" customWidth="1"/>
    <col min="16129" max="16129" width="4.42578125" customWidth="1"/>
    <col min="16130" max="16130" width="30" customWidth="1"/>
  </cols>
  <sheetData>
    <row r="1" spans="1:6" ht="15" x14ac:dyDescent="0.2">
      <c r="B1" s="7" t="s">
        <v>13</v>
      </c>
    </row>
    <row r="2" spans="1:6" ht="15.75" x14ac:dyDescent="0.25">
      <c r="A2" s="4" t="s">
        <v>17</v>
      </c>
      <c r="B2" s="2"/>
      <c r="E2" s="2"/>
      <c r="F2" s="2"/>
    </row>
    <row r="3" spans="1:6" x14ac:dyDescent="0.2">
      <c r="B3" s="3" t="s">
        <v>34</v>
      </c>
      <c r="E3" s="1">
        <v>1200</v>
      </c>
    </row>
    <row r="4" spans="1:6" x14ac:dyDescent="0.2">
      <c r="B4" s="3" t="s">
        <v>32</v>
      </c>
      <c r="E4" s="1">
        <v>1799</v>
      </c>
    </row>
    <row r="5" spans="1:6" x14ac:dyDescent="0.2">
      <c r="B5" s="3" t="s">
        <v>33</v>
      </c>
      <c r="E5" s="1">
        <v>2117.52</v>
      </c>
    </row>
    <row r="6" spans="1:6" x14ac:dyDescent="0.2">
      <c r="B6" s="3" t="s">
        <v>16</v>
      </c>
      <c r="C6" s="1">
        <v>5400</v>
      </c>
      <c r="D6" s="1">
        <v>12</v>
      </c>
      <c r="E6" s="1">
        <f>C6/D6</f>
        <v>450</v>
      </c>
    </row>
    <row r="7" spans="1:6" x14ac:dyDescent="0.2">
      <c r="B7" s="3" t="s">
        <v>67</v>
      </c>
      <c r="E7" s="19" t="s">
        <v>68</v>
      </c>
    </row>
    <row r="8" spans="1:6" x14ac:dyDescent="0.2">
      <c r="A8" s="4" t="s">
        <v>18</v>
      </c>
    </row>
    <row r="9" spans="1:6" x14ac:dyDescent="0.2">
      <c r="B9" s="3" t="s">
        <v>14</v>
      </c>
      <c r="E9" s="1">
        <f>ROUND(2275.08/3,2)</f>
        <v>758.36</v>
      </c>
    </row>
    <row r="10" spans="1:6" x14ac:dyDescent="0.2">
      <c r="B10" s="3" t="s">
        <v>15</v>
      </c>
      <c r="E10" s="1">
        <f>ROUND(763.38/3,2)</f>
        <v>254.46</v>
      </c>
    </row>
    <row r="11" spans="1:6" x14ac:dyDescent="0.2">
      <c r="A11" s="4" t="s">
        <v>19</v>
      </c>
      <c r="B11" s="3"/>
    </row>
    <row r="12" spans="1:6" x14ac:dyDescent="0.2">
      <c r="B12" t="s">
        <v>69</v>
      </c>
      <c r="E12" s="1">
        <v>2580</v>
      </c>
    </row>
    <row r="13" spans="1:6" x14ac:dyDescent="0.2">
      <c r="B13" t="s">
        <v>70</v>
      </c>
      <c r="C13" s="1">
        <v>8966.16</v>
      </c>
      <c r="D13" s="1">
        <v>3</v>
      </c>
      <c r="E13" s="1">
        <f>C13/D13</f>
        <v>2988.72</v>
      </c>
    </row>
    <row r="14" spans="1:6" x14ac:dyDescent="0.2">
      <c r="B14" t="s">
        <v>71</v>
      </c>
      <c r="E14" s="1">
        <v>2351.92</v>
      </c>
    </row>
    <row r="15" spans="1:6" x14ac:dyDescent="0.2">
      <c r="A15" s="4" t="s">
        <v>20</v>
      </c>
    </row>
    <row r="16" spans="1:6" x14ac:dyDescent="0.2">
      <c r="B16" s="3" t="s">
        <v>72</v>
      </c>
      <c r="C16" s="1">
        <v>2500</v>
      </c>
      <c r="D16" s="1">
        <v>12</v>
      </c>
      <c r="E16" s="1">
        <f>C16/D16</f>
        <v>208.33333333333334</v>
      </c>
    </row>
    <row r="17" spans="1:6" x14ac:dyDescent="0.2">
      <c r="B17" s="3" t="s">
        <v>73</v>
      </c>
      <c r="C17" s="1">
        <v>1600</v>
      </c>
      <c r="D17" s="1">
        <v>12</v>
      </c>
      <c r="E17" s="1">
        <f>C17/D17</f>
        <v>133.33333333333334</v>
      </c>
    </row>
    <row r="18" spans="1:6" x14ac:dyDescent="0.2">
      <c r="B18" s="3"/>
    </row>
    <row r="19" spans="1:6" ht="15" x14ac:dyDescent="0.2">
      <c r="B19" s="7" t="s">
        <v>12</v>
      </c>
    </row>
    <row r="20" spans="1:6" ht="15.75" x14ac:dyDescent="0.25">
      <c r="A20" s="4" t="s">
        <v>21</v>
      </c>
      <c r="B20" s="2"/>
    </row>
    <row r="21" spans="1:6" x14ac:dyDescent="0.2">
      <c r="B21" s="3" t="s">
        <v>74</v>
      </c>
      <c r="C21" s="8" t="s">
        <v>75</v>
      </c>
      <c r="D21" s="8">
        <v>264.75</v>
      </c>
      <c r="F21" s="1">
        <v>29.41</v>
      </c>
    </row>
    <row r="22" spans="1:6" x14ac:dyDescent="0.2">
      <c r="B22" s="3" t="s">
        <v>76</v>
      </c>
      <c r="C22" s="8" t="s">
        <v>75</v>
      </c>
      <c r="D22" s="8">
        <v>57869.61</v>
      </c>
      <c r="F22" s="1">
        <v>1894.04</v>
      </c>
    </row>
    <row r="23" spans="1:6" x14ac:dyDescent="0.2">
      <c r="B23" s="3" t="s">
        <v>77</v>
      </c>
      <c r="F23" s="1">
        <v>1050</v>
      </c>
    </row>
    <row r="24" spans="1:6" x14ac:dyDescent="0.2">
      <c r="A24" s="4" t="s">
        <v>25</v>
      </c>
      <c r="B24" s="3"/>
    </row>
    <row r="25" spans="1:6" x14ac:dyDescent="0.2">
      <c r="B25" s="3" t="s">
        <v>9</v>
      </c>
      <c r="F25" s="1">
        <v>300</v>
      </c>
    </row>
    <row r="26" spans="1:6" x14ac:dyDescent="0.2">
      <c r="B26" s="3" t="s">
        <v>10</v>
      </c>
      <c r="F26" s="1">
        <f>ROUND(200/12,2)</f>
        <v>16.670000000000002</v>
      </c>
    </row>
    <row r="27" spans="1:6" x14ac:dyDescent="0.2">
      <c r="B27" s="3" t="s">
        <v>8</v>
      </c>
      <c r="F27" s="1">
        <v>70</v>
      </c>
    </row>
    <row r="28" spans="1:6" x14ac:dyDescent="0.2">
      <c r="B28" s="3" t="s">
        <v>0</v>
      </c>
      <c r="F28" s="1">
        <v>41</v>
      </c>
    </row>
    <row r="29" spans="1:6" x14ac:dyDescent="0.2">
      <c r="B29" s="3" t="s">
        <v>1</v>
      </c>
      <c r="F29" s="1">
        <v>60</v>
      </c>
    </row>
    <row r="30" spans="1:6" x14ac:dyDescent="0.2">
      <c r="B30" s="3" t="s">
        <v>2</v>
      </c>
      <c r="F30" s="1">
        <v>33</v>
      </c>
    </row>
    <row r="31" spans="1:6" x14ac:dyDescent="0.2">
      <c r="B31" s="3" t="s">
        <v>3</v>
      </c>
      <c r="F31" s="1">
        <v>24.99</v>
      </c>
    </row>
    <row r="32" spans="1:6" x14ac:dyDescent="0.2">
      <c r="B32" s="3" t="s">
        <v>4</v>
      </c>
      <c r="F32" s="1">
        <v>50</v>
      </c>
    </row>
    <row r="33" spans="1:6" x14ac:dyDescent="0.2">
      <c r="B33" s="3" t="s">
        <v>6</v>
      </c>
      <c r="F33" s="1">
        <v>30</v>
      </c>
    </row>
    <row r="34" spans="1:6" x14ac:dyDescent="0.2">
      <c r="A34" s="4" t="s">
        <v>22</v>
      </c>
      <c r="B34" s="3"/>
    </row>
    <row r="35" spans="1:6" x14ac:dyDescent="0.2">
      <c r="B35" s="3" t="s">
        <v>78</v>
      </c>
      <c r="C35" s="1">
        <v>135</v>
      </c>
      <c r="D35" s="1">
        <v>12</v>
      </c>
      <c r="F35" s="1">
        <f>C35/D35</f>
        <v>11.25</v>
      </c>
    </row>
    <row r="36" spans="1:6" x14ac:dyDescent="0.2">
      <c r="B36" s="3" t="s">
        <v>78</v>
      </c>
      <c r="C36" s="1">
        <v>135</v>
      </c>
      <c r="D36" s="1">
        <v>12</v>
      </c>
      <c r="F36" s="1">
        <f>C36/D36</f>
        <v>11.25</v>
      </c>
    </row>
    <row r="37" spans="1:6" x14ac:dyDescent="0.2">
      <c r="B37" s="3" t="s">
        <v>7</v>
      </c>
      <c r="F37" s="1">
        <v>14.15</v>
      </c>
    </row>
    <row r="38" spans="1:6" x14ac:dyDescent="0.2">
      <c r="A38" s="4" t="s">
        <v>23</v>
      </c>
      <c r="B38" s="3"/>
    </row>
    <row r="39" spans="1:6" x14ac:dyDescent="0.2">
      <c r="B39" s="3" t="s">
        <v>5</v>
      </c>
      <c r="F39" s="1">
        <v>173.78</v>
      </c>
    </row>
    <row r="40" spans="1:6" x14ac:dyDescent="0.2">
      <c r="B40" s="3" t="s">
        <v>11</v>
      </c>
      <c r="F40" s="1">
        <v>20</v>
      </c>
    </row>
    <row r="41" spans="1:6" x14ac:dyDescent="0.2">
      <c r="B41" s="3" t="s">
        <v>24</v>
      </c>
      <c r="C41" s="1">
        <v>680.81</v>
      </c>
      <c r="D41" s="1">
        <v>12</v>
      </c>
      <c r="F41" s="1">
        <f>C41/D41</f>
        <v>56.73416666666666</v>
      </c>
    </row>
    <row r="42" spans="1:6" x14ac:dyDescent="0.2">
      <c r="B42" s="3" t="s">
        <v>79</v>
      </c>
      <c r="C42" s="1">
        <v>175</v>
      </c>
      <c r="D42" s="1">
        <v>6</v>
      </c>
      <c r="F42" s="1">
        <f>C42/D42</f>
        <v>29.166666666666668</v>
      </c>
    </row>
    <row r="43" spans="1:6" x14ac:dyDescent="0.2">
      <c r="B43" s="3" t="s">
        <v>80</v>
      </c>
      <c r="F43" s="1">
        <f>97.24+50.61</f>
        <v>147.85</v>
      </c>
    </row>
    <row r="44" spans="1:6" x14ac:dyDescent="0.2">
      <c r="A44" s="4" t="s">
        <v>81</v>
      </c>
      <c r="B44" s="3"/>
    </row>
    <row r="45" spans="1:6" x14ac:dyDescent="0.2">
      <c r="B45" s="3" t="s">
        <v>82</v>
      </c>
      <c r="F45" s="1">
        <v>1042.01</v>
      </c>
    </row>
    <row r="46" spans="1:6" x14ac:dyDescent="0.2">
      <c r="B46" s="3" t="s">
        <v>83</v>
      </c>
      <c r="F46" s="1">
        <v>399.22</v>
      </c>
    </row>
    <row r="47" spans="1:6" x14ac:dyDescent="0.2">
      <c r="B47" s="3" t="s">
        <v>84</v>
      </c>
      <c r="F47" s="1">
        <v>200</v>
      </c>
    </row>
    <row r="48" spans="1:6" x14ac:dyDescent="0.2">
      <c r="A48" s="4" t="s">
        <v>26</v>
      </c>
      <c r="B48" s="3"/>
    </row>
    <row r="49" spans="1:6" x14ac:dyDescent="0.2">
      <c r="B49" s="3" t="s">
        <v>36</v>
      </c>
      <c r="C49" s="1">
        <v>930</v>
      </c>
      <c r="D49" s="1">
        <v>12</v>
      </c>
      <c r="F49" s="1">
        <f>C49/D49</f>
        <v>77.5</v>
      </c>
    </row>
    <row r="50" spans="1:6" x14ac:dyDescent="0.2">
      <c r="B50" s="3" t="s">
        <v>35</v>
      </c>
      <c r="C50" s="1">
        <v>900</v>
      </c>
      <c r="D50" s="1">
        <v>12</v>
      </c>
      <c r="F50" s="1">
        <f>C50/D50</f>
        <v>75</v>
      </c>
    </row>
    <row r="51" spans="1:6" x14ac:dyDescent="0.2">
      <c r="B51" s="3" t="s">
        <v>37</v>
      </c>
      <c r="C51" s="1">
        <v>930</v>
      </c>
      <c r="D51" s="1">
        <v>12</v>
      </c>
      <c r="F51" s="1">
        <f>C51/D51</f>
        <v>77.5</v>
      </c>
    </row>
    <row r="52" spans="1:6" x14ac:dyDescent="0.2">
      <c r="B52" s="3" t="s">
        <v>85</v>
      </c>
      <c r="C52" s="1">
        <v>465</v>
      </c>
      <c r="D52" s="1">
        <v>12</v>
      </c>
      <c r="F52" s="1">
        <f>C52/D52</f>
        <v>38.75</v>
      </c>
    </row>
    <row r="53" spans="1:6" x14ac:dyDescent="0.2">
      <c r="B53" s="3" t="s">
        <v>86</v>
      </c>
      <c r="C53" s="1">
        <v>4920</v>
      </c>
      <c r="D53" s="1">
        <v>12</v>
      </c>
      <c r="F53" s="1">
        <f>C53/D53</f>
        <v>410</v>
      </c>
    </row>
    <row r="54" spans="1:6" x14ac:dyDescent="0.2">
      <c r="B54" s="3" t="s">
        <v>87</v>
      </c>
      <c r="F54" s="1">
        <f>ROUND(-2340/12,2)</f>
        <v>-195</v>
      </c>
    </row>
    <row r="55" spans="1:6" x14ac:dyDescent="0.2">
      <c r="A55" s="4" t="s">
        <v>27</v>
      </c>
      <c r="B55" s="3"/>
    </row>
    <row r="56" spans="1:6" x14ac:dyDescent="0.2">
      <c r="B56" s="3" t="s">
        <v>38</v>
      </c>
      <c r="C56" s="1">
        <v>1200</v>
      </c>
      <c r="D56" s="1">
        <v>12</v>
      </c>
      <c r="F56" s="1">
        <f>C56/D56</f>
        <v>100</v>
      </c>
    </row>
    <row r="57" spans="1:6" x14ac:dyDescent="0.2">
      <c r="B57" s="3" t="s">
        <v>28</v>
      </c>
      <c r="F57" s="1">
        <v>400</v>
      </c>
    </row>
    <row r="58" spans="1:6" x14ac:dyDescent="0.2">
      <c r="B58" s="3" t="s">
        <v>29</v>
      </c>
      <c r="F58" s="1">
        <f>ROUND(3889/12,2)</f>
        <v>324.08</v>
      </c>
    </row>
    <row r="59" spans="1:6" x14ac:dyDescent="0.2">
      <c r="B59" s="3" t="s">
        <v>31</v>
      </c>
      <c r="F59" s="1">
        <v>2000</v>
      </c>
    </row>
    <row r="60" spans="1:6" ht="9" customHeight="1" x14ac:dyDescent="0.2"/>
    <row r="61" spans="1:6" s="5" customFormat="1" ht="15" x14ac:dyDescent="0.25">
      <c r="C61" s="6"/>
      <c r="D61" s="6"/>
      <c r="E61" s="6">
        <f>SUM(E3:E60)</f>
        <v>14841.646666666667</v>
      </c>
      <c r="F61" s="6">
        <f>SUM(F3:F60)</f>
        <v>9012.3508333333339</v>
      </c>
    </row>
    <row r="62" spans="1:6" s="5" customFormat="1" ht="15" x14ac:dyDescent="0.25">
      <c r="C62" s="6" t="s">
        <v>30</v>
      </c>
      <c r="D62" s="6"/>
      <c r="E62" s="6">
        <f>E61-F61</f>
        <v>5829.2958333333336</v>
      </c>
      <c r="F62" s="6"/>
    </row>
  </sheetData>
  <phoneticPr fontId="1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J68"/>
  <sheetViews>
    <sheetView workbookViewId="0">
      <selection activeCell="D57" sqref="D57"/>
    </sheetView>
  </sheetViews>
  <sheetFormatPr baseColWidth="10" defaultRowHeight="12.75" x14ac:dyDescent="0.2"/>
  <cols>
    <col min="2" max="2" width="4.42578125" style="4" customWidth="1"/>
    <col min="3" max="3" width="32.42578125" bestFit="1" customWidth="1"/>
    <col min="4" max="7" width="10.85546875" style="1"/>
    <col min="8" max="8" width="10" style="12" customWidth="1"/>
  </cols>
  <sheetData>
    <row r="1" spans="2:10" ht="15" x14ac:dyDescent="0.2">
      <c r="C1" s="7" t="s">
        <v>13</v>
      </c>
      <c r="F1" s="64">
        <v>2011</v>
      </c>
      <c r="G1" s="65"/>
      <c r="I1" s="7"/>
      <c r="J1" s="10"/>
    </row>
    <row r="2" spans="2:10" ht="15.75" x14ac:dyDescent="0.25">
      <c r="B2" s="4" t="s">
        <v>17</v>
      </c>
      <c r="C2" s="2"/>
      <c r="F2" s="2"/>
      <c r="G2" s="2"/>
      <c r="J2" s="10"/>
    </row>
    <row r="3" spans="2:10" x14ac:dyDescent="0.2">
      <c r="C3" s="3" t="s">
        <v>34</v>
      </c>
      <c r="F3" s="10" t="e">
        <f>#REF!</f>
        <v>#REF!</v>
      </c>
      <c r="J3" s="10"/>
    </row>
    <row r="4" spans="2:10" x14ac:dyDescent="0.2">
      <c r="C4" s="3" t="s">
        <v>33</v>
      </c>
      <c r="F4" s="10" t="e">
        <f>#REF!</f>
        <v>#REF!</v>
      </c>
    </row>
    <row r="5" spans="2:10" x14ac:dyDescent="0.2">
      <c r="B5" s="4" t="s">
        <v>18</v>
      </c>
    </row>
    <row r="6" spans="2:10" x14ac:dyDescent="0.2">
      <c r="C6" s="3" t="s">
        <v>32</v>
      </c>
      <c r="F6" s="10" t="e">
        <f>#REF!</f>
        <v>#REF!</v>
      </c>
    </row>
    <row r="7" spans="2:10" x14ac:dyDescent="0.2">
      <c r="C7" s="3" t="s">
        <v>32</v>
      </c>
      <c r="F7" s="10" t="e">
        <f>#REF!</f>
        <v>#REF!</v>
      </c>
    </row>
    <row r="8" spans="2:10" x14ac:dyDescent="0.2">
      <c r="C8" s="3" t="s">
        <v>14</v>
      </c>
      <c r="F8" s="10" t="e">
        <f>#REF!</f>
        <v>#REF!</v>
      </c>
    </row>
    <row r="9" spans="2:10" x14ac:dyDescent="0.2">
      <c r="C9" s="3" t="s">
        <v>15</v>
      </c>
      <c r="F9" s="10" t="e">
        <f>#REF!</f>
        <v>#REF!</v>
      </c>
    </row>
    <row r="10" spans="2:10" x14ac:dyDescent="0.2">
      <c r="B10" s="4" t="s">
        <v>19</v>
      </c>
      <c r="C10" s="3"/>
    </row>
    <row r="11" spans="2:10" x14ac:dyDescent="0.2">
      <c r="C11" s="3" t="s">
        <v>41</v>
      </c>
      <c r="F11" s="10" t="e">
        <f>#REF!</f>
        <v>#REF!</v>
      </c>
    </row>
    <row r="12" spans="2:10" x14ac:dyDescent="0.2">
      <c r="C12" s="3" t="s">
        <v>42</v>
      </c>
      <c r="F12" s="10" t="e">
        <f>#REF!</f>
        <v>#REF!</v>
      </c>
    </row>
    <row r="13" spans="2:10" x14ac:dyDescent="0.2">
      <c r="B13" s="4" t="s">
        <v>54</v>
      </c>
      <c r="C13" s="3"/>
      <c r="F13" s="10"/>
    </row>
    <row r="14" spans="2:10" x14ac:dyDescent="0.2">
      <c r="C14" s="3" t="s">
        <v>55</v>
      </c>
      <c r="F14" s="10" t="e">
        <f>#REF!</f>
        <v>#REF!</v>
      </c>
    </row>
    <row r="15" spans="2:10" x14ac:dyDescent="0.2">
      <c r="B15" s="4" t="s">
        <v>20</v>
      </c>
    </row>
    <row r="16" spans="2:10" x14ac:dyDescent="0.2">
      <c r="C16" s="3" t="s">
        <v>16</v>
      </c>
      <c r="D16" s="1">
        <v>5400</v>
      </c>
      <c r="E16" s="1">
        <v>12</v>
      </c>
      <c r="F16" s="1">
        <f>D16/E16</f>
        <v>450</v>
      </c>
    </row>
    <row r="17" spans="2:8" x14ac:dyDescent="0.2">
      <c r="C17" s="3"/>
    </row>
    <row r="18" spans="2:8" x14ac:dyDescent="0.2">
      <c r="C18" s="3"/>
    </row>
    <row r="19" spans="2:8" x14ac:dyDescent="0.2">
      <c r="C19" s="3"/>
    </row>
    <row r="20" spans="2:8" ht="15" x14ac:dyDescent="0.2">
      <c r="C20" s="7" t="s">
        <v>12</v>
      </c>
    </row>
    <row r="21" spans="2:8" ht="15.75" x14ac:dyDescent="0.25">
      <c r="B21" s="4" t="s">
        <v>21</v>
      </c>
      <c r="C21" s="2"/>
    </row>
    <row r="22" spans="2:8" x14ac:dyDescent="0.2">
      <c r="C22" s="3"/>
      <c r="D22" s="8"/>
      <c r="E22" s="8"/>
    </row>
    <row r="23" spans="2:8" x14ac:dyDescent="0.2">
      <c r="C23" s="3" t="s">
        <v>50</v>
      </c>
      <c r="D23" s="8"/>
      <c r="E23" s="8"/>
      <c r="G23" s="10" t="e">
        <f>#REF!</f>
        <v>#REF!</v>
      </c>
    </row>
    <row r="24" spans="2:8" x14ac:dyDescent="0.2">
      <c r="C24" s="3" t="s">
        <v>48</v>
      </c>
      <c r="G24" s="10" t="e">
        <f>#REF!</f>
        <v>#REF!</v>
      </c>
    </row>
    <row r="25" spans="2:8" x14ac:dyDescent="0.2">
      <c r="C25" s="3" t="s">
        <v>40</v>
      </c>
      <c r="G25" s="10" t="e">
        <f>#REF!</f>
        <v>#REF!</v>
      </c>
    </row>
    <row r="26" spans="2:8" x14ac:dyDescent="0.2">
      <c r="C26" s="3" t="s">
        <v>49</v>
      </c>
      <c r="G26" s="10" t="e">
        <f>#REF!</f>
        <v>#REF!</v>
      </c>
    </row>
    <row r="27" spans="2:8" x14ac:dyDescent="0.2">
      <c r="B27" s="4" t="s">
        <v>25</v>
      </c>
      <c r="C27" s="3"/>
    </row>
    <row r="28" spans="2:8" x14ac:dyDescent="0.2">
      <c r="C28" s="3" t="s">
        <v>9</v>
      </c>
      <c r="G28" s="10" t="e">
        <f>#REF!</f>
        <v>#REF!</v>
      </c>
    </row>
    <row r="29" spans="2:8" x14ac:dyDescent="0.2">
      <c r="C29" s="3" t="s">
        <v>10</v>
      </c>
      <c r="D29" s="11">
        <v>200</v>
      </c>
      <c r="E29" s="11">
        <v>12</v>
      </c>
      <c r="F29" s="11"/>
      <c r="G29" s="11">
        <f>D29/E29</f>
        <v>16.666666666666668</v>
      </c>
      <c r="H29" s="12" t="s">
        <v>45</v>
      </c>
    </row>
    <row r="30" spans="2:8" x14ac:dyDescent="0.2">
      <c r="C30" s="3" t="s">
        <v>8</v>
      </c>
      <c r="G30" s="10" t="e">
        <f>#REF!</f>
        <v>#REF!</v>
      </c>
    </row>
    <row r="31" spans="2:8" x14ac:dyDescent="0.2">
      <c r="C31" s="3" t="s">
        <v>0</v>
      </c>
      <c r="G31" s="10" t="e">
        <f>#REF!</f>
        <v>#REF!</v>
      </c>
    </row>
    <row r="32" spans="2:8" x14ac:dyDescent="0.2">
      <c r="C32" s="3" t="s">
        <v>39</v>
      </c>
      <c r="G32" s="10" t="e">
        <f>#REF!</f>
        <v>#REF!</v>
      </c>
    </row>
    <row r="33" spans="2:7" x14ac:dyDescent="0.2">
      <c r="C33" s="3" t="s">
        <v>1</v>
      </c>
      <c r="G33" s="10" t="e">
        <f>#REF!</f>
        <v>#REF!</v>
      </c>
    </row>
    <row r="34" spans="2:7" x14ac:dyDescent="0.2">
      <c r="C34" s="3" t="s">
        <v>2</v>
      </c>
      <c r="G34" s="10" t="e">
        <f>#REF!</f>
        <v>#REF!</v>
      </c>
    </row>
    <row r="35" spans="2:7" x14ac:dyDescent="0.2">
      <c r="C35" s="3" t="s">
        <v>3</v>
      </c>
      <c r="G35" s="10" t="e">
        <f>#REF!</f>
        <v>#REF!</v>
      </c>
    </row>
    <row r="36" spans="2:7" x14ac:dyDescent="0.2">
      <c r="C36" s="3" t="s">
        <v>4</v>
      </c>
      <c r="G36" s="10" t="e">
        <f>#REF!</f>
        <v>#REF!</v>
      </c>
    </row>
    <row r="37" spans="2:7" x14ac:dyDescent="0.2">
      <c r="C37" s="3" t="s">
        <v>6</v>
      </c>
      <c r="G37" s="10" t="e">
        <f>#REF!</f>
        <v>#REF!</v>
      </c>
    </row>
    <row r="38" spans="2:7" x14ac:dyDescent="0.2">
      <c r="B38" s="4" t="s">
        <v>22</v>
      </c>
      <c r="C38" s="3"/>
    </row>
    <row r="39" spans="2:7" x14ac:dyDescent="0.2">
      <c r="C39" s="3" t="s">
        <v>62</v>
      </c>
    </row>
    <row r="40" spans="2:7" x14ac:dyDescent="0.2">
      <c r="C40" s="3" t="s">
        <v>64</v>
      </c>
      <c r="D40" s="1">
        <v>135</v>
      </c>
      <c r="E40" s="1">
        <v>12</v>
      </c>
      <c r="G40" s="10"/>
    </row>
    <row r="41" spans="2:7" x14ac:dyDescent="0.2">
      <c r="C41" s="3" t="s">
        <v>63</v>
      </c>
      <c r="D41" s="1">
        <v>135</v>
      </c>
      <c r="E41" s="1">
        <v>12</v>
      </c>
      <c r="G41" s="10"/>
    </row>
    <row r="42" spans="2:7" x14ac:dyDescent="0.2">
      <c r="C42" s="3" t="s">
        <v>7</v>
      </c>
    </row>
    <row r="43" spans="2:7" x14ac:dyDescent="0.2">
      <c r="B43" s="4" t="s">
        <v>23</v>
      </c>
      <c r="C43" s="3"/>
    </row>
    <row r="44" spans="2:7" x14ac:dyDescent="0.2">
      <c r="C44" s="3" t="s">
        <v>5</v>
      </c>
      <c r="G44" s="10" t="e">
        <f>#REF!</f>
        <v>#REF!</v>
      </c>
    </row>
    <row r="45" spans="2:7" x14ac:dyDescent="0.2">
      <c r="C45" s="3" t="s">
        <v>11</v>
      </c>
      <c r="G45" s="10" t="e">
        <f>#REF!</f>
        <v>#REF!</v>
      </c>
    </row>
    <row r="46" spans="2:7" x14ac:dyDescent="0.2">
      <c r="C46" s="3" t="s">
        <v>24</v>
      </c>
      <c r="D46" s="1">
        <v>680.81</v>
      </c>
      <c r="E46" s="1">
        <v>12</v>
      </c>
      <c r="G46" s="11">
        <f>D46/E46</f>
        <v>56.73416666666666</v>
      </c>
    </row>
    <row r="47" spans="2:7" x14ac:dyDescent="0.2">
      <c r="C47" s="3" t="s">
        <v>44</v>
      </c>
      <c r="D47" s="1">
        <v>175</v>
      </c>
      <c r="E47" s="1">
        <v>6</v>
      </c>
      <c r="G47" s="10" t="e">
        <f>#REF!</f>
        <v>#REF!</v>
      </c>
    </row>
    <row r="48" spans="2:7" x14ac:dyDescent="0.2">
      <c r="C48" s="3" t="s">
        <v>43</v>
      </c>
      <c r="G48" s="10" t="e">
        <f>#REF!</f>
        <v>#REF!</v>
      </c>
    </row>
    <row r="49" spans="2:8" x14ac:dyDescent="0.2">
      <c r="B49" s="4" t="s">
        <v>58</v>
      </c>
      <c r="C49" s="3"/>
    </row>
    <row r="50" spans="2:8" x14ac:dyDescent="0.2">
      <c r="C50" s="3" t="s">
        <v>59</v>
      </c>
      <c r="G50" s="10" t="e">
        <f>#REF!</f>
        <v>#REF!</v>
      </c>
    </row>
    <row r="51" spans="2:8" x14ac:dyDescent="0.2">
      <c r="C51" s="3" t="s">
        <v>60</v>
      </c>
      <c r="G51" s="10" t="e">
        <f>#REF!</f>
        <v>#REF!</v>
      </c>
    </row>
    <row r="52" spans="2:8" x14ac:dyDescent="0.2">
      <c r="C52" s="3" t="s">
        <v>61</v>
      </c>
      <c r="G52" s="10" t="e">
        <f>#REF!</f>
        <v>#REF!</v>
      </c>
    </row>
    <row r="53" spans="2:8" x14ac:dyDescent="0.2">
      <c r="C53" s="3" t="s">
        <v>57</v>
      </c>
      <c r="G53" s="13"/>
    </row>
    <row r="54" spans="2:8" x14ac:dyDescent="0.2">
      <c r="B54" s="4" t="s">
        <v>26</v>
      </c>
      <c r="C54" s="3"/>
    </row>
    <row r="55" spans="2:8" x14ac:dyDescent="0.2">
      <c r="C55" s="3" t="s">
        <v>36</v>
      </c>
      <c r="D55" s="1">
        <v>930</v>
      </c>
      <c r="E55" s="1">
        <v>12</v>
      </c>
      <c r="G55" s="11">
        <f t="shared" ref="G55:G58" si="0">D55/E55</f>
        <v>77.5</v>
      </c>
    </row>
    <row r="56" spans="2:8" x14ac:dyDescent="0.2">
      <c r="C56" s="3" t="s">
        <v>35</v>
      </c>
      <c r="D56" s="1">
        <v>636</v>
      </c>
      <c r="E56" s="1">
        <v>12</v>
      </c>
      <c r="G56" s="11">
        <f t="shared" si="0"/>
        <v>53</v>
      </c>
    </row>
    <row r="57" spans="2:8" x14ac:dyDescent="0.2">
      <c r="C57" s="3" t="s">
        <v>37</v>
      </c>
      <c r="D57" s="1">
        <v>930</v>
      </c>
      <c r="E57" s="1">
        <v>12</v>
      </c>
      <c r="G57" s="11">
        <f t="shared" si="0"/>
        <v>77.5</v>
      </c>
    </row>
    <row r="58" spans="2:8" x14ac:dyDescent="0.2">
      <c r="C58" s="3" t="s">
        <v>46</v>
      </c>
      <c r="D58" s="1">
        <v>465</v>
      </c>
      <c r="E58" s="1">
        <v>12</v>
      </c>
      <c r="G58" s="11">
        <f t="shared" si="0"/>
        <v>38.75</v>
      </c>
    </row>
    <row r="59" spans="2:8" x14ac:dyDescent="0.2">
      <c r="C59" s="3" t="s">
        <v>47</v>
      </c>
      <c r="G59" s="10" t="e">
        <f>#REF!</f>
        <v>#REF!</v>
      </c>
    </row>
    <row r="60" spans="2:8" x14ac:dyDescent="0.2">
      <c r="C60" s="3"/>
      <c r="G60" s="10"/>
    </row>
    <row r="61" spans="2:8" x14ac:dyDescent="0.2">
      <c r="B61" s="4" t="s">
        <v>27</v>
      </c>
      <c r="C61" s="3"/>
      <c r="G61" s="10"/>
    </row>
    <row r="62" spans="2:8" x14ac:dyDescent="0.2">
      <c r="C62" s="3" t="s">
        <v>38</v>
      </c>
      <c r="G62" s="9">
        <v>500</v>
      </c>
      <c r="H62" s="12" t="s">
        <v>51</v>
      </c>
    </row>
    <row r="63" spans="2:8" x14ac:dyDescent="0.2">
      <c r="C63" s="3" t="s">
        <v>28</v>
      </c>
      <c r="G63" s="9">
        <v>350</v>
      </c>
      <c r="H63" s="12" t="s">
        <v>51</v>
      </c>
    </row>
    <row r="64" spans="2:8" x14ac:dyDescent="0.2">
      <c r="C64" s="3" t="s">
        <v>29</v>
      </c>
      <c r="G64" s="9">
        <v>350</v>
      </c>
      <c r="H64" s="12" t="s">
        <v>51</v>
      </c>
    </row>
    <row r="65" spans="3:8" x14ac:dyDescent="0.2">
      <c r="C65" s="3" t="s">
        <v>31</v>
      </c>
      <c r="G65" s="1">
        <v>2000</v>
      </c>
    </row>
    <row r="66" spans="3:8" ht="9" customHeight="1" x14ac:dyDescent="0.2"/>
    <row r="67" spans="3:8" s="5" customFormat="1" ht="15" x14ac:dyDescent="0.25">
      <c r="D67" s="6"/>
      <c r="E67" s="6"/>
      <c r="F67" s="6" t="e">
        <f>SUM(F3:F66)</f>
        <v>#REF!</v>
      </c>
      <c r="G67" s="6" t="e">
        <f>SUM(G3:G66)</f>
        <v>#REF!</v>
      </c>
      <c r="H67" s="12"/>
    </row>
    <row r="68" spans="3:8" s="5" customFormat="1" ht="15" x14ac:dyDescent="0.25">
      <c r="D68" s="6" t="s">
        <v>30</v>
      </c>
      <c r="E68" s="6"/>
      <c r="F68" s="6" t="e">
        <f>F67-G67</f>
        <v>#REF!</v>
      </c>
      <c r="G68" s="6"/>
      <c r="H68" s="12"/>
    </row>
  </sheetData>
  <mergeCells count="1">
    <mergeCell ref="F1:G1"/>
  </mergeCells>
  <phoneticPr fontId="1" type="noConversion"/>
  <pageMargins left="0.18" right="0.42" top="0.46" bottom="0.39" header="0.25" footer="0.26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77"/>
  <sheetViews>
    <sheetView workbookViewId="0">
      <selection activeCell="D26" sqref="D26"/>
    </sheetView>
  </sheetViews>
  <sheetFormatPr baseColWidth="10" defaultRowHeight="12.75" x14ac:dyDescent="0.2"/>
  <cols>
    <col min="2" max="2" width="4.42578125" style="4" customWidth="1"/>
    <col min="3" max="3" width="32.42578125" bestFit="1" customWidth="1"/>
    <col min="4" max="7" width="10.85546875" style="1"/>
    <col min="8" max="8" width="10" style="12" customWidth="1"/>
  </cols>
  <sheetData>
    <row r="1" spans="2:10" ht="15" x14ac:dyDescent="0.2">
      <c r="C1" s="7" t="s">
        <v>13</v>
      </c>
      <c r="F1" s="64">
        <v>2012</v>
      </c>
      <c r="G1" s="65"/>
      <c r="I1" s="7"/>
      <c r="J1" s="10"/>
    </row>
    <row r="2" spans="2:10" ht="15.75" x14ac:dyDescent="0.25">
      <c r="B2" s="4" t="s">
        <v>17</v>
      </c>
      <c r="C2" s="2"/>
      <c r="F2" s="2"/>
      <c r="G2" s="2"/>
      <c r="J2" s="10"/>
    </row>
    <row r="3" spans="2:10" x14ac:dyDescent="0.2">
      <c r="C3" s="3" t="s">
        <v>34</v>
      </c>
      <c r="F3" s="10" t="e">
        <f>#REF!</f>
        <v>#REF!</v>
      </c>
      <c r="J3" s="10"/>
    </row>
    <row r="4" spans="2:10" x14ac:dyDescent="0.2">
      <c r="C4" s="3" t="s">
        <v>33</v>
      </c>
      <c r="F4" s="10" t="e">
        <f>#REF!</f>
        <v>#REF!</v>
      </c>
    </row>
    <row r="5" spans="2:10" x14ac:dyDescent="0.2">
      <c r="B5" s="4" t="s">
        <v>18</v>
      </c>
    </row>
    <row r="6" spans="2:10" x14ac:dyDescent="0.2">
      <c r="C6" s="3" t="s">
        <v>32</v>
      </c>
      <c r="F6" s="10" t="e">
        <f>#REF!</f>
        <v>#REF!</v>
      </c>
    </row>
    <row r="7" spans="2:10" x14ac:dyDescent="0.2">
      <c r="C7" s="3" t="s">
        <v>32</v>
      </c>
      <c r="F7" s="10" t="e">
        <f>#REF!</f>
        <v>#REF!</v>
      </c>
    </row>
    <row r="8" spans="2:10" x14ac:dyDescent="0.2">
      <c r="C8" s="3" t="s">
        <v>14</v>
      </c>
      <c r="F8" s="10" t="e">
        <f>#REF!</f>
        <v>#REF!</v>
      </c>
    </row>
    <row r="9" spans="2:10" x14ac:dyDescent="0.2">
      <c r="C9" s="3" t="s">
        <v>15</v>
      </c>
      <c r="F9" s="10" t="e">
        <f>#REF!</f>
        <v>#REF!</v>
      </c>
    </row>
    <row r="10" spans="2:10" x14ac:dyDescent="0.2">
      <c r="B10" s="4" t="s">
        <v>19</v>
      </c>
      <c r="C10" s="3"/>
    </row>
    <row r="11" spans="2:10" x14ac:dyDescent="0.2">
      <c r="C11" s="3" t="s">
        <v>41</v>
      </c>
      <c r="F11" s="10" t="e">
        <f>#REF!</f>
        <v>#REF!</v>
      </c>
    </row>
    <row r="12" spans="2:10" x14ac:dyDescent="0.2">
      <c r="C12" s="3" t="s">
        <v>42</v>
      </c>
      <c r="F12" s="10" t="e">
        <f>#REF!</f>
        <v>#REF!</v>
      </c>
    </row>
    <row r="13" spans="2:10" x14ac:dyDescent="0.2">
      <c r="B13" s="4" t="s">
        <v>54</v>
      </c>
      <c r="C13" s="3"/>
      <c r="F13" s="10"/>
    </row>
    <row r="14" spans="2:10" x14ac:dyDescent="0.2">
      <c r="C14" s="3" t="s">
        <v>55</v>
      </c>
      <c r="F14" s="10" t="e">
        <f>#REF!</f>
        <v>#REF!</v>
      </c>
    </row>
    <row r="15" spans="2:10" x14ac:dyDescent="0.2">
      <c r="B15" s="4" t="s">
        <v>20</v>
      </c>
    </row>
    <row r="16" spans="2:10" x14ac:dyDescent="0.2">
      <c r="C16" s="3" t="s">
        <v>16</v>
      </c>
      <c r="D16" s="14">
        <v>3600</v>
      </c>
      <c r="E16" s="1">
        <v>12</v>
      </c>
      <c r="F16" s="1">
        <f>D16/E16</f>
        <v>300</v>
      </c>
      <c r="H16" s="12" t="s">
        <v>51</v>
      </c>
    </row>
    <row r="17" spans="2:8" x14ac:dyDescent="0.2">
      <c r="C17" s="3" t="s">
        <v>52</v>
      </c>
      <c r="F17" s="10" t="e">
        <f>#REF!</f>
        <v>#REF!</v>
      </c>
    </row>
    <row r="18" spans="2:8" x14ac:dyDescent="0.2">
      <c r="C18" s="3"/>
      <c r="F18" s="24"/>
    </row>
    <row r="19" spans="2:8" x14ac:dyDescent="0.2">
      <c r="C19" s="3"/>
      <c r="F19" s="1" t="e">
        <f>SUM(F3:F18)</f>
        <v>#REF!</v>
      </c>
    </row>
    <row r="20" spans="2:8" x14ac:dyDescent="0.2">
      <c r="C20" s="3"/>
    </row>
    <row r="21" spans="2:8" ht="15" x14ac:dyDescent="0.2">
      <c r="C21" s="7" t="s">
        <v>12</v>
      </c>
    </row>
    <row r="22" spans="2:8" ht="15.75" x14ac:dyDescent="0.25">
      <c r="B22" s="4" t="s">
        <v>21</v>
      </c>
      <c r="C22" s="2"/>
    </row>
    <row r="23" spans="2:8" x14ac:dyDescent="0.2">
      <c r="C23" s="3"/>
      <c r="D23" s="8"/>
      <c r="E23" s="8"/>
    </row>
    <row r="24" spans="2:8" x14ac:dyDescent="0.2">
      <c r="C24" s="3" t="s">
        <v>50</v>
      </c>
      <c r="D24" s="8"/>
      <c r="E24" s="8"/>
      <c r="G24" s="10" t="e">
        <f>#REF!</f>
        <v>#REF!</v>
      </c>
    </row>
    <row r="25" spans="2:8" x14ac:dyDescent="0.2">
      <c r="C25" s="3" t="s">
        <v>48</v>
      </c>
      <c r="G25" s="10" t="e">
        <f>#REF!</f>
        <v>#REF!</v>
      </c>
    </row>
    <row r="26" spans="2:8" x14ac:dyDescent="0.2">
      <c r="C26" s="3" t="s">
        <v>40</v>
      </c>
      <c r="G26" s="10" t="e">
        <f>#REF!</f>
        <v>#REF!</v>
      </c>
    </row>
    <row r="27" spans="2:8" x14ac:dyDescent="0.2">
      <c r="C27" s="3" t="s">
        <v>49</v>
      </c>
      <c r="G27" s="10" t="e">
        <f>#REF!</f>
        <v>#REF!</v>
      </c>
    </row>
    <row r="28" spans="2:8" x14ac:dyDescent="0.2">
      <c r="B28" s="4" t="s">
        <v>25</v>
      </c>
      <c r="C28" s="3"/>
    </row>
    <row r="29" spans="2:8" x14ac:dyDescent="0.2">
      <c r="C29" s="3" t="s">
        <v>9</v>
      </c>
      <c r="G29" s="10" t="e">
        <f>#REF!</f>
        <v>#REF!</v>
      </c>
    </row>
    <row r="30" spans="2:8" x14ac:dyDescent="0.2">
      <c r="C30" s="3" t="s">
        <v>10</v>
      </c>
      <c r="D30" s="11">
        <v>200</v>
      </c>
      <c r="E30" s="11">
        <v>12</v>
      </c>
      <c r="F30" s="11"/>
      <c r="G30" s="11">
        <f>D30/E30</f>
        <v>16.666666666666668</v>
      </c>
      <c r="H30" s="12" t="s">
        <v>45</v>
      </c>
    </row>
    <row r="31" spans="2:8" x14ac:dyDescent="0.2">
      <c r="C31" s="3" t="s">
        <v>8</v>
      </c>
      <c r="G31" s="10" t="e">
        <f>#REF!</f>
        <v>#REF!</v>
      </c>
    </row>
    <row r="32" spans="2:8" x14ac:dyDescent="0.2">
      <c r="C32" s="3" t="s">
        <v>0</v>
      </c>
      <c r="G32" s="10" t="e">
        <f>#REF!</f>
        <v>#REF!</v>
      </c>
    </row>
    <row r="33" spans="2:8" x14ac:dyDescent="0.2">
      <c r="C33" s="3" t="s">
        <v>39</v>
      </c>
      <c r="G33" s="10" t="e">
        <f>#REF!</f>
        <v>#REF!</v>
      </c>
    </row>
    <row r="34" spans="2:8" x14ac:dyDescent="0.2">
      <c r="C34" s="3" t="s">
        <v>1</v>
      </c>
      <c r="G34" s="10" t="e">
        <f>#REF!</f>
        <v>#REF!</v>
      </c>
    </row>
    <row r="35" spans="2:8" x14ac:dyDescent="0.2">
      <c r="C35" s="3" t="s">
        <v>2</v>
      </c>
      <c r="G35" s="10" t="e">
        <f>#REF!</f>
        <v>#REF!</v>
      </c>
    </row>
    <row r="36" spans="2:8" x14ac:dyDescent="0.2">
      <c r="C36" s="3" t="s">
        <v>3</v>
      </c>
      <c r="G36" s="10" t="e">
        <f>#REF!</f>
        <v>#REF!</v>
      </c>
    </row>
    <row r="37" spans="2:8" x14ac:dyDescent="0.2">
      <c r="C37" s="3" t="s">
        <v>4</v>
      </c>
      <c r="G37" s="10" t="e">
        <f>#REF!</f>
        <v>#REF!</v>
      </c>
    </row>
    <row r="38" spans="2:8" x14ac:dyDescent="0.2">
      <c r="C38" s="3" t="s">
        <v>6</v>
      </c>
      <c r="G38" s="10" t="e">
        <f>#REF!</f>
        <v>#REF!</v>
      </c>
    </row>
    <row r="39" spans="2:8" x14ac:dyDescent="0.2">
      <c r="B39" s="4" t="s">
        <v>22</v>
      </c>
      <c r="C39" s="3"/>
    </row>
    <row r="40" spans="2:8" x14ac:dyDescent="0.2">
      <c r="C40" s="3" t="s">
        <v>62</v>
      </c>
      <c r="D40" s="14">
        <v>150</v>
      </c>
      <c r="E40" s="25">
        <v>12</v>
      </c>
      <c r="G40" s="11">
        <f t="shared" ref="G40:G42" si="0">D40/E40</f>
        <v>12.5</v>
      </c>
      <c r="H40" s="12" t="s">
        <v>51</v>
      </c>
    </row>
    <row r="41" spans="2:8" x14ac:dyDescent="0.2">
      <c r="C41" s="3" t="s">
        <v>64</v>
      </c>
      <c r="D41" s="1">
        <v>135</v>
      </c>
      <c r="E41" s="1">
        <v>12</v>
      </c>
      <c r="G41" s="11">
        <f t="shared" si="0"/>
        <v>11.25</v>
      </c>
    </row>
    <row r="42" spans="2:8" x14ac:dyDescent="0.2">
      <c r="C42" s="3" t="s">
        <v>63</v>
      </c>
      <c r="D42" s="1">
        <v>135</v>
      </c>
      <c r="E42" s="1">
        <v>12</v>
      </c>
      <c r="G42" s="11">
        <f t="shared" si="0"/>
        <v>11.25</v>
      </c>
    </row>
    <row r="43" spans="2:8" x14ac:dyDescent="0.2">
      <c r="C43" s="3" t="s">
        <v>7</v>
      </c>
    </row>
    <row r="44" spans="2:8" x14ac:dyDescent="0.2">
      <c r="B44" s="4" t="s">
        <v>23</v>
      </c>
      <c r="C44" s="3"/>
    </row>
    <row r="45" spans="2:8" x14ac:dyDescent="0.2">
      <c r="C45" s="3" t="s">
        <v>5</v>
      </c>
      <c r="G45" s="10" t="e">
        <f>#REF!</f>
        <v>#REF!</v>
      </c>
    </row>
    <row r="46" spans="2:8" x14ac:dyDescent="0.2">
      <c r="C46" s="3" t="s">
        <v>11</v>
      </c>
      <c r="G46" s="10" t="e">
        <f>#REF!</f>
        <v>#REF!</v>
      </c>
    </row>
    <row r="47" spans="2:8" x14ac:dyDescent="0.2">
      <c r="C47" s="3" t="s">
        <v>24</v>
      </c>
      <c r="G47" s="10" t="e">
        <f>#REF!</f>
        <v>#REF!</v>
      </c>
    </row>
    <row r="48" spans="2:8" x14ac:dyDescent="0.2">
      <c r="C48" s="3" t="s">
        <v>44</v>
      </c>
      <c r="G48" s="10" t="e">
        <f>#REF!</f>
        <v>#REF!</v>
      </c>
    </row>
    <row r="49" spans="2:8" x14ac:dyDescent="0.2">
      <c r="C49" s="3" t="s">
        <v>96</v>
      </c>
      <c r="G49" s="23">
        <v>40</v>
      </c>
      <c r="H49" s="12" t="s">
        <v>51</v>
      </c>
    </row>
    <row r="50" spans="2:8" x14ac:dyDescent="0.2">
      <c r="C50" s="3" t="s">
        <v>43</v>
      </c>
      <c r="G50" s="10" t="e">
        <f>#REF!</f>
        <v>#REF!</v>
      </c>
    </row>
    <row r="51" spans="2:8" x14ac:dyDescent="0.2">
      <c r="B51" s="4" t="s">
        <v>58</v>
      </c>
      <c r="C51" s="3"/>
    </row>
    <row r="52" spans="2:8" x14ac:dyDescent="0.2">
      <c r="C52" s="3" t="s">
        <v>59</v>
      </c>
      <c r="G52" s="10" t="e">
        <f>#REF!</f>
        <v>#REF!</v>
      </c>
    </row>
    <row r="53" spans="2:8" x14ac:dyDescent="0.2">
      <c r="C53" s="3" t="s">
        <v>60</v>
      </c>
      <c r="G53" s="10" t="e">
        <f>#REF!</f>
        <v>#REF!</v>
      </c>
    </row>
    <row r="54" spans="2:8" x14ac:dyDescent="0.2">
      <c r="C54" s="3" t="s">
        <v>94</v>
      </c>
      <c r="G54" s="10" t="e">
        <f>#REF!</f>
        <v>#REF!</v>
      </c>
    </row>
    <row r="55" spans="2:8" x14ac:dyDescent="0.2">
      <c r="C55" s="3" t="s">
        <v>95</v>
      </c>
      <c r="G55" s="23">
        <v>220</v>
      </c>
      <c r="H55" s="12" t="s">
        <v>51</v>
      </c>
    </row>
    <row r="56" spans="2:8" x14ac:dyDescent="0.2">
      <c r="C56" s="3" t="s">
        <v>57</v>
      </c>
      <c r="G56" s="10" t="e">
        <f>#REF!</f>
        <v>#REF!</v>
      </c>
    </row>
    <row r="57" spans="2:8" x14ac:dyDescent="0.2">
      <c r="B57" s="4" t="s">
        <v>26</v>
      </c>
      <c r="C57" s="3"/>
      <c r="F57" s="22" t="s">
        <v>93</v>
      </c>
    </row>
    <row r="58" spans="2:8" x14ac:dyDescent="0.2">
      <c r="C58" s="3" t="s">
        <v>36</v>
      </c>
      <c r="D58" s="1">
        <v>930</v>
      </c>
      <c r="E58" s="1">
        <v>12</v>
      </c>
      <c r="F58" s="26"/>
      <c r="G58" s="11">
        <f t="shared" ref="G58:G62" si="1">D58/E58</f>
        <v>77.5</v>
      </c>
    </row>
    <row r="59" spans="2:8" x14ac:dyDescent="0.2">
      <c r="C59" s="3" t="s">
        <v>35</v>
      </c>
      <c r="D59" s="1">
        <v>636</v>
      </c>
      <c r="E59" s="1">
        <v>12</v>
      </c>
      <c r="F59" s="21">
        <v>41239</v>
      </c>
      <c r="G59" s="11">
        <f t="shared" si="1"/>
        <v>53</v>
      </c>
    </row>
    <row r="60" spans="2:8" x14ac:dyDescent="0.2">
      <c r="C60" s="3" t="s">
        <v>37</v>
      </c>
      <c r="D60" s="1">
        <v>1049</v>
      </c>
      <c r="E60" s="1">
        <v>12</v>
      </c>
      <c r="F60" s="26"/>
      <c r="G60" s="11">
        <f t="shared" si="1"/>
        <v>87.416666666666671</v>
      </c>
    </row>
    <row r="61" spans="2:8" x14ac:dyDescent="0.2">
      <c r="C61" s="3" t="s">
        <v>88</v>
      </c>
      <c r="D61" s="1">
        <v>340</v>
      </c>
      <c r="E61" s="1">
        <v>12</v>
      </c>
      <c r="F61" s="21">
        <v>41239</v>
      </c>
      <c r="G61" s="11">
        <f t="shared" ref="G61" si="2">D61/E61</f>
        <v>28.333333333333332</v>
      </c>
    </row>
    <row r="62" spans="2:8" x14ac:dyDescent="0.2">
      <c r="C62" s="3" t="s">
        <v>46</v>
      </c>
      <c r="D62" s="1">
        <v>465</v>
      </c>
      <c r="E62" s="1">
        <v>12</v>
      </c>
      <c r="F62" s="26"/>
      <c r="G62" s="11">
        <f t="shared" si="1"/>
        <v>38.75</v>
      </c>
    </row>
    <row r="63" spans="2:8" x14ac:dyDescent="0.2">
      <c r="C63" s="3" t="s">
        <v>65</v>
      </c>
      <c r="G63" s="10" t="e">
        <f>#REF!</f>
        <v>#REF!</v>
      </c>
    </row>
    <row r="64" spans="2:8" x14ac:dyDescent="0.2">
      <c r="C64" s="3" t="s">
        <v>66</v>
      </c>
      <c r="F64" s="21">
        <v>41210</v>
      </c>
      <c r="G64" s="10" t="e">
        <f>#REF!</f>
        <v>#REF!</v>
      </c>
    </row>
    <row r="65" spans="2:10" x14ac:dyDescent="0.2">
      <c r="C65" s="3"/>
      <c r="G65" s="10"/>
    </row>
    <row r="66" spans="2:10" x14ac:dyDescent="0.2">
      <c r="B66" s="4" t="s">
        <v>89</v>
      </c>
      <c r="C66" s="3"/>
      <c r="F66" s="22" t="s">
        <v>93</v>
      </c>
      <c r="G66" s="10"/>
    </row>
    <row r="67" spans="2:10" x14ac:dyDescent="0.2">
      <c r="C67" s="3" t="s">
        <v>90</v>
      </c>
      <c r="D67" s="1">
        <v>360</v>
      </c>
      <c r="E67" s="1">
        <v>3</v>
      </c>
      <c r="F67" s="14"/>
      <c r="G67" s="11">
        <f t="shared" ref="G67:G68" si="3">D67/E67</f>
        <v>120</v>
      </c>
    </row>
    <row r="68" spans="2:10" x14ac:dyDescent="0.2">
      <c r="C68" s="3" t="s">
        <v>91</v>
      </c>
      <c r="D68" s="1">
        <v>950</v>
      </c>
      <c r="E68" s="14">
        <v>12</v>
      </c>
      <c r="F68" s="14"/>
      <c r="G68" s="11">
        <f t="shared" si="3"/>
        <v>79.166666666666671</v>
      </c>
      <c r="H68" s="20" t="s">
        <v>92</v>
      </c>
      <c r="J68" s="3" t="s">
        <v>97</v>
      </c>
    </row>
    <row r="69" spans="2:10" x14ac:dyDescent="0.2">
      <c r="C69" s="3"/>
      <c r="G69" s="10"/>
    </row>
    <row r="70" spans="2:10" x14ac:dyDescent="0.2">
      <c r="B70" s="4" t="s">
        <v>27</v>
      </c>
      <c r="C70" s="3"/>
      <c r="G70" s="10"/>
    </row>
    <row r="71" spans="2:10" x14ac:dyDescent="0.2">
      <c r="C71" s="3" t="s">
        <v>38</v>
      </c>
      <c r="G71" s="15">
        <v>500</v>
      </c>
      <c r="H71" s="12" t="s">
        <v>51</v>
      </c>
    </row>
    <row r="72" spans="2:10" x14ac:dyDescent="0.2">
      <c r="C72" s="3" t="s">
        <v>28</v>
      </c>
      <c r="G72" s="15">
        <v>350</v>
      </c>
      <c r="H72" s="12" t="s">
        <v>51</v>
      </c>
    </row>
    <row r="73" spans="2:10" x14ac:dyDescent="0.2">
      <c r="C73" s="3" t="s">
        <v>29</v>
      </c>
      <c r="G73" s="15">
        <v>351</v>
      </c>
      <c r="H73" s="12" t="s">
        <v>51</v>
      </c>
    </row>
    <row r="74" spans="2:10" x14ac:dyDescent="0.2">
      <c r="C74" s="3" t="s">
        <v>56</v>
      </c>
      <c r="G74" s="1">
        <v>2000</v>
      </c>
    </row>
    <row r="75" spans="2:10" ht="9" customHeight="1" x14ac:dyDescent="0.2"/>
    <row r="76" spans="2:10" s="5" customFormat="1" ht="15" x14ac:dyDescent="0.25">
      <c r="D76" s="6"/>
      <c r="E76" s="6"/>
      <c r="F76" s="6" t="e">
        <f>SUM(F3:F18)</f>
        <v>#REF!</v>
      </c>
      <c r="G76" s="6" t="e">
        <f>SUM(G3:G75)</f>
        <v>#REF!</v>
      </c>
      <c r="H76" s="12"/>
    </row>
    <row r="77" spans="2:10" s="5" customFormat="1" ht="15" x14ac:dyDescent="0.25">
      <c r="D77" s="6" t="s">
        <v>30</v>
      </c>
      <c r="E77" s="6"/>
      <c r="F77" s="6" t="e">
        <f>F76-G76</f>
        <v>#REF!</v>
      </c>
      <c r="G77" s="6"/>
      <c r="H77" s="12"/>
    </row>
  </sheetData>
  <mergeCells count="1">
    <mergeCell ref="F1:G1"/>
  </mergeCells>
  <phoneticPr fontId="1" type="noConversion"/>
  <pageMargins left="0.18" right="0.42" top="0.46" bottom="0.39" header="0.25" footer="0.26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I78"/>
  <sheetViews>
    <sheetView workbookViewId="0">
      <selection activeCell="J2" sqref="J1:N1048576"/>
    </sheetView>
  </sheetViews>
  <sheetFormatPr baseColWidth="10" defaultRowHeight="12.75" x14ac:dyDescent="0.2"/>
  <cols>
    <col min="2" max="2" width="4.42578125" style="4" customWidth="1"/>
    <col min="3" max="3" width="32.42578125" bestFit="1" customWidth="1"/>
    <col min="4" max="7" width="10.85546875" style="1"/>
    <col min="8" max="8" width="10" style="12" customWidth="1"/>
  </cols>
  <sheetData>
    <row r="1" spans="2:9" ht="15" x14ac:dyDescent="0.2">
      <c r="C1" s="7" t="s">
        <v>13</v>
      </c>
      <c r="F1" s="64">
        <v>2013</v>
      </c>
      <c r="G1" s="65"/>
      <c r="I1" s="7"/>
    </row>
    <row r="2" spans="2:9" ht="15.75" x14ac:dyDescent="0.25">
      <c r="B2" s="4" t="s">
        <v>17</v>
      </c>
      <c r="C2" s="2"/>
      <c r="F2" s="2"/>
      <c r="G2" s="2"/>
    </row>
    <row r="3" spans="2:9" x14ac:dyDescent="0.2">
      <c r="C3" s="3" t="s">
        <v>34</v>
      </c>
      <c r="F3" s="10" t="e">
        <f>#REF!</f>
        <v>#REF!</v>
      </c>
    </row>
    <row r="4" spans="2:9" x14ac:dyDescent="0.2">
      <c r="C4" s="3" t="s">
        <v>33</v>
      </c>
      <c r="F4" s="10">
        <v>2100</v>
      </c>
    </row>
    <row r="5" spans="2:9" x14ac:dyDescent="0.2">
      <c r="B5" s="4" t="s">
        <v>18</v>
      </c>
      <c r="F5" s="10"/>
    </row>
    <row r="6" spans="2:9" x14ac:dyDescent="0.2">
      <c r="C6" s="3" t="s">
        <v>32</v>
      </c>
      <c r="F6" s="10">
        <v>1854</v>
      </c>
    </row>
    <row r="7" spans="2:9" x14ac:dyDescent="0.2">
      <c r="C7" s="3" t="s">
        <v>32</v>
      </c>
      <c r="F7" s="10" t="e">
        <f>#REF!</f>
        <v>#REF!</v>
      </c>
    </row>
    <row r="8" spans="2:9" x14ac:dyDescent="0.2">
      <c r="C8" s="3" t="s">
        <v>14</v>
      </c>
      <c r="F8" s="10" t="e">
        <f>#REF!</f>
        <v>#REF!</v>
      </c>
    </row>
    <row r="9" spans="2:9" x14ac:dyDescent="0.2">
      <c r="C9" s="3" t="s">
        <v>15</v>
      </c>
      <c r="F9" s="10" t="e">
        <f>#REF!</f>
        <v>#REF!</v>
      </c>
    </row>
    <row r="10" spans="2:9" x14ac:dyDescent="0.2">
      <c r="B10" s="4" t="s">
        <v>19</v>
      </c>
      <c r="C10" s="3"/>
      <c r="F10" s="10"/>
    </row>
    <row r="11" spans="2:9" x14ac:dyDescent="0.2">
      <c r="C11" s="3" t="s">
        <v>41</v>
      </c>
      <c r="F11" s="10">
        <v>4000</v>
      </c>
    </row>
    <row r="12" spans="2:9" x14ac:dyDescent="0.2">
      <c r="C12" s="3" t="s">
        <v>42</v>
      </c>
      <c r="F12" s="23">
        <v>5900</v>
      </c>
      <c r="H12" s="12" t="s">
        <v>45</v>
      </c>
    </row>
    <row r="13" spans="2:9" x14ac:dyDescent="0.2">
      <c r="B13" s="4" t="s">
        <v>54</v>
      </c>
      <c r="C13" s="3"/>
      <c r="F13" s="10"/>
      <c r="H13" s="1"/>
    </row>
    <row r="14" spans="2:9" x14ac:dyDescent="0.2">
      <c r="C14" s="3" t="s">
        <v>55</v>
      </c>
      <c r="F14" s="10" t="e">
        <f>#REF!</f>
        <v>#REF!</v>
      </c>
    </row>
    <row r="15" spans="2:9" x14ac:dyDescent="0.2">
      <c r="B15" s="4" t="s">
        <v>20</v>
      </c>
      <c r="F15" s="10"/>
    </row>
    <row r="16" spans="2:9" x14ac:dyDescent="0.2">
      <c r="C16" s="3" t="s">
        <v>16</v>
      </c>
      <c r="F16" s="10" t="s">
        <v>53</v>
      </c>
    </row>
    <row r="17" spans="2:8" x14ac:dyDescent="0.2">
      <c r="C17" s="3" t="s">
        <v>52</v>
      </c>
      <c r="F17" s="10" t="e">
        <f>#REF!</f>
        <v>#REF!</v>
      </c>
    </row>
    <row r="18" spans="2:8" x14ac:dyDescent="0.2">
      <c r="C18" s="3"/>
      <c r="F18" s="24"/>
    </row>
    <row r="19" spans="2:8" x14ac:dyDescent="0.2">
      <c r="C19" s="3"/>
      <c r="F19" s="1" t="e">
        <f>SUM(F3:F18)</f>
        <v>#REF!</v>
      </c>
    </row>
    <row r="20" spans="2:8" x14ac:dyDescent="0.2">
      <c r="C20" s="3"/>
    </row>
    <row r="21" spans="2:8" ht="15" x14ac:dyDescent="0.2">
      <c r="C21" s="7" t="s">
        <v>12</v>
      </c>
    </row>
    <row r="22" spans="2:8" ht="15.75" x14ac:dyDescent="0.25">
      <c r="B22" s="4" t="s">
        <v>21</v>
      </c>
      <c r="C22" s="2"/>
    </row>
    <row r="23" spans="2:8" x14ac:dyDescent="0.2">
      <c r="C23" s="3"/>
      <c r="D23" s="8"/>
      <c r="E23" s="8"/>
    </row>
    <row r="24" spans="2:8" x14ac:dyDescent="0.2">
      <c r="C24" s="3" t="s">
        <v>98</v>
      </c>
      <c r="D24" s="8"/>
      <c r="E24" s="8"/>
      <c r="G24" s="30">
        <v>684</v>
      </c>
    </row>
    <row r="25" spans="2:8" x14ac:dyDescent="0.2">
      <c r="C25" s="3" t="s">
        <v>100</v>
      </c>
      <c r="G25" s="30" t="e">
        <f>#REF!</f>
        <v>#REF!</v>
      </c>
    </row>
    <row r="26" spans="2:8" x14ac:dyDescent="0.2">
      <c r="C26" s="3" t="s">
        <v>49</v>
      </c>
      <c r="G26" s="30" t="e">
        <f>#REF!</f>
        <v>#REF!</v>
      </c>
    </row>
    <row r="27" spans="2:8" x14ac:dyDescent="0.2">
      <c r="B27" s="4" t="s">
        <v>25</v>
      </c>
      <c r="C27" s="3"/>
      <c r="G27" s="16"/>
    </row>
    <row r="28" spans="2:8" x14ac:dyDescent="0.2">
      <c r="C28" s="3" t="s">
        <v>9</v>
      </c>
      <c r="G28" s="10" t="e">
        <f>#REF!</f>
        <v>#REF!</v>
      </c>
    </row>
    <row r="29" spans="2:8" x14ac:dyDescent="0.2">
      <c r="C29" s="3" t="s">
        <v>10</v>
      </c>
      <c r="D29" s="11">
        <v>200</v>
      </c>
      <c r="E29" s="11">
        <v>12</v>
      </c>
      <c r="F29" s="11"/>
      <c r="G29" s="18">
        <f>D29/E29</f>
        <v>16.666666666666668</v>
      </c>
      <c r="H29" s="12" t="s">
        <v>45</v>
      </c>
    </row>
    <row r="30" spans="2:8" x14ac:dyDescent="0.2">
      <c r="C30" s="3" t="s">
        <v>8</v>
      </c>
      <c r="G30" s="30" t="e">
        <f>#REF!</f>
        <v>#REF!</v>
      </c>
    </row>
    <row r="31" spans="2:8" x14ac:dyDescent="0.2">
      <c r="C31" s="3" t="s">
        <v>0</v>
      </c>
      <c r="G31" s="10" t="e">
        <f>#REF!</f>
        <v>#REF!</v>
      </c>
    </row>
    <row r="32" spans="2:8" x14ac:dyDescent="0.2">
      <c r="C32" s="3" t="s">
        <v>39</v>
      </c>
      <c r="G32" s="10" t="e">
        <f>#REF!</f>
        <v>#REF!</v>
      </c>
    </row>
    <row r="33" spans="2:8" x14ac:dyDescent="0.2">
      <c r="C33" s="3" t="s">
        <v>1</v>
      </c>
      <c r="G33" s="10" t="e">
        <f>#REF!</f>
        <v>#REF!</v>
      </c>
    </row>
    <row r="34" spans="2:8" x14ac:dyDescent="0.2">
      <c r="C34" s="3" t="s">
        <v>2</v>
      </c>
      <c r="G34" s="30" t="e">
        <f>#REF!</f>
        <v>#REF!</v>
      </c>
    </row>
    <row r="35" spans="2:8" x14ac:dyDescent="0.2">
      <c r="C35" s="3" t="s">
        <v>3</v>
      </c>
      <c r="G35" s="30" t="e">
        <f>#REF!</f>
        <v>#REF!</v>
      </c>
    </row>
    <row r="36" spans="2:8" x14ac:dyDescent="0.2">
      <c r="C36" s="3" t="s">
        <v>101</v>
      </c>
      <c r="G36" s="31">
        <v>50</v>
      </c>
    </row>
    <row r="37" spans="2:8" x14ac:dyDescent="0.2">
      <c r="C37" s="3" t="s">
        <v>4</v>
      </c>
      <c r="G37" s="10" t="e">
        <f>#REF!</f>
        <v>#REF!</v>
      </c>
    </row>
    <row r="38" spans="2:8" x14ac:dyDescent="0.2">
      <c r="C38" s="3" t="s">
        <v>6</v>
      </c>
      <c r="G38" s="10" t="e">
        <f>#REF!</f>
        <v>#REF!</v>
      </c>
    </row>
    <row r="39" spans="2:8" x14ac:dyDescent="0.2">
      <c r="B39" s="4" t="s">
        <v>22</v>
      </c>
      <c r="C39" s="3"/>
      <c r="G39" s="16"/>
    </row>
    <row r="40" spans="2:8" x14ac:dyDescent="0.2">
      <c r="C40" s="3" t="s">
        <v>62</v>
      </c>
      <c r="D40" s="14">
        <v>150</v>
      </c>
      <c r="E40" s="25">
        <v>12</v>
      </c>
      <c r="G40" s="11">
        <f t="shared" ref="G40:G42" si="0">D40/E40</f>
        <v>12.5</v>
      </c>
      <c r="H40" s="12" t="s">
        <v>51</v>
      </c>
    </row>
    <row r="41" spans="2:8" x14ac:dyDescent="0.2">
      <c r="C41" s="3" t="s">
        <v>64</v>
      </c>
      <c r="D41" s="1">
        <v>135</v>
      </c>
      <c r="E41" s="1">
        <v>12</v>
      </c>
      <c r="G41" s="11">
        <f t="shared" si="0"/>
        <v>11.25</v>
      </c>
    </row>
    <row r="42" spans="2:8" x14ac:dyDescent="0.2">
      <c r="C42" s="3" t="s">
        <v>63</v>
      </c>
      <c r="D42" s="1">
        <v>135</v>
      </c>
      <c r="E42" s="1">
        <v>12</v>
      </c>
      <c r="G42" s="31">
        <f t="shared" si="0"/>
        <v>11.25</v>
      </c>
    </row>
    <row r="43" spans="2:8" x14ac:dyDescent="0.2">
      <c r="C43" s="3" t="s">
        <v>7</v>
      </c>
      <c r="G43" s="16"/>
    </row>
    <row r="44" spans="2:8" x14ac:dyDescent="0.2">
      <c r="B44" s="4" t="s">
        <v>23</v>
      </c>
      <c r="C44" s="3"/>
      <c r="G44" s="16"/>
    </row>
    <row r="45" spans="2:8" x14ac:dyDescent="0.2">
      <c r="C45" s="3" t="s">
        <v>5</v>
      </c>
      <c r="G45" s="30" t="e">
        <f>#REF!</f>
        <v>#REF!</v>
      </c>
    </row>
    <row r="46" spans="2:8" x14ac:dyDescent="0.2">
      <c r="C46" s="3" t="s">
        <v>11</v>
      </c>
      <c r="G46" s="30" t="e">
        <f>#REF!</f>
        <v>#REF!</v>
      </c>
    </row>
    <row r="47" spans="2:8" x14ac:dyDescent="0.2">
      <c r="C47" s="3" t="s">
        <v>24</v>
      </c>
      <c r="G47" s="10" t="e">
        <f>#REF!</f>
        <v>#REF!</v>
      </c>
    </row>
    <row r="48" spans="2:8" x14ac:dyDescent="0.2">
      <c r="C48" s="3" t="s">
        <v>44</v>
      </c>
      <c r="G48" s="30" t="e">
        <f>#REF!</f>
        <v>#REF!</v>
      </c>
    </row>
    <row r="49" spans="2:8" x14ac:dyDescent="0.2">
      <c r="C49" s="3" t="s">
        <v>96</v>
      </c>
      <c r="G49" s="30">
        <v>40</v>
      </c>
      <c r="H49" s="12" t="s">
        <v>51</v>
      </c>
    </row>
    <row r="50" spans="2:8" x14ac:dyDescent="0.2">
      <c r="C50" s="3" t="s">
        <v>43</v>
      </c>
      <c r="G50" s="31" t="e">
        <f>#REF!</f>
        <v>#REF!</v>
      </c>
    </row>
    <row r="51" spans="2:8" x14ac:dyDescent="0.2">
      <c r="B51" s="4" t="s">
        <v>58</v>
      </c>
      <c r="C51" s="3"/>
      <c r="G51" s="16"/>
    </row>
    <row r="52" spans="2:8" x14ac:dyDescent="0.2">
      <c r="C52" s="3" t="s">
        <v>59</v>
      </c>
      <c r="G52" s="31" t="e">
        <f>#REF!</f>
        <v>#REF!</v>
      </c>
    </row>
    <row r="53" spans="2:8" x14ac:dyDescent="0.2">
      <c r="C53" s="3" t="s">
        <v>60</v>
      </c>
      <c r="G53" s="10" t="e">
        <f>#REF!</f>
        <v>#REF!</v>
      </c>
    </row>
    <row r="54" spans="2:8" x14ac:dyDescent="0.2">
      <c r="C54" s="3" t="s">
        <v>94</v>
      </c>
      <c r="G54" s="30" t="e">
        <f>#REF!</f>
        <v>#REF!</v>
      </c>
    </row>
    <row r="55" spans="2:8" x14ac:dyDescent="0.2">
      <c r="C55" s="3" t="s">
        <v>95</v>
      </c>
      <c r="G55" s="30">
        <v>220</v>
      </c>
      <c r="H55" s="12" t="s">
        <v>51</v>
      </c>
    </row>
    <row r="56" spans="2:8" x14ac:dyDescent="0.2">
      <c r="C56" s="3" t="s">
        <v>57</v>
      </c>
      <c r="G56" s="31" t="e">
        <f>#REF!</f>
        <v>#REF!</v>
      </c>
    </row>
    <row r="57" spans="2:8" x14ac:dyDescent="0.2">
      <c r="B57" s="4" t="s">
        <v>26</v>
      </c>
      <c r="C57" s="3"/>
      <c r="G57" s="16"/>
    </row>
    <row r="58" spans="2:8" x14ac:dyDescent="0.2">
      <c r="C58" s="3" t="s">
        <v>36</v>
      </c>
      <c r="D58" s="14">
        <v>930</v>
      </c>
      <c r="E58" s="29">
        <v>12</v>
      </c>
      <c r="G58" s="30">
        <f t="shared" ref="G58:G62" si="1">D58/E58</f>
        <v>77.5</v>
      </c>
    </row>
    <row r="59" spans="2:8" x14ac:dyDescent="0.2">
      <c r="C59" s="3" t="s">
        <v>35</v>
      </c>
      <c r="D59" s="14">
        <v>900</v>
      </c>
      <c r="E59" s="29">
        <v>12</v>
      </c>
      <c r="G59" s="30">
        <f t="shared" si="1"/>
        <v>75</v>
      </c>
    </row>
    <row r="60" spans="2:8" x14ac:dyDescent="0.2">
      <c r="C60" s="3" t="s">
        <v>37</v>
      </c>
      <c r="D60" s="14">
        <v>930</v>
      </c>
      <c r="E60" s="29">
        <v>12</v>
      </c>
      <c r="G60" s="30">
        <f t="shared" si="1"/>
        <v>77.5</v>
      </c>
    </row>
    <row r="61" spans="2:8" x14ac:dyDescent="0.2">
      <c r="C61" s="3" t="s">
        <v>46</v>
      </c>
      <c r="D61" s="14">
        <v>465</v>
      </c>
      <c r="E61" s="29">
        <v>12</v>
      </c>
      <c r="G61" s="30">
        <f t="shared" si="1"/>
        <v>38.75</v>
      </c>
    </row>
    <row r="62" spans="2:8" x14ac:dyDescent="0.2">
      <c r="C62" s="3" t="s">
        <v>99</v>
      </c>
      <c r="D62" s="14">
        <v>2000</v>
      </c>
      <c r="E62" s="29">
        <v>12</v>
      </c>
      <c r="G62" s="30">
        <f t="shared" si="1"/>
        <v>166.66666666666666</v>
      </c>
    </row>
    <row r="63" spans="2:8" x14ac:dyDescent="0.2">
      <c r="C63" s="3" t="s">
        <v>65</v>
      </c>
      <c r="G63" s="30" t="e">
        <f>#REF!</f>
        <v>#REF!</v>
      </c>
    </row>
    <row r="64" spans="2:8" x14ac:dyDescent="0.2">
      <c r="C64" s="3" t="s">
        <v>66</v>
      </c>
      <c r="G64" s="30" t="e">
        <f>#REF!</f>
        <v>#REF!</v>
      </c>
    </row>
    <row r="65" spans="2:8" x14ac:dyDescent="0.2">
      <c r="B65" s="4" t="s">
        <v>27</v>
      </c>
      <c r="C65" s="3"/>
      <c r="G65" s="16"/>
    </row>
    <row r="66" spans="2:8" x14ac:dyDescent="0.2">
      <c r="C66" s="3"/>
      <c r="G66" s="16"/>
    </row>
    <row r="67" spans="2:8" x14ac:dyDescent="0.2">
      <c r="B67" s="4" t="s">
        <v>89</v>
      </c>
      <c r="C67" s="3"/>
      <c r="G67" s="16"/>
    </row>
    <row r="68" spans="2:8" x14ac:dyDescent="0.2">
      <c r="C68" s="3" t="s">
        <v>90</v>
      </c>
      <c r="G68" s="16"/>
    </row>
    <row r="69" spans="2:8" x14ac:dyDescent="0.2">
      <c r="C69" s="3"/>
      <c r="G69" s="16"/>
    </row>
    <row r="70" spans="2:8" x14ac:dyDescent="0.2">
      <c r="C70" s="3"/>
      <c r="G70" s="16"/>
    </row>
    <row r="71" spans="2:8" x14ac:dyDescent="0.2">
      <c r="B71" s="4" t="s">
        <v>27</v>
      </c>
      <c r="C71" s="3"/>
      <c r="G71" s="16"/>
    </row>
    <row r="72" spans="2:8" x14ac:dyDescent="0.2">
      <c r="C72" s="3" t="s">
        <v>38</v>
      </c>
      <c r="G72" s="30">
        <v>500</v>
      </c>
      <c r="H72" s="12" t="s">
        <v>51</v>
      </c>
    </row>
    <row r="73" spans="2:8" x14ac:dyDescent="0.2">
      <c r="C73" s="3" t="s">
        <v>28</v>
      </c>
      <c r="G73" s="30">
        <v>500</v>
      </c>
      <c r="H73" s="12" t="s">
        <v>51</v>
      </c>
    </row>
    <row r="74" spans="2:8" x14ac:dyDescent="0.2">
      <c r="C74" s="3" t="s">
        <v>29</v>
      </c>
      <c r="G74" s="17">
        <v>351</v>
      </c>
      <c r="H74" s="12" t="s">
        <v>51</v>
      </c>
    </row>
    <row r="75" spans="2:8" x14ac:dyDescent="0.2">
      <c r="C75" s="3" t="s">
        <v>56</v>
      </c>
      <c r="G75" s="9"/>
    </row>
    <row r="76" spans="2:8" ht="9" customHeight="1" x14ac:dyDescent="0.2"/>
    <row r="77" spans="2:8" s="5" customFormat="1" ht="15" x14ac:dyDescent="0.25">
      <c r="D77" s="6"/>
      <c r="E77" s="6"/>
      <c r="F77" s="6" t="e">
        <f>SUM(F3:F18)</f>
        <v>#REF!</v>
      </c>
      <c r="G77" s="6" t="e">
        <f>SUM(G3:G76)</f>
        <v>#REF!</v>
      </c>
      <c r="H77" s="12"/>
    </row>
    <row r="78" spans="2:8" s="5" customFormat="1" ht="15" x14ac:dyDescent="0.25">
      <c r="D78" s="6" t="s">
        <v>30</v>
      </c>
      <c r="E78" s="6"/>
      <c r="F78" s="6" t="e">
        <f>F77-G77</f>
        <v>#REF!</v>
      </c>
      <c r="G78" s="6"/>
      <c r="H78" s="12"/>
    </row>
  </sheetData>
  <mergeCells count="1">
    <mergeCell ref="F1:G1"/>
  </mergeCells>
  <phoneticPr fontId="1" type="noConversion"/>
  <pageMargins left="0.18" right="0.42" top="0.46" bottom="0.39" header="0.25" footer="0.26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tabSelected="1" workbookViewId="0">
      <selection activeCell="L12" sqref="L12"/>
    </sheetView>
  </sheetViews>
  <sheetFormatPr baseColWidth="10" defaultRowHeight="12.75" x14ac:dyDescent="0.2"/>
  <cols>
    <col min="1" max="1" width="21.140625" customWidth="1"/>
    <col min="2" max="2" width="6.28515625" customWidth="1"/>
    <col min="3" max="3" width="4" customWidth="1"/>
    <col min="4" max="4" width="13.140625" customWidth="1"/>
    <col min="5" max="5" width="19" bestFit="1" customWidth="1"/>
  </cols>
  <sheetData>
    <row r="3" spans="1:4" x14ac:dyDescent="0.2">
      <c r="A3" s="72" t="s">
        <v>140</v>
      </c>
      <c r="B3" s="72" t="s">
        <v>112</v>
      </c>
    </row>
    <row r="4" spans="1:4" x14ac:dyDescent="0.2">
      <c r="A4" s="72" t="s">
        <v>138</v>
      </c>
      <c r="B4" t="s">
        <v>113</v>
      </c>
      <c r="C4" t="s">
        <v>114</v>
      </c>
      <c r="D4" t="s">
        <v>139</v>
      </c>
    </row>
    <row r="5" spans="1:4" x14ac:dyDescent="0.2">
      <c r="A5" s="78">
        <v>42281</v>
      </c>
      <c r="B5" s="74">
        <v>300</v>
      </c>
      <c r="C5" s="74"/>
      <c r="D5" s="74">
        <v>300</v>
      </c>
    </row>
    <row r="6" spans="1:4" x14ac:dyDescent="0.2">
      <c r="A6" s="75" t="s">
        <v>106</v>
      </c>
      <c r="B6" s="74">
        <v>300</v>
      </c>
      <c r="C6" s="74"/>
      <c r="D6" s="74">
        <v>300</v>
      </c>
    </row>
    <row r="7" spans="1:4" x14ac:dyDescent="0.2">
      <c r="A7" s="76" t="s">
        <v>126</v>
      </c>
      <c r="B7" s="74">
        <v>300</v>
      </c>
      <c r="C7" s="74"/>
      <c r="D7" s="74">
        <v>300</v>
      </c>
    </row>
    <row r="8" spans="1:4" x14ac:dyDescent="0.2">
      <c r="A8" s="77" t="s">
        <v>141</v>
      </c>
      <c r="B8" s="74">
        <v>300</v>
      </c>
      <c r="C8" s="74"/>
      <c r="D8" s="74">
        <v>300</v>
      </c>
    </row>
    <row r="9" spans="1:4" x14ac:dyDescent="0.2">
      <c r="A9" s="78">
        <v>42313</v>
      </c>
      <c r="B9" s="74"/>
      <c r="C9" s="74">
        <v>150</v>
      </c>
      <c r="D9" s="74">
        <v>150</v>
      </c>
    </row>
    <row r="10" spans="1:4" x14ac:dyDescent="0.2">
      <c r="A10" s="75" t="s">
        <v>103</v>
      </c>
      <c r="B10" s="74"/>
      <c r="C10" s="74">
        <v>150</v>
      </c>
      <c r="D10" s="74">
        <v>150</v>
      </c>
    </row>
    <row r="11" spans="1:4" x14ac:dyDescent="0.2">
      <c r="A11" s="76" t="s">
        <v>127</v>
      </c>
      <c r="B11" s="74"/>
      <c r="C11" s="74">
        <v>150</v>
      </c>
      <c r="D11" s="74">
        <v>150</v>
      </c>
    </row>
    <row r="12" spans="1:4" x14ac:dyDescent="0.2">
      <c r="A12" s="77" t="s">
        <v>141</v>
      </c>
      <c r="B12" s="74"/>
      <c r="C12" s="74">
        <v>150</v>
      </c>
      <c r="D12" s="74">
        <v>150</v>
      </c>
    </row>
    <row r="13" spans="1:4" x14ac:dyDescent="0.2">
      <c r="A13" s="78">
        <v>42347</v>
      </c>
      <c r="B13" s="74">
        <v>2200</v>
      </c>
      <c r="C13" s="74"/>
      <c r="D13" s="74">
        <v>2200</v>
      </c>
    </row>
    <row r="14" spans="1:4" x14ac:dyDescent="0.2">
      <c r="A14" s="75" t="s">
        <v>115</v>
      </c>
      <c r="B14" s="74">
        <v>2200</v>
      </c>
      <c r="C14" s="74"/>
      <c r="D14" s="74">
        <v>2200</v>
      </c>
    </row>
    <row r="15" spans="1:4" x14ac:dyDescent="0.2">
      <c r="A15" s="76" t="s">
        <v>130</v>
      </c>
      <c r="B15" s="74">
        <v>2200</v>
      </c>
      <c r="C15" s="74"/>
      <c r="D15" s="74">
        <v>2200</v>
      </c>
    </row>
    <row r="16" spans="1:4" x14ac:dyDescent="0.2">
      <c r="A16" s="77" t="s">
        <v>141</v>
      </c>
      <c r="B16" s="74">
        <v>2200</v>
      </c>
      <c r="C16" s="74"/>
      <c r="D16" s="74">
        <v>2200</v>
      </c>
    </row>
    <row r="17" spans="1:4" x14ac:dyDescent="0.2">
      <c r="A17" s="73" t="s">
        <v>139</v>
      </c>
      <c r="B17" s="74">
        <v>2500</v>
      </c>
      <c r="C17" s="74">
        <v>150</v>
      </c>
      <c r="D17" s="74">
        <v>2650</v>
      </c>
    </row>
  </sheetData>
  <pageMargins left="0.7" right="0.7" top="0.75" bottom="0.75" header="0.3" footer="0.3"/>
  <drawing r:id="rId2"/>
  <extLst>
    <ext xmlns:x15="http://schemas.microsoft.com/office/spreadsheetml/2010/11/main" uri="{7E03D99C-DC04-49d9-9315-930204A7B6E9}">
      <x15:timelineRefs>
        <x15:timelineRef r:id="rId3"/>
      </x15:timeline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3:S31"/>
  <sheetViews>
    <sheetView zoomScale="145" zoomScaleNormal="145" zoomScalePageLayoutView="145" workbookViewId="0">
      <selection activeCell="D1" sqref="D1"/>
    </sheetView>
  </sheetViews>
  <sheetFormatPr baseColWidth="10" defaultRowHeight="12.75" x14ac:dyDescent="0.2"/>
  <cols>
    <col min="2" max="2" width="21.7109375" bestFit="1" customWidth="1"/>
    <col min="3" max="3" width="14.7109375" customWidth="1"/>
    <col min="4" max="4" width="19" customWidth="1"/>
    <col min="5" max="5" width="6.140625" style="27" customWidth="1"/>
    <col min="6" max="6" width="10.85546875" style="61"/>
    <col min="7" max="7" width="10.85546875" style="54"/>
    <col min="8" max="8" width="7.85546875" style="59" bestFit="1" customWidth="1"/>
    <col min="9" max="17" width="7.140625" style="53" customWidth="1"/>
    <col min="18" max="18" width="3.140625" style="53" bestFit="1" customWidth="1"/>
    <col min="19" max="19" width="7.140625" style="53" customWidth="1"/>
  </cols>
  <sheetData>
    <row r="3" spans="1:19" x14ac:dyDescent="0.2">
      <c r="A3" s="27" t="s">
        <v>110</v>
      </c>
      <c r="B3" s="66" t="s">
        <v>111</v>
      </c>
      <c r="C3" s="67"/>
      <c r="D3" s="68"/>
      <c r="E3" s="27" t="s">
        <v>112</v>
      </c>
      <c r="F3" s="60" t="s">
        <v>122</v>
      </c>
      <c r="G3" s="56" t="s">
        <v>124</v>
      </c>
      <c r="H3" s="58"/>
      <c r="I3" s="55">
        <v>1</v>
      </c>
      <c r="J3" s="55">
        <v>2</v>
      </c>
      <c r="K3" s="55">
        <v>3</v>
      </c>
      <c r="L3" s="55">
        <v>4</v>
      </c>
      <c r="M3" s="55">
        <v>5</v>
      </c>
      <c r="N3" s="55">
        <v>6</v>
      </c>
      <c r="O3" s="55">
        <v>7</v>
      </c>
      <c r="P3" s="55">
        <v>8</v>
      </c>
      <c r="Q3" s="55">
        <v>9</v>
      </c>
      <c r="R3" s="53" t="s">
        <v>134</v>
      </c>
      <c r="S3" s="55" t="s">
        <v>123</v>
      </c>
    </row>
    <row r="4" spans="1:19" ht="13.5" thickBot="1" x14ac:dyDescent="0.25">
      <c r="A4" s="81" t="s">
        <v>135</v>
      </c>
      <c r="B4" s="82" t="s">
        <v>116</v>
      </c>
      <c r="C4" s="82" t="s">
        <v>117</v>
      </c>
      <c r="D4" s="82" t="s">
        <v>118</v>
      </c>
      <c r="E4" s="82" t="s">
        <v>136</v>
      </c>
      <c r="F4" s="83" t="s">
        <v>137</v>
      </c>
      <c r="H4" s="58"/>
    </row>
    <row r="5" spans="1:19" ht="13.5" thickTop="1" x14ac:dyDescent="0.2">
      <c r="A5" s="84">
        <v>42281</v>
      </c>
      <c r="B5" s="85" t="s">
        <v>106</v>
      </c>
      <c r="C5" s="85" t="s">
        <v>126</v>
      </c>
      <c r="D5" s="85"/>
      <c r="E5" s="86" t="str">
        <f>IF(ISNA(R5)=TRUE," ",IF(R5="+","E",IF(R5="-","S"," ")))</f>
        <v>E</v>
      </c>
      <c r="F5" s="87">
        <v>300</v>
      </c>
      <c r="G5" s="54" t="str">
        <f>IF(ISNA(S5)=TRUE,"Pb corresp Type /Détail"," ")</f>
        <v xml:space="preserve"> </v>
      </c>
      <c r="H5" s="58"/>
      <c r="I5" s="53" t="str">
        <f>IF(Saisie!$B5=Listes!$E$2,Listes!E$3,IF(Saisie!$B5=Listes!$F$2,Listes!F$3,IF(Saisie!$B5=Listes!$G$2,Listes!G$3,IF(Saisie!$B5=Listes!$H$2,Listes!H$3,IF(Saisie!$B5=Listes!$I$2,Listes!I$3,IF(Saisie!$B5=Listes!$J$2,Listes!J$3,IF(Saisie!$B5=Listes!#REF!,Listes!#REF!," ")))))))</f>
        <v>Studio</v>
      </c>
      <c r="J5" s="53" t="str">
        <f>IF(Saisie!B5=Listes!$E$2,Listes!E$4,IF(Saisie!B5=Listes!$F$2,Listes!F$4,IF(Saisie!B5=Listes!$G$2,Listes!G$4,IF(Saisie!B5=Listes!$H$2,Listes!H$4,IF(Saisie!B5=Listes!$I$2,Listes!I$4,IF(Saisie!B5=Listes!$J$2,Listes!J$4,IF(Saisie!B5=Listes!#REF!,Listes!#REF!," ")))))))</f>
        <v>Appart</v>
      </c>
      <c r="K5" s="53">
        <f>IF(Saisie!B5=Listes!$E$2,Listes!E$5,IF(Saisie!B5=Listes!$F$2,Listes!F$5,IF(Saisie!B5=Listes!$G$2,Listes!G$5,IF(Saisie!B5=Listes!$H$2,Listes!H$5,IF(Saisie!B5=Listes!$I$2,Listes!I$5,IF(Saisie!B5=Listes!$J$2,Listes!J$5,IF(Saisie!B5=Listes!#REF!,Listes!#REF!," ")))))))</f>
        <v>0</v>
      </c>
      <c r="L5" s="53">
        <f>IF(Saisie!B5=Listes!$E$2,Listes!E$6,IF(Saisie!B5=Listes!$F$2,Listes!F$6,IF(Saisie!B5=Listes!$G$2,Listes!G$6,IF(Saisie!B5=Listes!$H$2,Listes!H$6,IF(Saisie!B5=Listes!$I$2,Listes!I$6,IF(Saisie!B5=Listes!$J$2,Listes!J$6,IF(Saisie!B5=Listes!#REF!,Listes!#REF!," ")))))))</f>
        <v>0</v>
      </c>
      <c r="M5" s="53">
        <f>IF(Saisie!B5=Listes!$E$2,Listes!E$7,IF(Saisie!B5=Listes!$F$2,Listes!F$7,IF(Saisie!B5=Listes!$G$2,Listes!G$7,IF(Saisie!B5=Listes!$H$2,Listes!H$7,IF(Saisie!B5=Listes!$I$2,Listes!I$7,IF(Saisie!B5=Listes!$J$2,Listes!J$7,IF(Saisie!B5=Listes!#REF!,Listes!#REF!," ")))))))</f>
        <v>0</v>
      </c>
      <c r="N5" s="53">
        <f>IF(Saisie!B5=Listes!$E$2,Listes!E$8,IF(Saisie!B5=Listes!$F$2,Listes!F$8,IF(Saisie!B5=Listes!$G$2,Listes!G$8,IF(Saisie!B5=Listes!$H$2,Listes!H$8,IF(Saisie!B5=Listes!$I$2,Listes!I$8,IF(Saisie!B5=Listes!$J$2,Listes!J$8,IF(Saisie!B5=Listes!#REF!,Listes!#REF!," ")))))))</f>
        <v>0</v>
      </c>
      <c r="O5" s="53">
        <f>IF(Saisie!B5=Listes!$E$2,Listes!E$9,IF(Saisie!B5=Listes!$F$2,Listes!F$9,IF(Saisie!B5=Listes!$G$2,Listes!G$9,IF(Saisie!B5=Listes!$H$2,Listes!H$9,IF(Saisie!B5=Listes!$I$2,Listes!I$9,IF(Saisie!B5=Listes!$J$2,Listes!J$9,IF(Saisie!B5=Listes!#REF!,Listes!#REF!," ")))))))</f>
        <v>0</v>
      </c>
      <c r="P5" s="53">
        <f>IF(Saisie!B5=Listes!$E$2,Listes!E$10,IF(Saisie!B5=Listes!$F$2,Listes!F$10,IF(Saisie!B5=Listes!$G$2,Listes!G$10,IF(Saisie!B5=Listes!$H$2,Listes!H$10,IF(Saisie!B5=Listes!$I$2,Listes!I$10,IF(Saisie!B5=Listes!$J$2,Listes!J$10,IF(Saisie!B5=Listes!#REF!,Listes!#REF!," ")))))))</f>
        <v>0</v>
      </c>
      <c r="Q5" s="53">
        <f>IF(Saisie!B5=Listes!$E$2,Listes!E$11,IF(Saisie!B5=Listes!$F$2,Listes!F$11,IF(Saisie!B5=Listes!$G$2,Listes!G$11,IF(Saisie!B5=Listes!$H$2,Listes!H$11,IF(Saisie!B5=Listes!$I$2,Listes!I$11,IF(Saisie!B5=Listes!$J$2,Listes!J$11,IF(Saisie!B5=Listes!#REF!,Listes!#REF!," ")))))))</f>
        <v>0</v>
      </c>
      <c r="R5" s="53" t="str">
        <f>HLOOKUP(B5,Listes!$E$2:$J$12,11)</f>
        <v>+</v>
      </c>
      <c r="S5" s="53" t="str">
        <f t="shared" ref="S5:S31" si="0">HLOOKUP(C5,I5:Q5,1,FALSE)</f>
        <v>Studio</v>
      </c>
    </row>
    <row r="6" spans="1:19" x14ac:dyDescent="0.2">
      <c r="A6" s="88">
        <v>42313</v>
      </c>
      <c r="B6" s="89" t="s">
        <v>103</v>
      </c>
      <c r="C6" s="89" t="s">
        <v>127</v>
      </c>
      <c r="D6" s="89"/>
      <c r="E6" s="90" t="str">
        <f t="shared" ref="E6:E31" si="1">IF(ISNA(R6)=TRUE," ",IF(R6="+","E",IF(R6="-","S"," ")))</f>
        <v>S</v>
      </c>
      <c r="F6" s="79">
        <v>150</v>
      </c>
      <c r="G6" s="54" t="str">
        <f t="shared" ref="G6:G9" si="2">IF(ISNA(S6)=TRUE,"Pb corresp Type /Détail"," ")</f>
        <v xml:space="preserve"> </v>
      </c>
      <c r="H6" s="58"/>
      <c r="I6" s="53" t="str">
        <f>IF(Saisie!$B6=Listes!$E$2,Listes!E$3,IF(Saisie!$B6=Listes!$F$2,Listes!F$3,IF(Saisie!$B6=Listes!$G$2,Listes!G$3,IF(Saisie!$B6=Listes!$H$2,Listes!H$3,IF(Saisie!$B6=Listes!$I$2,Listes!I$3,IF(Saisie!$B6=Listes!$J$2,Listes!J$3,IF(Saisie!$B6=Listes!#REF!,Listes!#REF!," ")))))))</f>
        <v>Appart</v>
      </c>
      <c r="J6" s="53" t="str">
        <f>IF(Saisie!B6=Listes!$E$2,Listes!E$4,IF(Saisie!B6=Listes!$F$2,Listes!F$4,IF(Saisie!B6=Listes!$G$2,Listes!G$4,IF(Saisie!B6=Listes!$H$2,Listes!H$4,IF(Saisie!B6=Listes!$I$2,Listes!I$4,IF(Saisie!B6=Listes!$J$2,Listes!J$4,IF(Saisie!B6=Listes!#REF!,Listes!#REF!," ")))))))</f>
        <v>Studio</v>
      </c>
      <c r="K6" s="53" t="str">
        <f>IF(Saisie!B6=Listes!$E$2,Listes!E$5,IF(Saisie!B6=Listes!$F$2,Listes!F$5,IF(Saisie!B6=Listes!$G$2,Listes!G$5,IF(Saisie!B6=Listes!$H$2,Listes!H$5,IF(Saisie!B6=Listes!$I$2,Listes!I$5,IF(Saisie!B6=Listes!$J$2,Listes!J$5,IF(Saisie!B6=Listes!#REF!,Listes!#REF!," ")))))))</f>
        <v>Etudes filles</v>
      </c>
      <c r="L6" s="53" t="str">
        <f>IF(Saisie!B6=Listes!$E$2,Listes!E$6,IF(Saisie!B6=Listes!$F$2,Listes!F$6,IF(Saisie!B6=Listes!$G$2,Listes!G$6,IF(Saisie!B6=Listes!$H$2,Listes!H$6,IF(Saisie!B6=Listes!$I$2,Listes!I$6,IF(Saisie!B6=Listes!$J$2,Listes!J$6,IF(Saisie!B6=Listes!#REF!,Listes!#REF!," ")))))))</f>
        <v>Autre</v>
      </c>
      <c r="M6" s="53">
        <f>IF(Saisie!B6=Listes!$E$2,Listes!E$7,IF(Saisie!B6=Listes!$F$2,Listes!F$7,IF(Saisie!B6=Listes!$G$2,Listes!G$7,IF(Saisie!B6=Listes!$H$2,Listes!H$7,IF(Saisie!B6=Listes!$I$2,Listes!I$7,IF(Saisie!B6=Listes!$J$2,Listes!J$7,IF(Saisie!B6=Listes!#REF!,Listes!#REF!," ")))))))</f>
        <v>0</v>
      </c>
      <c r="N6" s="53">
        <f>IF(Saisie!B6=Listes!$E$2,Listes!E$8,IF(Saisie!B6=Listes!$F$2,Listes!F$8,IF(Saisie!B6=Listes!$G$2,Listes!G$8,IF(Saisie!B6=Listes!$H$2,Listes!H$8,IF(Saisie!B6=Listes!$I$2,Listes!I$8,IF(Saisie!B6=Listes!$J$2,Listes!J$8,IF(Saisie!B6=Listes!#REF!,Listes!#REF!," ")))))))</f>
        <v>0</v>
      </c>
      <c r="O6" s="53">
        <f>IF(Saisie!B6=Listes!$E$2,Listes!E$9,IF(Saisie!B6=Listes!$F$2,Listes!F$9,IF(Saisie!B6=Listes!$G$2,Listes!G$9,IF(Saisie!B6=Listes!$H$2,Listes!H$9,IF(Saisie!B6=Listes!$I$2,Listes!I$9,IF(Saisie!B6=Listes!$J$2,Listes!J$9,IF(Saisie!B6=Listes!#REF!,Listes!#REF!," ")))))))</f>
        <v>0</v>
      </c>
      <c r="P6" s="53">
        <f>IF(Saisie!B6=Listes!$E$2,Listes!E$10,IF(Saisie!B6=Listes!$F$2,Listes!F$10,IF(Saisie!B6=Listes!$G$2,Listes!G$10,IF(Saisie!B6=Listes!$H$2,Listes!H$10,IF(Saisie!B6=Listes!$I$2,Listes!I$10,IF(Saisie!B6=Listes!$J$2,Listes!J$10,IF(Saisie!B6=Listes!#REF!,Listes!#REF!," ")))))))</f>
        <v>0</v>
      </c>
      <c r="Q6" s="53">
        <f>IF(Saisie!B6=Listes!$E$2,Listes!E$11,IF(Saisie!B6=Listes!$F$2,Listes!F$11,IF(Saisie!B6=Listes!$G$2,Listes!G$11,IF(Saisie!B6=Listes!$H$2,Listes!H$11,IF(Saisie!B6=Listes!$I$2,Listes!I$11,IF(Saisie!B6=Listes!$J$2,Listes!J$11,IF(Saisie!B6=Listes!#REF!,Listes!#REF!," ")))))))</f>
        <v>0</v>
      </c>
      <c r="R6" s="53" t="str">
        <f>HLOOKUP(B6,Listes!$E$2:$J$12,11,TRUE)</f>
        <v>-</v>
      </c>
      <c r="S6" s="53" t="str">
        <f t="shared" si="0"/>
        <v>Appart</v>
      </c>
    </row>
    <row r="7" spans="1:19" x14ac:dyDescent="0.2">
      <c r="A7" s="91">
        <v>42347</v>
      </c>
      <c r="B7" s="92" t="s">
        <v>115</v>
      </c>
      <c r="C7" s="92" t="s">
        <v>130</v>
      </c>
      <c r="D7" s="92"/>
      <c r="E7" s="93" t="str">
        <f t="shared" si="1"/>
        <v>E</v>
      </c>
      <c r="F7" s="80">
        <v>2200</v>
      </c>
      <c r="G7" s="54" t="str">
        <f t="shared" si="2"/>
        <v xml:space="preserve"> </v>
      </c>
      <c r="H7" s="58"/>
      <c r="I7" s="53" t="str">
        <f>IF(Saisie!$B7=Listes!$E$2,Listes!E$3,IF(Saisie!$B7=Listes!$F$2,Listes!F$3,IF(Saisie!$B7=Listes!$G$2,Listes!G$3,IF(Saisie!$B7=Listes!$H$2,Listes!H$3,IF(Saisie!$B7=Listes!$I$2,Listes!I$3,IF(Saisie!$B7=Listes!$J$2,Listes!J$3,IF(Saisie!$B7=Listes!#REF!,Listes!#REF!," ")))))))</f>
        <v>Livret A</v>
      </c>
      <c r="J7" s="53" t="str">
        <f>IF(Saisie!B7=Listes!$E$2,Listes!E$4,IF(Saisie!B7=Listes!$F$2,Listes!F$4,IF(Saisie!B7=Listes!$G$2,Listes!G$4,IF(Saisie!B7=Listes!$H$2,Listes!H$4,IF(Saisie!B7=Listes!$I$2,Listes!I$4,IF(Saisie!B7=Listes!$J$2,Listes!J$4,IF(Saisie!B7=Listes!#REF!,Listes!#REF!," ")))))))</f>
        <v>Autres</v>
      </c>
      <c r="K7" s="53">
        <f>IF(Saisie!B7=Listes!$E$2,Listes!E$5,IF(Saisie!B7=Listes!$F$2,Listes!F$5,IF(Saisie!B7=Listes!$G$2,Listes!G$5,IF(Saisie!B7=Listes!$H$2,Listes!H$5,IF(Saisie!B7=Listes!$I$2,Listes!I$5,IF(Saisie!B7=Listes!$J$2,Listes!J$5,IF(Saisie!B7=Listes!#REF!,Listes!#REF!," ")))))))</f>
        <v>0</v>
      </c>
      <c r="L7" s="53">
        <f>IF(Saisie!B7=Listes!$E$2,Listes!E$6,IF(Saisie!B7=Listes!$F$2,Listes!F$6,IF(Saisie!B7=Listes!$G$2,Listes!G$6,IF(Saisie!B7=Listes!$H$2,Listes!H$6,IF(Saisie!B7=Listes!$I$2,Listes!I$6,IF(Saisie!B7=Listes!$J$2,Listes!J$6,IF(Saisie!B7=Listes!#REF!,Listes!#REF!," ")))))))</f>
        <v>0</v>
      </c>
      <c r="M7" s="53">
        <f>IF(Saisie!B7=Listes!$E$2,Listes!E$7,IF(Saisie!B7=Listes!$F$2,Listes!F$7,IF(Saisie!B7=Listes!$G$2,Listes!G$7,IF(Saisie!B7=Listes!$H$2,Listes!H$7,IF(Saisie!B7=Listes!$I$2,Listes!I$7,IF(Saisie!B7=Listes!$J$2,Listes!J$7,IF(Saisie!B7=Listes!#REF!,Listes!#REF!," ")))))))</f>
        <v>0</v>
      </c>
      <c r="N7" s="53">
        <f>IF(Saisie!B7=Listes!$E$2,Listes!E$8,IF(Saisie!B7=Listes!$F$2,Listes!F$8,IF(Saisie!B7=Listes!$G$2,Listes!G$8,IF(Saisie!B7=Listes!$H$2,Listes!H$8,IF(Saisie!B7=Listes!$I$2,Listes!I$8,IF(Saisie!B7=Listes!$J$2,Listes!J$8,IF(Saisie!B7=Listes!#REF!,Listes!#REF!," ")))))))</f>
        <v>0</v>
      </c>
      <c r="O7" s="53">
        <f>IF(Saisie!B7=Listes!$E$2,Listes!E$9,IF(Saisie!B7=Listes!$F$2,Listes!F$9,IF(Saisie!B7=Listes!$G$2,Listes!G$9,IF(Saisie!B7=Listes!$H$2,Listes!H$9,IF(Saisie!B7=Listes!$I$2,Listes!I$9,IF(Saisie!B7=Listes!$J$2,Listes!J$9,IF(Saisie!B7=Listes!#REF!,Listes!#REF!," ")))))))</f>
        <v>0</v>
      </c>
      <c r="P7" s="53">
        <f>IF(Saisie!B7=Listes!$E$2,Listes!E$10,IF(Saisie!B7=Listes!$F$2,Listes!F$10,IF(Saisie!B7=Listes!$G$2,Listes!G$10,IF(Saisie!B7=Listes!$H$2,Listes!H$10,IF(Saisie!B7=Listes!$I$2,Listes!I$10,IF(Saisie!B7=Listes!$J$2,Listes!J$10,IF(Saisie!B7=Listes!#REF!,Listes!#REF!," ")))))))</f>
        <v>0</v>
      </c>
      <c r="Q7" s="53">
        <f>IF(Saisie!B7=Listes!$E$2,Listes!E$11,IF(Saisie!B7=Listes!$F$2,Listes!F$11,IF(Saisie!B7=Listes!$G$2,Listes!G$11,IF(Saisie!B7=Listes!$H$2,Listes!H$11,IF(Saisie!B7=Listes!$I$2,Listes!I$11,IF(Saisie!B7=Listes!$J$2,Listes!J$11,IF(Saisie!B7=Listes!#REF!,Listes!#REF!," ")))))))</f>
        <v>0</v>
      </c>
      <c r="R7" s="53" t="str">
        <f>HLOOKUP(B7,Listes!$E$2:$J$12,11,TRUE)</f>
        <v>+</v>
      </c>
      <c r="S7" s="53" t="str">
        <f t="shared" si="0"/>
        <v>Livret A</v>
      </c>
    </row>
    <row r="8" spans="1:19" x14ac:dyDescent="0.2">
      <c r="A8" s="88">
        <v>42371</v>
      </c>
      <c r="B8" s="89" t="s">
        <v>18</v>
      </c>
      <c r="C8" s="89" t="s">
        <v>128</v>
      </c>
      <c r="D8" s="89"/>
      <c r="E8" s="90" t="str">
        <f t="shared" si="1"/>
        <v>E</v>
      </c>
      <c r="F8" s="79">
        <v>1256</v>
      </c>
      <c r="G8" s="54" t="str">
        <f t="shared" si="2"/>
        <v xml:space="preserve"> </v>
      </c>
      <c r="H8" s="58"/>
      <c r="I8" s="53" t="str">
        <f>IF(Saisie!$B8=Listes!$E$2,Listes!E$3,IF(Saisie!$B8=Listes!$F$2,Listes!F$3,IF(Saisie!$B8=Listes!$G$2,Listes!G$3,IF(Saisie!$B8=Listes!$H$2,Listes!H$3,IF(Saisie!$B8=Listes!$I$2,Listes!I$3,IF(Saisie!$B8=Listes!$J$2,Listes!J$3,IF(Saisie!$B8=Listes!#REF!,Listes!#REF!," ")))))))</f>
        <v>Lui</v>
      </c>
      <c r="J8" s="53" t="str">
        <f>IF(Saisie!B8=Listes!$E$2,Listes!E$4,IF(Saisie!B8=Listes!$F$2,Listes!F$4,IF(Saisie!B8=Listes!$G$2,Listes!G$4,IF(Saisie!B8=Listes!$H$2,Listes!H$4,IF(Saisie!B8=Listes!$I$2,Listes!I$4,IF(Saisie!B8=Listes!$J$2,Listes!J$4,IF(Saisie!B8=Listes!#REF!,Listes!#REF!," ")))))))</f>
        <v>Elle</v>
      </c>
      <c r="K8" s="53">
        <f>IF(Saisie!B8=Listes!$E$2,Listes!E$5,IF(Saisie!B8=Listes!$F$2,Listes!F$5,IF(Saisie!B8=Listes!$G$2,Listes!G$5,IF(Saisie!B8=Listes!$H$2,Listes!H$5,IF(Saisie!B8=Listes!$I$2,Listes!I$5,IF(Saisie!B8=Listes!$J$2,Listes!J$5,IF(Saisie!B8=Listes!#REF!,Listes!#REF!," ")))))))</f>
        <v>0</v>
      </c>
      <c r="L8" s="53">
        <f>IF(Saisie!B8=Listes!$E$2,Listes!E$6,IF(Saisie!B8=Listes!$F$2,Listes!F$6,IF(Saisie!B8=Listes!$G$2,Listes!G$6,IF(Saisie!B8=Listes!$H$2,Listes!H$6,IF(Saisie!B8=Listes!$I$2,Listes!I$6,IF(Saisie!B8=Listes!$J$2,Listes!J$6,IF(Saisie!B8=Listes!#REF!,Listes!#REF!," ")))))))</f>
        <v>0</v>
      </c>
      <c r="M8" s="53">
        <f>IF(Saisie!B8=Listes!$E$2,Listes!E$7,IF(Saisie!B8=Listes!$F$2,Listes!F$7,IF(Saisie!B8=Listes!$G$2,Listes!G$7,IF(Saisie!B8=Listes!$H$2,Listes!H$7,IF(Saisie!B8=Listes!$I$2,Listes!I$7,IF(Saisie!B8=Listes!$J$2,Listes!J$7,IF(Saisie!B8=Listes!#REF!,Listes!#REF!," ")))))))</f>
        <v>0</v>
      </c>
      <c r="N8" s="53">
        <f>IF(Saisie!B8=Listes!$E$2,Listes!E$8,IF(Saisie!B8=Listes!$F$2,Listes!F$8,IF(Saisie!B8=Listes!$G$2,Listes!G$8,IF(Saisie!B8=Listes!$H$2,Listes!H$8,IF(Saisie!B8=Listes!$I$2,Listes!I$8,IF(Saisie!B8=Listes!$J$2,Listes!J$8,IF(Saisie!B8=Listes!#REF!,Listes!#REF!," ")))))))</f>
        <v>0</v>
      </c>
      <c r="O8" s="53">
        <f>IF(Saisie!B8=Listes!$E$2,Listes!E$9,IF(Saisie!B8=Listes!$F$2,Listes!F$9,IF(Saisie!B8=Listes!$G$2,Listes!G$9,IF(Saisie!B8=Listes!$H$2,Listes!H$9,IF(Saisie!B8=Listes!$I$2,Listes!I$9,IF(Saisie!B8=Listes!$J$2,Listes!J$9,IF(Saisie!B8=Listes!#REF!,Listes!#REF!," ")))))))</f>
        <v>0</v>
      </c>
      <c r="P8" s="53">
        <f>IF(Saisie!B8=Listes!$E$2,Listes!E$10,IF(Saisie!B8=Listes!$F$2,Listes!F$10,IF(Saisie!B8=Listes!$G$2,Listes!G$10,IF(Saisie!B8=Listes!$H$2,Listes!H$10,IF(Saisie!B8=Listes!$I$2,Listes!I$10,IF(Saisie!B8=Listes!$J$2,Listes!J$10,IF(Saisie!B8=Listes!#REF!,Listes!#REF!," ")))))))</f>
        <v>0</v>
      </c>
      <c r="Q8" s="53">
        <f>IF(Saisie!B8=Listes!$E$2,Listes!E$11,IF(Saisie!B8=Listes!$F$2,Listes!F$11,IF(Saisie!B8=Listes!$G$2,Listes!G$11,IF(Saisie!B8=Listes!$H$2,Listes!H$11,IF(Saisie!B8=Listes!$I$2,Listes!I$11,IF(Saisie!B8=Listes!$J$2,Listes!J$11,IF(Saisie!B8=Listes!#REF!,Listes!#REF!," ")))))))</f>
        <v>0</v>
      </c>
      <c r="R8" s="53" t="str">
        <f>HLOOKUP(B8,Listes!$E$2:$J$12,11,TRUE)</f>
        <v>+</v>
      </c>
      <c r="S8" s="53" t="str">
        <f t="shared" si="0"/>
        <v>Lui</v>
      </c>
    </row>
    <row r="9" spans="1:19" x14ac:dyDescent="0.2">
      <c r="A9" s="91">
        <v>42408</v>
      </c>
      <c r="B9" s="92" t="s">
        <v>104</v>
      </c>
      <c r="C9" s="92" t="s">
        <v>121</v>
      </c>
      <c r="D9" s="92" t="s">
        <v>133</v>
      </c>
      <c r="E9" s="93" t="str">
        <f t="shared" si="1"/>
        <v>S</v>
      </c>
      <c r="F9" s="80">
        <v>475</v>
      </c>
      <c r="G9" s="54" t="str">
        <f t="shared" si="2"/>
        <v xml:space="preserve"> </v>
      </c>
      <c r="H9" s="58"/>
      <c r="I9" s="53" t="str">
        <f>IF(Saisie!$B9=Listes!$E$2,Listes!E$3,IF(Saisie!$B9=Listes!$F$2,Listes!F$3,IF(Saisie!$B9=Listes!$G$2,Listes!G$3,IF(Saisie!$B9=Listes!$H$2,Listes!H$3,IF(Saisie!$B9=Listes!$I$2,Listes!I$3,IF(Saisie!$B9=Listes!$J$2,Listes!J$3,IF(Saisie!$B9=Listes!#REF!,Listes!#REF!," ")))))))</f>
        <v>IR</v>
      </c>
      <c r="J9" s="53" t="str">
        <f>IF(Saisie!B9=Listes!$E$2,Listes!E$4,IF(Saisie!B9=Listes!$F$2,Listes!F$4,IF(Saisie!B9=Listes!$G$2,Listes!G$4,IF(Saisie!B9=Listes!$H$2,Listes!H$4,IF(Saisie!B9=Listes!$I$2,Listes!I$4,IF(Saisie!B9=Listes!$J$2,Listes!J$4,IF(Saisie!B9=Listes!#REF!,Listes!#REF!," ")))))))</f>
        <v>Fonciers</v>
      </c>
      <c r="K9" s="53" t="str">
        <f>IF(Saisie!B9=Listes!$E$2,Listes!E$5,IF(Saisie!B9=Listes!$F$2,Listes!F$5,IF(Saisie!B9=Listes!$G$2,Listes!G$5,IF(Saisie!B9=Listes!$H$2,Listes!H$5,IF(Saisie!B9=Listes!$I$2,Listes!I$5,IF(Saisie!B9=Listes!$J$2,Listes!J$5,IF(Saisie!B9=Listes!#REF!,Listes!#REF!," ")))))))</f>
        <v>Autres</v>
      </c>
      <c r="L9" s="53">
        <f>IF(Saisie!B9=Listes!$E$2,Listes!E$6,IF(Saisie!B9=Listes!$F$2,Listes!F$6,IF(Saisie!B9=Listes!$G$2,Listes!G$6,IF(Saisie!B9=Listes!$H$2,Listes!H$6,IF(Saisie!B9=Listes!$I$2,Listes!I$6,IF(Saisie!B9=Listes!$J$2,Listes!J$6,IF(Saisie!B9=Listes!#REF!,Listes!#REF!," ")))))))</f>
        <v>0</v>
      </c>
      <c r="M9" s="53">
        <f>IF(Saisie!B9=Listes!$E$2,Listes!E$7,IF(Saisie!B9=Listes!$F$2,Listes!F$7,IF(Saisie!B9=Listes!$G$2,Listes!G$7,IF(Saisie!B9=Listes!$H$2,Listes!H$7,IF(Saisie!B9=Listes!$I$2,Listes!I$7,IF(Saisie!B9=Listes!$J$2,Listes!J$7,IF(Saisie!B9=Listes!#REF!,Listes!#REF!," ")))))))</f>
        <v>0</v>
      </c>
      <c r="N9" s="53">
        <f>IF(Saisie!B9=Listes!$E$2,Listes!E$8,IF(Saisie!B9=Listes!$F$2,Listes!F$8,IF(Saisie!B9=Listes!$G$2,Listes!G$8,IF(Saisie!B9=Listes!$H$2,Listes!H$8,IF(Saisie!B9=Listes!$I$2,Listes!I$8,IF(Saisie!B9=Listes!$J$2,Listes!J$8,IF(Saisie!B9=Listes!#REF!,Listes!#REF!," ")))))))</f>
        <v>0</v>
      </c>
      <c r="O9" s="53">
        <f>IF(Saisie!B9=Listes!$E$2,Listes!E$9,IF(Saisie!B9=Listes!$F$2,Listes!F$9,IF(Saisie!B9=Listes!$G$2,Listes!G$9,IF(Saisie!B9=Listes!$H$2,Listes!H$9,IF(Saisie!B9=Listes!$I$2,Listes!I$9,IF(Saisie!B9=Listes!$J$2,Listes!J$9,IF(Saisie!B9=Listes!#REF!,Listes!#REF!," ")))))))</f>
        <v>0</v>
      </c>
      <c r="P9" s="53">
        <f>IF(Saisie!B9=Listes!$E$2,Listes!E$10,IF(Saisie!B9=Listes!$F$2,Listes!F$10,IF(Saisie!B9=Listes!$G$2,Listes!G$10,IF(Saisie!B9=Listes!$H$2,Listes!H$10,IF(Saisie!B9=Listes!$I$2,Listes!I$10,IF(Saisie!B9=Listes!$J$2,Listes!J$10,IF(Saisie!B9=Listes!#REF!,Listes!#REF!," ")))))))</f>
        <v>0</v>
      </c>
      <c r="Q9" s="53">
        <f>IF(Saisie!B9=Listes!$E$2,Listes!E$11,IF(Saisie!B9=Listes!$F$2,Listes!F$11,IF(Saisie!B9=Listes!$G$2,Listes!G$11,IF(Saisie!B9=Listes!$H$2,Listes!H$11,IF(Saisie!B9=Listes!$I$2,Listes!I$11,IF(Saisie!B9=Listes!$J$2,Listes!J$11,IF(Saisie!B9=Listes!#REF!,Listes!#REF!," ")))))))</f>
        <v>0</v>
      </c>
      <c r="R9" s="53" t="str">
        <f>HLOOKUP(B9,Listes!$E$2:$J$12,11,TRUE)</f>
        <v>-</v>
      </c>
      <c r="S9" s="53" t="str">
        <f t="shared" si="0"/>
        <v>Fonciers</v>
      </c>
    </row>
    <row r="10" spans="1:19" x14ac:dyDescent="0.2">
      <c r="E10" s="27" t="str">
        <f t="shared" si="1"/>
        <v xml:space="preserve"> </v>
      </c>
      <c r="G10" s="54" t="str">
        <f t="shared" ref="G10:G31" si="3">IF(B10=0," ",IF(ISNA(S10)=TRUE,"Pb corresp Type /Détail"," "))</f>
        <v xml:space="preserve"> </v>
      </c>
      <c r="H10" s="58"/>
      <c r="I10" s="53" t="e">
        <f>IF(Saisie!$B10=Listes!$E$2,Listes!E$3,IF(Saisie!$B10=Listes!$F$2,Listes!F$3,IF(Saisie!$B10=Listes!$G$2,Listes!G$3,IF(Saisie!$B10=Listes!$H$2,Listes!H$3,IF(Saisie!$B10=Listes!$I$2,Listes!I$3,IF(Saisie!$B10=Listes!$J$2,Listes!J$3,IF(Saisie!$B10=Listes!#REF!,Listes!#REF!," ")))))))</f>
        <v>#REF!</v>
      </c>
      <c r="J10" s="53" t="e">
        <f>IF(Saisie!B10=Listes!$E$2,Listes!E$4,IF(Saisie!B10=Listes!$F$2,Listes!F$4,IF(Saisie!B10=Listes!$G$2,Listes!G$4,IF(Saisie!B10=Listes!$H$2,Listes!H$4,IF(Saisie!B10=Listes!$I$2,Listes!I$4,IF(Saisie!B10=Listes!$J$2,Listes!J$4,IF(Saisie!B10=Listes!#REF!,Listes!#REF!," ")))))))</f>
        <v>#REF!</v>
      </c>
      <c r="K10" s="53" t="e">
        <f>IF(Saisie!B10=Listes!$E$2,Listes!E$5,IF(Saisie!B10=Listes!$F$2,Listes!F$5,IF(Saisie!B10=Listes!$G$2,Listes!G$5,IF(Saisie!B10=Listes!$H$2,Listes!H$5,IF(Saisie!B10=Listes!$I$2,Listes!I$5,IF(Saisie!B10=Listes!$J$2,Listes!J$5,IF(Saisie!B10=Listes!#REF!,Listes!#REF!," ")))))))</f>
        <v>#REF!</v>
      </c>
      <c r="L10" s="53" t="e">
        <f>IF(Saisie!B10=Listes!$E$2,Listes!E$6,IF(Saisie!B10=Listes!$F$2,Listes!F$6,IF(Saisie!B10=Listes!$G$2,Listes!G$6,IF(Saisie!B10=Listes!$H$2,Listes!H$6,IF(Saisie!B10=Listes!$I$2,Listes!I$6,IF(Saisie!B10=Listes!$J$2,Listes!J$6,IF(Saisie!B10=Listes!#REF!,Listes!#REF!," ")))))))</f>
        <v>#REF!</v>
      </c>
      <c r="M10" s="53" t="e">
        <f>IF(Saisie!B10=Listes!$E$2,Listes!E$7,IF(Saisie!B10=Listes!$F$2,Listes!F$7,IF(Saisie!B10=Listes!$G$2,Listes!G$7,IF(Saisie!B10=Listes!$H$2,Listes!H$7,IF(Saisie!B10=Listes!$I$2,Listes!I$7,IF(Saisie!B10=Listes!$J$2,Listes!J$7,IF(Saisie!B10=Listes!#REF!,Listes!#REF!," ")))))))</f>
        <v>#REF!</v>
      </c>
      <c r="N10" s="53" t="e">
        <f>IF(Saisie!B10=Listes!$E$2,Listes!E$8,IF(Saisie!B10=Listes!$F$2,Listes!F$8,IF(Saisie!B10=Listes!$G$2,Listes!G$8,IF(Saisie!B10=Listes!$H$2,Listes!H$8,IF(Saisie!B10=Listes!$I$2,Listes!I$8,IF(Saisie!B10=Listes!$J$2,Listes!J$8,IF(Saisie!B10=Listes!#REF!,Listes!#REF!," ")))))))</f>
        <v>#REF!</v>
      </c>
      <c r="O10" s="53" t="e">
        <f>IF(Saisie!B10=Listes!$E$2,Listes!E$9,IF(Saisie!B10=Listes!$F$2,Listes!F$9,IF(Saisie!B10=Listes!$G$2,Listes!G$9,IF(Saisie!B10=Listes!$H$2,Listes!H$9,IF(Saisie!B10=Listes!$I$2,Listes!I$9,IF(Saisie!B10=Listes!$J$2,Listes!J$9,IF(Saisie!B10=Listes!#REF!,Listes!#REF!," ")))))))</f>
        <v>#REF!</v>
      </c>
      <c r="P10" s="53" t="e">
        <f>IF(Saisie!B10=Listes!$E$2,Listes!E$10,IF(Saisie!B10=Listes!$F$2,Listes!F$10,IF(Saisie!B10=Listes!$G$2,Listes!G$10,IF(Saisie!B10=Listes!$H$2,Listes!H$10,IF(Saisie!B10=Listes!$I$2,Listes!I$10,IF(Saisie!B10=Listes!$J$2,Listes!J$10,IF(Saisie!B10=Listes!#REF!,Listes!#REF!," ")))))))</f>
        <v>#REF!</v>
      </c>
      <c r="Q10" s="53" t="e">
        <f>IF(Saisie!B10=Listes!$E$2,Listes!E$11,IF(Saisie!B10=Listes!$F$2,Listes!F$11,IF(Saisie!B10=Listes!$G$2,Listes!G$11,IF(Saisie!B10=Listes!$H$2,Listes!H$11,IF(Saisie!B10=Listes!$I$2,Listes!I$11,IF(Saisie!B10=Listes!$J$2,Listes!J$11,IF(Saisie!B10=Listes!#REF!,Listes!#REF!," ")))))))</f>
        <v>#REF!</v>
      </c>
      <c r="R10" s="53" t="e">
        <f>HLOOKUP(B10,Listes!$E$2:$J$12,11,TRUE)</f>
        <v>#N/A</v>
      </c>
      <c r="S10" s="53" t="e">
        <f t="shared" si="0"/>
        <v>#N/A</v>
      </c>
    </row>
    <row r="11" spans="1:19" x14ac:dyDescent="0.2">
      <c r="E11" s="27" t="str">
        <f t="shared" si="1"/>
        <v xml:space="preserve"> </v>
      </c>
      <c r="G11" s="54" t="str">
        <f t="shared" si="3"/>
        <v xml:space="preserve"> </v>
      </c>
      <c r="H11" s="58"/>
      <c r="I11" s="53" t="e">
        <f>IF(Saisie!$B11=Listes!$E$2,Listes!E$3,IF(Saisie!$B11=Listes!$F$2,Listes!F$3,IF(Saisie!$B11=Listes!$G$2,Listes!G$3,IF(Saisie!$B11=Listes!$H$2,Listes!H$3,IF(Saisie!$B11=Listes!$I$2,Listes!I$3,IF(Saisie!$B11=Listes!$J$2,Listes!J$3,IF(Saisie!$B11=Listes!#REF!,Listes!#REF!," ")))))))</f>
        <v>#REF!</v>
      </c>
      <c r="J11" s="53" t="e">
        <f>IF(Saisie!B11=Listes!$E$2,Listes!E$4,IF(Saisie!B11=Listes!$F$2,Listes!F$4,IF(Saisie!B11=Listes!$G$2,Listes!G$4,IF(Saisie!B11=Listes!$H$2,Listes!H$4,IF(Saisie!B11=Listes!$I$2,Listes!I$4,IF(Saisie!B11=Listes!$J$2,Listes!J$4,IF(Saisie!B11=Listes!#REF!,Listes!#REF!," ")))))))</f>
        <v>#REF!</v>
      </c>
      <c r="K11" s="53" t="e">
        <f>IF(Saisie!B11=Listes!$E$2,Listes!E$5,IF(Saisie!B11=Listes!$F$2,Listes!F$5,IF(Saisie!B11=Listes!$G$2,Listes!G$5,IF(Saisie!B11=Listes!$H$2,Listes!H$5,IF(Saisie!B11=Listes!$I$2,Listes!I$5,IF(Saisie!B11=Listes!$J$2,Listes!J$5,IF(Saisie!B11=Listes!#REF!,Listes!#REF!," ")))))))</f>
        <v>#REF!</v>
      </c>
      <c r="L11" s="53" t="e">
        <f>IF(Saisie!B11=Listes!$E$2,Listes!E$6,IF(Saisie!B11=Listes!$F$2,Listes!F$6,IF(Saisie!B11=Listes!$G$2,Listes!G$6,IF(Saisie!B11=Listes!$H$2,Listes!H$6,IF(Saisie!B11=Listes!$I$2,Listes!I$6,IF(Saisie!B11=Listes!$J$2,Listes!J$6,IF(Saisie!B11=Listes!#REF!,Listes!#REF!," ")))))))</f>
        <v>#REF!</v>
      </c>
      <c r="M11" s="53" t="e">
        <f>IF(Saisie!B11=Listes!$E$2,Listes!E$7,IF(Saisie!B11=Listes!$F$2,Listes!F$7,IF(Saisie!B11=Listes!$G$2,Listes!G$7,IF(Saisie!B11=Listes!$H$2,Listes!H$7,IF(Saisie!B11=Listes!$I$2,Listes!I$7,IF(Saisie!B11=Listes!$J$2,Listes!J$7,IF(Saisie!B11=Listes!#REF!,Listes!#REF!," ")))))))</f>
        <v>#REF!</v>
      </c>
      <c r="N11" s="53" t="e">
        <f>IF(Saisie!B11=Listes!$E$2,Listes!E$8,IF(Saisie!B11=Listes!$F$2,Listes!F$8,IF(Saisie!B11=Listes!$G$2,Listes!G$8,IF(Saisie!B11=Listes!$H$2,Listes!H$8,IF(Saisie!B11=Listes!$I$2,Listes!I$8,IF(Saisie!B11=Listes!$J$2,Listes!J$8,IF(Saisie!B11=Listes!#REF!,Listes!#REF!," ")))))))</f>
        <v>#REF!</v>
      </c>
      <c r="O11" s="53" t="e">
        <f>IF(Saisie!B11=Listes!$E$2,Listes!E$9,IF(Saisie!B11=Listes!$F$2,Listes!F$9,IF(Saisie!B11=Listes!$G$2,Listes!G$9,IF(Saisie!B11=Listes!$H$2,Listes!H$9,IF(Saisie!B11=Listes!$I$2,Listes!I$9,IF(Saisie!B11=Listes!$J$2,Listes!J$9,IF(Saisie!B11=Listes!#REF!,Listes!#REF!," ")))))))</f>
        <v>#REF!</v>
      </c>
      <c r="P11" s="53" t="e">
        <f>IF(Saisie!B11=Listes!$E$2,Listes!E$10,IF(Saisie!B11=Listes!$F$2,Listes!F$10,IF(Saisie!B11=Listes!$G$2,Listes!G$10,IF(Saisie!B11=Listes!$H$2,Listes!H$10,IF(Saisie!B11=Listes!$I$2,Listes!I$10,IF(Saisie!B11=Listes!$J$2,Listes!J$10,IF(Saisie!B11=Listes!#REF!,Listes!#REF!," ")))))))</f>
        <v>#REF!</v>
      </c>
      <c r="Q11" s="53" t="e">
        <f>IF(Saisie!B11=Listes!$E$2,Listes!E$11,IF(Saisie!B11=Listes!$F$2,Listes!F$11,IF(Saisie!B11=Listes!$G$2,Listes!G$11,IF(Saisie!B11=Listes!$H$2,Listes!H$11,IF(Saisie!B11=Listes!$I$2,Listes!I$11,IF(Saisie!B11=Listes!$J$2,Listes!J$11,IF(Saisie!B11=Listes!#REF!,Listes!#REF!," ")))))))</f>
        <v>#REF!</v>
      </c>
      <c r="R11" s="53" t="e">
        <f>HLOOKUP(B11,Listes!$E$2:$J$12,11,TRUE)</f>
        <v>#N/A</v>
      </c>
      <c r="S11" s="53" t="e">
        <f t="shared" si="0"/>
        <v>#N/A</v>
      </c>
    </row>
    <row r="12" spans="1:19" x14ac:dyDescent="0.2">
      <c r="E12" s="27" t="str">
        <f t="shared" si="1"/>
        <v xml:space="preserve"> </v>
      </c>
      <c r="G12" s="54" t="str">
        <f t="shared" si="3"/>
        <v xml:space="preserve"> </v>
      </c>
      <c r="H12" s="58"/>
      <c r="I12" s="53" t="e">
        <f>IF(Saisie!$B12=Listes!$E$2,Listes!E$3,IF(Saisie!$B12=Listes!$F$2,Listes!F$3,IF(Saisie!$B12=Listes!$G$2,Listes!G$3,IF(Saisie!$B12=Listes!$H$2,Listes!H$3,IF(Saisie!$B12=Listes!$I$2,Listes!I$3,IF(Saisie!$B12=Listes!$J$2,Listes!J$3,IF(Saisie!$B12=Listes!#REF!,Listes!#REF!," ")))))))</f>
        <v>#REF!</v>
      </c>
      <c r="J12" s="53" t="e">
        <f>IF(Saisie!B12=Listes!$E$2,Listes!E$4,IF(Saisie!B12=Listes!$F$2,Listes!F$4,IF(Saisie!B12=Listes!$G$2,Listes!G$4,IF(Saisie!B12=Listes!$H$2,Listes!H$4,IF(Saisie!B12=Listes!$I$2,Listes!I$4,IF(Saisie!B12=Listes!$J$2,Listes!J$4,IF(Saisie!B12=Listes!#REF!,Listes!#REF!," ")))))))</f>
        <v>#REF!</v>
      </c>
      <c r="K12" s="53" t="e">
        <f>IF(Saisie!B12=Listes!$E$2,Listes!E$5,IF(Saisie!B12=Listes!$F$2,Listes!F$5,IF(Saisie!B12=Listes!$G$2,Listes!G$5,IF(Saisie!B12=Listes!$H$2,Listes!H$5,IF(Saisie!B12=Listes!$I$2,Listes!I$5,IF(Saisie!B12=Listes!$J$2,Listes!J$5,IF(Saisie!B12=Listes!#REF!,Listes!#REF!," ")))))))</f>
        <v>#REF!</v>
      </c>
      <c r="L12" s="53" t="e">
        <f>IF(Saisie!B12=Listes!$E$2,Listes!E$6,IF(Saisie!B12=Listes!$F$2,Listes!F$6,IF(Saisie!B12=Listes!$G$2,Listes!G$6,IF(Saisie!B12=Listes!$H$2,Listes!H$6,IF(Saisie!B12=Listes!$I$2,Listes!I$6,IF(Saisie!B12=Listes!$J$2,Listes!J$6,IF(Saisie!B12=Listes!#REF!,Listes!#REF!," ")))))))</f>
        <v>#REF!</v>
      </c>
      <c r="M12" s="53" t="e">
        <f>IF(Saisie!B12=Listes!$E$2,Listes!E$7,IF(Saisie!B12=Listes!$F$2,Listes!F$7,IF(Saisie!B12=Listes!$G$2,Listes!G$7,IF(Saisie!B12=Listes!$H$2,Listes!H$7,IF(Saisie!B12=Listes!$I$2,Listes!I$7,IF(Saisie!B12=Listes!$J$2,Listes!J$7,IF(Saisie!B12=Listes!#REF!,Listes!#REF!," ")))))))</f>
        <v>#REF!</v>
      </c>
      <c r="N12" s="53" t="e">
        <f>IF(Saisie!B12=Listes!$E$2,Listes!E$8,IF(Saisie!B12=Listes!$F$2,Listes!F$8,IF(Saisie!B12=Listes!$G$2,Listes!G$8,IF(Saisie!B12=Listes!$H$2,Listes!H$8,IF(Saisie!B12=Listes!$I$2,Listes!I$8,IF(Saisie!B12=Listes!$J$2,Listes!J$8,IF(Saisie!B12=Listes!#REF!,Listes!#REF!," ")))))))</f>
        <v>#REF!</v>
      </c>
      <c r="O12" s="53" t="e">
        <f>IF(Saisie!B12=Listes!$E$2,Listes!E$9,IF(Saisie!B12=Listes!$F$2,Listes!F$9,IF(Saisie!B12=Listes!$G$2,Listes!G$9,IF(Saisie!B12=Listes!$H$2,Listes!H$9,IF(Saisie!B12=Listes!$I$2,Listes!I$9,IF(Saisie!B12=Listes!$J$2,Listes!J$9,IF(Saisie!B12=Listes!#REF!,Listes!#REF!," ")))))))</f>
        <v>#REF!</v>
      </c>
      <c r="P12" s="53" t="e">
        <f>IF(Saisie!B12=Listes!$E$2,Listes!E$10,IF(Saisie!B12=Listes!$F$2,Listes!F$10,IF(Saisie!B12=Listes!$G$2,Listes!G$10,IF(Saisie!B12=Listes!$H$2,Listes!H$10,IF(Saisie!B12=Listes!$I$2,Listes!I$10,IF(Saisie!B12=Listes!$J$2,Listes!J$10,IF(Saisie!B12=Listes!#REF!,Listes!#REF!," ")))))))</f>
        <v>#REF!</v>
      </c>
      <c r="Q12" s="53" t="e">
        <f>IF(Saisie!B12=Listes!$E$2,Listes!E$11,IF(Saisie!B12=Listes!$F$2,Listes!F$11,IF(Saisie!B12=Listes!$G$2,Listes!G$11,IF(Saisie!B12=Listes!$H$2,Listes!H$11,IF(Saisie!B12=Listes!$I$2,Listes!I$11,IF(Saisie!B12=Listes!$J$2,Listes!J$11,IF(Saisie!B12=Listes!#REF!,Listes!#REF!," ")))))))</f>
        <v>#REF!</v>
      </c>
      <c r="R12" s="53" t="e">
        <f>HLOOKUP(B12,Listes!$E$2:$J$12,11,TRUE)</f>
        <v>#N/A</v>
      </c>
      <c r="S12" s="53" t="e">
        <f t="shared" si="0"/>
        <v>#N/A</v>
      </c>
    </row>
    <row r="13" spans="1:19" x14ac:dyDescent="0.2">
      <c r="E13" s="27" t="str">
        <f t="shared" si="1"/>
        <v xml:space="preserve"> </v>
      </c>
      <c r="G13" s="54" t="str">
        <f t="shared" si="3"/>
        <v xml:space="preserve"> </v>
      </c>
      <c r="H13" s="58"/>
      <c r="I13" s="53" t="e">
        <f>IF(Saisie!$B13=Listes!$E$2,Listes!E$3,IF(Saisie!$B13=Listes!$F$2,Listes!F$3,IF(Saisie!$B13=Listes!$G$2,Listes!G$3,IF(Saisie!$B13=Listes!$H$2,Listes!H$3,IF(Saisie!$B13=Listes!$I$2,Listes!I$3,IF(Saisie!$B13=Listes!$J$2,Listes!J$3,IF(Saisie!$B13=Listes!#REF!,Listes!#REF!," ")))))))</f>
        <v>#REF!</v>
      </c>
      <c r="J13" s="53" t="e">
        <f>IF(Saisie!B13=Listes!$E$2,Listes!E$4,IF(Saisie!B13=Listes!$F$2,Listes!F$4,IF(Saisie!B13=Listes!$G$2,Listes!G$4,IF(Saisie!B13=Listes!$H$2,Listes!H$4,IF(Saisie!B13=Listes!$I$2,Listes!I$4,IF(Saisie!B13=Listes!$J$2,Listes!J$4,IF(Saisie!B13=Listes!#REF!,Listes!#REF!," ")))))))</f>
        <v>#REF!</v>
      </c>
      <c r="K13" s="53" t="e">
        <f>IF(Saisie!B13=Listes!$E$2,Listes!E$5,IF(Saisie!B13=Listes!$F$2,Listes!F$5,IF(Saisie!B13=Listes!$G$2,Listes!G$5,IF(Saisie!B13=Listes!$H$2,Listes!H$5,IF(Saisie!B13=Listes!$I$2,Listes!I$5,IF(Saisie!B13=Listes!$J$2,Listes!J$5,IF(Saisie!B13=Listes!#REF!,Listes!#REF!," ")))))))</f>
        <v>#REF!</v>
      </c>
      <c r="L13" s="53" t="e">
        <f>IF(Saisie!B13=Listes!$E$2,Listes!E$6,IF(Saisie!B13=Listes!$F$2,Listes!F$6,IF(Saisie!B13=Listes!$G$2,Listes!G$6,IF(Saisie!B13=Listes!$H$2,Listes!H$6,IF(Saisie!B13=Listes!$I$2,Listes!I$6,IF(Saisie!B13=Listes!$J$2,Listes!J$6,IF(Saisie!B13=Listes!#REF!,Listes!#REF!," ")))))))</f>
        <v>#REF!</v>
      </c>
      <c r="M13" s="53" t="e">
        <f>IF(Saisie!B13=Listes!$E$2,Listes!E$7,IF(Saisie!B13=Listes!$F$2,Listes!F$7,IF(Saisie!B13=Listes!$G$2,Listes!G$7,IF(Saisie!B13=Listes!$H$2,Listes!H$7,IF(Saisie!B13=Listes!$I$2,Listes!I$7,IF(Saisie!B13=Listes!$J$2,Listes!J$7,IF(Saisie!B13=Listes!#REF!,Listes!#REF!," ")))))))</f>
        <v>#REF!</v>
      </c>
      <c r="N13" s="53" t="e">
        <f>IF(Saisie!B13=Listes!$E$2,Listes!E$8,IF(Saisie!B13=Listes!$F$2,Listes!F$8,IF(Saisie!B13=Listes!$G$2,Listes!G$8,IF(Saisie!B13=Listes!$H$2,Listes!H$8,IF(Saisie!B13=Listes!$I$2,Listes!I$8,IF(Saisie!B13=Listes!$J$2,Listes!J$8,IF(Saisie!B13=Listes!#REF!,Listes!#REF!," ")))))))</f>
        <v>#REF!</v>
      </c>
      <c r="O13" s="53" t="e">
        <f>IF(Saisie!B13=Listes!$E$2,Listes!E$9,IF(Saisie!B13=Listes!$F$2,Listes!F$9,IF(Saisie!B13=Listes!$G$2,Listes!G$9,IF(Saisie!B13=Listes!$H$2,Listes!H$9,IF(Saisie!B13=Listes!$I$2,Listes!I$9,IF(Saisie!B13=Listes!$J$2,Listes!J$9,IF(Saisie!B13=Listes!#REF!,Listes!#REF!," ")))))))</f>
        <v>#REF!</v>
      </c>
      <c r="P13" s="53" t="e">
        <f>IF(Saisie!B13=Listes!$E$2,Listes!E$10,IF(Saisie!B13=Listes!$F$2,Listes!F$10,IF(Saisie!B13=Listes!$G$2,Listes!G$10,IF(Saisie!B13=Listes!$H$2,Listes!H$10,IF(Saisie!B13=Listes!$I$2,Listes!I$10,IF(Saisie!B13=Listes!$J$2,Listes!J$10,IF(Saisie!B13=Listes!#REF!,Listes!#REF!," ")))))))</f>
        <v>#REF!</v>
      </c>
      <c r="Q13" s="53" t="e">
        <f>IF(Saisie!B13=Listes!$E$2,Listes!E$11,IF(Saisie!B13=Listes!$F$2,Listes!F$11,IF(Saisie!B13=Listes!$G$2,Listes!G$11,IF(Saisie!B13=Listes!$H$2,Listes!H$11,IF(Saisie!B13=Listes!$I$2,Listes!I$11,IF(Saisie!B13=Listes!$J$2,Listes!J$11,IF(Saisie!B13=Listes!#REF!,Listes!#REF!," ")))))))</f>
        <v>#REF!</v>
      </c>
      <c r="R13" s="53" t="e">
        <f>HLOOKUP(B13,Listes!$E$2:$J$12,11,TRUE)</f>
        <v>#N/A</v>
      </c>
      <c r="S13" s="53" t="e">
        <f t="shared" si="0"/>
        <v>#N/A</v>
      </c>
    </row>
    <row r="14" spans="1:19" x14ac:dyDescent="0.2">
      <c r="E14" s="27" t="str">
        <f t="shared" si="1"/>
        <v xml:space="preserve"> </v>
      </c>
      <c r="G14" s="54" t="str">
        <f t="shared" si="3"/>
        <v xml:space="preserve"> </v>
      </c>
      <c r="H14" s="58"/>
      <c r="I14" s="53" t="e">
        <f>IF(Saisie!$B14=Listes!$E$2,Listes!E$3,IF(Saisie!$B14=Listes!$F$2,Listes!F$3,IF(Saisie!$B14=Listes!$G$2,Listes!G$3,IF(Saisie!$B14=Listes!$H$2,Listes!H$3,IF(Saisie!$B14=Listes!$I$2,Listes!I$3,IF(Saisie!$B14=Listes!$J$2,Listes!J$3,IF(Saisie!$B14=Listes!#REF!,Listes!#REF!," ")))))))</f>
        <v>#REF!</v>
      </c>
      <c r="J14" s="53" t="e">
        <f>IF(Saisie!B14=Listes!$E$2,Listes!E$4,IF(Saisie!B14=Listes!$F$2,Listes!F$4,IF(Saisie!B14=Listes!$G$2,Listes!G$4,IF(Saisie!B14=Listes!$H$2,Listes!H$4,IF(Saisie!B14=Listes!$I$2,Listes!I$4,IF(Saisie!B14=Listes!$J$2,Listes!J$4,IF(Saisie!B14=Listes!#REF!,Listes!#REF!," ")))))))</f>
        <v>#REF!</v>
      </c>
      <c r="K14" s="53" t="e">
        <f>IF(Saisie!B14=Listes!$E$2,Listes!E$5,IF(Saisie!B14=Listes!$F$2,Listes!F$5,IF(Saisie!B14=Listes!$G$2,Listes!G$5,IF(Saisie!B14=Listes!$H$2,Listes!H$5,IF(Saisie!B14=Listes!$I$2,Listes!I$5,IF(Saisie!B14=Listes!$J$2,Listes!J$5,IF(Saisie!B14=Listes!#REF!,Listes!#REF!," ")))))))</f>
        <v>#REF!</v>
      </c>
      <c r="L14" s="53" t="e">
        <f>IF(Saisie!B14=Listes!$E$2,Listes!E$6,IF(Saisie!B14=Listes!$F$2,Listes!F$6,IF(Saisie!B14=Listes!$G$2,Listes!G$6,IF(Saisie!B14=Listes!$H$2,Listes!H$6,IF(Saisie!B14=Listes!$I$2,Listes!I$6,IF(Saisie!B14=Listes!$J$2,Listes!J$6,IF(Saisie!B14=Listes!#REF!,Listes!#REF!," ")))))))</f>
        <v>#REF!</v>
      </c>
      <c r="M14" s="53" t="e">
        <f>IF(Saisie!B14=Listes!$E$2,Listes!E$7,IF(Saisie!B14=Listes!$F$2,Listes!F$7,IF(Saisie!B14=Listes!$G$2,Listes!G$7,IF(Saisie!B14=Listes!$H$2,Listes!H$7,IF(Saisie!B14=Listes!$I$2,Listes!I$7,IF(Saisie!B14=Listes!$J$2,Listes!J$7,IF(Saisie!B14=Listes!#REF!,Listes!#REF!," ")))))))</f>
        <v>#REF!</v>
      </c>
      <c r="N14" s="53" t="e">
        <f>IF(Saisie!B14=Listes!$E$2,Listes!E$8,IF(Saisie!B14=Listes!$F$2,Listes!F$8,IF(Saisie!B14=Listes!$G$2,Listes!G$8,IF(Saisie!B14=Listes!$H$2,Listes!H$8,IF(Saisie!B14=Listes!$I$2,Listes!I$8,IF(Saisie!B14=Listes!$J$2,Listes!J$8,IF(Saisie!B14=Listes!#REF!,Listes!#REF!," ")))))))</f>
        <v>#REF!</v>
      </c>
      <c r="O14" s="53" t="e">
        <f>IF(Saisie!B14=Listes!$E$2,Listes!E$9,IF(Saisie!B14=Listes!$F$2,Listes!F$9,IF(Saisie!B14=Listes!$G$2,Listes!G$9,IF(Saisie!B14=Listes!$H$2,Listes!H$9,IF(Saisie!B14=Listes!$I$2,Listes!I$9,IF(Saisie!B14=Listes!$J$2,Listes!J$9,IF(Saisie!B14=Listes!#REF!,Listes!#REF!," ")))))))</f>
        <v>#REF!</v>
      </c>
      <c r="P14" s="53" t="e">
        <f>IF(Saisie!B14=Listes!$E$2,Listes!E$10,IF(Saisie!B14=Listes!$F$2,Listes!F$10,IF(Saisie!B14=Listes!$G$2,Listes!G$10,IF(Saisie!B14=Listes!$H$2,Listes!H$10,IF(Saisie!B14=Listes!$I$2,Listes!I$10,IF(Saisie!B14=Listes!$J$2,Listes!J$10,IF(Saisie!B14=Listes!#REF!,Listes!#REF!," ")))))))</f>
        <v>#REF!</v>
      </c>
      <c r="Q14" s="53" t="e">
        <f>IF(Saisie!B14=Listes!$E$2,Listes!E$11,IF(Saisie!B14=Listes!$F$2,Listes!F$11,IF(Saisie!B14=Listes!$G$2,Listes!G$11,IF(Saisie!B14=Listes!$H$2,Listes!H$11,IF(Saisie!B14=Listes!$I$2,Listes!I$11,IF(Saisie!B14=Listes!$J$2,Listes!J$11,IF(Saisie!B14=Listes!#REF!,Listes!#REF!," ")))))))</f>
        <v>#REF!</v>
      </c>
      <c r="R14" s="53" t="e">
        <f>HLOOKUP(B14,Listes!$E$2:$J$12,11,TRUE)</f>
        <v>#N/A</v>
      </c>
      <c r="S14" s="53" t="e">
        <f t="shared" si="0"/>
        <v>#N/A</v>
      </c>
    </row>
    <row r="15" spans="1:19" x14ac:dyDescent="0.2">
      <c r="E15" s="27" t="str">
        <f t="shared" si="1"/>
        <v xml:space="preserve"> </v>
      </c>
      <c r="G15" s="54" t="str">
        <f t="shared" si="3"/>
        <v xml:space="preserve"> </v>
      </c>
      <c r="H15" s="58"/>
      <c r="I15" s="53" t="e">
        <f>IF(Saisie!$B15=Listes!$E$2,Listes!E$3,IF(Saisie!$B15=Listes!$F$2,Listes!F$3,IF(Saisie!$B15=Listes!$G$2,Listes!G$3,IF(Saisie!$B15=Listes!$H$2,Listes!H$3,IF(Saisie!$B15=Listes!$I$2,Listes!I$3,IF(Saisie!$B15=Listes!$J$2,Listes!J$3,IF(Saisie!$B15=Listes!#REF!,Listes!#REF!," ")))))))</f>
        <v>#REF!</v>
      </c>
      <c r="J15" s="53" t="e">
        <f>IF(Saisie!B15=Listes!$E$2,Listes!E$4,IF(Saisie!B15=Listes!$F$2,Listes!F$4,IF(Saisie!B15=Listes!$G$2,Listes!G$4,IF(Saisie!B15=Listes!$H$2,Listes!H$4,IF(Saisie!B15=Listes!$I$2,Listes!I$4,IF(Saisie!B15=Listes!$J$2,Listes!J$4,IF(Saisie!B15=Listes!#REF!,Listes!#REF!," ")))))))</f>
        <v>#REF!</v>
      </c>
      <c r="K15" s="53" t="e">
        <f>IF(Saisie!B15=Listes!$E$2,Listes!E$5,IF(Saisie!B15=Listes!$F$2,Listes!F$5,IF(Saisie!B15=Listes!$G$2,Listes!G$5,IF(Saisie!B15=Listes!$H$2,Listes!H$5,IF(Saisie!B15=Listes!$I$2,Listes!I$5,IF(Saisie!B15=Listes!$J$2,Listes!J$5,IF(Saisie!B15=Listes!#REF!,Listes!#REF!," ")))))))</f>
        <v>#REF!</v>
      </c>
      <c r="L15" s="53" t="e">
        <f>IF(Saisie!B15=Listes!$E$2,Listes!E$6,IF(Saisie!B15=Listes!$F$2,Listes!F$6,IF(Saisie!B15=Listes!$G$2,Listes!G$6,IF(Saisie!B15=Listes!$H$2,Listes!H$6,IF(Saisie!B15=Listes!$I$2,Listes!I$6,IF(Saisie!B15=Listes!$J$2,Listes!J$6,IF(Saisie!B15=Listes!#REF!,Listes!#REF!," ")))))))</f>
        <v>#REF!</v>
      </c>
      <c r="M15" s="53" t="e">
        <f>IF(Saisie!B15=Listes!$E$2,Listes!E$7,IF(Saisie!B15=Listes!$F$2,Listes!F$7,IF(Saisie!B15=Listes!$G$2,Listes!G$7,IF(Saisie!B15=Listes!$H$2,Listes!H$7,IF(Saisie!B15=Listes!$I$2,Listes!I$7,IF(Saisie!B15=Listes!$J$2,Listes!J$7,IF(Saisie!B15=Listes!#REF!,Listes!#REF!," ")))))))</f>
        <v>#REF!</v>
      </c>
      <c r="N15" s="53" t="e">
        <f>IF(Saisie!B15=Listes!$E$2,Listes!E$8,IF(Saisie!B15=Listes!$F$2,Listes!F$8,IF(Saisie!B15=Listes!$G$2,Listes!G$8,IF(Saisie!B15=Listes!$H$2,Listes!H$8,IF(Saisie!B15=Listes!$I$2,Listes!I$8,IF(Saisie!B15=Listes!$J$2,Listes!J$8,IF(Saisie!B15=Listes!#REF!,Listes!#REF!," ")))))))</f>
        <v>#REF!</v>
      </c>
      <c r="O15" s="53" t="e">
        <f>IF(Saisie!B15=Listes!$E$2,Listes!E$9,IF(Saisie!B15=Listes!$F$2,Listes!F$9,IF(Saisie!B15=Listes!$G$2,Listes!G$9,IF(Saisie!B15=Listes!$H$2,Listes!H$9,IF(Saisie!B15=Listes!$I$2,Listes!I$9,IF(Saisie!B15=Listes!$J$2,Listes!J$9,IF(Saisie!B15=Listes!#REF!,Listes!#REF!," ")))))))</f>
        <v>#REF!</v>
      </c>
      <c r="P15" s="53" t="e">
        <f>IF(Saisie!B15=Listes!$E$2,Listes!E$10,IF(Saisie!B15=Listes!$F$2,Listes!F$10,IF(Saisie!B15=Listes!$G$2,Listes!G$10,IF(Saisie!B15=Listes!$H$2,Listes!H$10,IF(Saisie!B15=Listes!$I$2,Listes!I$10,IF(Saisie!B15=Listes!$J$2,Listes!J$10,IF(Saisie!B15=Listes!#REF!,Listes!#REF!," ")))))))</f>
        <v>#REF!</v>
      </c>
      <c r="Q15" s="53" t="e">
        <f>IF(Saisie!B15=Listes!$E$2,Listes!E$11,IF(Saisie!B15=Listes!$F$2,Listes!F$11,IF(Saisie!B15=Listes!$G$2,Listes!G$11,IF(Saisie!B15=Listes!$H$2,Listes!H$11,IF(Saisie!B15=Listes!$I$2,Listes!I$11,IF(Saisie!B15=Listes!$J$2,Listes!J$11,IF(Saisie!B15=Listes!#REF!,Listes!#REF!," ")))))))</f>
        <v>#REF!</v>
      </c>
      <c r="R15" s="53" t="e">
        <f>HLOOKUP(B15,Listes!$E$2:$J$12,11,TRUE)</f>
        <v>#N/A</v>
      </c>
      <c r="S15" s="53" t="e">
        <f t="shared" si="0"/>
        <v>#N/A</v>
      </c>
    </row>
    <row r="16" spans="1:19" x14ac:dyDescent="0.2">
      <c r="E16" s="27" t="str">
        <f t="shared" si="1"/>
        <v xml:space="preserve"> </v>
      </c>
      <c r="G16" s="54" t="str">
        <f t="shared" si="3"/>
        <v xml:space="preserve"> </v>
      </c>
      <c r="H16" s="58"/>
      <c r="I16" s="53" t="e">
        <f>IF(Saisie!$B16=Listes!$E$2,Listes!E$3,IF(Saisie!$B16=Listes!$F$2,Listes!F$3,IF(Saisie!$B16=Listes!$G$2,Listes!G$3,IF(Saisie!$B16=Listes!$H$2,Listes!H$3,IF(Saisie!$B16=Listes!$I$2,Listes!I$3,IF(Saisie!$B16=Listes!$J$2,Listes!J$3,IF(Saisie!$B16=Listes!#REF!,Listes!#REF!," ")))))))</f>
        <v>#REF!</v>
      </c>
      <c r="J16" s="53" t="e">
        <f>IF(Saisie!B16=Listes!$E$2,Listes!E$4,IF(Saisie!B16=Listes!$F$2,Listes!F$4,IF(Saisie!B16=Listes!$G$2,Listes!G$4,IF(Saisie!B16=Listes!$H$2,Listes!H$4,IF(Saisie!B16=Listes!$I$2,Listes!I$4,IF(Saisie!B16=Listes!$J$2,Listes!J$4,IF(Saisie!B16=Listes!#REF!,Listes!#REF!," ")))))))</f>
        <v>#REF!</v>
      </c>
      <c r="K16" s="53" t="e">
        <f>IF(Saisie!B16=Listes!$E$2,Listes!E$5,IF(Saisie!B16=Listes!$F$2,Listes!F$5,IF(Saisie!B16=Listes!$G$2,Listes!G$5,IF(Saisie!B16=Listes!$H$2,Listes!H$5,IF(Saisie!B16=Listes!$I$2,Listes!I$5,IF(Saisie!B16=Listes!$J$2,Listes!J$5,IF(Saisie!B16=Listes!#REF!,Listes!#REF!," ")))))))</f>
        <v>#REF!</v>
      </c>
      <c r="L16" s="53" t="e">
        <f>IF(Saisie!B16=Listes!$E$2,Listes!E$6,IF(Saisie!B16=Listes!$F$2,Listes!F$6,IF(Saisie!B16=Listes!$G$2,Listes!G$6,IF(Saisie!B16=Listes!$H$2,Listes!H$6,IF(Saisie!B16=Listes!$I$2,Listes!I$6,IF(Saisie!B16=Listes!$J$2,Listes!J$6,IF(Saisie!B16=Listes!#REF!,Listes!#REF!," ")))))))</f>
        <v>#REF!</v>
      </c>
      <c r="M16" s="53" t="e">
        <f>IF(Saisie!B16=Listes!$E$2,Listes!E$7,IF(Saisie!B16=Listes!$F$2,Listes!F$7,IF(Saisie!B16=Listes!$G$2,Listes!G$7,IF(Saisie!B16=Listes!$H$2,Listes!H$7,IF(Saisie!B16=Listes!$I$2,Listes!I$7,IF(Saisie!B16=Listes!$J$2,Listes!J$7,IF(Saisie!B16=Listes!#REF!,Listes!#REF!," ")))))))</f>
        <v>#REF!</v>
      </c>
      <c r="N16" s="53" t="e">
        <f>IF(Saisie!B16=Listes!$E$2,Listes!E$8,IF(Saisie!B16=Listes!$F$2,Listes!F$8,IF(Saisie!B16=Listes!$G$2,Listes!G$8,IF(Saisie!B16=Listes!$H$2,Listes!H$8,IF(Saisie!B16=Listes!$I$2,Listes!I$8,IF(Saisie!B16=Listes!$J$2,Listes!J$8,IF(Saisie!B16=Listes!#REF!,Listes!#REF!," ")))))))</f>
        <v>#REF!</v>
      </c>
      <c r="O16" s="53" t="e">
        <f>IF(Saisie!B16=Listes!$E$2,Listes!E$9,IF(Saisie!B16=Listes!$F$2,Listes!F$9,IF(Saisie!B16=Listes!$G$2,Listes!G$9,IF(Saisie!B16=Listes!$H$2,Listes!H$9,IF(Saisie!B16=Listes!$I$2,Listes!I$9,IF(Saisie!B16=Listes!$J$2,Listes!J$9,IF(Saisie!B16=Listes!#REF!,Listes!#REF!," ")))))))</f>
        <v>#REF!</v>
      </c>
      <c r="P16" s="53" t="e">
        <f>IF(Saisie!B16=Listes!$E$2,Listes!E$10,IF(Saisie!B16=Listes!$F$2,Listes!F$10,IF(Saisie!B16=Listes!$G$2,Listes!G$10,IF(Saisie!B16=Listes!$H$2,Listes!H$10,IF(Saisie!B16=Listes!$I$2,Listes!I$10,IF(Saisie!B16=Listes!$J$2,Listes!J$10,IF(Saisie!B16=Listes!#REF!,Listes!#REF!," ")))))))</f>
        <v>#REF!</v>
      </c>
      <c r="Q16" s="53" t="e">
        <f>IF(Saisie!B16=Listes!$E$2,Listes!E$11,IF(Saisie!B16=Listes!$F$2,Listes!F$11,IF(Saisie!B16=Listes!$G$2,Listes!G$11,IF(Saisie!B16=Listes!$H$2,Listes!H$11,IF(Saisie!B16=Listes!$I$2,Listes!I$11,IF(Saisie!B16=Listes!$J$2,Listes!J$11,IF(Saisie!B16=Listes!#REF!,Listes!#REF!," ")))))))</f>
        <v>#REF!</v>
      </c>
      <c r="R16" s="53" t="e">
        <f>HLOOKUP(B16,Listes!$E$2:$J$12,11,TRUE)</f>
        <v>#N/A</v>
      </c>
      <c r="S16" s="53" t="e">
        <f t="shared" si="0"/>
        <v>#N/A</v>
      </c>
    </row>
    <row r="17" spans="5:19" x14ac:dyDescent="0.2">
      <c r="E17" s="27" t="str">
        <f t="shared" si="1"/>
        <v xml:space="preserve"> </v>
      </c>
      <c r="G17" s="54" t="str">
        <f t="shared" si="3"/>
        <v xml:space="preserve"> </v>
      </c>
      <c r="H17" s="58"/>
      <c r="I17" s="53" t="e">
        <f>IF(Saisie!$B17=Listes!$E$2,Listes!E$3,IF(Saisie!$B17=Listes!$F$2,Listes!F$3,IF(Saisie!$B17=Listes!$G$2,Listes!G$3,IF(Saisie!$B17=Listes!$H$2,Listes!H$3,IF(Saisie!$B17=Listes!$I$2,Listes!I$3,IF(Saisie!$B17=Listes!$J$2,Listes!J$3,IF(Saisie!$B17=Listes!#REF!,Listes!#REF!," ")))))))</f>
        <v>#REF!</v>
      </c>
      <c r="J17" s="53" t="e">
        <f>IF(Saisie!B17=Listes!$E$2,Listes!E$4,IF(Saisie!B17=Listes!$F$2,Listes!F$4,IF(Saisie!B17=Listes!$G$2,Listes!G$4,IF(Saisie!B17=Listes!$H$2,Listes!H$4,IF(Saisie!B17=Listes!$I$2,Listes!I$4,IF(Saisie!B17=Listes!$J$2,Listes!J$4,IF(Saisie!B17=Listes!#REF!,Listes!#REF!," ")))))))</f>
        <v>#REF!</v>
      </c>
      <c r="K17" s="53" t="e">
        <f>IF(Saisie!B17=Listes!$E$2,Listes!E$5,IF(Saisie!B17=Listes!$F$2,Listes!F$5,IF(Saisie!B17=Listes!$G$2,Listes!G$5,IF(Saisie!B17=Listes!$H$2,Listes!H$5,IF(Saisie!B17=Listes!$I$2,Listes!I$5,IF(Saisie!B17=Listes!$J$2,Listes!J$5,IF(Saisie!B17=Listes!#REF!,Listes!#REF!," ")))))))</f>
        <v>#REF!</v>
      </c>
      <c r="L17" s="53" t="e">
        <f>IF(Saisie!B17=Listes!$E$2,Listes!E$6,IF(Saisie!B17=Listes!$F$2,Listes!F$6,IF(Saisie!B17=Listes!$G$2,Listes!G$6,IF(Saisie!B17=Listes!$H$2,Listes!H$6,IF(Saisie!B17=Listes!$I$2,Listes!I$6,IF(Saisie!B17=Listes!$J$2,Listes!J$6,IF(Saisie!B17=Listes!#REF!,Listes!#REF!," ")))))))</f>
        <v>#REF!</v>
      </c>
      <c r="M17" s="53" t="e">
        <f>IF(Saisie!B17=Listes!$E$2,Listes!E$7,IF(Saisie!B17=Listes!$F$2,Listes!F$7,IF(Saisie!B17=Listes!$G$2,Listes!G$7,IF(Saisie!B17=Listes!$H$2,Listes!H$7,IF(Saisie!B17=Listes!$I$2,Listes!I$7,IF(Saisie!B17=Listes!$J$2,Listes!J$7,IF(Saisie!B17=Listes!#REF!,Listes!#REF!," ")))))))</f>
        <v>#REF!</v>
      </c>
      <c r="N17" s="53" t="e">
        <f>IF(Saisie!B17=Listes!$E$2,Listes!E$8,IF(Saisie!B17=Listes!$F$2,Listes!F$8,IF(Saisie!B17=Listes!$G$2,Listes!G$8,IF(Saisie!B17=Listes!$H$2,Listes!H$8,IF(Saisie!B17=Listes!$I$2,Listes!I$8,IF(Saisie!B17=Listes!$J$2,Listes!J$8,IF(Saisie!B17=Listes!#REF!,Listes!#REF!," ")))))))</f>
        <v>#REF!</v>
      </c>
      <c r="O17" s="53" t="e">
        <f>IF(Saisie!B17=Listes!$E$2,Listes!E$9,IF(Saisie!B17=Listes!$F$2,Listes!F$9,IF(Saisie!B17=Listes!$G$2,Listes!G$9,IF(Saisie!B17=Listes!$H$2,Listes!H$9,IF(Saisie!B17=Listes!$I$2,Listes!I$9,IF(Saisie!B17=Listes!$J$2,Listes!J$9,IF(Saisie!B17=Listes!#REF!,Listes!#REF!," ")))))))</f>
        <v>#REF!</v>
      </c>
      <c r="P17" s="53" t="e">
        <f>IF(Saisie!B17=Listes!$E$2,Listes!E$10,IF(Saisie!B17=Listes!$F$2,Listes!F$10,IF(Saisie!B17=Listes!$G$2,Listes!G$10,IF(Saisie!B17=Listes!$H$2,Listes!H$10,IF(Saisie!B17=Listes!$I$2,Listes!I$10,IF(Saisie!B17=Listes!$J$2,Listes!J$10,IF(Saisie!B17=Listes!#REF!,Listes!#REF!," ")))))))</f>
        <v>#REF!</v>
      </c>
      <c r="Q17" s="53" t="e">
        <f>IF(Saisie!B17=Listes!$E$2,Listes!E$11,IF(Saisie!B17=Listes!$F$2,Listes!F$11,IF(Saisie!B17=Listes!$G$2,Listes!G$11,IF(Saisie!B17=Listes!$H$2,Listes!H$11,IF(Saisie!B17=Listes!$I$2,Listes!I$11,IF(Saisie!B17=Listes!$J$2,Listes!J$11,IF(Saisie!B17=Listes!#REF!,Listes!#REF!," ")))))))</f>
        <v>#REF!</v>
      </c>
      <c r="R17" s="53" t="e">
        <f>HLOOKUP(B17,Listes!$E$2:$J$12,11,TRUE)</f>
        <v>#N/A</v>
      </c>
      <c r="S17" s="53" t="e">
        <f t="shared" si="0"/>
        <v>#N/A</v>
      </c>
    </row>
    <row r="18" spans="5:19" x14ac:dyDescent="0.2">
      <c r="E18" s="27" t="str">
        <f t="shared" si="1"/>
        <v xml:space="preserve"> </v>
      </c>
      <c r="G18" s="54" t="str">
        <f t="shared" si="3"/>
        <v xml:space="preserve"> </v>
      </c>
      <c r="H18" s="58"/>
      <c r="I18" s="53" t="e">
        <f>IF(Saisie!$B18=Listes!$E$2,Listes!E$3,IF(Saisie!$B18=Listes!$F$2,Listes!F$3,IF(Saisie!$B18=Listes!$G$2,Listes!G$3,IF(Saisie!$B18=Listes!$H$2,Listes!H$3,IF(Saisie!$B18=Listes!$I$2,Listes!I$3,IF(Saisie!$B18=Listes!$J$2,Listes!J$3,IF(Saisie!$B18=Listes!#REF!,Listes!#REF!," ")))))))</f>
        <v>#REF!</v>
      </c>
      <c r="J18" s="53" t="e">
        <f>IF(Saisie!B18=Listes!$E$2,Listes!E$4,IF(Saisie!B18=Listes!$F$2,Listes!F$4,IF(Saisie!B18=Listes!$G$2,Listes!G$4,IF(Saisie!B18=Listes!$H$2,Listes!H$4,IF(Saisie!B18=Listes!$I$2,Listes!I$4,IF(Saisie!B18=Listes!$J$2,Listes!J$4,IF(Saisie!B18=Listes!#REF!,Listes!#REF!," ")))))))</f>
        <v>#REF!</v>
      </c>
      <c r="K18" s="53" t="e">
        <f>IF(Saisie!B18=Listes!$E$2,Listes!E$5,IF(Saisie!B18=Listes!$F$2,Listes!F$5,IF(Saisie!B18=Listes!$G$2,Listes!G$5,IF(Saisie!B18=Listes!$H$2,Listes!H$5,IF(Saisie!B18=Listes!$I$2,Listes!I$5,IF(Saisie!B18=Listes!$J$2,Listes!J$5,IF(Saisie!B18=Listes!#REF!,Listes!#REF!," ")))))))</f>
        <v>#REF!</v>
      </c>
      <c r="L18" s="53" t="e">
        <f>IF(Saisie!B18=Listes!$E$2,Listes!E$6,IF(Saisie!B18=Listes!$F$2,Listes!F$6,IF(Saisie!B18=Listes!$G$2,Listes!G$6,IF(Saisie!B18=Listes!$H$2,Listes!H$6,IF(Saisie!B18=Listes!$I$2,Listes!I$6,IF(Saisie!B18=Listes!$J$2,Listes!J$6,IF(Saisie!B18=Listes!#REF!,Listes!#REF!," ")))))))</f>
        <v>#REF!</v>
      </c>
      <c r="M18" s="53" t="e">
        <f>IF(Saisie!B18=Listes!$E$2,Listes!E$7,IF(Saisie!B18=Listes!$F$2,Listes!F$7,IF(Saisie!B18=Listes!$G$2,Listes!G$7,IF(Saisie!B18=Listes!$H$2,Listes!H$7,IF(Saisie!B18=Listes!$I$2,Listes!I$7,IF(Saisie!B18=Listes!$J$2,Listes!J$7,IF(Saisie!B18=Listes!#REF!,Listes!#REF!," ")))))))</f>
        <v>#REF!</v>
      </c>
      <c r="N18" s="53" t="e">
        <f>IF(Saisie!B18=Listes!$E$2,Listes!E$8,IF(Saisie!B18=Listes!$F$2,Listes!F$8,IF(Saisie!B18=Listes!$G$2,Listes!G$8,IF(Saisie!B18=Listes!$H$2,Listes!H$8,IF(Saisie!B18=Listes!$I$2,Listes!I$8,IF(Saisie!B18=Listes!$J$2,Listes!J$8,IF(Saisie!B18=Listes!#REF!,Listes!#REF!," ")))))))</f>
        <v>#REF!</v>
      </c>
      <c r="O18" s="53" t="e">
        <f>IF(Saisie!B18=Listes!$E$2,Listes!E$9,IF(Saisie!B18=Listes!$F$2,Listes!F$9,IF(Saisie!B18=Listes!$G$2,Listes!G$9,IF(Saisie!B18=Listes!$H$2,Listes!H$9,IF(Saisie!B18=Listes!$I$2,Listes!I$9,IF(Saisie!B18=Listes!$J$2,Listes!J$9,IF(Saisie!B18=Listes!#REF!,Listes!#REF!," ")))))))</f>
        <v>#REF!</v>
      </c>
      <c r="P18" s="53" t="e">
        <f>IF(Saisie!B18=Listes!$E$2,Listes!E$10,IF(Saisie!B18=Listes!$F$2,Listes!F$10,IF(Saisie!B18=Listes!$G$2,Listes!G$10,IF(Saisie!B18=Listes!$H$2,Listes!H$10,IF(Saisie!B18=Listes!$I$2,Listes!I$10,IF(Saisie!B18=Listes!$J$2,Listes!J$10,IF(Saisie!B18=Listes!#REF!,Listes!#REF!," ")))))))</f>
        <v>#REF!</v>
      </c>
      <c r="Q18" s="53" t="e">
        <f>IF(Saisie!B18=Listes!$E$2,Listes!E$11,IF(Saisie!B18=Listes!$F$2,Listes!F$11,IF(Saisie!B18=Listes!$G$2,Listes!G$11,IF(Saisie!B18=Listes!$H$2,Listes!H$11,IF(Saisie!B18=Listes!$I$2,Listes!I$11,IF(Saisie!B18=Listes!$J$2,Listes!J$11,IF(Saisie!B18=Listes!#REF!,Listes!#REF!," ")))))))</f>
        <v>#REF!</v>
      </c>
      <c r="R18" s="53" t="e">
        <f>HLOOKUP(B18,Listes!$E$2:$J$12,11)</f>
        <v>#N/A</v>
      </c>
      <c r="S18" s="53" t="e">
        <f t="shared" si="0"/>
        <v>#N/A</v>
      </c>
    </row>
    <row r="19" spans="5:19" x14ac:dyDescent="0.2">
      <c r="E19" s="27" t="str">
        <f t="shared" si="1"/>
        <v xml:space="preserve"> </v>
      </c>
      <c r="G19" s="54" t="str">
        <f t="shared" si="3"/>
        <v xml:space="preserve"> </v>
      </c>
      <c r="H19" s="58"/>
      <c r="I19" s="53" t="e">
        <f>IF(Saisie!$B19=Listes!$E$2,Listes!E$3,IF(Saisie!$B19=Listes!$F$2,Listes!F$3,IF(Saisie!$B19=Listes!$G$2,Listes!G$3,IF(Saisie!$B19=Listes!$H$2,Listes!H$3,IF(Saisie!$B19=Listes!$I$2,Listes!I$3,IF(Saisie!$B19=Listes!$J$2,Listes!J$3,IF(Saisie!$B19=Listes!#REF!,Listes!#REF!," ")))))))</f>
        <v>#REF!</v>
      </c>
      <c r="J19" s="53" t="e">
        <f>IF(Saisie!B19=Listes!$E$2,Listes!E$4,IF(Saisie!B19=Listes!$F$2,Listes!F$4,IF(Saisie!B19=Listes!$G$2,Listes!G$4,IF(Saisie!B19=Listes!$H$2,Listes!H$4,IF(Saisie!B19=Listes!$I$2,Listes!I$4,IF(Saisie!B19=Listes!$J$2,Listes!J$4,IF(Saisie!B19=Listes!#REF!,Listes!#REF!," ")))))))</f>
        <v>#REF!</v>
      </c>
      <c r="K19" s="53" t="e">
        <f>IF(Saisie!B19=Listes!$E$2,Listes!E$5,IF(Saisie!B19=Listes!$F$2,Listes!F$5,IF(Saisie!B19=Listes!$G$2,Listes!G$5,IF(Saisie!B19=Listes!$H$2,Listes!H$5,IF(Saisie!B19=Listes!$I$2,Listes!I$5,IF(Saisie!B19=Listes!$J$2,Listes!J$5,IF(Saisie!B19=Listes!#REF!,Listes!#REF!," ")))))))</f>
        <v>#REF!</v>
      </c>
      <c r="L19" s="53" t="e">
        <f>IF(Saisie!B19=Listes!$E$2,Listes!E$6,IF(Saisie!B19=Listes!$F$2,Listes!F$6,IF(Saisie!B19=Listes!$G$2,Listes!G$6,IF(Saisie!B19=Listes!$H$2,Listes!H$6,IF(Saisie!B19=Listes!$I$2,Listes!I$6,IF(Saisie!B19=Listes!$J$2,Listes!J$6,IF(Saisie!B19=Listes!#REF!,Listes!#REF!," ")))))))</f>
        <v>#REF!</v>
      </c>
      <c r="M19" s="53" t="e">
        <f>IF(Saisie!B19=Listes!$E$2,Listes!E$7,IF(Saisie!B19=Listes!$F$2,Listes!F$7,IF(Saisie!B19=Listes!$G$2,Listes!G$7,IF(Saisie!B19=Listes!$H$2,Listes!H$7,IF(Saisie!B19=Listes!$I$2,Listes!I$7,IF(Saisie!B19=Listes!$J$2,Listes!J$7,IF(Saisie!B19=Listes!#REF!,Listes!#REF!," ")))))))</f>
        <v>#REF!</v>
      </c>
      <c r="N19" s="53" t="e">
        <f>IF(Saisie!B19=Listes!$E$2,Listes!E$8,IF(Saisie!B19=Listes!$F$2,Listes!F$8,IF(Saisie!B19=Listes!$G$2,Listes!G$8,IF(Saisie!B19=Listes!$H$2,Listes!H$8,IF(Saisie!B19=Listes!$I$2,Listes!I$8,IF(Saisie!B19=Listes!$J$2,Listes!J$8,IF(Saisie!B19=Listes!#REF!,Listes!#REF!," ")))))))</f>
        <v>#REF!</v>
      </c>
      <c r="O19" s="53" t="e">
        <f>IF(Saisie!B19=Listes!$E$2,Listes!E$9,IF(Saisie!B19=Listes!$F$2,Listes!F$9,IF(Saisie!B19=Listes!$G$2,Listes!G$9,IF(Saisie!B19=Listes!$H$2,Listes!H$9,IF(Saisie!B19=Listes!$I$2,Listes!I$9,IF(Saisie!B19=Listes!$J$2,Listes!J$9,IF(Saisie!B19=Listes!#REF!,Listes!#REF!," ")))))))</f>
        <v>#REF!</v>
      </c>
      <c r="P19" s="53" t="e">
        <f>IF(Saisie!B19=Listes!$E$2,Listes!E$10,IF(Saisie!B19=Listes!$F$2,Listes!F$10,IF(Saisie!B19=Listes!$G$2,Listes!G$10,IF(Saisie!B19=Listes!$H$2,Listes!H$10,IF(Saisie!B19=Listes!$I$2,Listes!I$10,IF(Saisie!B19=Listes!$J$2,Listes!J$10,IF(Saisie!B19=Listes!#REF!,Listes!#REF!," ")))))))</f>
        <v>#REF!</v>
      </c>
      <c r="Q19" s="53" t="e">
        <f>IF(Saisie!B19=Listes!$E$2,Listes!E$11,IF(Saisie!B19=Listes!$F$2,Listes!F$11,IF(Saisie!B19=Listes!$G$2,Listes!G$11,IF(Saisie!B19=Listes!$H$2,Listes!H$11,IF(Saisie!B19=Listes!$I$2,Listes!I$11,IF(Saisie!B19=Listes!$J$2,Listes!J$11,IF(Saisie!B19=Listes!#REF!,Listes!#REF!," ")))))))</f>
        <v>#REF!</v>
      </c>
      <c r="R19" s="53" t="e">
        <f>HLOOKUP(B19,Listes!$E$2:$J$12,11)</f>
        <v>#N/A</v>
      </c>
      <c r="S19" s="53" t="e">
        <f t="shared" si="0"/>
        <v>#N/A</v>
      </c>
    </row>
    <row r="20" spans="5:19" x14ac:dyDescent="0.2">
      <c r="E20" s="27" t="str">
        <f t="shared" si="1"/>
        <v xml:space="preserve"> </v>
      </c>
      <c r="G20" s="54" t="str">
        <f t="shared" si="3"/>
        <v xml:space="preserve"> </v>
      </c>
      <c r="H20" s="58"/>
      <c r="I20" s="53" t="e">
        <f>IF(Saisie!$B20=Listes!$E$2,Listes!E$3,IF(Saisie!$B20=Listes!$F$2,Listes!F$3,IF(Saisie!$B20=Listes!$G$2,Listes!G$3,IF(Saisie!$B20=Listes!$H$2,Listes!H$3,IF(Saisie!$B20=Listes!$I$2,Listes!I$3,IF(Saisie!$B20=Listes!$J$2,Listes!J$3,IF(Saisie!$B20=Listes!#REF!,Listes!#REF!," ")))))))</f>
        <v>#REF!</v>
      </c>
      <c r="J20" s="53" t="e">
        <f>IF(Saisie!B20=Listes!$E$2,Listes!E$4,IF(Saisie!B20=Listes!$F$2,Listes!F$4,IF(Saisie!B20=Listes!$G$2,Listes!G$4,IF(Saisie!B20=Listes!$H$2,Listes!H$4,IF(Saisie!B20=Listes!$I$2,Listes!I$4,IF(Saisie!B20=Listes!$J$2,Listes!J$4,IF(Saisie!B20=Listes!#REF!,Listes!#REF!," ")))))))</f>
        <v>#REF!</v>
      </c>
      <c r="K20" s="53" t="e">
        <f>IF(Saisie!B20=Listes!$E$2,Listes!E$5,IF(Saisie!B20=Listes!$F$2,Listes!F$5,IF(Saisie!B20=Listes!$G$2,Listes!G$5,IF(Saisie!B20=Listes!$H$2,Listes!H$5,IF(Saisie!B20=Listes!$I$2,Listes!I$5,IF(Saisie!B20=Listes!$J$2,Listes!J$5,IF(Saisie!B20=Listes!#REF!,Listes!#REF!," ")))))))</f>
        <v>#REF!</v>
      </c>
      <c r="L20" s="53" t="e">
        <f>IF(Saisie!B20=Listes!$E$2,Listes!E$6,IF(Saisie!B20=Listes!$F$2,Listes!F$6,IF(Saisie!B20=Listes!$G$2,Listes!G$6,IF(Saisie!B20=Listes!$H$2,Listes!H$6,IF(Saisie!B20=Listes!$I$2,Listes!I$6,IF(Saisie!B20=Listes!$J$2,Listes!J$6,IF(Saisie!B20=Listes!#REF!,Listes!#REF!," ")))))))</f>
        <v>#REF!</v>
      </c>
      <c r="M20" s="53" t="e">
        <f>IF(Saisie!B20=Listes!$E$2,Listes!E$7,IF(Saisie!B20=Listes!$F$2,Listes!F$7,IF(Saisie!B20=Listes!$G$2,Listes!G$7,IF(Saisie!B20=Listes!$H$2,Listes!H$7,IF(Saisie!B20=Listes!$I$2,Listes!I$7,IF(Saisie!B20=Listes!$J$2,Listes!J$7,IF(Saisie!B20=Listes!#REF!,Listes!#REF!," ")))))))</f>
        <v>#REF!</v>
      </c>
      <c r="N20" s="53" t="e">
        <f>IF(Saisie!B20=Listes!$E$2,Listes!E$8,IF(Saisie!B20=Listes!$F$2,Listes!F$8,IF(Saisie!B20=Listes!$G$2,Listes!G$8,IF(Saisie!B20=Listes!$H$2,Listes!H$8,IF(Saisie!B20=Listes!$I$2,Listes!I$8,IF(Saisie!B20=Listes!$J$2,Listes!J$8,IF(Saisie!B20=Listes!#REF!,Listes!#REF!," ")))))))</f>
        <v>#REF!</v>
      </c>
      <c r="O20" s="53" t="e">
        <f>IF(Saisie!B20=Listes!$E$2,Listes!E$9,IF(Saisie!B20=Listes!$F$2,Listes!F$9,IF(Saisie!B20=Listes!$G$2,Listes!G$9,IF(Saisie!B20=Listes!$H$2,Listes!H$9,IF(Saisie!B20=Listes!$I$2,Listes!I$9,IF(Saisie!B20=Listes!$J$2,Listes!J$9,IF(Saisie!B20=Listes!#REF!,Listes!#REF!," ")))))))</f>
        <v>#REF!</v>
      </c>
      <c r="P20" s="53" t="e">
        <f>IF(Saisie!B20=Listes!$E$2,Listes!E$10,IF(Saisie!B20=Listes!$F$2,Listes!F$10,IF(Saisie!B20=Listes!$G$2,Listes!G$10,IF(Saisie!B20=Listes!$H$2,Listes!H$10,IF(Saisie!B20=Listes!$I$2,Listes!I$10,IF(Saisie!B20=Listes!$J$2,Listes!J$10,IF(Saisie!B20=Listes!#REF!,Listes!#REF!," ")))))))</f>
        <v>#REF!</v>
      </c>
      <c r="Q20" s="53" t="e">
        <f>IF(Saisie!B20=Listes!$E$2,Listes!E$11,IF(Saisie!B20=Listes!$F$2,Listes!F$11,IF(Saisie!B20=Listes!$G$2,Listes!G$11,IF(Saisie!B20=Listes!$H$2,Listes!H$11,IF(Saisie!B20=Listes!$I$2,Listes!I$11,IF(Saisie!B20=Listes!$J$2,Listes!J$11,IF(Saisie!B20=Listes!#REF!,Listes!#REF!," ")))))))</f>
        <v>#REF!</v>
      </c>
      <c r="R20" s="53" t="e">
        <f>HLOOKUP(B20,Listes!$E$2:$J$12,11)</f>
        <v>#N/A</v>
      </c>
      <c r="S20" s="53" t="e">
        <f t="shared" si="0"/>
        <v>#N/A</v>
      </c>
    </row>
    <row r="21" spans="5:19" x14ac:dyDescent="0.2">
      <c r="E21" s="27" t="str">
        <f t="shared" si="1"/>
        <v xml:space="preserve"> </v>
      </c>
      <c r="G21" s="54" t="str">
        <f t="shared" si="3"/>
        <v xml:space="preserve"> </v>
      </c>
      <c r="H21" s="58"/>
      <c r="I21" s="53" t="e">
        <f>IF(Saisie!$B21=Listes!$E$2,Listes!E$3,IF(Saisie!$B21=Listes!$F$2,Listes!F$3,IF(Saisie!$B21=Listes!$G$2,Listes!G$3,IF(Saisie!$B21=Listes!$H$2,Listes!H$3,IF(Saisie!$B21=Listes!$I$2,Listes!I$3,IF(Saisie!$B21=Listes!$J$2,Listes!J$3,IF(Saisie!$B21=Listes!#REF!,Listes!#REF!," ")))))))</f>
        <v>#REF!</v>
      </c>
      <c r="J21" s="53" t="e">
        <f>IF(Saisie!B21=Listes!$E$2,Listes!E$4,IF(Saisie!B21=Listes!$F$2,Listes!F$4,IF(Saisie!B21=Listes!$G$2,Listes!G$4,IF(Saisie!B21=Listes!$H$2,Listes!H$4,IF(Saisie!B21=Listes!$I$2,Listes!I$4,IF(Saisie!B21=Listes!$J$2,Listes!J$4,IF(Saisie!B21=Listes!#REF!,Listes!#REF!," ")))))))</f>
        <v>#REF!</v>
      </c>
      <c r="K21" s="53" t="e">
        <f>IF(Saisie!B21=Listes!$E$2,Listes!E$5,IF(Saisie!B21=Listes!$F$2,Listes!F$5,IF(Saisie!B21=Listes!$G$2,Listes!G$5,IF(Saisie!B21=Listes!$H$2,Listes!H$5,IF(Saisie!B21=Listes!$I$2,Listes!I$5,IF(Saisie!B21=Listes!$J$2,Listes!J$5,IF(Saisie!B21=Listes!#REF!,Listes!#REF!," ")))))))</f>
        <v>#REF!</v>
      </c>
      <c r="L21" s="53" t="e">
        <f>IF(Saisie!B21=Listes!$E$2,Listes!E$6,IF(Saisie!B21=Listes!$F$2,Listes!F$6,IF(Saisie!B21=Listes!$G$2,Listes!G$6,IF(Saisie!B21=Listes!$H$2,Listes!H$6,IF(Saisie!B21=Listes!$I$2,Listes!I$6,IF(Saisie!B21=Listes!$J$2,Listes!J$6,IF(Saisie!B21=Listes!#REF!,Listes!#REF!," ")))))))</f>
        <v>#REF!</v>
      </c>
      <c r="M21" s="53" t="e">
        <f>IF(Saisie!B21=Listes!$E$2,Listes!E$7,IF(Saisie!B21=Listes!$F$2,Listes!F$7,IF(Saisie!B21=Listes!$G$2,Listes!G$7,IF(Saisie!B21=Listes!$H$2,Listes!H$7,IF(Saisie!B21=Listes!$I$2,Listes!I$7,IF(Saisie!B21=Listes!$J$2,Listes!J$7,IF(Saisie!B21=Listes!#REF!,Listes!#REF!," ")))))))</f>
        <v>#REF!</v>
      </c>
      <c r="N21" s="53" t="e">
        <f>IF(Saisie!B21=Listes!$E$2,Listes!E$8,IF(Saisie!B21=Listes!$F$2,Listes!F$8,IF(Saisie!B21=Listes!$G$2,Listes!G$8,IF(Saisie!B21=Listes!$H$2,Listes!H$8,IF(Saisie!B21=Listes!$I$2,Listes!I$8,IF(Saisie!B21=Listes!$J$2,Listes!J$8,IF(Saisie!B21=Listes!#REF!,Listes!#REF!," ")))))))</f>
        <v>#REF!</v>
      </c>
      <c r="O21" s="53" t="e">
        <f>IF(Saisie!B21=Listes!$E$2,Listes!E$9,IF(Saisie!B21=Listes!$F$2,Listes!F$9,IF(Saisie!B21=Listes!$G$2,Listes!G$9,IF(Saisie!B21=Listes!$H$2,Listes!H$9,IF(Saisie!B21=Listes!$I$2,Listes!I$9,IF(Saisie!B21=Listes!$J$2,Listes!J$9,IF(Saisie!B21=Listes!#REF!,Listes!#REF!," ")))))))</f>
        <v>#REF!</v>
      </c>
      <c r="P21" s="53" t="e">
        <f>IF(Saisie!B21=Listes!$E$2,Listes!E$10,IF(Saisie!B21=Listes!$F$2,Listes!F$10,IF(Saisie!B21=Listes!$G$2,Listes!G$10,IF(Saisie!B21=Listes!$H$2,Listes!H$10,IF(Saisie!B21=Listes!$I$2,Listes!I$10,IF(Saisie!B21=Listes!$J$2,Listes!J$10,IF(Saisie!B21=Listes!#REF!,Listes!#REF!," ")))))))</f>
        <v>#REF!</v>
      </c>
      <c r="Q21" s="53" t="e">
        <f>IF(Saisie!B21=Listes!$E$2,Listes!E$11,IF(Saisie!B21=Listes!$F$2,Listes!F$11,IF(Saisie!B21=Listes!$G$2,Listes!G$11,IF(Saisie!B21=Listes!$H$2,Listes!H$11,IF(Saisie!B21=Listes!$I$2,Listes!I$11,IF(Saisie!B21=Listes!$J$2,Listes!J$11,IF(Saisie!B21=Listes!#REF!,Listes!#REF!," ")))))))</f>
        <v>#REF!</v>
      </c>
      <c r="R21" s="53" t="e">
        <f>HLOOKUP(B21,Listes!$E$2:$J$12,11)</f>
        <v>#N/A</v>
      </c>
      <c r="S21" s="53" t="e">
        <f t="shared" si="0"/>
        <v>#N/A</v>
      </c>
    </row>
    <row r="22" spans="5:19" x14ac:dyDescent="0.2">
      <c r="E22" s="27" t="str">
        <f t="shared" si="1"/>
        <v xml:space="preserve"> </v>
      </c>
      <c r="G22" s="54" t="str">
        <f t="shared" si="3"/>
        <v xml:space="preserve"> </v>
      </c>
      <c r="H22" s="58"/>
      <c r="I22" s="53" t="e">
        <f>IF(Saisie!$B22=Listes!$E$2,Listes!E$3,IF(Saisie!$B22=Listes!$F$2,Listes!F$3,IF(Saisie!$B22=Listes!$G$2,Listes!G$3,IF(Saisie!$B22=Listes!$H$2,Listes!H$3,IF(Saisie!$B22=Listes!$I$2,Listes!I$3,IF(Saisie!$B22=Listes!$J$2,Listes!J$3,IF(Saisie!$B22=Listes!#REF!,Listes!#REF!," ")))))))</f>
        <v>#REF!</v>
      </c>
      <c r="J22" s="53" t="e">
        <f>IF(Saisie!B22=Listes!$E$2,Listes!E$4,IF(Saisie!B22=Listes!$F$2,Listes!F$4,IF(Saisie!B22=Listes!$G$2,Listes!G$4,IF(Saisie!B22=Listes!$H$2,Listes!H$4,IF(Saisie!B22=Listes!$I$2,Listes!I$4,IF(Saisie!B22=Listes!$J$2,Listes!J$4,IF(Saisie!B22=Listes!#REF!,Listes!#REF!," ")))))))</f>
        <v>#REF!</v>
      </c>
      <c r="K22" s="53" t="e">
        <f>IF(Saisie!B22=Listes!$E$2,Listes!E$5,IF(Saisie!B22=Listes!$F$2,Listes!F$5,IF(Saisie!B22=Listes!$G$2,Listes!G$5,IF(Saisie!B22=Listes!$H$2,Listes!H$5,IF(Saisie!B22=Listes!$I$2,Listes!I$5,IF(Saisie!B22=Listes!$J$2,Listes!J$5,IF(Saisie!B22=Listes!#REF!,Listes!#REF!," ")))))))</f>
        <v>#REF!</v>
      </c>
      <c r="L22" s="53" t="e">
        <f>IF(Saisie!B22=Listes!$E$2,Listes!E$6,IF(Saisie!B22=Listes!$F$2,Listes!F$6,IF(Saisie!B22=Listes!$G$2,Listes!G$6,IF(Saisie!B22=Listes!$H$2,Listes!H$6,IF(Saisie!B22=Listes!$I$2,Listes!I$6,IF(Saisie!B22=Listes!$J$2,Listes!J$6,IF(Saisie!B22=Listes!#REF!,Listes!#REF!," ")))))))</f>
        <v>#REF!</v>
      </c>
      <c r="M22" s="53" t="e">
        <f>IF(Saisie!B22=Listes!$E$2,Listes!E$7,IF(Saisie!B22=Listes!$F$2,Listes!F$7,IF(Saisie!B22=Listes!$G$2,Listes!G$7,IF(Saisie!B22=Listes!$H$2,Listes!H$7,IF(Saisie!B22=Listes!$I$2,Listes!I$7,IF(Saisie!B22=Listes!$J$2,Listes!J$7,IF(Saisie!B22=Listes!#REF!,Listes!#REF!," ")))))))</f>
        <v>#REF!</v>
      </c>
      <c r="N22" s="53" t="e">
        <f>IF(Saisie!B22=Listes!$E$2,Listes!E$8,IF(Saisie!B22=Listes!$F$2,Listes!F$8,IF(Saisie!B22=Listes!$G$2,Listes!G$8,IF(Saisie!B22=Listes!$H$2,Listes!H$8,IF(Saisie!B22=Listes!$I$2,Listes!I$8,IF(Saisie!B22=Listes!$J$2,Listes!J$8,IF(Saisie!B22=Listes!#REF!,Listes!#REF!," ")))))))</f>
        <v>#REF!</v>
      </c>
      <c r="O22" s="53" t="e">
        <f>IF(Saisie!B22=Listes!$E$2,Listes!E$9,IF(Saisie!B22=Listes!$F$2,Listes!F$9,IF(Saisie!B22=Listes!$G$2,Listes!G$9,IF(Saisie!B22=Listes!$H$2,Listes!H$9,IF(Saisie!B22=Listes!$I$2,Listes!I$9,IF(Saisie!B22=Listes!$J$2,Listes!J$9,IF(Saisie!B22=Listes!#REF!,Listes!#REF!," ")))))))</f>
        <v>#REF!</v>
      </c>
      <c r="P22" s="53" t="e">
        <f>IF(Saisie!B22=Listes!$E$2,Listes!E$10,IF(Saisie!B22=Listes!$F$2,Listes!F$10,IF(Saisie!B22=Listes!$G$2,Listes!G$10,IF(Saisie!B22=Listes!$H$2,Listes!H$10,IF(Saisie!B22=Listes!$I$2,Listes!I$10,IF(Saisie!B22=Listes!$J$2,Listes!J$10,IF(Saisie!B22=Listes!#REF!,Listes!#REF!," ")))))))</f>
        <v>#REF!</v>
      </c>
      <c r="Q22" s="53" t="e">
        <f>IF(Saisie!B22=Listes!$E$2,Listes!E$11,IF(Saisie!B22=Listes!$F$2,Listes!F$11,IF(Saisie!B22=Listes!$G$2,Listes!G$11,IF(Saisie!B22=Listes!$H$2,Listes!H$11,IF(Saisie!B22=Listes!$I$2,Listes!I$11,IF(Saisie!B22=Listes!$J$2,Listes!J$11,IF(Saisie!B22=Listes!#REF!,Listes!#REF!," ")))))))</f>
        <v>#REF!</v>
      </c>
      <c r="R22" s="53" t="e">
        <f>HLOOKUP(B22,Listes!$E$2:$J$12,11)</f>
        <v>#N/A</v>
      </c>
      <c r="S22" s="53" t="e">
        <f t="shared" si="0"/>
        <v>#N/A</v>
      </c>
    </row>
    <row r="23" spans="5:19" x14ac:dyDescent="0.2">
      <c r="E23" s="27" t="str">
        <f t="shared" si="1"/>
        <v xml:space="preserve"> </v>
      </c>
      <c r="G23" s="54" t="str">
        <f t="shared" si="3"/>
        <v xml:space="preserve"> </v>
      </c>
      <c r="H23" s="58"/>
      <c r="I23" s="53" t="e">
        <f>IF(Saisie!$B23=Listes!$E$2,Listes!E$3,IF(Saisie!$B23=Listes!$F$2,Listes!F$3,IF(Saisie!$B23=Listes!$G$2,Listes!G$3,IF(Saisie!$B23=Listes!$H$2,Listes!H$3,IF(Saisie!$B23=Listes!$I$2,Listes!I$3,IF(Saisie!$B23=Listes!$J$2,Listes!J$3,IF(Saisie!$B23=Listes!#REF!,Listes!#REF!," ")))))))</f>
        <v>#REF!</v>
      </c>
      <c r="J23" s="53" t="e">
        <f>IF(Saisie!B23=Listes!$E$2,Listes!E$4,IF(Saisie!B23=Listes!$F$2,Listes!F$4,IF(Saisie!B23=Listes!$G$2,Listes!G$4,IF(Saisie!B23=Listes!$H$2,Listes!H$4,IF(Saisie!B23=Listes!$I$2,Listes!I$4,IF(Saisie!B23=Listes!$J$2,Listes!J$4,IF(Saisie!B23=Listes!#REF!,Listes!#REF!," ")))))))</f>
        <v>#REF!</v>
      </c>
      <c r="K23" s="53" t="e">
        <f>IF(Saisie!B23=Listes!$E$2,Listes!E$5,IF(Saisie!B23=Listes!$F$2,Listes!F$5,IF(Saisie!B23=Listes!$G$2,Listes!G$5,IF(Saisie!B23=Listes!$H$2,Listes!H$5,IF(Saisie!B23=Listes!$I$2,Listes!I$5,IF(Saisie!B23=Listes!$J$2,Listes!J$5,IF(Saisie!B23=Listes!#REF!,Listes!#REF!," ")))))))</f>
        <v>#REF!</v>
      </c>
      <c r="L23" s="53" t="e">
        <f>IF(Saisie!B23=Listes!$E$2,Listes!E$6,IF(Saisie!B23=Listes!$F$2,Listes!F$6,IF(Saisie!B23=Listes!$G$2,Listes!G$6,IF(Saisie!B23=Listes!$H$2,Listes!H$6,IF(Saisie!B23=Listes!$I$2,Listes!I$6,IF(Saisie!B23=Listes!$J$2,Listes!J$6,IF(Saisie!B23=Listes!#REF!,Listes!#REF!," ")))))))</f>
        <v>#REF!</v>
      </c>
      <c r="M23" s="53" t="e">
        <f>IF(Saisie!B23=Listes!$E$2,Listes!E$7,IF(Saisie!B23=Listes!$F$2,Listes!F$7,IF(Saisie!B23=Listes!$G$2,Listes!G$7,IF(Saisie!B23=Listes!$H$2,Listes!H$7,IF(Saisie!B23=Listes!$I$2,Listes!I$7,IF(Saisie!B23=Listes!$J$2,Listes!J$7,IF(Saisie!B23=Listes!#REF!,Listes!#REF!," ")))))))</f>
        <v>#REF!</v>
      </c>
      <c r="N23" s="53" t="e">
        <f>IF(Saisie!B23=Listes!$E$2,Listes!E$8,IF(Saisie!B23=Listes!$F$2,Listes!F$8,IF(Saisie!B23=Listes!$G$2,Listes!G$8,IF(Saisie!B23=Listes!$H$2,Listes!H$8,IF(Saisie!B23=Listes!$I$2,Listes!I$8,IF(Saisie!B23=Listes!$J$2,Listes!J$8,IF(Saisie!B23=Listes!#REF!,Listes!#REF!," ")))))))</f>
        <v>#REF!</v>
      </c>
      <c r="O23" s="53" t="e">
        <f>IF(Saisie!B23=Listes!$E$2,Listes!E$9,IF(Saisie!B23=Listes!$F$2,Listes!F$9,IF(Saisie!B23=Listes!$G$2,Listes!G$9,IF(Saisie!B23=Listes!$H$2,Listes!H$9,IF(Saisie!B23=Listes!$I$2,Listes!I$9,IF(Saisie!B23=Listes!$J$2,Listes!J$9,IF(Saisie!B23=Listes!#REF!,Listes!#REF!," ")))))))</f>
        <v>#REF!</v>
      </c>
      <c r="P23" s="53" t="e">
        <f>IF(Saisie!B23=Listes!$E$2,Listes!E$10,IF(Saisie!B23=Listes!$F$2,Listes!F$10,IF(Saisie!B23=Listes!$G$2,Listes!G$10,IF(Saisie!B23=Listes!$H$2,Listes!H$10,IF(Saisie!B23=Listes!$I$2,Listes!I$10,IF(Saisie!B23=Listes!$J$2,Listes!J$10,IF(Saisie!B23=Listes!#REF!,Listes!#REF!," ")))))))</f>
        <v>#REF!</v>
      </c>
      <c r="Q23" s="53" t="e">
        <f>IF(Saisie!B23=Listes!$E$2,Listes!E$11,IF(Saisie!B23=Listes!$F$2,Listes!F$11,IF(Saisie!B23=Listes!$G$2,Listes!G$11,IF(Saisie!B23=Listes!$H$2,Listes!H$11,IF(Saisie!B23=Listes!$I$2,Listes!I$11,IF(Saisie!B23=Listes!$J$2,Listes!J$11,IF(Saisie!B23=Listes!#REF!,Listes!#REF!," ")))))))</f>
        <v>#REF!</v>
      </c>
      <c r="R23" s="53" t="e">
        <f>HLOOKUP(B23,Listes!$E$2:$J$12,11)</f>
        <v>#N/A</v>
      </c>
      <c r="S23" s="53" t="e">
        <f t="shared" si="0"/>
        <v>#N/A</v>
      </c>
    </row>
    <row r="24" spans="5:19" x14ac:dyDescent="0.2">
      <c r="E24" s="27" t="str">
        <f t="shared" si="1"/>
        <v xml:space="preserve"> </v>
      </c>
      <c r="G24" s="54" t="str">
        <f t="shared" si="3"/>
        <v xml:space="preserve"> </v>
      </c>
      <c r="H24" s="58"/>
      <c r="I24" s="53" t="e">
        <f>IF(Saisie!$B24=Listes!$E$2,Listes!E$3,IF(Saisie!$B24=Listes!$F$2,Listes!F$3,IF(Saisie!$B24=Listes!$G$2,Listes!G$3,IF(Saisie!$B24=Listes!$H$2,Listes!H$3,IF(Saisie!$B24=Listes!$I$2,Listes!I$3,IF(Saisie!$B24=Listes!$J$2,Listes!J$3,IF(Saisie!$B24=Listes!#REF!,Listes!#REF!," ")))))))</f>
        <v>#REF!</v>
      </c>
      <c r="J24" s="53" t="e">
        <f>IF(Saisie!B24=Listes!$E$2,Listes!E$4,IF(Saisie!B24=Listes!$F$2,Listes!F$4,IF(Saisie!B24=Listes!$G$2,Listes!G$4,IF(Saisie!B24=Listes!$H$2,Listes!H$4,IF(Saisie!B24=Listes!$I$2,Listes!I$4,IF(Saisie!B24=Listes!$J$2,Listes!J$4,IF(Saisie!B24=Listes!#REF!,Listes!#REF!," ")))))))</f>
        <v>#REF!</v>
      </c>
      <c r="K24" s="53" t="e">
        <f>IF(Saisie!B24=Listes!$E$2,Listes!E$5,IF(Saisie!B24=Listes!$F$2,Listes!F$5,IF(Saisie!B24=Listes!$G$2,Listes!G$5,IF(Saisie!B24=Listes!$H$2,Listes!H$5,IF(Saisie!B24=Listes!$I$2,Listes!I$5,IF(Saisie!B24=Listes!$J$2,Listes!J$5,IF(Saisie!B24=Listes!#REF!,Listes!#REF!," ")))))))</f>
        <v>#REF!</v>
      </c>
      <c r="L24" s="53" t="e">
        <f>IF(Saisie!B24=Listes!$E$2,Listes!E$6,IF(Saisie!B24=Listes!$F$2,Listes!F$6,IF(Saisie!B24=Listes!$G$2,Listes!G$6,IF(Saisie!B24=Listes!$H$2,Listes!H$6,IF(Saisie!B24=Listes!$I$2,Listes!I$6,IF(Saisie!B24=Listes!$J$2,Listes!J$6,IF(Saisie!B24=Listes!#REF!,Listes!#REF!," ")))))))</f>
        <v>#REF!</v>
      </c>
      <c r="M24" s="53" t="e">
        <f>IF(Saisie!B24=Listes!$E$2,Listes!E$7,IF(Saisie!B24=Listes!$F$2,Listes!F$7,IF(Saisie!B24=Listes!$G$2,Listes!G$7,IF(Saisie!B24=Listes!$H$2,Listes!H$7,IF(Saisie!B24=Listes!$I$2,Listes!I$7,IF(Saisie!B24=Listes!$J$2,Listes!J$7,IF(Saisie!B24=Listes!#REF!,Listes!#REF!," ")))))))</f>
        <v>#REF!</v>
      </c>
      <c r="N24" s="53" t="e">
        <f>IF(Saisie!B24=Listes!$E$2,Listes!E$8,IF(Saisie!B24=Listes!$F$2,Listes!F$8,IF(Saisie!B24=Listes!$G$2,Listes!G$8,IF(Saisie!B24=Listes!$H$2,Listes!H$8,IF(Saisie!B24=Listes!$I$2,Listes!I$8,IF(Saisie!B24=Listes!$J$2,Listes!J$8,IF(Saisie!B24=Listes!#REF!,Listes!#REF!," ")))))))</f>
        <v>#REF!</v>
      </c>
      <c r="O24" s="53" t="e">
        <f>IF(Saisie!B24=Listes!$E$2,Listes!E$9,IF(Saisie!B24=Listes!$F$2,Listes!F$9,IF(Saisie!B24=Listes!$G$2,Listes!G$9,IF(Saisie!B24=Listes!$H$2,Listes!H$9,IF(Saisie!B24=Listes!$I$2,Listes!I$9,IF(Saisie!B24=Listes!$J$2,Listes!J$9,IF(Saisie!B24=Listes!#REF!,Listes!#REF!," ")))))))</f>
        <v>#REF!</v>
      </c>
      <c r="P24" s="53" t="e">
        <f>IF(Saisie!B24=Listes!$E$2,Listes!E$10,IF(Saisie!B24=Listes!$F$2,Listes!F$10,IF(Saisie!B24=Listes!$G$2,Listes!G$10,IF(Saisie!B24=Listes!$H$2,Listes!H$10,IF(Saisie!B24=Listes!$I$2,Listes!I$10,IF(Saisie!B24=Listes!$J$2,Listes!J$10,IF(Saisie!B24=Listes!#REF!,Listes!#REF!," ")))))))</f>
        <v>#REF!</v>
      </c>
      <c r="Q24" s="53" t="e">
        <f>IF(Saisie!B24=Listes!$E$2,Listes!E$11,IF(Saisie!B24=Listes!$F$2,Listes!F$11,IF(Saisie!B24=Listes!$G$2,Listes!G$11,IF(Saisie!B24=Listes!$H$2,Listes!H$11,IF(Saisie!B24=Listes!$I$2,Listes!I$11,IF(Saisie!B24=Listes!$J$2,Listes!J$11,IF(Saisie!B24=Listes!#REF!,Listes!#REF!," ")))))))</f>
        <v>#REF!</v>
      </c>
      <c r="R24" s="53" t="e">
        <f>HLOOKUP(B24,Listes!$E$2:$J$12,11)</f>
        <v>#N/A</v>
      </c>
      <c r="S24" s="53" t="e">
        <f t="shared" si="0"/>
        <v>#N/A</v>
      </c>
    </row>
    <row r="25" spans="5:19" x14ac:dyDescent="0.2">
      <c r="E25" s="27" t="str">
        <f t="shared" si="1"/>
        <v xml:space="preserve"> </v>
      </c>
      <c r="G25" s="54" t="str">
        <f t="shared" si="3"/>
        <v xml:space="preserve"> </v>
      </c>
      <c r="H25" s="58"/>
      <c r="I25" s="53" t="e">
        <f>IF(Saisie!$B25=Listes!$E$2,Listes!E$3,IF(Saisie!$B25=Listes!$F$2,Listes!F$3,IF(Saisie!$B25=Listes!$G$2,Listes!G$3,IF(Saisie!$B25=Listes!$H$2,Listes!H$3,IF(Saisie!$B25=Listes!$I$2,Listes!I$3,IF(Saisie!$B25=Listes!$J$2,Listes!J$3,IF(Saisie!$B25=Listes!#REF!,Listes!#REF!," ")))))))</f>
        <v>#REF!</v>
      </c>
      <c r="J25" s="53" t="e">
        <f>IF(Saisie!B25=Listes!$E$2,Listes!E$4,IF(Saisie!B25=Listes!$F$2,Listes!F$4,IF(Saisie!B25=Listes!$G$2,Listes!G$4,IF(Saisie!B25=Listes!$H$2,Listes!H$4,IF(Saisie!B25=Listes!$I$2,Listes!I$4,IF(Saisie!B25=Listes!$J$2,Listes!J$4,IF(Saisie!B25=Listes!#REF!,Listes!#REF!," ")))))))</f>
        <v>#REF!</v>
      </c>
      <c r="K25" s="53" t="e">
        <f>IF(Saisie!B25=Listes!$E$2,Listes!E$5,IF(Saisie!B25=Listes!$F$2,Listes!F$5,IF(Saisie!B25=Listes!$G$2,Listes!G$5,IF(Saisie!B25=Listes!$H$2,Listes!H$5,IF(Saisie!B25=Listes!$I$2,Listes!I$5,IF(Saisie!B25=Listes!$J$2,Listes!J$5,IF(Saisie!B25=Listes!#REF!,Listes!#REF!," ")))))))</f>
        <v>#REF!</v>
      </c>
      <c r="L25" s="53" t="e">
        <f>IF(Saisie!B25=Listes!$E$2,Listes!E$6,IF(Saisie!B25=Listes!$F$2,Listes!F$6,IF(Saisie!B25=Listes!$G$2,Listes!G$6,IF(Saisie!B25=Listes!$H$2,Listes!H$6,IF(Saisie!B25=Listes!$I$2,Listes!I$6,IF(Saisie!B25=Listes!$J$2,Listes!J$6,IF(Saisie!B25=Listes!#REF!,Listes!#REF!," ")))))))</f>
        <v>#REF!</v>
      </c>
      <c r="M25" s="53" t="e">
        <f>IF(Saisie!B25=Listes!$E$2,Listes!E$7,IF(Saisie!B25=Listes!$F$2,Listes!F$7,IF(Saisie!B25=Listes!$G$2,Listes!G$7,IF(Saisie!B25=Listes!$H$2,Listes!H$7,IF(Saisie!B25=Listes!$I$2,Listes!I$7,IF(Saisie!B25=Listes!$J$2,Listes!J$7,IF(Saisie!B25=Listes!#REF!,Listes!#REF!," ")))))))</f>
        <v>#REF!</v>
      </c>
      <c r="N25" s="53" t="e">
        <f>IF(Saisie!B25=Listes!$E$2,Listes!E$8,IF(Saisie!B25=Listes!$F$2,Listes!F$8,IF(Saisie!B25=Listes!$G$2,Listes!G$8,IF(Saisie!B25=Listes!$H$2,Listes!H$8,IF(Saisie!B25=Listes!$I$2,Listes!I$8,IF(Saisie!B25=Listes!$J$2,Listes!J$8,IF(Saisie!B25=Listes!#REF!,Listes!#REF!," ")))))))</f>
        <v>#REF!</v>
      </c>
      <c r="O25" s="53" t="e">
        <f>IF(Saisie!B25=Listes!$E$2,Listes!E$9,IF(Saisie!B25=Listes!$F$2,Listes!F$9,IF(Saisie!B25=Listes!$G$2,Listes!G$9,IF(Saisie!B25=Listes!$H$2,Listes!H$9,IF(Saisie!B25=Listes!$I$2,Listes!I$9,IF(Saisie!B25=Listes!$J$2,Listes!J$9,IF(Saisie!B25=Listes!#REF!,Listes!#REF!," ")))))))</f>
        <v>#REF!</v>
      </c>
      <c r="P25" s="53" t="e">
        <f>IF(Saisie!B25=Listes!$E$2,Listes!E$10,IF(Saisie!B25=Listes!$F$2,Listes!F$10,IF(Saisie!B25=Listes!$G$2,Listes!G$10,IF(Saisie!B25=Listes!$H$2,Listes!H$10,IF(Saisie!B25=Listes!$I$2,Listes!I$10,IF(Saisie!B25=Listes!$J$2,Listes!J$10,IF(Saisie!B25=Listes!#REF!,Listes!#REF!," ")))))))</f>
        <v>#REF!</v>
      </c>
      <c r="Q25" s="53" t="e">
        <f>IF(Saisie!B25=Listes!$E$2,Listes!E$11,IF(Saisie!B25=Listes!$F$2,Listes!F$11,IF(Saisie!B25=Listes!$G$2,Listes!G$11,IF(Saisie!B25=Listes!$H$2,Listes!H$11,IF(Saisie!B25=Listes!$I$2,Listes!I$11,IF(Saisie!B25=Listes!$J$2,Listes!J$11,IF(Saisie!B25=Listes!#REF!,Listes!#REF!," ")))))))</f>
        <v>#REF!</v>
      </c>
      <c r="R25" s="53" t="e">
        <f>HLOOKUP(B25,Listes!$E$2:$J$12,11)</f>
        <v>#N/A</v>
      </c>
      <c r="S25" s="53" t="e">
        <f t="shared" si="0"/>
        <v>#N/A</v>
      </c>
    </row>
    <row r="26" spans="5:19" x14ac:dyDescent="0.2">
      <c r="E26" s="27" t="str">
        <f t="shared" si="1"/>
        <v xml:space="preserve"> </v>
      </c>
      <c r="G26" s="54" t="str">
        <f t="shared" si="3"/>
        <v xml:space="preserve"> </v>
      </c>
      <c r="H26" s="58"/>
      <c r="I26" s="53" t="e">
        <f>IF(Saisie!$B26=Listes!$E$2,Listes!E$3,IF(Saisie!$B26=Listes!$F$2,Listes!F$3,IF(Saisie!$B26=Listes!$G$2,Listes!G$3,IF(Saisie!$B26=Listes!$H$2,Listes!H$3,IF(Saisie!$B26=Listes!$I$2,Listes!I$3,IF(Saisie!$B26=Listes!$J$2,Listes!J$3,IF(Saisie!$B26=Listes!#REF!,Listes!#REF!," ")))))))</f>
        <v>#REF!</v>
      </c>
      <c r="J26" s="53" t="e">
        <f>IF(Saisie!B26=Listes!$E$2,Listes!E$4,IF(Saisie!B26=Listes!$F$2,Listes!F$4,IF(Saisie!B26=Listes!$G$2,Listes!G$4,IF(Saisie!B26=Listes!$H$2,Listes!H$4,IF(Saisie!B26=Listes!$I$2,Listes!I$4,IF(Saisie!B26=Listes!$J$2,Listes!J$4,IF(Saisie!B26=Listes!#REF!,Listes!#REF!," ")))))))</f>
        <v>#REF!</v>
      </c>
      <c r="K26" s="53" t="e">
        <f>IF(Saisie!B26=Listes!$E$2,Listes!E$5,IF(Saisie!B26=Listes!$F$2,Listes!F$5,IF(Saisie!B26=Listes!$G$2,Listes!G$5,IF(Saisie!B26=Listes!$H$2,Listes!H$5,IF(Saisie!B26=Listes!$I$2,Listes!I$5,IF(Saisie!B26=Listes!$J$2,Listes!J$5,IF(Saisie!B26=Listes!#REF!,Listes!#REF!," ")))))))</f>
        <v>#REF!</v>
      </c>
      <c r="L26" s="53" t="e">
        <f>IF(Saisie!B26=Listes!$E$2,Listes!E$6,IF(Saisie!B26=Listes!$F$2,Listes!F$6,IF(Saisie!B26=Listes!$G$2,Listes!G$6,IF(Saisie!B26=Listes!$H$2,Listes!H$6,IF(Saisie!B26=Listes!$I$2,Listes!I$6,IF(Saisie!B26=Listes!$J$2,Listes!J$6,IF(Saisie!B26=Listes!#REF!,Listes!#REF!," ")))))))</f>
        <v>#REF!</v>
      </c>
      <c r="M26" s="53" t="e">
        <f>IF(Saisie!B26=Listes!$E$2,Listes!E$7,IF(Saisie!B26=Listes!$F$2,Listes!F$7,IF(Saisie!B26=Listes!$G$2,Listes!G$7,IF(Saisie!B26=Listes!$H$2,Listes!H$7,IF(Saisie!B26=Listes!$I$2,Listes!I$7,IF(Saisie!B26=Listes!$J$2,Listes!J$7,IF(Saisie!B26=Listes!#REF!,Listes!#REF!," ")))))))</f>
        <v>#REF!</v>
      </c>
      <c r="N26" s="53" t="e">
        <f>IF(Saisie!B26=Listes!$E$2,Listes!E$8,IF(Saisie!B26=Listes!$F$2,Listes!F$8,IF(Saisie!B26=Listes!$G$2,Listes!G$8,IF(Saisie!B26=Listes!$H$2,Listes!H$8,IF(Saisie!B26=Listes!$I$2,Listes!I$8,IF(Saisie!B26=Listes!$J$2,Listes!J$8,IF(Saisie!B26=Listes!#REF!,Listes!#REF!," ")))))))</f>
        <v>#REF!</v>
      </c>
      <c r="O26" s="53" t="e">
        <f>IF(Saisie!B26=Listes!$E$2,Listes!E$9,IF(Saisie!B26=Listes!$F$2,Listes!F$9,IF(Saisie!B26=Listes!$G$2,Listes!G$9,IF(Saisie!B26=Listes!$H$2,Listes!H$9,IF(Saisie!B26=Listes!$I$2,Listes!I$9,IF(Saisie!B26=Listes!$J$2,Listes!J$9,IF(Saisie!B26=Listes!#REF!,Listes!#REF!," ")))))))</f>
        <v>#REF!</v>
      </c>
      <c r="P26" s="53" t="e">
        <f>IF(Saisie!B26=Listes!$E$2,Listes!E$10,IF(Saisie!B26=Listes!$F$2,Listes!F$10,IF(Saisie!B26=Listes!$G$2,Listes!G$10,IF(Saisie!B26=Listes!$H$2,Listes!H$10,IF(Saisie!B26=Listes!$I$2,Listes!I$10,IF(Saisie!B26=Listes!$J$2,Listes!J$10,IF(Saisie!B26=Listes!#REF!,Listes!#REF!," ")))))))</f>
        <v>#REF!</v>
      </c>
      <c r="Q26" s="53" t="e">
        <f>IF(Saisie!B26=Listes!$E$2,Listes!E$11,IF(Saisie!B26=Listes!$F$2,Listes!F$11,IF(Saisie!B26=Listes!$G$2,Listes!G$11,IF(Saisie!B26=Listes!$H$2,Listes!H$11,IF(Saisie!B26=Listes!$I$2,Listes!I$11,IF(Saisie!B26=Listes!$J$2,Listes!J$11,IF(Saisie!B26=Listes!#REF!,Listes!#REF!," ")))))))</f>
        <v>#REF!</v>
      </c>
      <c r="R26" s="53" t="e">
        <f>HLOOKUP(B26,Listes!$E$2:$J$12,11)</f>
        <v>#N/A</v>
      </c>
      <c r="S26" s="53" t="e">
        <f t="shared" si="0"/>
        <v>#N/A</v>
      </c>
    </row>
    <row r="27" spans="5:19" x14ac:dyDescent="0.2">
      <c r="E27" s="27" t="str">
        <f t="shared" si="1"/>
        <v xml:space="preserve"> </v>
      </c>
      <c r="G27" s="54" t="str">
        <f t="shared" si="3"/>
        <v xml:space="preserve"> </v>
      </c>
      <c r="H27" s="58"/>
      <c r="I27" s="53" t="e">
        <f>IF(Saisie!$B27=Listes!$E$2,Listes!E$3,IF(Saisie!$B27=Listes!$F$2,Listes!F$3,IF(Saisie!$B27=Listes!$G$2,Listes!G$3,IF(Saisie!$B27=Listes!$H$2,Listes!H$3,IF(Saisie!$B27=Listes!$I$2,Listes!I$3,IF(Saisie!$B27=Listes!$J$2,Listes!J$3,IF(Saisie!$B27=Listes!#REF!,Listes!#REF!," ")))))))</f>
        <v>#REF!</v>
      </c>
      <c r="J27" s="53" t="e">
        <f>IF(Saisie!B27=Listes!$E$2,Listes!E$4,IF(Saisie!B27=Listes!$F$2,Listes!F$4,IF(Saisie!B27=Listes!$G$2,Listes!G$4,IF(Saisie!B27=Listes!$H$2,Listes!H$4,IF(Saisie!B27=Listes!$I$2,Listes!I$4,IF(Saisie!B27=Listes!$J$2,Listes!J$4,IF(Saisie!B27=Listes!#REF!,Listes!#REF!," ")))))))</f>
        <v>#REF!</v>
      </c>
      <c r="K27" s="53" t="e">
        <f>IF(Saisie!B27=Listes!$E$2,Listes!E$5,IF(Saisie!B27=Listes!$F$2,Listes!F$5,IF(Saisie!B27=Listes!$G$2,Listes!G$5,IF(Saisie!B27=Listes!$H$2,Listes!H$5,IF(Saisie!B27=Listes!$I$2,Listes!I$5,IF(Saisie!B27=Listes!$J$2,Listes!J$5,IF(Saisie!B27=Listes!#REF!,Listes!#REF!," ")))))))</f>
        <v>#REF!</v>
      </c>
      <c r="L27" s="53" t="e">
        <f>IF(Saisie!B27=Listes!$E$2,Listes!E$6,IF(Saisie!B27=Listes!$F$2,Listes!F$6,IF(Saisie!B27=Listes!$G$2,Listes!G$6,IF(Saisie!B27=Listes!$H$2,Listes!H$6,IF(Saisie!B27=Listes!$I$2,Listes!I$6,IF(Saisie!B27=Listes!$J$2,Listes!J$6,IF(Saisie!B27=Listes!#REF!,Listes!#REF!," ")))))))</f>
        <v>#REF!</v>
      </c>
      <c r="M27" s="53" t="e">
        <f>IF(Saisie!B27=Listes!$E$2,Listes!E$7,IF(Saisie!B27=Listes!$F$2,Listes!F$7,IF(Saisie!B27=Listes!$G$2,Listes!G$7,IF(Saisie!B27=Listes!$H$2,Listes!H$7,IF(Saisie!B27=Listes!$I$2,Listes!I$7,IF(Saisie!B27=Listes!$J$2,Listes!J$7,IF(Saisie!B27=Listes!#REF!,Listes!#REF!," ")))))))</f>
        <v>#REF!</v>
      </c>
      <c r="N27" s="53" t="e">
        <f>IF(Saisie!B27=Listes!$E$2,Listes!E$8,IF(Saisie!B27=Listes!$F$2,Listes!F$8,IF(Saisie!B27=Listes!$G$2,Listes!G$8,IF(Saisie!B27=Listes!$H$2,Listes!H$8,IF(Saisie!B27=Listes!$I$2,Listes!I$8,IF(Saisie!B27=Listes!$J$2,Listes!J$8,IF(Saisie!B27=Listes!#REF!,Listes!#REF!," ")))))))</f>
        <v>#REF!</v>
      </c>
      <c r="O27" s="53" t="e">
        <f>IF(Saisie!B27=Listes!$E$2,Listes!E$9,IF(Saisie!B27=Listes!$F$2,Listes!F$9,IF(Saisie!B27=Listes!$G$2,Listes!G$9,IF(Saisie!B27=Listes!$H$2,Listes!H$9,IF(Saisie!B27=Listes!$I$2,Listes!I$9,IF(Saisie!B27=Listes!$J$2,Listes!J$9,IF(Saisie!B27=Listes!#REF!,Listes!#REF!," ")))))))</f>
        <v>#REF!</v>
      </c>
      <c r="P27" s="53" t="e">
        <f>IF(Saisie!B27=Listes!$E$2,Listes!E$10,IF(Saisie!B27=Listes!$F$2,Listes!F$10,IF(Saisie!B27=Listes!$G$2,Listes!G$10,IF(Saisie!B27=Listes!$H$2,Listes!H$10,IF(Saisie!B27=Listes!$I$2,Listes!I$10,IF(Saisie!B27=Listes!$J$2,Listes!J$10,IF(Saisie!B27=Listes!#REF!,Listes!#REF!," ")))))))</f>
        <v>#REF!</v>
      </c>
      <c r="Q27" s="53" t="e">
        <f>IF(Saisie!B27=Listes!$E$2,Listes!E$11,IF(Saisie!B27=Listes!$F$2,Listes!F$11,IF(Saisie!B27=Listes!$G$2,Listes!G$11,IF(Saisie!B27=Listes!$H$2,Listes!H$11,IF(Saisie!B27=Listes!$I$2,Listes!I$11,IF(Saisie!B27=Listes!$J$2,Listes!J$11,IF(Saisie!B27=Listes!#REF!,Listes!#REF!," ")))))))</f>
        <v>#REF!</v>
      </c>
      <c r="R27" s="53" t="e">
        <f>HLOOKUP(B27,Listes!$E$2:$J$12,11)</f>
        <v>#N/A</v>
      </c>
      <c r="S27" s="53" t="e">
        <f t="shared" si="0"/>
        <v>#N/A</v>
      </c>
    </row>
    <row r="28" spans="5:19" x14ac:dyDescent="0.2">
      <c r="E28" s="27" t="str">
        <f t="shared" si="1"/>
        <v xml:space="preserve"> </v>
      </c>
      <c r="G28" s="54" t="str">
        <f t="shared" si="3"/>
        <v xml:space="preserve"> </v>
      </c>
      <c r="H28" s="58"/>
      <c r="I28" s="53" t="e">
        <f>IF(Saisie!$B28=Listes!$E$2,Listes!E$3,IF(Saisie!$B28=Listes!$F$2,Listes!F$3,IF(Saisie!$B28=Listes!$G$2,Listes!G$3,IF(Saisie!$B28=Listes!$H$2,Listes!H$3,IF(Saisie!$B28=Listes!$I$2,Listes!I$3,IF(Saisie!$B28=Listes!$J$2,Listes!J$3,IF(Saisie!$B28=Listes!#REF!,Listes!#REF!," ")))))))</f>
        <v>#REF!</v>
      </c>
      <c r="J28" s="53" t="e">
        <f>IF(Saisie!B28=Listes!$E$2,Listes!E$4,IF(Saisie!B28=Listes!$F$2,Listes!F$4,IF(Saisie!B28=Listes!$G$2,Listes!G$4,IF(Saisie!B28=Listes!$H$2,Listes!H$4,IF(Saisie!B28=Listes!$I$2,Listes!I$4,IF(Saisie!B28=Listes!$J$2,Listes!J$4,IF(Saisie!B28=Listes!#REF!,Listes!#REF!," ")))))))</f>
        <v>#REF!</v>
      </c>
      <c r="K28" s="53" t="e">
        <f>IF(Saisie!B28=Listes!$E$2,Listes!E$5,IF(Saisie!B28=Listes!$F$2,Listes!F$5,IF(Saisie!B28=Listes!$G$2,Listes!G$5,IF(Saisie!B28=Listes!$H$2,Listes!H$5,IF(Saisie!B28=Listes!$I$2,Listes!I$5,IF(Saisie!B28=Listes!$J$2,Listes!J$5,IF(Saisie!B28=Listes!#REF!,Listes!#REF!," ")))))))</f>
        <v>#REF!</v>
      </c>
      <c r="L28" s="53" t="e">
        <f>IF(Saisie!B28=Listes!$E$2,Listes!E$6,IF(Saisie!B28=Listes!$F$2,Listes!F$6,IF(Saisie!B28=Listes!$G$2,Listes!G$6,IF(Saisie!B28=Listes!$H$2,Listes!H$6,IF(Saisie!B28=Listes!$I$2,Listes!I$6,IF(Saisie!B28=Listes!$J$2,Listes!J$6,IF(Saisie!B28=Listes!#REF!,Listes!#REF!," ")))))))</f>
        <v>#REF!</v>
      </c>
      <c r="M28" s="53" t="e">
        <f>IF(Saisie!B28=Listes!$E$2,Listes!E$7,IF(Saisie!B28=Listes!$F$2,Listes!F$7,IF(Saisie!B28=Listes!$G$2,Listes!G$7,IF(Saisie!B28=Listes!$H$2,Listes!H$7,IF(Saisie!B28=Listes!$I$2,Listes!I$7,IF(Saisie!B28=Listes!$J$2,Listes!J$7,IF(Saisie!B28=Listes!#REF!,Listes!#REF!," ")))))))</f>
        <v>#REF!</v>
      </c>
      <c r="N28" s="53" t="e">
        <f>IF(Saisie!B28=Listes!$E$2,Listes!E$8,IF(Saisie!B28=Listes!$F$2,Listes!F$8,IF(Saisie!B28=Listes!$G$2,Listes!G$8,IF(Saisie!B28=Listes!$H$2,Listes!H$8,IF(Saisie!B28=Listes!$I$2,Listes!I$8,IF(Saisie!B28=Listes!$J$2,Listes!J$8,IF(Saisie!B28=Listes!#REF!,Listes!#REF!," ")))))))</f>
        <v>#REF!</v>
      </c>
      <c r="O28" s="53" t="e">
        <f>IF(Saisie!B28=Listes!$E$2,Listes!E$9,IF(Saisie!B28=Listes!$F$2,Listes!F$9,IF(Saisie!B28=Listes!$G$2,Listes!G$9,IF(Saisie!B28=Listes!$H$2,Listes!H$9,IF(Saisie!B28=Listes!$I$2,Listes!I$9,IF(Saisie!B28=Listes!$J$2,Listes!J$9,IF(Saisie!B28=Listes!#REF!,Listes!#REF!," ")))))))</f>
        <v>#REF!</v>
      </c>
      <c r="P28" s="53" t="e">
        <f>IF(Saisie!B28=Listes!$E$2,Listes!E$10,IF(Saisie!B28=Listes!$F$2,Listes!F$10,IF(Saisie!B28=Listes!$G$2,Listes!G$10,IF(Saisie!B28=Listes!$H$2,Listes!H$10,IF(Saisie!B28=Listes!$I$2,Listes!I$10,IF(Saisie!B28=Listes!$J$2,Listes!J$10,IF(Saisie!B28=Listes!#REF!,Listes!#REF!," ")))))))</f>
        <v>#REF!</v>
      </c>
      <c r="Q28" s="53" t="e">
        <f>IF(Saisie!B28=Listes!$E$2,Listes!E$11,IF(Saisie!B28=Listes!$F$2,Listes!F$11,IF(Saisie!B28=Listes!$G$2,Listes!G$11,IF(Saisie!B28=Listes!$H$2,Listes!H$11,IF(Saisie!B28=Listes!$I$2,Listes!I$11,IF(Saisie!B28=Listes!$J$2,Listes!J$11,IF(Saisie!B28=Listes!#REF!,Listes!#REF!," ")))))))</f>
        <v>#REF!</v>
      </c>
      <c r="R28" s="53" t="e">
        <f>HLOOKUP(B28,Listes!$E$2:$J$12,11)</f>
        <v>#N/A</v>
      </c>
      <c r="S28" s="53" t="e">
        <f t="shared" si="0"/>
        <v>#N/A</v>
      </c>
    </row>
    <row r="29" spans="5:19" x14ac:dyDescent="0.2">
      <c r="E29" s="27" t="str">
        <f t="shared" si="1"/>
        <v xml:space="preserve"> </v>
      </c>
      <c r="G29" s="54" t="str">
        <f t="shared" si="3"/>
        <v xml:space="preserve"> </v>
      </c>
      <c r="H29" s="58"/>
      <c r="I29" s="53" t="e">
        <f>IF(Saisie!$B29=Listes!$E$2,Listes!E$3,IF(Saisie!$B29=Listes!$F$2,Listes!F$3,IF(Saisie!$B29=Listes!$G$2,Listes!G$3,IF(Saisie!$B29=Listes!$H$2,Listes!H$3,IF(Saisie!$B29=Listes!$I$2,Listes!I$3,IF(Saisie!$B29=Listes!$J$2,Listes!J$3,IF(Saisie!$B29=Listes!#REF!,Listes!#REF!," ")))))))</f>
        <v>#REF!</v>
      </c>
      <c r="J29" s="53" t="e">
        <f>IF(Saisie!B29=Listes!$E$2,Listes!E$4,IF(Saisie!B29=Listes!$F$2,Listes!F$4,IF(Saisie!B29=Listes!$G$2,Listes!G$4,IF(Saisie!B29=Listes!$H$2,Listes!H$4,IF(Saisie!B29=Listes!$I$2,Listes!I$4,IF(Saisie!B29=Listes!$J$2,Listes!J$4,IF(Saisie!B29=Listes!#REF!,Listes!#REF!," ")))))))</f>
        <v>#REF!</v>
      </c>
      <c r="K29" s="53" t="e">
        <f>IF(Saisie!B29=Listes!$E$2,Listes!E$5,IF(Saisie!B29=Listes!$F$2,Listes!F$5,IF(Saisie!B29=Listes!$G$2,Listes!G$5,IF(Saisie!B29=Listes!$H$2,Listes!H$5,IF(Saisie!B29=Listes!$I$2,Listes!I$5,IF(Saisie!B29=Listes!$J$2,Listes!J$5,IF(Saisie!B29=Listes!#REF!,Listes!#REF!," ")))))))</f>
        <v>#REF!</v>
      </c>
      <c r="L29" s="53" t="e">
        <f>IF(Saisie!B29=Listes!$E$2,Listes!E$6,IF(Saisie!B29=Listes!$F$2,Listes!F$6,IF(Saisie!B29=Listes!$G$2,Listes!G$6,IF(Saisie!B29=Listes!$H$2,Listes!H$6,IF(Saisie!B29=Listes!$I$2,Listes!I$6,IF(Saisie!B29=Listes!$J$2,Listes!J$6,IF(Saisie!B29=Listes!#REF!,Listes!#REF!," ")))))))</f>
        <v>#REF!</v>
      </c>
      <c r="M29" s="53" t="e">
        <f>IF(Saisie!B29=Listes!$E$2,Listes!E$7,IF(Saisie!B29=Listes!$F$2,Listes!F$7,IF(Saisie!B29=Listes!$G$2,Listes!G$7,IF(Saisie!B29=Listes!$H$2,Listes!H$7,IF(Saisie!B29=Listes!$I$2,Listes!I$7,IF(Saisie!B29=Listes!$J$2,Listes!J$7,IF(Saisie!B29=Listes!#REF!,Listes!#REF!," ")))))))</f>
        <v>#REF!</v>
      </c>
      <c r="N29" s="53" t="e">
        <f>IF(Saisie!B29=Listes!$E$2,Listes!E$8,IF(Saisie!B29=Listes!$F$2,Listes!F$8,IF(Saisie!B29=Listes!$G$2,Listes!G$8,IF(Saisie!B29=Listes!$H$2,Listes!H$8,IF(Saisie!B29=Listes!$I$2,Listes!I$8,IF(Saisie!B29=Listes!$J$2,Listes!J$8,IF(Saisie!B29=Listes!#REF!,Listes!#REF!," ")))))))</f>
        <v>#REF!</v>
      </c>
      <c r="O29" s="53" t="e">
        <f>IF(Saisie!B29=Listes!$E$2,Listes!E$9,IF(Saisie!B29=Listes!$F$2,Listes!F$9,IF(Saisie!B29=Listes!$G$2,Listes!G$9,IF(Saisie!B29=Listes!$H$2,Listes!H$9,IF(Saisie!B29=Listes!$I$2,Listes!I$9,IF(Saisie!B29=Listes!$J$2,Listes!J$9,IF(Saisie!B29=Listes!#REF!,Listes!#REF!," ")))))))</f>
        <v>#REF!</v>
      </c>
      <c r="P29" s="53" t="e">
        <f>IF(Saisie!B29=Listes!$E$2,Listes!E$10,IF(Saisie!B29=Listes!$F$2,Listes!F$10,IF(Saisie!B29=Listes!$G$2,Listes!G$10,IF(Saisie!B29=Listes!$H$2,Listes!H$10,IF(Saisie!B29=Listes!$I$2,Listes!I$10,IF(Saisie!B29=Listes!$J$2,Listes!J$10,IF(Saisie!B29=Listes!#REF!,Listes!#REF!," ")))))))</f>
        <v>#REF!</v>
      </c>
      <c r="Q29" s="53" t="e">
        <f>IF(Saisie!B29=Listes!$E$2,Listes!E$11,IF(Saisie!B29=Listes!$F$2,Listes!F$11,IF(Saisie!B29=Listes!$G$2,Listes!G$11,IF(Saisie!B29=Listes!$H$2,Listes!H$11,IF(Saisie!B29=Listes!$I$2,Listes!I$11,IF(Saisie!B29=Listes!$J$2,Listes!J$11,IF(Saisie!B29=Listes!#REF!,Listes!#REF!," ")))))))</f>
        <v>#REF!</v>
      </c>
      <c r="R29" s="53" t="e">
        <f>HLOOKUP(B29,Listes!$E$2:$J$12,11)</f>
        <v>#N/A</v>
      </c>
      <c r="S29" s="53" t="e">
        <f t="shared" si="0"/>
        <v>#N/A</v>
      </c>
    </row>
    <row r="30" spans="5:19" x14ac:dyDescent="0.2">
      <c r="E30" s="27" t="str">
        <f t="shared" si="1"/>
        <v xml:space="preserve"> </v>
      </c>
      <c r="G30" s="54" t="str">
        <f t="shared" si="3"/>
        <v xml:space="preserve"> </v>
      </c>
      <c r="H30" s="58"/>
      <c r="I30" s="53" t="e">
        <f>IF(Saisie!$B30=Listes!$E$2,Listes!E$3,IF(Saisie!$B30=Listes!$F$2,Listes!F$3,IF(Saisie!$B30=Listes!$G$2,Listes!G$3,IF(Saisie!$B30=Listes!$H$2,Listes!H$3,IF(Saisie!$B30=Listes!$I$2,Listes!I$3,IF(Saisie!$B30=Listes!$J$2,Listes!J$3,IF(Saisie!$B30=Listes!#REF!,Listes!#REF!," ")))))))</f>
        <v>#REF!</v>
      </c>
      <c r="J30" s="53" t="e">
        <f>IF(Saisie!B30=Listes!$E$2,Listes!E$4,IF(Saisie!B30=Listes!$F$2,Listes!F$4,IF(Saisie!B30=Listes!$G$2,Listes!G$4,IF(Saisie!B30=Listes!$H$2,Listes!H$4,IF(Saisie!B30=Listes!$I$2,Listes!I$4,IF(Saisie!B30=Listes!$J$2,Listes!J$4,IF(Saisie!B30=Listes!#REF!,Listes!#REF!," ")))))))</f>
        <v>#REF!</v>
      </c>
      <c r="K30" s="53" t="e">
        <f>IF(Saisie!B30=Listes!$E$2,Listes!E$5,IF(Saisie!B30=Listes!$F$2,Listes!F$5,IF(Saisie!B30=Listes!$G$2,Listes!G$5,IF(Saisie!B30=Listes!$H$2,Listes!H$5,IF(Saisie!B30=Listes!$I$2,Listes!I$5,IF(Saisie!B30=Listes!$J$2,Listes!J$5,IF(Saisie!B30=Listes!#REF!,Listes!#REF!," ")))))))</f>
        <v>#REF!</v>
      </c>
      <c r="L30" s="53" t="e">
        <f>IF(Saisie!B30=Listes!$E$2,Listes!E$6,IF(Saisie!B30=Listes!$F$2,Listes!F$6,IF(Saisie!B30=Listes!$G$2,Listes!G$6,IF(Saisie!B30=Listes!$H$2,Listes!H$6,IF(Saisie!B30=Listes!$I$2,Listes!I$6,IF(Saisie!B30=Listes!$J$2,Listes!J$6,IF(Saisie!B30=Listes!#REF!,Listes!#REF!," ")))))))</f>
        <v>#REF!</v>
      </c>
      <c r="M30" s="53" t="e">
        <f>IF(Saisie!B30=Listes!$E$2,Listes!E$7,IF(Saisie!B30=Listes!$F$2,Listes!F$7,IF(Saisie!B30=Listes!$G$2,Listes!G$7,IF(Saisie!B30=Listes!$H$2,Listes!H$7,IF(Saisie!B30=Listes!$I$2,Listes!I$7,IF(Saisie!B30=Listes!$J$2,Listes!J$7,IF(Saisie!B30=Listes!#REF!,Listes!#REF!," ")))))))</f>
        <v>#REF!</v>
      </c>
      <c r="N30" s="53" t="e">
        <f>IF(Saisie!B30=Listes!$E$2,Listes!E$8,IF(Saisie!B30=Listes!$F$2,Listes!F$8,IF(Saisie!B30=Listes!$G$2,Listes!G$8,IF(Saisie!B30=Listes!$H$2,Listes!H$8,IF(Saisie!B30=Listes!$I$2,Listes!I$8,IF(Saisie!B30=Listes!$J$2,Listes!J$8,IF(Saisie!B30=Listes!#REF!,Listes!#REF!," ")))))))</f>
        <v>#REF!</v>
      </c>
      <c r="O30" s="53" t="e">
        <f>IF(Saisie!B30=Listes!$E$2,Listes!E$9,IF(Saisie!B30=Listes!$F$2,Listes!F$9,IF(Saisie!B30=Listes!$G$2,Listes!G$9,IF(Saisie!B30=Listes!$H$2,Listes!H$9,IF(Saisie!B30=Listes!$I$2,Listes!I$9,IF(Saisie!B30=Listes!$J$2,Listes!J$9,IF(Saisie!B30=Listes!#REF!,Listes!#REF!," ")))))))</f>
        <v>#REF!</v>
      </c>
      <c r="P30" s="53" t="e">
        <f>IF(Saisie!B30=Listes!$E$2,Listes!E$10,IF(Saisie!B30=Listes!$F$2,Listes!F$10,IF(Saisie!B30=Listes!$G$2,Listes!G$10,IF(Saisie!B30=Listes!$H$2,Listes!H$10,IF(Saisie!B30=Listes!$I$2,Listes!I$10,IF(Saisie!B30=Listes!$J$2,Listes!J$10,IF(Saisie!B30=Listes!#REF!,Listes!#REF!," ")))))))</f>
        <v>#REF!</v>
      </c>
      <c r="Q30" s="53" t="e">
        <f>IF(Saisie!B30=Listes!$E$2,Listes!E$11,IF(Saisie!B30=Listes!$F$2,Listes!F$11,IF(Saisie!B30=Listes!$G$2,Listes!G$11,IF(Saisie!B30=Listes!$H$2,Listes!H$11,IF(Saisie!B30=Listes!$I$2,Listes!I$11,IF(Saisie!B30=Listes!$J$2,Listes!J$11,IF(Saisie!B30=Listes!#REF!,Listes!#REF!," ")))))))</f>
        <v>#REF!</v>
      </c>
      <c r="R30" s="53" t="e">
        <f>HLOOKUP(B30,Listes!$E$2:$J$12,11)</f>
        <v>#N/A</v>
      </c>
      <c r="S30" s="53" t="e">
        <f t="shared" si="0"/>
        <v>#N/A</v>
      </c>
    </row>
    <row r="31" spans="5:19" x14ac:dyDescent="0.2">
      <c r="E31" s="27" t="str">
        <f t="shared" si="1"/>
        <v xml:space="preserve"> </v>
      </c>
      <c r="G31" s="54" t="str">
        <f t="shared" si="3"/>
        <v xml:space="preserve"> </v>
      </c>
      <c r="I31" s="53" t="e">
        <f>IF(Saisie!$B31=Listes!$E$2,Listes!E$3,IF(Saisie!$B31=Listes!$F$2,Listes!F$3,IF(Saisie!$B31=Listes!$G$2,Listes!G$3,IF(Saisie!$B31=Listes!$H$2,Listes!H$3,IF(Saisie!$B31=Listes!$I$2,Listes!I$3,IF(Saisie!$B31=Listes!$J$2,Listes!J$3,IF(Saisie!$B31=Listes!#REF!,Listes!#REF!," ")))))))</f>
        <v>#REF!</v>
      </c>
      <c r="J31" s="53" t="e">
        <f>IF(Saisie!B31=Listes!$E$2,Listes!E$4,IF(Saisie!B31=Listes!$F$2,Listes!F$4,IF(Saisie!B31=Listes!$G$2,Listes!G$4,IF(Saisie!B31=Listes!$H$2,Listes!H$4,IF(Saisie!B31=Listes!$I$2,Listes!I$4,IF(Saisie!B31=Listes!$J$2,Listes!J$4,IF(Saisie!B31=Listes!#REF!,Listes!#REF!," ")))))))</f>
        <v>#REF!</v>
      </c>
      <c r="K31" s="53" t="e">
        <f>IF(Saisie!B31=Listes!$E$2,Listes!E$5,IF(Saisie!B31=Listes!$F$2,Listes!F$5,IF(Saisie!B31=Listes!$G$2,Listes!G$5,IF(Saisie!B31=Listes!$H$2,Listes!H$5,IF(Saisie!B31=Listes!$I$2,Listes!I$5,IF(Saisie!B31=Listes!$J$2,Listes!J$5,IF(Saisie!B31=Listes!#REF!,Listes!#REF!," ")))))))</f>
        <v>#REF!</v>
      </c>
      <c r="L31" s="53" t="e">
        <f>IF(Saisie!B31=Listes!$E$2,Listes!E$6,IF(Saisie!B31=Listes!$F$2,Listes!F$6,IF(Saisie!B31=Listes!$G$2,Listes!G$6,IF(Saisie!B31=Listes!$H$2,Listes!H$6,IF(Saisie!B31=Listes!$I$2,Listes!I$6,IF(Saisie!B31=Listes!$J$2,Listes!J$6,IF(Saisie!B31=Listes!#REF!,Listes!#REF!," ")))))))</f>
        <v>#REF!</v>
      </c>
      <c r="M31" s="53" t="e">
        <f>IF(Saisie!B31=Listes!$E$2,Listes!E$7,IF(Saisie!B31=Listes!$F$2,Listes!F$7,IF(Saisie!B31=Listes!$G$2,Listes!G$7,IF(Saisie!B31=Listes!$H$2,Listes!H$7,IF(Saisie!B31=Listes!$I$2,Listes!I$7,IF(Saisie!B31=Listes!$J$2,Listes!J$7,IF(Saisie!B31=Listes!#REF!,Listes!#REF!," ")))))))</f>
        <v>#REF!</v>
      </c>
      <c r="N31" s="53" t="e">
        <f>IF(Saisie!B31=Listes!$E$2,Listes!E$8,IF(Saisie!B31=Listes!$F$2,Listes!F$8,IF(Saisie!B31=Listes!$G$2,Listes!G$8,IF(Saisie!B31=Listes!$H$2,Listes!H$8,IF(Saisie!B31=Listes!$I$2,Listes!I$8,IF(Saisie!B31=Listes!$J$2,Listes!J$8,IF(Saisie!B31=Listes!#REF!,Listes!#REF!," ")))))))</f>
        <v>#REF!</v>
      </c>
      <c r="O31" s="53" t="e">
        <f>IF(Saisie!B31=Listes!$E$2,Listes!E$9,IF(Saisie!B31=Listes!$F$2,Listes!F$9,IF(Saisie!B31=Listes!$G$2,Listes!G$9,IF(Saisie!B31=Listes!$H$2,Listes!H$9,IF(Saisie!B31=Listes!$I$2,Listes!I$9,IF(Saisie!B31=Listes!$J$2,Listes!J$9,IF(Saisie!B31=Listes!#REF!,Listes!#REF!," ")))))))</f>
        <v>#REF!</v>
      </c>
      <c r="P31" s="53" t="e">
        <f>IF(Saisie!B31=Listes!$E$2,Listes!E$10,IF(Saisie!B31=Listes!$F$2,Listes!F$10,IF(Saisie!B31=Listes!$G$2,Listes!G$10,IF(Saisie!B31=Listes!$H$2,Listes!H$10,IF(Saisie!B31=Listes!$I$2,Listes!I$10,IF(Saisie!B31=Listes!$J$2,Listes!J$10,IF(Saisie!B31=Listes!#REF!,Listes!#REF!," ")))))))</f>
        <v>#REF!</v>
      </c>
      <c r="Q31" s="53" t="e">
        <f>IF(Saisie!B31=Listes!$E$2,Listes!E$11,IF(Saisie!B31=Listes!$F$2,Listes!F$11,IF(Saisie!B31=Listes!$G$2,Listes!G$11,IF(Saisie!B31=Listes!$H$2,Listes!H$11,IF(Saisie!B31=Listes!$I$2,Listes!I$11,IF(Saisie!B31=Listes!$J$2,Listes!J$11,IF(Saisie!B31=Listes!#REF!,Listes!#REF!," ")))))))</f>
        <v>#REF!</v>
      </c>
      <c r="R31" s="53" t="e">
        <f>HLOOKUP(B31,Listes!$E$2:$J$12,11)</f>
        <v>#N/A</v>
      </c>
      <c r="S31" s="53" t="e">
        <f t="shared" si="0"/>
        <v>#N/A</v>
      </c>
    </row>
  </sheetData>
  <mergeCells count="1">
    <mergeCell ref="B3:D3"/>
  </mergeCells>
  <dataValidations count="3">
    <dataValidation type="list" allowBlank="1" showInputMessage="1" showErrorMessage="1" sqref="C5:C9 C12:C31">
      <formula1>$I5:$Q5</formula1>
    </dataValidation>
    <dataValidation type="list" allowBlank="1" showInputMessage="1" showErrorMessage="1" promptTitle="Verifier" prompt="Verif" sqref="C10">
      <formula1>$I10:$Q10</formula1>
    </dataValidation>
    <dataValidation type="list" allowBlank="1" showInputMessage="1" showErrorMessage="1" errorTitle="err" sqref="C11">
      <formula1>$I11:$Q11</formula1>
    </dataValidation>
  </dataValidations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Listes!$E$2:$J$2</xm:f>
          </x14:formula1>
          <xm:sqref>B5:B31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5"/>
  <sheetViews>
    <sheetView zoomScale="145" zoomScaleNormal="145" zoomScalePageLayoutView="145" workbookViewId="0">
      <selection activeCell="E6" sqref="E6"/>
    </sheetView>
  </sheetViews>
  <sheetFormatPr baseColWidth="10" defaultRowHeight="12.75" x14ac:dyDescent="0.2"/>
  <cols>
    <col min="1" max="1" width="4.140625" style="4" customWidth="1"/>
    <col min="2" max="2" width="4.140625" style="45" customWidth="1"/>
    <col min="3" max="3" width="9.28515625" style="46" bestFit="1" customWidth="1"/>
    <col min="4" max="4" width="7" style="33" customWidth="1"/>
    <col min="5" max="19" width="8.85546875" style="28" customWidth="1"/>
    <col min="20" max="20" width="10.85546875" customWidth="1"/>
  </cols>
  <sheetData>
    <row r="1" spans="1:19" s="2" customFormat="1" ht="16.5" thickBot="1" x14ac:dyDescent="0.3">
      <c r="A1" s="32" t="s">
        <v>125</v>
      </c>
      <c r="B1" s="45"/>
      <c r="C1" s="46"/>
      <c r="D1" s="33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5" x14ac:dyDescent="0.25">
      <c r="E2" s="69" t="s">
        <v>109</v>
      </c>
      <c r="F2" s="70"/>
      <c r="G2" s="71"/>
      <c r="H2" s="69" t="s">
        <v>108</v>
      </c>
      <c r="I2" s="70"/>
      <c r="J2" s="70"/>
      <c r="K2" s="70"/>
      <c r="L2" s="70"/>
      <c r="M2" s="70"/>
      <c r="N2" s="70"/>
      <c r="O2" s="70"/>
      <c r="P2" s="70"/>
      <c r="Q2" s="70"/>
      <c r="R2" s="70"/>
      <c r="S2" s="71"/>
    </row>
    <row r="3" spans="1:19" s="35" customFormat="1" x14ac:dyDescent="0.2">
      <c r="A3" s="36"/>
      <c r="B3" s="45"/>
      <c r="C3" s="47"/>
      <c r="D3" s="37"/>
      <c r="E3" s="38">
        <v>10</v>
      </c>
      <c r="F3" s="38">
        <v>11</v>
      </c>
      <c r="G3" s="38">
        <v>12</v>
      </c>
      <c r="H3" s="38">
        <v>1</v>
      </c>
      <c r="I3" s="38">
        <v>2</v>
      </c>
      <c r="J3" s="38">
        <v>3</v>
      </c>
      <c r="K3" s="38">
        <v>4</v>
      </c>
      <c r="L3" s="38">
        <v>5</v>
      </c>
      <c r="M3" s="38">
        <v>6</v>
      </c>
      <c r="N3" s="38">
        <v>7</v>
      </c>
      <c r="O3" s="38">
        <v>8</v>
      </c>
      <c r="P3" s="38">
        <v>9</v>
      </c>
      <c r="Q3" s="38">
        <v>10</v>
      </c>
      <c r="R3" s="38">
        <v>11</v>
      </c>
      <c r="S3" s="51">
        <v>12</v>
      </c>
    </row>
    <row r="4" spans="1:19" s="35" customFormat="1" x14ac:dyDescent="0.2">
      <c r="A4" s="36"/>
      <c r="B4" s="45"/>
      <c r="C4" s="47"/>
      <c r="D4" s="37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51"/>
    </row>
    <row r="5" spans="1:19" x14ac:dyDescent="0.2">
      <c r="A5" s="4" t="s">
        <v>105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52"/>
    </row>
    <row r="6" spans="1:19" x14ac:dyDescent="0.2">
      <c r="B6" s="45" t="s">
        <v>106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52"/>
    </row>
    <row r="7" spans="1:19" x14ac:dyDescent="0.2">
      <c r="C7" s="48" t="str">
        <f>Listes!H3</f>
        <v>Studio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52"/>
    </row>
    <row r="8" spans="1:19" x14ac:dyDescent="0.2">
      <c r="C8" s="48" t="str">
        <f>Listes!H4</f>
        <v>Appart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52"/>
    </row>
    <row r="9" spans="1:19" x14ac:dyDescent="0.2">
      <c r="C9" s="49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52"/>
    </row>
    <row r="10" spans="1:19" x14ac:dyDescent="0.2">
      <c r="B10" s="45" t="s">
        <v>18</v>
      </c>
      <c r="C10" s="49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52"/>
    </row>
    <row r="11" spans="1:19" x14ac:dyDescent="0.2">
      <c r="C11" s="48" t="str">
        <f>Listes!J3</f>
        <v>Lui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52"/>
    </row>
    <row r="12" spans="1:19" x14ac:dyDescent="0.2">
      <c r="C12" s="48" t="str">
        <f>Listes!J4</f>
        <v>Elle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52"/>
    </row>
    <row r="13" spans="1:19" x14ac:dyDescent="0.2">
      <c r="C13" s="49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52"/>
    </row>
    <row r="14" spans="1:19" x14ac:dyDescent="0.2">
      <c r="A14"/>
      <c r="B14" s="45" t="s">
        <v>115</v>
      </c>
      <c r="C14" s="49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52"/>
    </row>
    <row r="15" spans="1:19" x14ac:dyDescent="0.2">
      <c r="A15"/>
      <c r="B15" s="50"/>
      <c r="C15" s="48" t="str">
        <f>Listes!F3</f>
        <v>Livret A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52"/>
    </row>
    <row r="16" spans="1:19" x14ac:dyDescent="0.2">
      <c r="A16"/>
      <c r="B16" s="50"/>
      <c r="C16" s="48" t="str">
        <f>Listes!F4</f>
        <v>Autres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52"/>
    </row>
    <row r="17" spans="1:19" x14ac:dyDescent="0.2">
      <c r="A17"/>
      <c r="C17" s="48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52"/>
    </row>
    <row r="18" spans="1:19" x14ac:dyDescent="0.2">
      <c r="A18"/>
      <c r="C18" s="48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2"/>
    </row>
    <row r="19" spans="1:19" x14ac:dyDescent="0.2">
      <c r="A19" s="50" t="s">
        <v>103</v>
      </c>
      <c r="C19" s="49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52"/>
    </row>
    <row r="20" spans="1:19" x14ac:dyDescent="0.2">
      <c r="B20" s="45" t="s">
        <v>103</v>
      </c>
      <c r="C20" s="49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52"/>
    </row>
    <row r="21" spans="1:19" x14ac:dyDescent="0.2">
      <c r="C21" s="48" t="str">
        <f>Listes!E3</f>
        <v>Appart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52"/>
    </row>
    <row r="22" spans="1:19" x14ac:dyDescent="0.2">
      <c r="C22" s="48" t="str">
        <f>Listes!E4</f>
        <v>Studio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52"/>
    </row>
    <row r="23" spans="1:19" x14ac:dyDescent="0.2">
      <c r="C23" s="48" t="str">
        <f>Listes!E5</f>
        <v>Etudes filles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52"/>
    </row>
    <row r="24" spans="1:19" x14ac:dyDescent="0.2">
      <c r="C24" s="48" t="str">
        <f>Listes!E6</f>
        <v>Autre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52"/>
    </row>
    <row r="25" spans="1:19" x14ac:dyDescent="0.2">
      <c r="C25" s="49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52"/>
    </row>
    <row r="26" spans="1:19" x14ac:dyDescent="0.2">
      <c r="B26" s="45" t="s">
        <v>104</v>
      </c>
      <c r="C26" s="49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52"/>
    </row>
    <row r="27" spans="1:19" x14ac:dyDescent="0.2">
      <c r="C27" s="48" t="str">
        <f>Listes!G3</f>
        <v>IR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52"/>
    </row>
    <row r="28" spans="1:19" x14ac:dyDescent="0.2">
      <c r="C28" s="48" t="str">
        <f>Listes!G4</f>
        <v>Fonciers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52"/>
    </row>
    <row r="29" spans="1:19" x14ac:dyDescent="0.2">
      <c r="C29" s="48" t="str">
        <f>Listes!G5</f>
        <v>Autres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52"/>
    </row>
    <row r="30" spans="1:19" x14ac:dyDescent="0.2">
      <c r="C30" s="49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52"/>
    </row>
    <row r="31" spans="1:19" x14ac:dyDescent="0.2">
      <c r="B31" s="45" t="s">
        <v>132</v>
      </c>
      <c r="C31" s="49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52"/>
    </row>
    <row r="32" spans="1:19" x14ac:dyDescent="0.2">
      <c r="C32" s="48" t="str">
        <f>Listes!I3</f>
        <v>Appart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52"/>
    </row>
    <row r="33" spans="3:19" x14ac:dyDescent="0.2">
      <c r="C33" s="48" t="str">
        <f>Listes!I4</f>
        <v>Studio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52"/>
    </row>
    <row r="34" spans="3:19" ht="13.5" thickBot="1" x14ac:dyDescent="0.25">
      <c r="C34" s="49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3"/>
    </row>
    <row r="35" spans="3:19" x14ac:dyDescent="0.2">
      <c r="C35" s="49"/>
    </row>
  </sheetData>
  <mergeCells count="2">
    <mergeCell ref="H2:S2"/>
    <mergeCell ref="E2:G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J12"/>
  <sheetViews>
    <sheetView zoomScale="145" zoomScaleNormal="145" zoomScalePageLayoutView="145" workbookViewId="0">
      <selection activeCell="E31" sqref="E31"/>
    </sheetView>
  </sheetViews>
  <sheetFormatPr baseColWidth="10" defaultRowHeight="12.75" x14ac:dyDescent="0.2"/>
  <cols>
    <col min="1" max="1" width="3.42578125" customWidth="1"/>
    <col min="2" max="2" width="5.7109375" customWidth="1"/>
    <col min="3" max="4" width="3.42578125" style="27" customWidth="1"/>
    <col min="5" max="10" width="16" bestFit="1" customWidth="1"/>
  </cols>
  <sheetData>
    <row r="2" spans="2:10" x14ac:dyDescent="0.2">
      <c r="B2" s="39" t="s">
        <v>112</v>
      </c>
      <c r="D2" s="57">
        <v>1</v>
      </c>
      <c r="E2" s="43" t="s">
        <v>103</v>
      </c>
      <c r="F2" s="42" t="s">
        <v>115</v>
      </c>
      <c r="G2" s="42" t="s">
        <v>104</v>
      </c>
      <c r="H2" s="42" t="s">
        <v>106</v>
      </c>
      <c r="I2" s="42" t="s">
        <v>21</v>
      </c>
      <c r="J2" s="42" t="s">
        <v>18</v>
      </c>
    </row>
    <row r="3" spans="2:10" x14ac:dyDescent="0.2">
      <c r="B3" s="40" t="s">
        <v>113</v>
      </c>
      <c r="C3" s="57">
        <v>1</v>
      </c>
      <c r="D3" s="57">
        <v>2</v>
      </c>
      <c r="E3" s="40" t="s">
        <v>127</v>
      </c>
      <c r="F3" s="40" t="s">
        <v>130</v>
      </c>
      <c r="G3" s="40" t="s">
        <v>65</v>
      </c>
      <c r="H3" s="40" t="s">
        <v>126</v>
      </c>
      <c r="I3" s="40" t="s">
        <v>127</v>
      </c>
      <c r="J3" s="40" t="s">
        <v>128</v>
      </c>
    </row>
    <row r="4" spans="2:10" x14ac:dyDescent="0.2">
      <c r="B4" s="41" t="s">
        <v>114</v>
      </c>
      <c r="C4" s="57">
        <v>2</v>
      </c>
      <c r="D4" s="57">
        <v>3</v>
      </c>
      <c r="E4" s="40" t="s">
        <v>126</v>
      </c>
      <c r="F4" s="40" t="s">
        <v>107</v>
      </c>
      <c r="G4" s="40" t="s">
        <v>121</v>
      </c>
      <c r="H4" s="40" t="s">
        <v>127</v>
      </c>
      <c r="I4" s="40" t="s">
        <v>126</v>
      </c>
      <c r="J4" s="40" t="s">
        <v>129</v>
      </c>
    </row>
    <row r="5" spans="2:10" x14ac:dyDescent="0.2">
      <c r="C5" s="57">
        <v>3</v>
      </c>
      <c r="D5" s="57">
        <v>4</v>
      </c>
      <c r="E5" s="40" t="s">
        <v>131</v>
      </c>
      <c r="F5" s="40"/>
      <c r="G5" s="40" t="s">
        <v>107</v>
      </c>
      <c r="H5" s="40"/>
      <c r="I5" s="40"/>
      <c r="J5" s="40"/>
    </row>
    <row r="6" spans="2:10" x14ac:dyDescent="0.2">
      <c r="C6" s="57">
        <v>4</v>
      </c>
      <c r="D6" s="57">
        <v>5</v>
      </c>
      <c r="E6" s="40" t="s">
        <v>119</v>
      </c>
      <c r="F6" s="40"/>
      <c r="G6" s="40"/>
      <c r="H6" s="40"/>
      <c r="I6" s="40"/>
      <c r="J6" s="40"/>
    </row>
    <row r="7" spans="2:10" x14ac:dyDescent="0.2">
      <c r="C7" s="57">
        <v>5</v>
      </c>
      <c r="D7" s="57">
        <v>6</v>
      </c>
      <c r="E7" s="40"/>
      <c r="F7" s="40"/>
      <c r="G7" s="40"/>
      <c r="H7" s="40"/>
      <c r="I7" s="40"/>
      <c r="J7" s="40"/>
    </row>
    <row r="8" spans="2:10" x14ac:dyDescent="0.2">
      <c r="C8" s="57">
        <v>6</v>
      </c>
      <c r="D8" s="57">
        <v>7</v>
      </c>
      <c r="E8" s="40"/>
      <c r="F8" s="40"/>
      <c r="G8" s="40"/>
      <c r="H8" s="40"/>
      <c r="I8" s="40"/>
      <c r="J8" s="40"/>
    </row>
    <row r="9" spans="2:10" x14ac:dyDescent="0.2">
      <c r="C9" s="57">
        <v>7</v>
      </c>
      <c r="D9" s="57">
        <v>8</v>
      </c>
      <c r="E9" s="40"/>
      <c r="F9" s="40"/>
      <c r="G9" s="40"/>
      <c r="H9" s="40"/>
      <c r="I9" s="40"/>
      <c r="J9" s="40"/>
    </row>
    <row r="10" spans="2:10" x14ac:dyDescent="0.2">
      <c r="C10" s="57">
        <v>8</v>
      </c>
      <c r="D10" s="57">
        <v>9</v>
      </c>
      <c r="E10" s="40"/>
      <c r="F10" s="40"/>
      <c r="G10" s="40"/>
      <c r="H10" s="40"/>
      <c r="I10" s="40"/>
      <c r="J10" s="40"/>
    </row>
    <row r="11" spans="2:10" x14ac:dyDescent="0.2">
      <c r="C11" s="57">
        <v>9</v>
      </c>
      <c r="D11" s="57">
        <v>10</v>
      </c>
      <c r="E11" s="41"/>
      <c r="F11" s="41"/>
      <c r="G11" s="41"/>
      <c r="H11" s="41"/>
      <c r="I11" s="41"/>
      <c r="J11" s="41"/>
    </row>
    <row r="12" spans="2:10" ht="18" x14ac:dyDescent="0.25">
      <c r="D12" s="57">
        <v>11</v>
      </c>
      <c r="E12" s="44" t="s">
        <v>102</v>
      </c>
      <c r="F12" s="44" t="s">
        <v>120</v>
      </c>
      <c r="G12" s="44" t="s">
        <v>102</v>
      </c>
      <c r="H12" s="44" t="s">
        <v>120</v>
      </c>
      <c r="I12" s="44" t="s">
        <v>102</v>
      </c>
      <c r="J12" s="44" t="s">
        <v>120</v>
      </c>
    </row>
  </sheetData>
  <sortState ref="H2:N2">
    <sortCondition descending="1" ref="H2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2010</vt:lpstr>
      <vt:lpstr>2011</vt:lpstr>
      <vt:lpstr>2012</vt:lpstr>
      <vt:lpstr>2013</vt:lpstr>
      <vt:lpstr>TCD</vt:lpstr>
      <vt:lpstr>Saisie</vt:lpstr>
      <vt:lpstr>Recap</vt:lpstr>
      <vt:lpstr>Listes</vt:lpstr>
    </vt:vector>
  </TitlesOfParts>
  <Company>dOMICILE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J-Paul</cp:lastModifiedBy>
  <cp:lastPrinted>2015-05-13T07:14:33Z</cp:lastPrinted>
  <dcterms:created xsi:type="dcterms:W3CDTF">2008-06-15T20:19:15Z</dcterms:created>
  <dcterms:modified xsi:type="dcterms:W3CDTF">2015-08-29T17:50:25Z</dcterms:modified>
</cp:coreProperties>
</file>