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15" windowHeight="11055"/>
  </bookViews>
  <sheets>
    <sheet name="Stat" sheetId="1" r:id="rId1"/>
  </sheets>
  <externalReferences>
    <externalReference r:id="rId2"/>
    <externalReference r:id="rId3"/>
  </externalReferences>
  <definedNames>
    <definedName name="calé_à">[2]choix!$A$5:$A$27</definedName>
    <definedName name="cds">#REF!</definedName>
    <definedName name="CNO">[1]choix!$A$31:$A$37</definedName>
    <definedName name="EC">[1]choix!$A$41:$A$53</definedName>
    <definedName name="lieux">[2]choix!$A$5:$A$27</definedName>
    <definedName name="no">#REF!</definedName>
    <definedName name="reg">[1]choix!$A$5:$A$27</definedName>
    <definedName name="régions">[2]choix!$A$5:$A$27</definedName>
    <definedName name="solcno">#REF!</definedName>
    <definedName name="_xlnm.Print_Area" localSheetId="0">Stat!$A$1:$U$40</definedName>
  </definedNames>
  <calcPr calcId="125725"/>
</workbook>
</file>

<file path=xl/calcChain.xml><?xml version="1.0" encoding="utf-8"?>
<calcChain xmlns="http://schemas.openxmlformats.org/spreadsheetml/2006/main">
  <c r="AH116" i="1" a="1"/>
  <c r="AH116" s="1"/>
  <c r="AG116" a="1"/>
  <c r="AG116" s="1"/>
  <c r="AF116" a="1"/>
  <c r="AF116" s="1"/>
  <c r="AE116" a="1"/>
  <c r="AE116" s="1"/>
  <c r="AD116" a="1"/>
  <c r="AD116" s="1"/>
  <c r="AC116" a="1"/>
  <c r="AC116" s="1"/>
  <c r="AB116" a="1"/>
  <c r="AB116" s="1"/>
  <c r="AA116" a="1"/>
  <c r="AA116" s="1"/>
  <c r="Z116" a="1"/>
  <c r="Z116" s="1"/>
  <c r="L116"/>
  <c r="L116" a="1"/>
  <c r="K116"/>
  <c r="K116" a="1"/>
  <c r="J116"/>
  <c r="J116" a="1"/>
  <c r="I116"/>
  <c r="I116" a="1"/>
  <c r="H116"/>
  <c r="H116" a="1"/>
  <c r="G116"/>
  <c r="G116" a="1"/>
  <c r="F116"/>
  <c r="F116" a="1"/>
  <c r="E116"/>
  <c r="E116" a="1"/>
  <c r="D116"/>
  <c r="D116" a="1"/>
  <c r="AH115"/>
  <c r="AH115" a="1"/>
  <c r="AG115"/>
  <c r="AG115" a="1"/>
  <c r="AF115"/>
  <c r="AF115" a="1"/>
  <c r="AE115"/>
  <c r="AE115" a="1"/>
  <c r="AD115"/>
  <c r="AD115" a="1"/>
  <c r="AC115"/>
  <c r="AC115" a="1"/>
  <c r="AB115"/>
  <c r="AB115" a="1"/>
  <c r="AA115"/>
  <c r="AA115" a="1"/>
  <c r="Z115"/>
  <c r="Z115" a="1"/>
  <c r="L115" a="1"/>
  <c r="L115" s="1"/>
  <c r="K115" a="1"/>
  <c r="K115" s="1"/>
  <c r="J115" a="1"/>
  <c r="J115" s="1"/>
  <c r="I115" a="1"/>
  <c r="I115" s="1"/>
  <c r="H115" a="1"/>
  <c r="H115" s="1"/>
  <c r="G115" a="1"/>
  <c r="G115" s="1"/>
  <c r="F115" a="1"/>
  <c r="F115" s="1"/>
  <c r="E115" a="1"/>
  <c r="E115" s="1"/>
  <c r="D115" a="1"/>
  <c r="D115" s="1"/>
  <c r="AH114"/>
  <c r="AH114" a="1"/>
  <c r="AG114"/>
  <c r="AG114" a="1"/>
  <c r="AF114"/>
  <c r="AF114" a="1"/>
  <c r="AE114"/>
  <c r="AE114" a="1"/>
  <c r="AD114"/>
  <c r="AD114" a="1"/>
  <c r="AC114"/>
  <c r="AC114" a="1"/>
  <c r="AB114"/>
  <c r="AB114" a="1"/>
  <c r="AA114"/>
  <c r="AA114" a="1"/>
  <c r="Z114"/>
  <c r="Z114" a="1"/>
  <c r="L114" a="1"/>
  <c r="L114" s="1"/>
  <c r="K114" a="1"/>
  <c r="K114" s="1"/>
  <c r="J114" a="1"/>
  <c r="J114" s="1"/>
  <c r="I114" a="1"/>
  <c r="I114" s="1"/>
  <c r="H114" a="1"/>
  <c r="H114" s="1"/>
  <c r="G114" a="1"/>
  <c r="G114" s="1"/>
  <c r="F114" a="1"/>
  <c r="F114" s="1"/>
  <c r="E114" a="1"/>
  <c r="E114" s="1"/>
  <c r="D114" a="1"/>
  <c r="D114" s="1"/>
  <c r="AH113"/>
  <c r="AH113" a="1"/>
  <c r="AG113"/>
  <c r="AG113" a="1"/>
  <c r="AF113"/>
  <c r="AF113" a="1"/>
  <c r="AE113"/>
  <c r="AE113" a="1"/>
  <c r="AD113"/>
  <c r="AD113" a="1"/>
  <c r="AC113"/>
  <c r="AC113" a="1"/>
  <c r="AB113"/>
  <c r="AB113" a="1"/>
  <c r="AA113" a="1"/>
  <c r="AA113" s="1"/>
  <c r="Z113" a="1"/>
  <c r="Z113" s="1"/>
  <c r="L113"/>
  <c r="L113" a="1"/>
  <c r="K113" a="1"/>
  <c r="K113" s="1"/>
  <c r="J113" a="1"/>
  <c r="J113" s="1"/>
  <c r="I113" a="1"/>
  <c r="I113" s="1"/>
  <c r="H113" a="1"/>
  <c r="H113" s="1"/>
  <c r="G113" a="1"/>
  <c r="G113" s="1"/>
  <c r="F113" a="1"/>
  <c r="F113" s="1"/>
  <c r="E113" a="1"/>
  <c r="E113" s="1"/>
  <c r="D113" a="1"/>
  <c r="D113" s="1"/>
  <c r="AH112"/>
  <c r="AH112" a="1"/>
  <c r="AG112"/>
  <c r="AG112" a="1"/>
  <c r="AF112" a="1"/>
  <c r="AF112" s="1"/>
  <c r="AE112" a="1"/>
  <c r="AE112" s="1"/>
  <c r="AD112" a="1"/>
  <c r="AD112" s="1"/>
  <c r="AC112" a="1"/>
  <c r="AC112" s="1"/>
  <c r="AB112" a="1"/>
  <c r="AB112" s="1"/>
  <c r="AA112" a="1"/>
  <c r="AA112" s="1"/>
  <c r="Z112" a="1"/>
  <c r="Z112" s="1"/>
  <c r="L112"/>
  <c r="L112" a="1"/>
  <c r="K112"/>
  <c r="K112" a="1"/>
  <c r="J112"/>
  <c r="J112" a="1"/>
  <c r="I112"/>
  <c r="I112" a="1"/>
  <c r="H112"/>
  <c r="H112" a="1"/>
  <c r="G112"/>
  <c r="G112" a="1"/>
  <c r="F112"/>
  <c r="F112" a="1"/>
  <c r="E112"/>
  <c r="E112" a="1"/>
  <c r="D112"/>
  <c r="D112" a="1"/>
  <c r="AH111" a="1"/>
  <c r="AH111" s="1"/>
  <c r="AG111" a="1"/>
  <c r="AG111" s="1"/>
  <c r="AF111" a="1"/>
  <c r="AF111" s="1"/>
  <c r="AE111" a="1"/>
  <c r="AE111" s="1"/>
  <c r="AD111" a="1"/>
  <c r="AD111" s="1"/>
  <c r="AC111" a="1"/>
  <c r="AC111" s="1"/>
  <c r="AB111" a="1"/>
  <c r="AB111" s="1"/>
  <c r="AA111" a="1"/>
  <c r="AA111" s="1"/>
  <c r="Z111" a="1"/>
  <c r="Z111" s="1"/>
  <c r="L111"/>
  <c r="L111" a="1"/>
  <c r="K111"/>
  <c r="K111" a="1"/>
  <c r="J111"/>
  <c r="J111" a="1"/>
  <c r="I111"/>
  <c r="I111" a="1"/>
  <c r="H111"/>
  <c r="H111" a="1"/>
  <c r="G111"/>
  <c r="G111" a="1"/>
  <c r="F111"/>
  <c r="F111" a="1"/>
  <c r="E111"/>
  <c r="E111" a="1"/>
  <c r="D111"/>
  <c r="D111" a="1"/>
  <c r="AH110" a="1"/>
  <c r="AH110" s="1"/>
  <c r="AG110" a="1"/>
  <c r="AG110" s="1"/>
  <c r="AF110" a="1"/>
  <c r="AF110" s="1"/>
  <c r="AE110" a="1"/>
  <c r="AE110" s="1"/>
  <c r="AD110" a="1"/>
  <c r="AD110" s="1"/>
  <c r="AC110" a="1"/>
  <c r="AC110" s="1"/>
  <c r="AB110" a="1"/>
  <c r="AB110" s="1"/>
  <c r="AA110" a="1"/>
  <c r="AA110" s="1"/>
  <c r="Z110" a="1"/>
  <c r="Z110" s="1"/>
  <c r="L110"/>
  <c r="L110" a="1"/>
  <c r="K110"/>
  <c r="K110" a="1"/>
  <c r="J110"/>
  <c r="J110" a="1"/>
  <c r="I110"/>
  <c r="I110" a="1"/>
  <c r="H110"/>
  <c r="H110" a="1"/>
  <c r="G110"/>
  <c r="G110" a="1"/>
  <c r="F110"/>
  <c r="F110" a="1"/>
  <c r="E110"/>
  <c r="E110" a="1"/>
  <c r="D110"/>
  <c r="D110" a="1"/>
  <c r="AH109" a="1"/>
  <c r="AH109" s="1"/>
  <c r="AG109" a="1"/>
  <c r="AG109" s="1"/>
  <c r="AF109" a="1"/>
  <c r="AF109" s="1"/>
  <c r="AE109" a="1"/>
  <c r="AE109" s="1"/>
  <c r="AD109" a="1"/>
  <c r="AD109" s="1"/>
  <c r="AC109" a="1"/>
  <c r="AC109" s="1"/>
  <c r="AB109" a="1"/>
  <c r="AB109" s="1"/>
  <c r="AA109" a="1"/>
  <c r="AA109" s="1"/>
  <c r="Z109" a="1"/>
  <c r="Z109" s="1"/>
  <c r="L109"/>
  <c r="L109" a="1"/>
  <c r="K109"/>
  <c r="K109" a="1"/>
  <c r="J109"/>
  <c r="J109" a="1"/>
  <c r="I109"/>
  <c r="I109" a="1"/>
  <c r="H109"/>
  <c r="H109" a="1"/>
  <c r="G109"/>
  <c r="G109" a="1"/>
  <c r="F109"/>
  <c r="F109" a="1"/>
  <c r="E109"/>
  <c r="E109" a="1"/>
  <c r="D109"/>
  <c r="D109" a="1"/>
  <c r="AH108" a="1"/>
  <c r="AH108" s="1"/>
  <c r="AG108" a="1"/>
  <c r="AG108" s="1"/>
  <c r="AF108" a="1"/>
  <c r="AF108" s="1"/>
  <c r="AE108" a="1"/>
  <c r="AE108" s="1"/>
  <c r="AD108" a="1"/>
  <c r="AD108" s="1"/>
  <c r="AC108" a="1"/>
  <c r="AC108" s="1"/>
  <c r="AB108" a="1"/>
  <c r="AB108" s="1"/>
  <c r="AA108" a="1"/>
  <c r="AA108" s="1"/>
  <c r="Z108" a="1"/>
  <c r="Z108" s="1"/>
  <c r="L108"/>
  <c r="L108" a="1"/>
  <c r="K108"/>
  <c r="K108" a="1"/>
  <c r="J108"/>
  <c r="J108" a="1"/>
  <c r="I108"/>
  <c r="I108" a="1"/>
  <c r="H108"/>
  <c r="H108" a="1"/>
  <c r="G108"/>
  <c r="G108" a="1"/>
  <c r="F108"/>
  <c r="F108" a="1"/>
  <c r="E108"/>
  <c r="E108" a="1"/>
  <c r="D108"/>
  <c r="D108" a="1"/>
  <c r="AH107" a="1"/>
  <c r="AH107" s="1"/>
  <c r="AG107" a="1"/>
  <c r="AG107" s="1"/>
  <c r="AF107" a="1"/>
  <c r="AF107" s="1"/>
  <c r="AE107" a="1"/>
  <c r="AE107" s="1"/>
  <c r="AD107" a="1"/>
  <c r="AD107" s="1"/>
  <c r="AC107" a="1"/>
  <c r="AC107" s="1"/>
  <c r="AB107" a="1"/>
  <c r="AB107" s="1"/>
  <c r="AA107" a="1"/>
  <c r="AA107" s="1"/>
  <c r="Z107" a="1"/>
  <c r="Z107" s="1"/>
  <c r="L107"/>
  <c r="L107" a="1"/>
  <c r="K107"/>
  <c r="K107" a="1"/>
  <c r="J107"/>
  <c r="J107" a="1"/>
  <c r="I107"/>
  <c r="I107" a="1"/>
  <c r="H107"/>
  <c r="H107" a="1"/>
  <c r="G107"/>
  <c r="G107" a="1"/>
  <c r="F107"/>
  <c r="F107" a="1"/>
  <c r="E107"/>
  <c r="E107" a="1"/>
  <c r="D107"/>
  <c r="D107" a="1"/>
  <c r="AH106" a="1"/>
  <c r="AH106" s="1"/>
  <c r="AG106" a="1"/>
  <c r="AG106" s="1"/>
  <c r="AF106" a="1"/>
  <c r="AF106" s="1"/>
  <c r="AE106" a="1"/>
  <c r="AE106" s="1"/>
  <c r="AD106" a="1"/>
  <c r="AD106" s="1"/>
  <c r="AC106" a="1"/>
  <c r="AC106" s="1"/>
  <c r="AB106" a="1"/>
  <c r="AB106" s="1"/>
  <c r="AA106" a="1"/>
  <c r="AA106" s="1"/>
  <c r="Z106" a="1"/>
  <c r="Z106" s="1"/>
  <c r="L106"/>
  <c r="L106" a="1"/>
  <c r="K106"/>
  <c r="K106" a="1"/>
  <c r="J106"/>
  <c r="J106" a="1"/>
  <c r="I106"/>
  <c r="I106" a="1"/>
  <c r="H106"/>
  <c r="H106" a="1"/>
  <c r="G106"/>
  <c r="G106" a="1"/>
  <c r="F106"/>
  <c r="F106" a="1"/>
  <c r="E106"/>
  <c r="E106" a="1"/>
  <c r="D106"/>
  <c r="D106" a="1"/>
  <c r="AH105" a="1"/>
  <c r="AH105" s="1"/>
  <c r="AG105" a="1"/>
  <c r="AG105" s="1"/>
  <c r="AF105" a="1"/>
  <c r="AF105" s="1"/>
  <c r="AE105" a="1"/>
  <c r="AE105" s="1"/>
  <c r="AD105" a="1"/>
  <c r="AD105" s="1"/>
  <c r="AC105" a="1"/>
  <c r="AC105" s="1"/>
  <c r="AB105" a="1"/>
  <c r="AB105" s="1"/>
  <c r="AA105" a="1"/>
  <c r="AA105" s="1"/>
  <c r="Z105" a="1"/>
  <c r="Z105" s="1"/>
  <c r="L105"/>
  <c r="L105" a="1"/>
  <c r="K105"/>
  <c r="K105" a="1"/>
  <c r="J105"/>
  <c r="J105" a="1"/>
  <c r="I105"/>
  <c r="I105" a="1"/>
  <c r="H105"/>
  <c r="H105" a="1"/>
  <c r="G105"/>
  <c r="G105" a="1"/>
  <c r="F105"/>
  <c r="F105" a="1"/>
  <c r="E105"/>
  <c r="E105" a="1"/>
  <c r="D105"/>
  <c r="D105" a="1"/>
  <c r="AH104" a="1"/>
  <c r="AH104" s="1"/>
  <c r="AG104" a="1"/>
  <c r="AG104" s="1"/>
  <c r="AF104" a="1"/>
  <c r="AF104" s="1"/>
  <c r="AE104" a="1"/>
  <c r="AE104" s="1"/>
  <c r="AD104" a="1"/>
  <c r="AD104" s="1"/>
  <c r="AC104" a="1"/>
  <c r="AC104" s="1"/>
  <c r="AB104" a="1"/>
  <c r="AB104" s="1"/>
  <c r="AA104" a="1"/>
  <c r="AA104" s="1"/>
  <c r="Z104" a="1"/>
  <c r="Z104" s="1"/>
  <c r="L104"/>
  <c r="L104" a="1"/>
  <c r="K104"/>
  <c r="K104" a="1"/>
  <c r="J104"/>
  <c r="J104" a="1"/>
  <c r="I104"/>
  <c r="I104" a="1"/>
  <c r="H104"/>
  <c r="H104" a="1"/>
  <c r="G104"/>
  <c r="G104" a="1"/>
  <c r="F104"/>
  <c r="F104" a="1"/>
  <c r="E104"/>
  <c r="E104" a="1"/>
  <c r="D104"/>
  <c r="D104" a="1"/>
  <c r="AH103" a="1"/>
  <c r="AH103" s="1"/>
  <c r="AG103" a="1"/>
  <c r="AG103" s="1"/>
  <c r="AF103" a="1"/>
  <c r="AF103" s="1"/>
  <c r="AE103" a="1"/>
  <c r="AE103" s="1"/>
  <c r="AD103" a="1"/>
  <c r="AD103" s="1"/>
  <c r="AC103" a="1"/>
  <c r="AC103" s="1"/>
  <c r="AB103" a="1"/>
  <c r="AB103" s="1"/>
  <c r="AA103" a="1"/>
  <c r="AA103" s="1"/>
  <c r="Z103" a="1"/>
  <c r="Z103" s="1"/>
  <c r="L103"/>
  <c r="L103" a="1"/>
  <c r="K103"/>
  <c r="K103" a="1"/>
  <c r="J103"/>
  <c r="J103" a="1"/>
  <c r="I103"/>
  <c r="I103" a="1"/>
  <c r="H103"/>
  <c r="H103" a="1"/>
  <c r="G103"/>
  <c r="G103" a="1"/>
  <c r="F103"/>
  <c r="F103" a="1"/>
  <c r="E103"/>
  <c r="E103" a="1"/>
  <c r="D103"/>
  <c r="D103" a="1"/>
  <c r="AH102" a="1"/>
  <c r="AH102" s="1"/>
  <c r="AG102" a="1"/>
  <c r="AG102" s="1"/>
  <c r="AF102" a="1"/>
  <c r="AF102" s="1"/>
  <c r="AE102" a="1"/>
  <c r="AE102" s="1"/>
  <c r="AD102" a="1"/>
  <c r="AD102" s="1"/>
  <c r="AC102" a="1"/>
  <c r="AC102" s="1"/>
  <c r="AB102" a="1"/>
  <c r="AB102" s="1"/>
  <c r="AA102" a="1"/>
  <c r="AA102" s="1"/>
  <c r="Z102" a="1"/>
  <c r="Z102" s="1"/>
  <c r="L102"/>
  <c r="L102" a="1"/>
  <c r="K102"/>
  <c r="K102" a="1"/>
  <c r="J102"/>
  <c r="J102" a="1"/>
  <c r="I102"/>
  <c r="I102" a="1"/>
  <c r="H102"/>
  <c r="H102" a="1"/>
  <c r="G102"/>
  <c r="G102" a="1"/>
  <c r="F102"/>
  <c r="F102" a="1"/>
  <c r="E102"/>
  <c r="E102" a="1"/>
  <c r="D102"/>
  <c r="D102" a="1"/>
  <c r="AH101" a="1"/>
  <c r="AH101" s="1"/>
  <c r="AG101" a="1"/>
  <c r="AG101" s="1"/>
  <c r="AF101" a="1"/>
  <c r="AF101" s="1"/>
  <c r="AE101" a="1"/>
  <c r="AE101" s="1"/>
  <c r="AD101" a="1"/>
  <c r="AD101" s="1"/>
  <c r="AC101" a="1"/>
  <c r="AC101" s="1"/>
  <c r="AB101" a="1"/>
  <c r="AB101" s="1"/>
  <c r="AA101" a="1"/>
  <c r="AA101" s="1"/>
  <c r="Z101" a="1"/>
  <c r="Z101" s="1"/>
  <c r="L101"/>
  <c r="L101" a="1"/>
  <c r="K101"/>
  <c r="K101" a="1"/>
  <c r="J101"/>
  <c r="J101" a="1"/>
  <c r="I101"/>
  <c r="I101" a="1"/>
  <c r="H101"/>
  <c r="H101" a="1"/>
  <c r="G101"/>
  <c r="G101" a="1"/>
  <c r="F101"/>
  <c r="F101" a="1"/>
  <c r="E101"/>
  <c r="E101" a="1"/>
  <c r="D101"/>
  <c r="D101" a="1"/>
  <c r="AH100" a="1"/>
  <c r="AH100" s="1"/>
  <c r="AG100" a="1"/>
  <c r="AG100" s="1"/>
  <c r="AF100" a="1"/>
  <c r="AF100" s="1"/>
  <c r="AE100" a="1"/>
  <c r="AE100" s="1"/>
  <c r="AD100" a="1"/>
  <c r="AD100" s="1"/>
  <c r="AC100" a="1"/>
  <c r="AC100" s="1"/>
  <c r="AB100" a="1"/>
  <c r="AB100" s="1"/>
  <c r="AA100" a="1"/>
  <c r="AA100" s="1"/>
  <c r="Z100" a="1"/>
  <c r="Z100" s="1"/>
  <c r="L100"/>
  <c r="L100" a="1"/>
  <c r="K100"/>
  <c r="K100" a="1"/>
  <c r="J100"/>
  <c r="J100" a="1"/>
  <c r="I100"/>
  <c r="I100" a="1"/>
  <c r="H100"/>
  <c r="H100" a="1"/>
  <c r="G100"/>
  <c r="G100" a="1"/>
  <c r="F100"/>
  <c r="F100" a="1"/>
  <c r="E100"/>
  <c r="E100" a="1"/>
  <c r="D100"/>
  <c r="D100" a="1"/>
  <c r="AH99" a="1"/>
  <c r="AH99" s="1"/>
  <c r="AG99" a="1"/>
  <c r="AG99" s="1"/>
  <c r="AF99" a="1"/>
  <c r="AF99" s="1"/>
  <c r="AE99" a="1"/>
  <c r="AE99" s="1"/>
  <c r="AD99" a="1"/>
  <c r="AD99" s="1"/>
  <c r="AC99" a="1"/>
  <c r="AC99" s="1"/>
  <c r="AB99" a="1"/>
  <c r="AB99" s="1"/>
  <c r="AA99" a="1"/>
  <c r="AA99" s="1"/>
  <c r="Z99" a="1"/>
  <c r="Z99" s="1"/>
  <c r="L99"/>
  <c r="L99" a="1"/>
  <c r="K99"/>
  <c r="K99" a="1"/>
  <c r="J99"/>
  <c r="J99" a="1"/>
  <c r="I99"/>
  <c r="I99" a="1"/>
  <c r="H99"/>
  <c r="H99" a="1"/>
  <c r="G99"/>
  <c r="G99" a="1"/>
  <c r="F99"/>
  <c r="F99" a="1"/>
  <c r="E99"/>
  <c r="E99" a="1"/>
  <c r="D99"/>
  <c r="D99" a="1"/>
  <c r="AH98" a="1"/>
  <c r="AH98" s="1"/>
  <c r="AG98" a="1"/>
  <c r="AG98" s="1"/>
  <c r="AF98" a="1"/>
  <c r="AF98" s="1"/>
  <c r="AE98" a="1"/>
  <c r="AE98" s="1"/>
  <c r="AD98" a="1"/>
  <c r="AD98" s="1"/>
  <c r="AC98" a="1"/>
  <c r="AC98" s="1"/>
  <c r="AB98" a="1"/>
  <c r="AB98" s="1"/>
  <c r="AA98" a="1"/>
  <c r="AA98" s="1"/>
  <c r="Z98" a="1"/>
  <c r="Z98" s="1"/>
  <c r="L98"/>
  <c r="L98" a="1"/>
  <c r="K98"/>
  <c r="K98" a="1"/>
  <c r="J98"/>
  <c r="J98" a="1"/>
  <c r="I98"/>
  <c r="I98" a="1"/>
  <c r="H98"/>
  <c r="H98" a="1"/>
  <c r="G98"/>
  <c r="G98" a="1"/>
  <c r="F98"/>
  <c r="F98" a="1"/>
  <c r="E98"/>
  <c r="E98" a="1"/>
  <c r="D98"/>
  <c r="D98" a="1"/>
  <c r="AH97" a="1"/>
  <c r="AH97" s="1"/>
  <c r="AG97" a="1"/>
  <c r="AG97" s="1"/>
  <c r="AF97" a="1"/>
  <c r="AF97" s="1"/>
  <c r="AE97" a="1"/>
  <c r="AE97" s="1"/>
  <c r="AD97" a="1"/>
  <c r="AD97" s="1"/>
  <c r="AC97" a="1"/>
  <c r="AC97" s="1"/>
  <c r="AB97" a="1"/>
  <c r="AB97" s="1"/>
  <c r="AA97" a="1"/>
  <c r="AA97" s="1"/>
  <c r="Z97" a="1"/>
  <c r="Z97" s="1"/>
  <c r="L97"/>
  <c r="L97" a="1"/>
  <c r="K97"/>
  <c r="K97" a="1"/>
  <c r="J97"/>
  <c r="J97" a="1"/>
  <c r="I97"/>
  <c r="I97" a="1"/>
  <c r="H97"/>
  <c r="H97" a="1"/>
  <c r="G97"/>
  <c r="G97" a="1"/>
  <c r="F97"/>
  <c r="F97" a="1"/>
  <c r="E97"/>
  <c r="E97" a="1"/>
  <c r="D97"/>
  <c r="D97" a="1"/>
  <c r="AH96" a="1"/>
  <c r="AH96" s="1"/>
  <c r="AG96" a="1"/>
  <c r="AG96" s="1"/>
  <c r="AF96" a="1"/>
  <c r="AF96" s="1"/>
  <c r="AE96" a="1"/>
  <c r="AE96" s="1"/>
  <c r="AD96" a="1"/>
  <c r="AD96" s="1"/>
  <c r="AC96" a="1"/>
  <c r="AC96" s="1"/>
  <c r="AB96" a="1"/>
  <c r="AB96" s="1"/>
  <c r="AA96" a="1"/>
  <c r="AA96" s="1"/>
  <c r="Z96" a="1"/>
  <c r="Z96" s="1"/>
  <c r="L96"/>
  <c r="L96" a="1"/>
  <c r="K96"/>
  <c r="K96" a="1"/>
  <c r="J96"/>
  <c r="J96" a="1"/>
  <c r="I96"/>
  <c r="I96" a="1"/>
  <c r="H96"/>
  <c r="H96" a="1"/>
  <c r="G96"/>
  <c r="G96" a="1"/>
  <c r="F96"/>
  <c r="F96" a="1"/>
  <c r="E96"/>
  <c r="E96" a="1"/>
  <c r="D96"/>
  <c r="D96" a="1"/>
  <c r="AH95" a="1"/>
  <c r="AH95" s="1"/>
  <c r="AG95" a="1"/>
  <c r="AG95" s="1"/>
  <c r="AF95" a="1"/>
  <c r="AF95" s="1"/>
  <c r="AE95" a="1"/>
  <c r="AE95" s="1"/>
  <c r="AD95" a="1"/>
  <c r="AD95" s="1"/>
  <c r="AC95" a="1"/>
  <c r="AC95" s="1"/>
  <c r="AB95" a="1"/>
  <c r="AB95" s="1"/>
  <c r="AA95" a="1"/>
  <c r="AA95" s="1"/>
  <c r="Z95" a="1"/>
  <c r="Z95" s="1"/>
  <c r="L95"/>
  <c r="L95" a="1"/>
  <c r="K95"/>
  <c r="K95" a="1"/>
  <c r="J95"/>
  <c r="J95" a="1"/>
  <c r="I95"/>
  <c r="I95" a="1"/>
  <c r="H95"/>
  <c r="H95" a="1"/>
  <c r="G95"/>
  <c r="G95" a="1"/>
  <c r="F95"/>
  <c r="F95" a="1"/>
  <c r="E95"/>
  <c r="E95" a="1"/>
  <c r="D95"/>
  <c r="D95" a="1"/>
  <c r="AH94" a="1"/>
  <c r="AH94" s="1"/>
  <c r="AG94" a="1"/>
  <c r="AG94" s="1"/>
  <c r="AF94" a="1"/>
  <c r="AF94" s="1"/>
  <c r="AE94" a="1"/>
  <c r="AE94" s="1"/>
  <c r="AD94" a="1"/>
  <c r="AD94" s="1"/>
  <c r="AC94" a="1"/>
  <c r="AC94" s="1"/>
  <c r="AB94" a="1"/>
  <c r="AB94" s="1"/>
  <c r="AA94" a="1"/>
  <c r="AA94" s="1"/>
  <c r="Z94" a="1"/>
  <c r="Z94" s="1"/>
  <c r="L94"/>
  <c r="L94" a="1"/>
  <c r="K94"/>
  <c r="K94" a="1"/>
  <c r="J94"/>
  <c r="J94" a="1"/>
  <c r="I94"/>
  <c r="I94" a="1"/>
  <c r="H94"/>
  <c r="H94" a="1"/>
  <c r="G94"/>
  <c r="G94" a="1"/>
  <c r="F94"/>
  <c r="F94" a="1"/>
  <c r="E94"/>
  <c r="E94" a="1"/>
  <c r="D94"/>
  <c r="D94" a="1"/>
  <c r="AH93" a="1"/>
  <c r="AH93" s="1"/>
  <c r="AG93" a="1"/>
  <c r="AG93" s="1"/>
  <c r="AF93" a="1"/>
  <c r="AF93" s="1"/>
  <c r="AE93" a="1"/>
  <c r="AE93" s="1"/>
  <c r="AD93" a="1"/>
  <c r="AD93" s="1"/>
  <c r="AC93" a="1"/>
  <c r="AC93" s="1"/>
  <c r="AB93" a="1"/>
  <c r="AB93" s="1"/>
  <c r="AA93" a="1"/>
  <c r="AA93" s="1"/>
  <c r="Z93" a="1"/>
  <c r="Z93" s="1"/>
  <c r="L93"/>
  <c r="L93" a="1"/>
  <c r="K93"/>
  <c r="K93" a="1"/>
  <c r="J93"/>
  <c r="J93" a="1"/>
  <c r="I93"/>
  <c r="I93" a="1"/>
  <c r="H93"/>
  <c r="H93" a="1"/>
  <c r="G93"/>
  <c r="G93" a="1"/>
  <c r="F93"/>
  <c r="F93" a="1"/>
  <c r="E93"/>
  <c r="E93" a="1"/>
  <c r="D93"/>
  <c r="D93" a="1"/>
  <c r="AH92" a="1"/>
  <c r="AH92" s="1"/>
  <c r="AG92" a="1"/>
  <c r="AG92" s="1"/>
  <c r="AF92" a="1"/>
  <c r="AF92" s="1"/>
  <c r="AE92" a="1"/>
  <c r="AE92" s="1"/>
  <c r="AD92" a="1"/>
  <c r="AD92" s="1"/>
  <c r="AC92" a="1"/>
  <c r="AC92" s="1"/>
  <c r="AB92" a="1"/>
  <c r="AB92" s="1"/>
  <c r="AA92" a="1"/>
  <c r="AA92" s="1"/>
  <c r="Z92" a="1"/>
  <c r="Z92" s="1"/>
  <c r="L92"/>
  <c r="L92" a="1"/>
  <c r="K92"/>
  <c r="K92" a="1"/>
  <c r="J92"/>
  <c r="J92" a="1"/>
  <c r="I92"/>
  <c r="I92" a="1"/>
  <c r="H92"/>
  <c r="H92" a="1"/>
  <c r="G92"/>
  <c r="G92" a="1"/>
  <c r="F92"/>
  <c r="F92" a="1"/>
  <c r="E92"/>
  <c r="E92" a="1"/>
  <c r="D92"/>
  <c r="D92" a="1"/>
  <c r="AH91" a="1"/>
  <c r="AH91" s="1"/>
  <c r="AG91" a="1"/>
  <c r="AG91" s="1"/>
  <c r="AF91" a="1"/>
  <c r="AF91" s="1"/>
  <c r="AE91" a="1"/>
  <c r="AE91" s="1"/>
  <c r="AD91" a="1"/>
  <c r="AD91" s="1"/>
  <c r="AC91" a="1"/>
  <c r="AC91" s="1"/>
  <c r="AB91" a="1"/>
  <c r="AB91" s="1"/>
  <c r="AA91" a="1"/>
  <c r="AA91" s="1"/>
  <c r="Z91" a="1"/>
  <c r="Z91" s="1"/>
  <c r="L91"/>
  <c r="L91" a="1"/>
  <c r="K91"/>
  <c r="K91" a="1"/>
  <c r="J91"/>
  <c r="J91" a="1"/>
  <c r="I91"/>
  <c r="I91" a="1"/>
  <c r="H91"/>
  <c r="H91" a="1"/>
  <c r="G91"/>
  <c r="G91" a="1"/>
  <c r="F91"/>
  <c r="F91" a="1"/>
  <c r="E91"/>
  <c r="E91" a="1"/>
  <c r="D91"/>
  <c r="D91" a="1"/>
  <c r="AH90" a="1"/>
  <c r="AH90" s="1"/>
  <c r="AG90" a="1"/>
  <c r="AG90" s="1"/>
  <c r="AF90" a="1"/>
  <c r="AF90" s="1"/>
  <c r="AE90" a="1"/>
  <c r="AE90" s="1"/>
  <c r="AD90" a="1"/>
  <c r="AD90" s="1"/>
  <c r="AC90" a="1"/>
  <c r="AC90" s="1"/>
  <c r="AB90" a="1"/>
  <c r="AB90" s="1"/>
  <c r="AA90" a="1"/>
  <c r="AA90" s="1"/>
  <c r="Z90" a="1"/>
  <c r="Z90" s="1"/>
  <c r="L90"/>
  <c r="L90" a="1"/>
  <c r="K90"/>
  <c r="K90" a="1"/>
  <c r="J90"/>
  <c r="J90" a="1"/>
  <c r="I90"/>
  <c r="I90" a="1"/>
  <c r="H90"/>
  <c r="H90" a="1"/>
  <c r="G90"/>
  <c r="G90" a="1"/>
  <c r="F90"/>
  <c r="F90" a="1"/>
  <c r="E90"/>
  <c r="E90" a="1"/>
  <c r="D90"/>
  <c r="D90" a="1"/>
  <c r="AH89" a="1"/>
  <c r="AH89" s="1"/>
  <c r="AG89" a="1"/>
  <c r="AG89" s="1"/>
  <c r="AF89" a="1"/>
  <c r="AF89" s="1"/>
  <c r="AE89" a="1"/>
  <c r="AE89" s="1"/>
  <c r="AD89" a="1"/>
  <c r="AD89" s="1"/>
  <c r="AC89" a="1"/>
  <c r="AC89" s="1"/>
  <c r="AB89" a="1"/>
  <c r="AB89" s="1"/>
  <c r="AA89" a="1"/>
  <c r="AA89" s="1"/>
  <c r="Z89" a="1"/>
  <c r="Z89" s="1"/>
  <c r="L89"/>
  <c r="L89" a="1"/>
  <c r="K89"/>
  <c r="K89" a="1"/>
  <c r="J89"/>
  <c r="J89" a="1"/>
  <c r="I89"/>
  <c r="I89" a="1"/>
  <c r="H89"/>
  <c r="H89" a="1"/>
  <c r="G89"/>
  <c r="G89" a="1"/>
  <c r="F89"/>
  <c r="F89" a="1"/>
  <c r="E89"/>
  <c r="E89" a="1"/>
  <c r="D89"/>
  <c r="D89" a="1"/>
  <c r="AH88" a="1"/>
  <c r="AH88" s="1"/>
  <c r="AG88" a="1"/>
  <c r="AG88" s="1"/>
  <c r="AF88" a="1"/>
  <c r="AF88" s="1"/>
  <c r="AE88" a="1"/>
  <c r="AE88" s="1"/>
  <c r="AD88" a="1"/>
  <c r="AD88" s="1"/>
  <c r="AC88" a="1"/>
  <c r="AC88" s="1"/>
  <c r="AB88" a="1"/>
  <c r="AB88" s="1"/>
  <c r="AA88" a="1"/>
  <c r="AA88" s="1"/>
  <c r="Z88" a="1"/>
  <c r="Z88" s="1"/>
  <c r="L88"/>
  <c r="L88" a="1"/>
  <c r="K88"/>
  <c r="K88" a="1"/>
  <c r="J88"/>
  <c r="J88" a="1"/>
  <c r="I88"/>
  <c r="I88" a="1"/>
  <c r="H88"/>
  <c r="H88" a="1"/>
  <c r="G88"/>
  <c r="G88" a="1"/>
  <c r="F88"/>
  <c r="F88" a="1"/>
  <c r="E88"/>
  <c r="E88" a="1"/>
  <c r="D88"/>
  <c r="D88" a="1"/>
  <c r="AH87" a="1"/>
  <c r="AH87" s="1"/>
  <c r="AG87" a="1"/>
  <c r="AG87" s="1"/>
  <c r="AF87" a="1"/>
  <c r="AF87" s="1"/>
  <c r="AE87" a="1"/>
  <c r="AE87" s="1"/>
  <c r="AD87" a="1"/>
  <c r="AD87" s="1"/>
  <c r="AC87" a="1"/>
  <c r="AC87" s="1"/>
  <c r="AB87" a="1"/>
  <c r="AB87" s="1"/>
  <c r="AA87" a="1"/>
  <c r="AA87" s="1"/>
  <c r="Z87" a="1"/>
  <c r="Z87" s="1"/>
  <c r="Y87"/>
  <c r="Y88" s="1"/>
  <c r="Y89" s="1"/>
  <c r="Y90" s="1"/>
  <c r="Y91" s="1"/>
  <c r="Y92" s="1"/>
  <c r="Y93" s="1"/>
  <c r="Y94" s="1"/>
  <c r="Y95" s="1"/>
  <c r="Y96" s="1"/>
  <c r="Y97" s="1"/>
  <c r="Y98" s="1"/>
  <c r="Y99" s="1"/>
  <c r="Y100" s="1"/>
  <c r="Y101" s="1"/>
  <c r="Y102" s="1"/>
  <c r="Y103" s="1"/>
  <c r="Y104" s="1"/>
  <c r="Y105" s="1"/>
  <c r="Y106" s="1"/>
  <c r="Y107" s="1"/>
  <c r="Y108" s="1"/>
  <c r="Y109" s="1"/>
  <c r="Y110" s="1"/>
  <c r="Y111" s="1"/>
  <c r="Y112" s="1"/>
  <c r="Y113" s="1"/>
  <c r="Y114" s="1"/>
  <c r="Y115" s="1"/>
  <c r="N87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L87"/>
  <c r="L87" a="1"/>
  <c r="K87"/>
  <c r="K87" a="1"/>
  <c r="J87"/>
  <c r="J87" a="1"/>
  <c r="I87"/>
  <c r="I87" a="1"/>
  <c r="H87"/>
  <c r="H87" a="1"/>
  <c r="G87"/>
  <c r="G87" a="1"/>
  <c r="F87"/>
  <c r="F87" a="1"/>
  <c r="E87"/>
  <c r="E87" a="1"/>
  <c r="D87"/>
  <c r="D87" a="1"/>
  <c r="C87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AH86" a="1"/>
  <c r="AH86" s="1"/>
  <c r="AH117" s="1" a="1"/>
  <c r="AH117" s="1"/>
  <c r="AG86" a="1"/>
  <c r="AG86" s="1"/>
  <c r="AG117" s="1" a="1"/>
  <c r="AG117" s="1"/>
  <c r="AF86" a="1"/>
  <c r="AF86" s="1"/>
  <c r="AF117" s="1" a="1"/>
  <c r="AF117" s="1"/>
  <c r="AE86" a="1"/>
  <c r="AE86" s="1"/>
  <c r="AE117" s="1" a="1"/>
  <c r="AE117" s="1"/>
  <c r="AD86" a="1"/>
  <c r="AD86" s="1"/>
  <c r="AD117" s="1" a="1"/>
  <c r="AD117" s="1"/>
  <c r="AC86" a="1"/>
  <c r="AC86" s="1"/>
  <c r="AC117" s="1" a="1"/>
  <c r="AC117" s="1"/>
  <c r="AB86" a="1"/>
  <c r="AB86" s="1"/>
  <c r="AB117" s="1" a="1"/>
  <c r="AB117" s="1"/>
  <c r="AA86" a="1"/>
  <c r="AA86" s="1"/>
  <c r="AA117" s="1" a="1"/>
  <c r="AA117" s="1"/>
  <c r="Z86" a="1"/>
  <c r="Z86" s="1"/>
  <c r="Z117" s="1" a="1"/>
  <c r="Z117" s="1"/>
  <c r="L86"/>
  <c r="L117" s="1"/>
  <c r="L86" a="1"/>
  <c r="K86"/>
  <c r="K117" s="1"/>
  <c r="K86" a="1"/>
  <c r="J86"/>
  <c r="J117" s="1"/>
  <c r="J86" a="1"/>
  <c r="I86"/>
  <c r="I117" s="1"/>
  <c r="I86" a="1"/>
  <c r="H86"/>
  <c r="H117" s="1"/>
  <c r="H86" a="1"/>
  <c r="G86"/>
  <c r="G117" s="1"/>
  <c r="G86" a="1"/>
  <c r="F86"/>
  <c r="F117" s="1"/>
  <c r="F86" a="1"/>
  <c r="E86"/>
  <c r="E117" s="1"/>
  <c r="E86" a="1"/>
  <c r="D86"/>
  <c r="D117" s="1"/>
  <c r="D86" a="1"/>
  <c r="AG78"/>
  <c r="AG78" a="1"/>
  <c r="AF78"/>
  <c r="AF78" a="1"/>
  <c r="AE78"/>
  <c r="AE78" a="1"/>
  <c r="AD78"/>
  <c r="AD78" a="1"/>
  <c r="AC78"/>
  <c r="AC78" a="1"/>
  <c r="AB78"/>
  <c r="AB78" a="1"/>
  <c r="AA78"/>
  <c r="AA78" a="1"/>
  <c r="Z78"/>
  <c r="Z78" a="1"/>
  <c r="Y78"/>
  <c r="Y78" a="1"/>
  <c r="K78" a="1"/>
  <c r="K78" s="1"/>
  <c r="J78" a="1"/>
  <c r="J78" s="1"/>
  <c r="I78" a="1"/>
  <c r="I78" s="1"/>
  <c r="H78" a="1"/>
  <c r="H78" s="1"/>
  <c r="G78" a="1"/>
  <c r="G78" s="1"/>
  <c r="F78" a="1"/>
  <c r="F78" s="1"/>
  <c r="E78" a="1"/>
  <c r="E78" s="1"/>
  <c r="D78" a="1"/>
  <c r="D78" s="1"/>
  <c r="C78" a="1"/>
  <c r="C78" s="1"/>
  <c r="B78" a="1"/>
  <c r="B78" s="1"/>
  <c r="A78" a="1"/>
  <c r="A78" s="1"/>
  <c r="AG77" a="1"/>
  <c r="AG77" s="1"/>
  <c r="AF77" a="1"/>
  <c r="AF77" s="1"/>
  <c r="AE77" a="1"/>
  <c r="AE77" s="1"/>
  <c r="AD77" a="1"/>
  <c r="AD77" s="1"/>
  <c r="AC77" a="1"/>
  <c r="AC77" s="1"/>
  <c r="AB77" a="1"/>
  <c r="AB77" s="1"/>
  <c r="AA77" a="1"/>
  <c r="AA77" s="1"/>
  <c r="Z77" a="1"/>
  <c r="Z77" s="1"/>
  <c r="Y77" a="1"/>
  <c r="Y77" s="1"/>
  <c r="K77"/>
  <c r="K77" a="1"/>
  <c r="J77"/>
  <c r="J77" a="1"/>
  <c r="I77"/>
  <c r="I77" a="1"/>
  <c r="H77"/>
  <c r="H77" a="1"/>
  <c r="G77"/>
  <c r="G77" a="1"/>
  <c r="F77"/>
  <c r="F77" a="1"/>
  <c r="E77"/>
  <c r="E77" a="1"/>
  <c r="D77"/>
  <c r="D77" a="1"/>
  <c r="C77"/>
  <c r="C77" a="1"/>
  <c r="B77"/>
  <c r="B77" a="1"/>
  <c r="A77"/>
  <c r="A77" a="1"/>
  <c r="AG76"/>
  <c r="AG76" a="1"/>
  <c r="AF76"/>
  <c r="AF76" a="1"/>
  <c r="AE76"/>
  <c r="AE76" a="1"/>
  <c r="AD76"/>
  <c r="AD76" a="1"/>
  <c r="AC76"/>
  <c r="AC76" a="1"/>
  <c r="AB76"/>
  <c r="AB76" a="1"/>
  <c r="AA76"/>
  <c r="AA76" a="1"/>
  <c r="Z76"/>
  <c r="Z76" a="1"/>
  <c r="Y76"/>
  <c r="Y76" a="1"/>
  <c r="K76" a="1"/>
  <c r="K76" s="1"/>
  <c r="J76" a="1"/>
  <c r="J76" s="1"/>
  <c r="I76" a="1"/>
  <c r="I76" s="1"/>
  <c r="H76" a="1"/>
  <c r="H76" s="1"/>
  <c r="G76" a="1"/>
  <c r="G76" s="1"/>
  <c r="F76" a="1"/>
  <c r="F76" s="1"/>
  <c r="E76" a="1"/>
  <c r="E76" s="1"/>
  <c r="D76" a="1"/>
  <c r="D76" s="1"/>
  <c r="C76" a="1"/>
  <c r="C76" s="1"/>
  <c r="B76" a="1"/>
  <c r="B76" s="1"/>
  <c r="A76" a="1"/>
  <c r="A76" s="1"/>
  <c r="AG75" a="1"/>
  <c r="AG75" s="1"/>
  <c r="AF75" a="1"/>
  <c r="AF75" s="1"/>
  <c r="AE75" a="1"/>
  <c r="AE75" s="1"/>
  <c r="AD75" a="1"/>
  <c r="AD75" s="1"/>
  <c r="AC75" a="1"/>
  <c r="AC75" s="1"/>
  <c r="AB75" a="1"/>
  <c r="AB75" s="1"/>
  <c r="AA75" a="1"/>
  <c r="AA75" s="1"/>
  <c r="Z75" a="1"/>
  <c r="Z75" s="1"/>
  <c r="Y75" a="1"/>
  <c r="Y75" s="1"/>
  <c r="K75"/>
  <c r="K75" a="1"/>
  <c r="J75"/>
  <c r="J75" a="1"/>
  <c r="I75"/>
  <c r="I75" a="1"/>
  <c r="H75"/>
  <c r="H75" a="1"/>
  <c r="G75"/>
  <c r="G75" a="1"/>
  <c r="F75"/>
  <c r="F75" a="1"/>
  <c r="E75"/>
  <c r="E75" a="1"/>
  <c r="D75"/>
  <c r="D75" a="1"/>
  <c r="C75"/>
  <c r="C75" a="1"/>
  <c r="B75"/>
  <c r="B75" a="1"/>
  <c r="A75"/>
  <c r="A75" a="1"/>
  <c r="AG74"/>
  <c r="AG74" a="1"/>
  <c r="AF74"/>
  <c r="AF74" a="1"/>
  <c r="AE74"/>
  <c r="AE74" a="1"/>
  <c r="AD74"/>
  <c r="AD74" a="1"/>
  <c r="AC74"/>
  <c r="AC74" a="1"/>
  <c r="AB74"/>
  <c r="AB74" a="1"/>
  <c r="AA74"/>
  <c r="AA74" a="1"/>
  <c r="Z74"/>
  <c r="Z74" a="1"/>
  <c r="Y74"/>
  <c r="Y74" a="1"/>
  <c r="K74" a="1"/>
  <c r="K74" s="1"/>
  <c r="J74" a="1"/>
  <c r="J74" s="1"/>
  <c r="I74" a="1"/>
  <c r="I74" s="1"/>
  <c r="H74" a="1"/>
  <c r="H74" s="1"/>
  <c r="G74" a="1"/>
  <c r="G74" s="1"/>
  <c r="F74" a="1"/>
  <c r="F74" s="1"/>
  <c r="E74" a="1"/>
  <c r="E74" s="1"/>
  <c r="D74" a="1"/>
  <c r="D74" s="1"/>
  <c r="C74" a="1"/>
  <c r="C74" s="1"/>
  <c r="B74" a="1"/>
  <c r="B74" s="1"/>
  <c r="A74" a="1"/>
  <c r="A74" s="1"/>
  <c r="AG73" a="1"/>
  <c r="AG73" s="1"/>
  <c r="AF73" a="1"/>
  <c r="AF73" s="1"/>
  <c r="AE73" a="1"/>
  <c r="AE73" s="1"/>
  <c r="AD73" a="1"/>
  <c r="AD73" s="1"/>
  <c r="AC73" a="1"/>
  <c r="AC73" s="1"/>
  <c r="AB73" a="1"/>
  <c r="AB73" s="1"/>
  <c r="AA73" a="1"/>
  <c r="AA73" s="1"/>
  <c r="Z73" a="1"/>
  <c r="Z73" s="1"/>
  <c r="Y73" a="1"/>
  <c r="Y73" s="1"/>
  <c r="K73"/>
  <c r="K73" a="1"/>
  <c r="J73"/>
  <c r="J73" a="1"/>
  <c r="I73"/>
  <c r="I73" a="1"/>
  <c r="H73"/>
  <c r="H73" a="1"/>
  <c r="G73"/>
  <c r="G73" a="1"/>
  <c r="F73"/>
  <c r="F73" a="1"/>
  <c r="E73"/>
  <c r="E73" a="1"/>
  <c r="D73"/>
  <c r="D73" a="1"/>
  <c r="C73"/>
  <c r="C73" a="1"/>
  <c r="B73"/>
  <c r="B73" a="1"/>
  <c r="A73"/>
  <c r="A73" a="1"/>
  <c r="AG72"/>
  <c r="AG72" a="1"/>
  <c r="AF72"/>
  <c r="AF72" a="1"/>
  <c r="AE72"/>
  <c r="AE72" a="1"/>
  <c r="AD72"/>
  <c r="AD72" a="1"/>
  <c r="AC72"/>
  <c r="AC72" a="1"/>
  <c r="AB72"/>
  <c r="AB72" a="1"/>
  <c r="AA72"/>
  <c r="AA72" a="1"/>
  <c r="Z72"/>
  <c r="Z72" a="1"/>
  <c r="Y72"/>
  <c r="Y72" a="1"/>
  <c r="K72" a="1"/>
  <c r="K72" s="1"/>
  <c r="J72" a="1"/>
  <c r="J72" s="1"/>
  <c r="I72" a="1"/>
  <c r="I72" s="1"/>
  <c r="H72" a="1"/>
  <c r="H72" s="1"/>
  <c r="G72" a="1"/>
  <c r="G72" s="1"/>
  <c r="F72" a="1"/>
  <c r="F72" s="1"/>
  <c r="E72" a="1"/>
  <c r="E72" s="1"/>
  <c r="D72" a="1"/>
  <c r="D72" s="1"/>
  <c r="C72" a="1"/>
  <c r="C72" s="1"/>
  <c r="B72" a="1"/>
  <c r="B72" s="1"/>
  <c r="A72" a="1"/>
  <c r="A72" s="1"/>
  <c r="AG71" a="1"/>
  <c r="AG71" s="1"/>
  <c r="AF71" a="1"/>
  <c r="AF71" s="1"/>
  <c r="AE71" a="1"/>
  <c r="AE71" s="1"/>
  <c r="AD71" a="1"/>
  <c r="AD71" s="1"/>
  <c r="AC71" a="1"/>
  <c r="AC71" s="1"/>
  <c r="AB71" a="1"/>
  <c r="AB71" s="1"/>
  <c r="AA71" a="1"/>
  <c r="AA71" s="1"/>
  <c r="Z71" a="1"/>
  <c r="Z71" s="1"/>
  <c r="Y71" a="1"/>
  <c r="Y71" s="1"/>
  <c r="K71"/>
  <c r="K71" a="1"/>
  <c r="J71"/>
  <c r="J71" a="1"/>
  <c r="I71"/>
  <c r="I71" a="1"/>
  <c r="H71"/>
  <c r="H71" a="1"/>
  <c r="G71"/>
  <c r="G71" a="1"/>
  <c r="F71"/>
  <c r="F71" a="1"/>
  <c r="E71"/>
  <c r="E71" a="1"/>
  <c r="D71"/>
  <c r="D71" a="1"/>
  <c r="C71"/>
  <c r="C71" a="1"/>
  <c r="B71"/>
  <c r="B71" a="1"/>
  <c r="A71"/>
  <c r="A71" a="1"/>
  <c r="AG70"/>
  <c r="AG70" a="1"/>
  <c r="AF70"/>
  <c r="AF70" a="1"/>
  <c r="AE70"/>
  <c r="AE70" a="1"/>
  <c r="AD70"/>
  <c r="AD70" a="1"/>
  <c r="AC70"/>
  <c r="AC70" a="1"/>
  <c r="AB70"/>
  <c r="AB70" a="1"/>
  <c r="AA70"/>
  <c r="AA70" a="1"/>
  <c r="Z70"/>
  <c r="Z70" a="1"/>
  <c r="Y70"/>
  <c r="Y70" a="1"/>
  <c r="K70" a="1"/>
  <c r="K70" s="1"/>
  <c r="J70" a="1"/>
  <c r="J70" s="1"/>
  <c r="I70" a="1"/>
  <c r="I70" s="1"/>
  <c r="H70" a="1"/>
  <c r="H70" s="1"/>
  <c r="G70" a="1"/>
  <c r="G70" s="1"/>
  <c r="F70" a="1"/>
  <c r="F70" s="1"/>
  <c r="E70" a="1"/>
  <c r="E70" s="1"/>
  <c r="D70" a="1"/>
  <c r="D70" s="1"/>
  <c r="C70" a="1"/>
  <c r="C70" s="1"/>
  <c r="B70" a="1"/>
  <c r="B70" s="1"/>
  <c r="A70" a="1"/>
  <c r="A70" s="1"/>
  <c r="AG69" a="1"/>
  <c r="AG69" s="1"/>
  <c r="AF69" a="1"/>
  <c r="AF69" s="1"/>
  <c r="AE69" a="1"/>
  <c r="AE69" s="1"/>
  <c r="AD69" a="1"/>
  <c r="AD69" s="1"/>
  <c r="AC69" a="1"/>
  <c r="AC69" s="1"/>
  <c r="AB69" a="1"/>
  <c r="AB69" s="1"/>
  <c r="AA69" a="1"/>
  <c r="AA69" s="1"/>
  <c r="Z69" a="1"/>
  <c r="Z69" s="1"/>
  <c r="Y69" a="1"/>
  <c r="Y69" s="1"/>
  <c r="K69"/>
  <c r="K69" a="1"/>
  <c r="J69"/>
  <c r="J69" a="1"/>
  <c r="I69"/>
  <c r="I69" a="1"/>
  <c r="H69"/>
  <c r="H69" a="1"/>
  <c r="G69"/>
  <c r="G69" a="1"/>
  <c r="F69"/>
  <c r="F69" a="1"/>
  <c r="E69"/>
  <c r="E69" a="1"/>
  <c r="D69"/>
  <c r="D69" a="1"/>
  <c r="C69"/>
  <c r="C69" a="1"/>
  <c r="B69"/>
  <c r="B69" a="1"/>
  <c r="A69"/>
  <c r="A69" a="1"/>
  <c r="AG68"/>
  <c r="AG68" a="1"/>
  <c r="AF68"/>
  <c r="AF68" a="1"/>
  <c r="AE68"/>
  <c r="AE68" a="1"/>
  <c r="AD68"/>
  <c r="AD68" a="1"/>
  <c r="AC68"/>
  <c r="AC68" a="1"/>
  <c r="AB68"/>
  <c r="AB68" a="1"/>
  <c r="AA68"/>
  <c r="AA68" a="1"/>
  <c r="Z68"/>
  <c r="Z68" a="1"/>
  <c r="Y68"/>
  <c r="Y68" a="1"/>
  <c r="K68" a="1"/>
  <c r="K68" s="1"/>
  <c r="J68" a="1"/>
  <c r="J68" s="1"/>
  <c r="I68" a="1"/>
  <c r="I68" s="1"/>
  <c r="H68" a="1"/>
  <c r="H68" s="1"/>
  <c r="G68" a="1"/>
  <c r="G68" s="1"/>
  <c r="F68" a="1"/>
  <c r="F68" s="1"/>
  <c r="E68" a="1"/>
  <c r="E68" s="1"/>
  <c r="D68" a="1"/>
  <c r="D68" s="1"/>
  <c r="C68" a="1"/>
  <c r="C68" s="1"/>
  <c r="B68" a="1"/>
  <c r="B68" s="1"/>
  <c r="A68" a="1"/>
  <c r="A68" s="1"/>
  <c r="AG67" a="1"/>
  <c r="AG67" s="1"/>
  <c r="AF67" a="1"/>
  <c r="AF67" s="1"/>
  <c r="AE67" a="1"/>
  <c r="AE67" s="1"/>
  <c r="AD67" a="1"/>
  <c r="AD67" s="1"/>
  <c r="AC67" a="1"/>
  <c r="AC67" s="1"/>
  <c r="AB67" a="1"/>
  <c r="AB67" s="1"/>
  <c r="AA67" a="1"/>
  <c r="AA67" s="1"/>
  <c r="Z67" a="1"/>
  <c r="Z67" s="1"/>
  <c r="Y67" a="1"/>
  <c r="Y67" s="1"/>
  <c r="K67"/>
  <c r="K67" a="1"/>
  <c r="J67"/>
  <c r="J67" a="1"/>
  <c r="I67"/>
  <c r="I67" a="1"/>
  <c r="H67"/>
  <c r="H67" a="1"/>
  <c r="G67"/>
  <c r="G67" a="1"/>
  <c r="F67"/>
  <c r="F67" a="1"/>
  <c r="E67"/>
  <c r="E67" a="1"/>
  <c r="D67"/>
  <c r="D67" a="1"/>
  <c r="C67"/>
  <c r="C67" a="1"/>
  <c r="B67"/>
  <c r="B67" a="1"/>
  <c r="A67"/>
  <c r="A67" a="1"/>
  <c r="AG66"/>
  <c r="AG66" a="1"/>
  <c r="AF66"/>
  <c r="AF66" a="1"/>
  <c r="AE66"/>
  <c r="AE66" a="1"/>
  <c r="AD66"/>
  <c r="AD66" a="1"/>
  <c r="AC66"/>
  <c r="AC66" a="1"/>
  <c r="AB66"/>
  <c r="AB66" a="1"/>
  <c r="AA66"/>
  <c r="AA66" a="1"/>
  <c r="Z66"/>
  <c r="Z66" a="1"/>
  <c r="Y66"/>
  <c r="Y66" a="1"/>
  <c r="K66" a="1"/>
  <c r="K66" s="1"/>
  <c r="J66" a="1"/>
  <c r="J66" s="1"/>
  <c r="I66" a="1"/>
  <c r="I66" s="1"/>
  <c r="H66" a="1"/>
  <c r="H66" s="1"/>
  <c r="G66" a="1"/>
  <c r="G66" s="1"/>
  <c r="F66" a="1"/>
  <c r="F66" s="1"/>
  <c r="E66" a="1"/>
  <c r="E66" s="1"/>
  <c r="D66" a="1"/>
  <c r="D66" s="1"/>
  <c r="C66" a="1"/>
  <c r="C66" s="1"/>
  <c r="B66" a="1"/>
  <c r="B66" s="1"/>
  <c r="A66" a="1"/>
  <c r="A66" s="1"/>
  <c r="AG65" a="1"/>
  <c r="AG65" s="1"/>
  <c r="AF65" a="1"/>
  <c r="AF65" s="1"/>
  <c r="AE65" a="1"/>
  <c r="AE65" s="1"/>
  <c r="AD65" a="1"/>
  <c r="AD65" s="1"/>
  <c r="AC65" a="1"/>
  <c r="AC65" s="1"/>
  <c r="AB65" a="1"/>
  <c r="AB65" s="1"/>
  <c r="AA65" a="1"/>
  <c r="AA65" s="1"/>
  <c r="Z65" a="1"/>
  <c r="Z65" s="1"/>
  <c r="Y65" a="1"/>
  <c r="Y65" s="1"/>
  <c r="K65"/>
  <c r="K65" a="1"/>
  <c r="J65"/>
  <c r="J65" a="1"/>
  <c r="I65"/>
  <c r="I65" a="1"/>
  <c r="H65"/>
  <c r="H65" a="1"/>
  <c r="G65"/>
  <c r="G65" a="1"/>
  <c r="F65"/>
  <c r="F65" a="1"/>
  <c r="E65"/>
  <c r="E65" a="1"/>
  <c r="D65"/>
  <c r="D65" a="1"/>
  <c r="C65"/>
  <c r="C65" a="1"/>
  <c r="B65"/>
  <c r="B65" a="1"/>
  <c r="A65"/>
  <c r="A65" a="1"/>
  <c r="AG64"/>
  <c r="AG64" a="1"/>
  <c r="AF64"/>
  <c r="AF64" a="1"/>
  <c r="AE64"/>
  <c r="AE64" a="1"/>
  <c r="AD64"/>
  <c r="AD64" a="1"/>
  <c r="AC64"/>
  <c r="AC64" a="1"/>
  <c r="AB64"/>
  <c r="AB64" a="1"/>
  <c r="AA64"/>
  <c r="AA64" a="1"/>
  <c r="Z64"/>
  <c r="Z64" a="1"/>
  <c r="Y64"/>
  <c r="Y64" a="1"/>
  <c r="K64" a="1"/>
  <c r="K64" s="1"/>
  <c r="J64" a="1"/>
  <c r="J64" s="1"/>
  <c r="I64" a="1"/>
  <c r="I64" s="1"/>
  <c r="H64" a="1"/>
  <c r="H64" s="1"/>
  <c r="G64" a="1"/>
  <c r="G64" s="1"/>
  <c r="F64" a="1"/>
  <c r="F64" s="1"/>
  <c r="E64" a="1"/>
  <c r="E64" s="1"/>
  <c r="D64" a="1"/>
  <c r="D64" s="1"/>
  <c r="C64" a="1"/>
  <c r="C64" s="1"/>
  <c r="B64" a="1"/>
  <c r="B64" s="1"/>
  <c r="A64" a="1"/>
  <c r="A64" s="1"/>
  <c r="AG63" a="1"/>
  <c r="AG63" s="1"/>
  <c r="AF63" a="1"/>
  <c r="AF63" s="1"/>
  <c r="AE63" a="1"/>
  <c r="AE63" s="1"/>
  <c r="AD63" a="1"/>
  <c r="AD63" s="1"/>
  <c r="AC63" a="1"/>
  <c r="AC63" s="1"/>
  <c r="AB63" a="1"/>
  <c r="AB63" s="1"/>
  <c r="AA63" a="1"/>
  <c r="AA63" s="1"/>
  <c r="Z63" a="1"/>
  <c r="Z63" s="1"/>
  <c r="Y63" a="1"/>
  <c r="Y63" s="1"/>
  <c r="K63"/>
  <c r="K63" a="1"/>
  <c r="J63"/>
  <c r="J63" a="1"/>
  <c r="I63"/>
  <c r="I63" a="1"/>
  <c r="H63"/>
  <c r="H63" a="1"/>
  <c r="G63"/>
  <c r="G63" a="1"/>
  <c r="F63"/>
  <c r="F63" a="1"/>
  <c r="E63"/>
  <c r="E63" a="1"/>
  <c r="D63"/>
  <c r="D63" a="1"/>
  <c r="C63"/>
  <c r="C63" a="1"/>
  <c r="B63"/>
  <c r="B63" a="1"/>
  <c r="A63"/>
  <c r="A63" a="1"/>
  <c r="AG62"/>
  <c r="AG62" a="1"/>
  <c r="AF62"/>
  <c r="AF62" a="1"/>
  <c r="AE62"/>
  <c r="AE62" a="1"/>
  <c r="AD62"/>
  <c r="AD62" a="1"/>
  <c r="AC62"/>
  <c r="AC62" a="1"/>
  <c r="AB62"/>
  <c r="AB62" a="1"/>
  <c r="AA62"/>
  <c r="AA62" a="1"/>
  <c r="Z62"/>
  <c r="Z62" a="1"/>
  <c r="Y62"/>
  <c r="Y62" a="1"/>
  <c r="K62" a="1"/>
  <c r="K62" s="1"/>
  <c r="J62" a="1"/>
  <c r="J62" s="1"/>
  <c r="I62" a="1"/>
  <c r="I62" s="1"/>
  <c r="H62" a="1"/>
  <c r="H62" s="1"/>
  <c r="G62" a="1"/>
  <c r="G62" s="1"/>
  <c r="F62" a="1"/>
  <c r="F62" s="1"/>
  <c r="E62" a="1"/>
  <c r="E62" s="1"/>
  <c r="D62" a="1"/>
  <c r="D62" s="1"/>
  <c r="C62" a="1"/>
  <c r="C62" s="1"/>
  <c r="B62" a="1"/>
  <c r="B62" s="1"/>
  <c r="A62" a="1"/>
  <c r="A62" s="1"/>
  <c r="AG61" a="1"/>
  <c r="AG61" s="1"/>
  <c r="AF61" a="1"/>
  <c r="AF61" s="1"/>
  <c r="AE61" a="1"/>
  <c r="AE61" s="1"/>
  <c r="AD61" a="1"/>
  <c r="AD61" s="1"/>
  <c r="AC61" a="1"/>
  <c r="AC61" s="1"/>
  <c r="AB61" a="1"/>
  <c r="AB61" s="1"/>
  <c r="AA61" a="1"/>
  <c r="AA61" s="1"/>
  <c r="Z61" a="1"/>
  <c r="Z61" s="1"/>
  <c r="Y61"/>
  <c r="Y61" a="1"/>
  <c r="K61" a="1"/>
  <c r="K61" s="1"/>
  <c r="J61" a="1"/>
  <c r="J61" s="1"/>
  <c r="I61" a="1"/>
  <c r="I61" s="1"/>
  <c r="H61" a="1"/>
  <c r="H61" s="1"/>
  <c r="G61" a="1"/>
  <c r="G61" s="1"/>
  <c r="F61" a="1"/>
  <c r="F61" s="1"/>
  <c r="E61" a="1"/>
  <c r="E61" s="1"/>
  <c r="D61" a="1"/>
  <c r="D61" s="1"/>
  <c r="C61" a="1"/>
  <c r="C61" s="1"/>
  <c r="B61" a="1"/>
  <c r="B61" s="1"/>
  <c r="A61" a="1"/>
  <c r="A61" s="1"/>
  <c r="AG60" a="1"/>
  <c r="AG60" s="1"/>
  <c r="AF60" a="1"/>
  <c r="AF60" s="1"/>
  <c r="AE60" a="1"/>
  <c r="AE60" s="1"/>
  <c r="AD60" a="1"/>
  <c r="AD60" s="1"/>
  <c r="AC60" a="1"/>
  <c r="AC60" s="1"/>
  <c r="AB60" a="1"/>
  <c r="AB60" s="1"/>
  <c r="AA60" a="1"/>
  <c r="AA60" s="1"/>
  <c r="Z60" a="1"/>
  <c r="Z60" s="1"/>
  <c r="Y60" a="1"/>
  <c r="Y60" s="1"/>
  <c r="K60"/>
  <c r="K60" a="1"/>
  <c r="J60"/>
  <c r="J60" a="1"/>
  <c r="I60"/>
  <c r="I60" a="1"/>
  <c r="H60"/>
  <c r="H60" a="1"/>
  <c r="G60"/>
  <c r="G60" a="1"/>
  <c r="F60"/>
  <c r="F60" a="1"/>
  <c r="E60"/>
  <c r="E60" a="1"/>
  <c r="D60"/>
  <c r="D60" a="1"/>
  <c r="C60"/>
  <c r="C60" a="1"/>
  <c r="B60"/>
  <c r="B60" a="1"/>
  <c r="A60"/>
  <c r="A60" a="1"/>
  <c r="AG59"/>
  <c r="AG59" a="1"/>
  <c r="AF59"/>
  <c r="AF59" a="1"/>
  <c r="AE59"/>
  <c r="AE59" a="1"/>
  <c r="AD59"/>
  <c r="AD59" a="1"/>
  <c r="AC59"/>
  <c r="AC59" a="1"/>
  <c r="AB59"/>
  <c r="AB59" a="1"/>
  <c r="AA59"/>
  <c r="AA59" a="1"/>
  <c r="Z59"/>
  <c r="Z59" a="1"/>
  <c r="Y59"/>
  <c r="Y59" a="1"/>
  <c r="K59" a="1"/>
  <c r="K59" s="1"/>
  <c r="J59" a="1"/>
  <c r="J59" s="1"/>
  <c r="I59" a="1"/>
  <c r="I59" s="1"/>
  <c r="H59" a="1"/>
  <c r="H59" s="1"/>
  <c r="G59" a="1"/>
  <c r="G59" s="1"/>
  <c r="F59" a="1"/>
  <c r="F59" s="1"/>
  <c r="E59" a="1"/>
  <c r="E59" s="1"/>
  <c r="D59" a="1"/>
  <c r="D59" s="1"/>
  <c r="C59" a="1"/>
  <c r="C59" s="1"/>
  <c r="B59" a="1"/>
  <c r="B59" s="1"/>
  <c r="A59" a="1"/>
  <c r="A59" s="1"/>
  <c r="AG58" a="1"/>
  <c r="AG58" s="1"/>
  <c r="AF58" a="1"/>
  <c r="AF58" s="1"/>
  <c r="AE58" a="1"/>
  <c r="AE58" s="1"/>
  <c r="AD58" a="1"/>
  <c r="AD58" s="1"/>
  <c r="AC58" a="1"/>
  <c r="AC58" s="1"/>
  <c r="AB58" a="1"/>
  <c r="AB58" s="1"/>
  <c r="AA58" a="1"/>
  <c r="AA58" s="1"/>
  <c r="Z58" a="1"/>
  <c r="Z58" s="1"/>
  <c r="Y58" a="1"/>
  <c r="Y58" s="1"/>
  <c r="K58"/>
  <c r="K58" a="1"/>
  <c r="J58"/>
  <c r="J58" a="1"/>
  <c r="I58"/>
  <c r="I58" a="1"/>
  <c r="H58"/>
  <c r="H58" a="1"/>
  <c r="G58"/>
  <c r="G58" a="1"/>
  <c r="F58"/>
  <c r="F58" a="1"/>
  <c r="E58"/>
  <c r="E58" a="1"/>
  <c r="D58"/>
  <c r="D58" a="1"/>
  <c r="C58"/>
  <c r="C58" a="1"/>
  <c r="B58"/>
  <c r="B58" a="1"/>
  <c r="A58"/>
  <c r="A58" a="1"/>
  <c r="AG57"/>
  <c r="AG57" a="1"/>
  <c r="AF57"/>
  <c r="AF57" a="1"/>
  <c r="AE57"/>
  <c r="AE57" a="1"/>
  <c r="AD57"/>
  <c r="AD57" a="1"/>
  <c r="AC57"/>
  <c r="AC57" a="1"/>
  <c r="AB57"/>
  <c r="AB57" a="1"/>
  <c r="AA57"/>
  <c r="AA57" a="1"/>
  <c r="Z57"/>
  <c r="Z57" a="1"/>
  <c r="Y57" a="1"/>
  <c r="Y57" s="1"/>
  <c r="K57" a="1"/>
  <c r="K57" s="1"/>
  <c r="J57" a="1"/>
  <c r="J57" s="1"/>
  <c r="I57" a="1"/>
  <c r="I57" s="1"/>
  <c r="H57" a="1"/>
  <c r="H57" s="1"/>
  <c r="G57" a="1"/>
  <c r="G57" s="1"/>
  <c r="F57" a="1"/>
  <c r="F57" s="1"/>
  <c r="E57" a="1"/>
  <c r="E57" s="1"/>
  <c r="D57" a="1"/>
  <c r="D57" s="1"/>
  <c r="C57" a="1"/>
  <c r="C57" s="1"/>
  <c r="B57" a="1"/>
  <c r="B57" s="1"/>
  <c r="A57" a="1"/>
  <c r="A57" s="1"/>
  <c r="AG56" a="1"/>
  <c r="AG56" s="1"/>
  <c r="AF56" a="1"/>
  <c r="AF56" s="1"/>
  <c r="AE56" a="1"/>
  <c r="AE56" s="1"/>
  <c r="AD56" a="1"/>
  <c r="AD56" s="1"/>
  <c r="AC56" a="1"/>
  <c r="AC56" s="1"/>
  <c r="AB56" a="1"/>
  <c r="AB56" s="1"/>
  <c r="AA56" a="1"/>
  <c r="AA56" s="1"/>
  <c r="Z56" a="1"/>
  <c r="Z56" s="1"/>
  <c r="Y56" a="1"/>
  <c r="Y56" s="1"/>
  <c r="K56"/>
  <c r="K56" a="1"/>
  <c r="J56"/>
  <c r="J56" a="1"/>
  <c r="I56"/>
  <c r="I56" a="1"/>
  <c r="H56"/>
  <c r="H56" a="1"/>
  <c r="G56"/>
  <c r="G56" a="1"/>
  <c r="F56"/>
  <c r="F56" a="1"/>
  <c r="E56"/>
  <c r="E56" a="1"/>
  <c r="D56"/>
  <c r="D56" a="1"/>
  <c r="C56"/>
  <c r="C56" a="1"/>
  <c r="B56"/>
  <c r="B56" a="1"/>
  <c r="A56"/>
  <c r="A56" a="1"/>
  <c r="AG55"/>
  <c r="AG55" a="1"/>
  <c r="AF55"/>
  <c r="AF55" a="1"/>
  <c r="AE55"/>
  <c r="AE55" a="1"/>
  <c r="AD55"/>
  <c r="AD55" a="1"/>
  <c r="AC55"/>
  <c r="AC55" a="1"/>
  <c r="AB55"/>
  <c r="AB55" a="1"/>
  <c r="AA55"/>
  <c r="AA55" a="1"/>
  <c r="Z55"/>
  <c r="Z55" a="1"/>
  <c r="Y55"/>
  <c r="Y55" a="1"/>
  <c r="K55" a="1"/>
  <c r="K55" s="1"/>
  <c r="J55" a="1"/>
  <c r="J55" s="1"/>
  <c r="I55" a="1"/>
  <c r="I55" s="1"/>
  <c r="H55" a="1"/>
  <c r="H55" s="1"/>
  <c r="G55" a="1"/>
  <c r="G55" s="1"/>
  <c r="F55" a="1"/>
  <c r="F55" s="1"/>
  <c r="E55" a="1"/>
  <c r="E55" s="1"/>
  <c r="D55" a="1"/>
  <c r="D55" s="1"/>
  <c r="C55" a="1"/>
  <c r="C55" s="1"/>
  <c r="B55" a="1"/>
  <c r="B55" s="1"/>
  <c r="A55" a="1"/>
  <c r="A55" s="1"/>
  <c r="AG54" a="1"/>
  <c r="AG54" s="1"/>
  <c r="AF54" a="1"/>
  <c r="AF54" s="1"/>
  <c r="AE54" a="1"/>
  <c r="AE54" s="1"/>
  <c r="AD54" a="1"/>
  <c r="AD54" s="1"/>
  <c r="AC54" a="1"/>
  <c r="AC54" s="1"/>
  <c r="AB54" a="1"/>
  <c r="AB54" s="1"/>
  <c r="AA54" a="1"/>
  <c r="AA54" s="1"/>
  <c r="Z54" a="1"/>
  <c r="Z54" s="1"/>
  <c r="Y54" a="1"/>
  <c r="Y54" s="1"/>
  <c r="K54"/>
  <c r="K54" a="1"/>
  <c r="J54"/>
  <c r="J54" a="1"/>
  <c r="I54"/>
  <c r="I54" a="1"/>
  <c r="H54"/>
  <c r="H54" a="1"/>
  <c r="G54"/>
  <c r="G54" a="1"/>
  <c r="F54"/>
  <c r="F54" a="1"/>
  <c r="E54"/>
  <c r="E54" a="1"/>
  <c r="D54"/>
  <c r="D54" a="1"/>
  <c r="C54"/>
  <c r="C54" a="1"/>
  <c r="B54"/>
  <c r="B54" a="1"/>
  <c r="A54"/>
  <c r="A54" a="1"/>
  <c r="AG53"/>
  <c r="AG53" a="1"/>
  <c r="AF53"/>
  <c r="AF53" a="1"/>
  <c r="AE53"/>
  <c r="AE53" a="1"/>
  <c r="AD53"/>
  <c r="AD53" a="1"/>
  <c r="AC53"/>
  <c r="AC53" a="1"/>
  <c r="AB53"/>
  <c r="AB53" a="1"/>
  <c r="AA53"/>
  <c r="AA53" a="1"/>
  <c r="Z53"/>
  <c r="Z53" a="1"/>
  <c r="Y53" a="1"/>
  <c r="Y53" s="1"/>
  <c r="K53" a="1"/>
  <c r="K53" s="1"/>
  <c r="J53" a="1"/>
  <c r="J53" s="1"/>
  <c r="I53" a="1"/>
  <c r="I53" s="1"/>
  <c r="H53" a="1"/>
  <c r="H53" s="1"/>
  <c r="G53" a="1"/>
  <c r="G53" s="1"/>
  <c r="F53" a="1"/>
  <c r="F53" s="1"/>
  <c r="E53" a="1"/>
  <c r="E53" s="1"/>
  <c r="D53" a="1"/>
  <c r="D53" s="1"/>
  <c r="C53" a="1"/>
  <c r="C53" s="1"/>
  <c r="B53" a="1"/>
  <c r="B53" s="1"/>
  <c r="A53" a="1"/>
  <c r="A53" s="1"/>
  <c r="AG52" a="1"/>
  <c r="AG52" s="1"/>
  <c r="AF52" a="1"/>
  <c r="AF52" s="1"/>
  <c r="AE52" a="1"/>
  <c r="AE52" s="1"/>
  <c r="AD52" a="1"/>
  <c r="AD52" s="1"/>
  <c r="AC52" a="1"/>
  <c r="AC52" s="1"/>
  <c r="AB52" a="1"/>
  <c r="AB52" s="1"/>
  <c r="AA52" a="1"/>
  <c r="AA52" s="1"/>
  <c r="Z52" a="1"/>
  <c r="Z52" s="1"/>
  <c r="Y52" a="1"/>
  <c r="Y52" s="1"/>
  <c r="K52"/>
  <c r="W52" s="1"/>
  <c r="K52" a="1"/>
  <c r="J52"/>
  <c r="J52" a="1"/>
  <c r="I52"/>
  <c r="I52" a="1"/>
  <c r="H52"/>
  <c r="H52" a="1"/>
  <c r="G52"/>
  <c r="S52" s="1"/>
  <c r="G52" a="1"/>
  <c r="F52"/>
  <c r="F52" a="1"/>
  <c r="E52"/>
  <c r="E52" a="1"/>
  <c r="D52"/>
  <c r="D52" a="1"/>
  <c r="C52"/>
  <c r="O52" s="1"/>
  <c r="C52" a="1"/>
  <c r="B52"/>
  <c r="B52" a="1"/>
  <c r="A52"/>
  <c r="A52" a="1"/>
  <c r="AG51"/>
  <c r="AG51" a="1"/>
  <c r="AF51"/>
  <c r="AF51" a="1"/>
  <c r="AE51"/>
  <c r="AE51" a="1"/>
  <c r="AD51"/>
  <c r="AD51" a="1"/>
  <c r="AC51"/>
  <c r="AC51" a="1"/>
  <c r="AB51"/>
  <c r="AB51" a="1"/>
  <c r="AA51"/>
  <c r="AA51" a="1"/>
  <c r="Z51"/>
  <c r="Z51" a="1"/>
  <c r="Y51"/>
  <c r="Y51" a="1"/>
  <c r="K51" a="1"/>
  <c r="K51" s="1"/>
  <c r="J51" a="1"/>
  <c r="J51" s="1"/>
  <c r="V51" s="1"/>
  <c r="I51" a="1"/>
  <c r="I51" s="1"/>
  <c r="H51" a="1"/>
  <c r="H51" s="1"/>
  <c r="T51" s="1"/>
  <c r="G51" a="1"/>
  <c r="G51" s="1"/>
  <c r="F51" a="1"/>
  <c r="F51" s="1"/>
  <c r="R51" s="1"/>
  <c r="E51" a="1"/>
  <c r="E51" s="1"/>
  <c r="Q51" s="1"/>
  <c r="D51" a="1"/>
  <c r="D51" s="1"/>
  <c r="P51" s="1"/>
  <c r="C51" a="1"/>
  <c r="C51" s="1"/>
  <c r="O51" s="1"/>
  <c r="B51" a="1"/>
  <c r="B51" s="1"/>
  <c r="N51" s="1"/>
  <c r="A51" a="1"/>
  <c r="A51" s="1"/>
  <c r="M51" s="1"/>
  <c r="AG50" a="1"/>
  <c r="AG50" s="1"/>
  <c r="AF50" a="1"/>
  <c r="AF50" s="1"/>
  <c r="AE50" a="1"/>
  <c r="AE50" s="1"/>
  <c r="AD50" a="1"/>
  <c r="AD50" s="1"/>
  <c r="AC50" a="1"/>
  <c r="AC50" s="1"/>
  <c r="AB50" a="1"/>
  <c r="AB50" s="1"/>
  <c r="AA50" a="1"/>
  <c r="AA50" s="1"/>
  <c r="Z50" a="1"/>
  <c r="Z50" s="1"/>
  <c r="Y50" a="1"/>
  <c r="Y50" s="1"/>
  <c r="K50"/>
  <c r="W50" s="1"/>
  <c r="K50" a="1"/>
  <c r="J50"/>
  <c r="V50" s="1"/>
  <c r="J50" a="1"/>
  <c r="I50"/>
  <c r="U50" s="1"/>
  <c r="I50" a="1"/>
  <c r="H50"/>
  <c r="T50" s="1"/>
  <c r="H50" a="1"/>
  <c r="G50"/>
  <c r="S50" s="1"/>
  <c r="G50" a="1"/>
  <c r="F50"/>
  <c r="R50" s="1"/>
  <c r="F50" a="1"/>
  <c r="E50"/>
  <c r="Q50" s="1"/>
  <c r="E50" a="1"/>
  <c r="D50"/>
  <c r="P50" s="1"/>
  <c r="D50" a="1"/>
  <c r="C50"/>
  <c r="O50" s="1"/>
  <c r="C50" a="1"/>
  <c r="B50"/>
  <c r="N50" s="1"/>
  <c r="B50" a="1"/>
  <c r="A50"/>
  <c r="M50" s="1"/>
  <c r="A50" a="1"/>
  <c r="AG49"/>
  <c r="AG49" a="1"/>
  <c r="AF49"/>
  <c r="AF49" a="1"/>
  <c r="AE49" a="1"/>
  <c r="AE49" s="1"/>
  <c r="AD49" a="1"/>
  <c r="AD49" s="1"/>
  <c r="AC49" a="1"/>
  <c r="AC49" s="1"/>
  <c r="AB49" a="1"/>
  <c r="AB49" s="1"/>
  <c r="AA49" a="1"/>
  <c r="AA49" s="1"/>
  <c r="Z49" a="1"/>
  <c r="Z49" s="1"/>
  <c r="Y49" a="1"/>
  <c r="Y49" s="1"/>
  <c r="X49"/>
  <c r="X50" s="1"/>
  <c r="X51" s="1"/>
  <c r="X52" s="1"/>
  <c r="X53" s="1"/>
  <c r="X54" s="1"/>
  <c r="X55" s="1"/>
  <c r="X56" s="1"/>
  <c r="X57" s="1"/>
  <c r="X58" s="1"/>
  <c r="X59" s="1"/>
  <c r="X60" s="1"/>
  <c r="X61" s="1"/>
  <c r="X62" s="1"/>
  <c r="X63" s="1"/>
  <c r="X64" s="1"/>
  <c r="X65" s="1"/>
  <c r="X66" s="1"/>
  <c r="X67" s="1"/>
  <c r="X68" s="1"/>
  <c r="X69" s="1"/>
  <c r="X70" s="1"/>
  <c r="X71" s="1"/>
  <c r="X72" s="1"/>
  <c r="X73" s="1"/>
  <c r="X74" s="1"/>
  <c r="X75" s="1"/>
  <c r="X76" s="1"/>
  <c r="X77" s="1"/>
  <c r="L49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K49"/>
  <c r="W49" s="1"/>
  <c r="K49" a="1"/>
  <c r="J49"/>
  <c r="V49" s="1"/>
  <c r="J49" a="1"/>
  <c r="I49"/>
  <c r="U49" s="1"/>
  <c r="I49" a="1"/>
  <c r="H49"/>
  <c r="T49" s="1"/>
  <c r="H49" a="1"/>
  <c r="G49"/>
  <c r="S49" s="1"/>
  <c r="G49" a="1"/>
  <c r="F49" a="1"/>
  <c r="F49" s="1"/>
  <c r="R49" s="1"/>
  <c r="E49" a="1"/>
  <c r="E49" s="1"/>
  <c r="Q49" s="1"/>
  <c r="D49" a="1"/>
  <c r="D49" s="1"/>
  <c r="P49" s="1"/>
  <c r="C49" a="1"/>
  <c r="C49" s="1"/>
  <c r="O49" s="1"/>
  <c r="B49" a="1"/>
  <c r="B49" s="1"/>
  <c r="N49" s="1"/>
  <c r="A49" a="1"/>
  <c r="A49" s="1"/>
  <c r="M49" s="1"/>
  <c r="AG48" a="1"/>
  <c r="AG48" s="1"/>
  <c r="AG79" s="1"/>
  <c r="AF48" a="1"/>
  <c r="AF48" s="1"/>
  <c r="AF79" s="1"/>
  <c r="AE48" a="1"/>
  <c r="AE48" s="1"/>
  <c r="AE79" s="1"/>
  <c r="AD48" a="1"/>
  <c r="AD48" s="1"/>
  <c r="AD79" s="1"/>
  <c r="AC48" a="1"/>
  <c r="AC48" s="1"/>
  <c r="AC79" s="1"/>
  <c r="AB48" a="1"/>
  <c r="AB48" s="1"/>
  <c r="AB79" s="1"/>
  <c r="AA48" a="1"/>
  <c r="AA48" s="1"/>
  <c r="AA79" s="1"/>
  <c r="Z48" a="1"/>
  <c r="Z48" s="1"/>
  <c r="Z79" s="1"/>
  <c r="Y48" a="1"/>
  <c r="Y48" s="1"/>
  <c r="Y79" s="1"/>
  <c r="K48"/>
  <c r="K79" s="1"/>
  <c r="K48" a="1"/>
  <c r="J48"/>
  <c r="J79" s="1"/>
  <c r="J48" a="1"/>
  <c r="I48"/>
  <c r="I79" s="1"/>
  <c r="I48" a="1"/>
  <c r="H48"/>
  <c r="H79" s="1"/>
  <c r="H48" a="1"/>
  <c r="G48"/>
  <c r="G79" s="1"/>
  <c r="G48" a="1"/>
  <c r="F48"/>
  <c r="F48" a="1"/>
  <c r="E48"/>
  <c r="Q48" s="1"/>
  <c r="E48" a="1"/>
  <c r="D48"/>
  <c r="D48" a="1"/>
  <c r="C48"/>
  <c r="O48" s="1"/>
  <c r="C48" a="1"/>
  <c r="B48"/>
  <c r="B48" a="1"/>
  <c r="A48"/>
  <c r="M48" s="1"/>
  <c r="A48" a="1"/>
  <c r="M42"/>
  <c r="S37" a="1"/>
  <c r="S37" s="1"/>
  <c r="Q37"/>
  <c r="P37"/>
  <c r="O37"/>
  <c r="N37"/>
  <c r="M37"/>
  <c r="L37"/>
  <c r="K37"/>
  <c r="J37"/>
  <c r="I37"/>
  <c r="H37"/>
  <c r="C37"/>
  <c r="B37"/>
  <c r="D37" s="1"/>
  <c r="S36"/>
  <c r="S36" a="1"/>
  <c r="Q36"/>
  <c r="P36"/>
  <c r="O36"/>
  <c r="N36"/>
  <c r="M36"/>
  <c r="L36"/>
  <c r="K36"/>
  <c r="J36"/>
  <c r="I36"/>
  <c r="H36"/>
  <c r="C36"/>
  <c r="B36"/>
  <c r="D36" s="1"/>
  <c r="S35"/>
  <c r="S35" a="1"/>
  <c r="Q35"/>
  <c r="P35"/>
  <c r="O35"/>
  <c r="N35"/>
  <c r="M35"/>
  <c r="L35"/>
  <c r="K35"/>
  <c r="J35"/>
  <c r="I35"/>
  <c r="H35"/>
  <c r="C35"/>
  <c r="B35"/>
  <c r="D35" s="1"/>
  <c r="S34"/>
  <c r="S34" a="1"/>
  <c r="Q34"/>
  <c r="P34"/>
  <c r="O34"/>
  <c r="N34"/>
  <c r="M34"/>
  <c r="L34"/>
  <c r="K34"/>
  <c r="J34"/>
  <c r="I34"/>
  <c r="H34"/>
  <c r="C34"/>
  <c r="B34"/>
  <c r="D34" s="1"/>
  <c r="S33" a="1"/>
  <c r="S33" s="1"/>
  <c r="Q33"/>
  <c r="P33"/>
  <c r="O33"/>
  <c r="N33"/>
  <c r="M33"/>
  <c r="L33"/>
  <c r="K33"/>
  <c r="J33"/>
  <c r="I33"/>
  <c r="H33"/>
  <c r="C33"/>
  <c r="B33"/>
  <c r="D33" s="1"/>
  <c r="S32"/>
  <c r="S32" a="1"/>
  <c r="Q32"/>
  <c r="P32"/>
  <c r="O32"/>
  <c r="N32"/>
  <c r="M32"/>
  <c r="L32"/>
  <c r="K32"/>
  <c r="J32"/>
  <c r="I32"/>
  <c r="H32"/>
  <c r="C32"/>
  <c r="B32"/>
  <c r="D32" s="1"/>
  <c r="S31" a="1"/>
  <c r="S31" s="1"/>
  <c r="Q31"/>
  <c r="P31"/>
  <c r="O31"/>
  <c r="N31"/>
  <c r="M31"/>
  <c r="L31"/>
  <c r="K31"/>
  <c r="J31"/>
  <c r="I31"/>
  <c r="H31"/>
  <c r="C31"/>
  <c r="B31"/>
  <c r="D31" s="1"/>
  <c r="S30" a="1"/>
  <c r="S30" s="1"/>
  <c r="Q30"/>
  <c r="P30"/>
  <c r="O30"/>
  <c r="N30"/>
  <c r="M30"/>
  <c r="L30"/>
  <c r="K30"/>
  <c r="J30"/>
  <c r="I30"/>
  <c r="H30"/>
  <c r="C30"/>
  <c r="B30"/>
  <c r="AE29"/>
  <c r="AE31" s="1"/>
  <c r="S29" a="1"/>
  <c r="S29" s="1"/>
  <c r="Q29"/>
  <c r="P29"/>
  <c r="O29"/>
  <c r="N29"/>
  <c r="M29"/>
  <c r="L29"/>
  <c r="K29"/>
  <c r="J29"/>
  <c r="I29"/>
  <c r="H29"/>
  <c r="C29"/>
  <c r="B29"/>
  <c r="D29" s="1"/>
  <c r="S28" a="1"/>
  <c r="S28" s="1"/>
  <c r="Q28"/>
  <c r="P28"/>
  <c r="O28"/>
  <c r="N28"/>
  <c r="M28"/>
  <c r="L28"/>
  <c r="K28"/>
  <c r="J28"/>
  <c r="I28"/>
  <c r="H28"/>
  <c r="C28"/>
  <c r="B28"/>
  <c r="S27" a="1"/>
  <c r="S27" s="1"/>
  <c r="Q27"/>
  <c r="P27"/>
  <c r="O27"/>
  <c r="N27"/>
  <c r="M27"/>
  <c r="L27"/>
  <c r="K27"/>
  <c r="J27"/>
  <c r="I27"/>
  <c r="H27"/>
  <c r="C27"/>
  <c r="B27"/>
  <c r="D27" s="1"/>
  <c r="S26" a="1"/>
  <c r="S26" s="1"/>
  <c r="Q26"/>
  <c r="P26"/>
  <c r="O26"/>
  <c r="N26"/>
  <c r="M26"/>
  <c r="L26"/>
  <c r="K26"/>
  <c r="J26"/>
  <c r="I26"/>
  <c r="H26"/>
  <c r="C26"/>
  <c r="B26"/>
  <c r="D26" s="1"/>
  <c r="S25" a="1"/>
  <c r="S25" s="1"/>
  <c r="Q25"/>
  <c r="P25"/>
  <c r="O25"/>
  <c r="N25"/>
  <c r="M25"/>
  <c r="L25"/>
  <c r="K25"/>
  <c r="J25"/>
  <c r="I25"/>
  <c r="H25"/>
  <c r="C25"/>
  <c r="B25"/>
  <c r="D25" s="1"/>
  <c r="S24" a="1"/>
  <c r="S24" s="1"/>
  <c r="Q24"/>
  <c r="P24"/>
  <c r="O24"/>
  <c r="N24"/>
  <c r="M24"/>
  <c r="L24"/>
  <c r="K24"/>
  <c r="J24"/>
  <c r="I24"/>
  <c r="H24"/>
  <c r="C24"/>
  <c r="B24"/>
  <c r="S23" a="1"/>
  <c r="S23" s="1"/>
  <c r="Q23"/>
  <c r="P23"/>
  <c r="O23"/>
  <c r="N23"/>
  <c r="M23"/>
  <c r="L23"/>
  <c r="K23"/>
  <c r="J23"/>
  <c r="I23"/>
  <c r="H23"/>
  <c r="C23"/>
  <c r="B23"/>
  <c r="D23" s="1"/>
  <c r="S22" a="1"/>
  <c r="S22" s="1"/>
  <c r="Q22"/>
  <c r="P22"/>
  <c r="O22"/>
  <c r="N22"/>
  <c r="M22"/>
  <c r="L22"/>
  <c r="K22"/>
  <c r="J22"/>
  <c r="I22"/>
  <c r="H22"/>
  <c r="C22"/>
  <c r="B22"/>
  <c r="D22" s="1"/>
  <c r="S21"/>
  <c r="S21" a="1"/>
  <c r="Q21"/>
  <c r="P21"/>
  <c r="O21"/>
  <c r="N21"/>
  <c r="M21"/>
  <c r="L21"/>
  <c r="K21"/>
  <c r="J21"/>
  <c r="I21"/>
  <c r="H21"/>
  <c r="C21"/>
  <c r="B21"/>
  <c r="D21" s="1"/>
  <c r="S20" a="1"/>
  <c r="S20" s="1"/>
  <c r="Q20"/>
  <c r="P20"/>
  <c r="O20"/>
  <c r="N20"/>
  <c r="M20"/>
  <c r="L20"/>
  <c r="K20"/>
  <c r="J20"/>
  <c r="I20"/>
  <c r="H20"/>
  <c r="C20"/>
  <c r="B20"/>
  <c r="D20" s="1"/>
  <c r="S19"/>
  <c r="S19" a="1"/>
  <c r="Q19"/>
  <c r="P19"/>
  <c r="O19"/>
  <c r="N19"/>
  <c r="M19"/>
  <c r="L19"/>
  <c r="K19"/>
  <c r="J19"/>
  <c r="I19"/>
  <c r="H19"/>
  <c r="C19"/>
  <c r="B19"/>
  <c r="D19" s="1"/>
  <c r="S18" a="1"/>
  <c r="S18" s="1"/>
  <c r="Q18"/>
  <c r="P18"/>
  <c r="O18"/>
  <c r="N18"/>
  <c r="M18"/>
  <c r="L18"/>
  <c r="K18"/>
  <c r="J18"/>
  <c r="I18"/>
  <c r="H18"/>
  <c r="C18"/>
  <c r="B18"/>
  <c r="D18" s="1"/>
  <c r="S17"/>
  <c r="S17" a="1"/>
  <c r="Q17"/>
  <c r="P17"/>
  <c r="O17"/>
  <c r="N17"/>
  <c r="M17"/>
  <c r="L17"/>
  <c r="K17"/>
  <c r="J17"/>
  <c r="I17"/>
  <c r="H17"/>
  <c r="C17"/>
  <c r="B17"/>
  <c r="D17" s="1"/>
  <c r="S16" a="1"/>
  <c r="S16" s="1"/>
  <c r="Q16"/>
  <c r="P16"/>
  <c r="O16"/>
  <c r="N16"/>
  <c r="M16"/>
  <c r="L16"/>
  <c r="K16"/>
  <c r="J16"/>
  <c r="I16"/>
  <c r="H16"/>
  <c r="C16"/>
  <c r="B16"/>
  <c r="D16" s="1"/>
  <c r="S15"/>
  <c r="S15" a="1"/>
  <c r="Q15"/>
  <c r="P15"/>
  <c r="O15"/>
  <c r="N15"/>
  <c r="M15"/>
  <c r="L15"/>
  <c r="K15"/>
  <c r="J15"/>
  <c r="I15"/>
  <c r="H15"/>
  <c r="C15"/>
  <c r="B15"/>
  <c r="D15" s="1"/>
  <c r="Z14"/>
  <c r="S14"/>
  <c r="S14" a="1"/>
  <c r="Q14"/>
  <c r="P14"/>
  <c r="O14"/>
  <c r="N14"/>
  <c r="M14"/>
  <c r="L14"/>
  <c r="K14"/>
  <c r="J14"/>
  <c r="I14"/>
  <c r="H14"/>
  <c r="C14"/>
  <c r="B14"/>
  <c r="D14" s="1"/>
  <c r="Z13"/>
  <c r="S13"/>
  <c r="S13" a="1"/>
  <c r="Q13"/>
  <c r="P13"/>
  <c r="O13"/>
  <c r="N13"/>
  <c r="M13"/>
  <c r="L13"/>
  <c r="K13"/>
  <c r="J13"/>
  <c r="I13"/>
  <c r="H13"/>
  <c r="C13"/>
  <c r="B13"/>
  <c r="D13" s="1"/>
  <c r="Z12"/>
  <c r="S12"/>
  <c r="S12" a="1"/>
  <c r="Q12"/>
  <c r="P12"/>
  <c r="O12"/>
  <c r="N12"/>
  <c r="M12"/>
  <c r="L12"/>
  <c r="K12"/>
  <c r="J12"/>
  <c r="I12"/>
  <c r="H12"/>
  <c r="C12"/>
  <c r="B12"/>
  <c r="D12" s="1"/>
  <c r="S11"/>
  <c r="S11" a="1"/>
  <c r="Q11"/>
  <c r="P11"/>
  <c r="O11"/>
  <c r="N11"/>
  <c r="M11"/>
  <c r="L11"/>
  <c r="K11"/>
  <c r="J11"/>
  <c r="I11"/>
  <c r="H11"/>
  <c r="C11"/>
  <c r="B11"/>
  <c r="U52" s="1"/>
  <c r="S10" a="1"/>
  <c r="S10" s="1"/>
  <c r="Q10"/>
  <c r="P10"/>
  <c r="O10"/>
  <c r="N10"/>
  <c r="M10"/>
  <c r="L10"/>
  <c r="K10"/>
  <c r="J10"/>
  <c r="I10"/>
  <c r="H10"/>
  <c r="C10"/>
  <c r="B10"/>
  <c r="D10" s="1"/>
  <c r="S9" a="1"/>
  <c r="S9" s="1"/>
  <c r="Q9"/>
  <c r="P9"/>
  <c r="O9"/>
  <c r="N9"/>
  <c r="M9"/>
  <c r="L9"/>
  <c r="K9"/>
  <c r="J9"/>
  <c r="I9"/>
  <c r="H9"/>
  <c r="C9"/>
  <c r="B9"/>
  <c r="D9" s="1"/>
  <c r="S8" a="1"/>
  <c r="S8" s="1"/>
  <c r="Q8"/>
  <c r="P8"/>
  <c r="O8"/>
  <c r="N8"/>
  <c r="M8"/>
  <c r="L8"/>
  <c r="K8"/>
  <c r="J8"/>
  <c r="I8"/>
  <c r="H8"/>
  <c r="G8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C8"/>
  <c r="B8"/>
  <c r="D8" s="1"/>
  <c r="U38" a="1"/>
  <c r="U38" s="1"/>
  <c r="S7" a="1"/>
  <c r="S7" s="1"/>
  <c r="Q7"/>
  <c r="Q38" s="1"/>
  <c r="P7"/>
  <c r="P38" s="1"/>
  <c r="O7"/>
  <c r="O38" s="1"/>
  <c r="N7"/>
  <c r="N38" s="1"/>
  <c r="M7"/>
  <c r="M38" s="1"/>
  <c r="L7"/>
  <c r="L38" s="1"/>
  <c r="K7"/>
  <c r="K38" s="1"/>
  <c r="J7"/>
  <c r="J38" s="1"/>
  <c r="I7"/>
  <c r="I38" s="1"/>
  <c r="H7"/>
  <c r="H38" s="1"/>
  <c r="C7"/>
  <c r="B7"/>
  <c r="D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H39" l="1"/>
  <c r="L39"/>
  <c r="S38" a="1"/>
  <c r="S38" s="1"/>
  <c r="V88"/>
  <c r="T88"/>
  <c r="R88"/>
  <c r="P88"/>
  <c r="W88"/>
  <c r="U88"/>
  <c r="S88"/>
  <c r="Q88"/>
  <c r="O88"/>
  <c r="V95"/>
  <c r="T95"/>
  <c r="R95"/>
  <c r="P95"/>
  <c r="W95"/>
  <c r="U95"/>
  <c r="S95"/>
  <c r="Q95"/>
  <c r="O95"/>
  <c r="V97"/>
  <c r="T97"/>
  <c r="R97"/>
  <c r="P97"/>
  <c r="W97"/>
  <c r="U97"/>
  <c r="S97"/>
  <c r="Q97"/>
  <c r="O97"/>
  <c r="V99"/>
  <c r="T99"/>
  <c r="R99"/>
  <c r="P99"/>
  <c r="W99"/>
  <c r="S99"/>
  <c r="O99"/>
  <c r="U99"/>
  <c r="Q99"/>
  <c r="V101"/>
  <c r="T101"/>
  <c r="R101"/>
  <c r="P101"/>
  <c r="W101"/>
  <c r="S101"/>
  <c r="O101"/>
  <c r="U101"/>
  <c r="Q101"/>
  <c r="V102"/>
  <c r="T102"/>
  <c r="R102"/>
  <c r="P102"/>
  <c r="U102"/>
  <c r="Q102"/>
  <c r="W102"/>
  <c r="S102"/>
  <c r="O102"/>
  <c r="V103"/>
  <c r="T103"/>
  <c r="R103"/>
  <c r="P103"/>
  <c r="W103"/>
  <c r="S103"/>
  <c r="O103"/>
  <c r="U103"/>
  <c r="Q103"/>
  <c r="V104"/>
  <c r="T104"/>
  <c r="R104"/>
  <c r="P104"/>
  <c r="U104"/>
  <c r="Q104"/>
  <c r="W104"/>
  <c r="S104"/>
  <c r="O104"/>
  <c r="V105"/>
  <c r="T105"/>
  <c r="R105"/>
  <c r="P105"/>
  <c r="W105"/>
  <c r="U105"/>
  <c r="S105"/>
  <c r="Q105"/>
  <c r="O105"/>
  <c r="V106"/>
  <c r="T106"/>
  <c r="R106"/>
  <c r="P106"/>
  <c r="W106"/>
  <c r="U106"/>
  <c r="S106"/>
  <c r="Q106"/>
  <c r="O106"/>
  <c r="V107"/>
  <c r="T107"/>
  <c r="R107"/>
  <c r="P107"/>
  <c r="W107"/>
  <c r="U107"/>
  <c r="S107"/>
  <c r="Q107"/>
  <c r="O107"/>
  <c r="V108"/>
  <c r="T108"/>
  <c r="R108"/>
  <c r="P108"/>
  <c r="W108"/>
  <c r="U108"/>
  <c r="S108"/>
  <c r="Q108"/>
  <c r="O108"/>
  <c r="U71"/>
  <c r="Q71"/>
  <c r="M71"/>
  <c r="V110"/>
  <c r="T110"/>
  <c r="R110"/>
  <c r="P110"/>
  <c r="W110"/>
  <c r="U110"/>
  <c r="S110"/>
  <c r="Q110"/>
  <c r="O110"/>
  <c r="V111"/>
  <c r="T111"/>
  <c r="R111"/>
  <c r="P111"/>
  <c r="W111"/>
  <c r="U111"/>
  <c r="S111"/>
  <c r="Q111"/>
  <c r="O111"/>
  <c r="V113"/>
  <c r="T113"/>
  <c r="R113"/>
  <c r="P113"/>
  <c r="W113"/>
  <c r="U113"/>
  <c r="S113"/>
  <c r="Q113"/>
  <c r="O113"/>
  <c r="V114"/>
  <c r="T114"/>
  <c r="R114"/>
  <c r="P114"/>
  <c r="W114"/>
  <c r="U114"/>
  <c r="S114"/>
  <c r="Q114"/>
  <c r="O114"/>
  <c r="V115"/>
  <c r="T115"/>
  <c r="R115"/>
  <c r="P115"/>
  <c r="W115"/>
  <c r="U115"/>
  <c r="S115"/>
  <c r="Q115"/>
  <c r="O115"/>
  <c r="V116"/>
  <c r="T116"/>
  <c r="R116"/>
  <c r="P116"/>
  <c r="W116"/>
  <c r="U116"/>
  <c r="S116"/>
  <c r="Q116"/>
  <c r="O116"/>
  <c r="D11"/>
  <c r="D30"/>
  <c r="B38"/>
  <c r="S48"/>
  <c r="U48"/>
  <c r="W48"/>
  <c r="N52"/>
  <c r="P52"/>
  <c r="R52"/>
  <c r="T52"/>
  <c r="V52"/>
  <c r="M53"/>
  <c r="O53"/>
  <c r="Q53"/>
  <c r="S53"/>
  <c r="U53"/>
  <c r="W53"/>
  <c r="N55"/>
  <c r="P55"/>
  <c r="R55"/>
  <c r="T55"/>
  <c r="V55"/>
  <c r="N57"/>
  <c r="P57"/>
  <c r="R57"/>
  <c r="T57"/>
  <c r="V57"/>
  <c r="M58"/>
  <c r="N58"/>
  <c r="O58"/>
  <c r="P58"/>
  <c r="Q58"/>
  <c r="R58"/>
  <c r="S58"/>
  <c r="T58"/>
  <c r="U58"/>
  <c r="V58"/>
  <c r="W58"/>
  <c r="M59"/>
  <c r="O59"/>
  <c r="Q59"/>
  <c r="S59"/>
  <c r="U59"/>
  <c r="W59"/>
  <c r="M60"/>
  <c r="N60"/>
  <c r="O60"/>
  <c r="P60"/>
  <c r="Q60"/>
  <c r="R60"/>
  <c r="S60"/>
  <c r="T60"/>
  <c r="U60"/>
  <c r="V60"/>
  <c r="W60"/>
  <c r="M61"/>
  <c r="O61"/>
  <c r="Q61"/>
  <c r="S61"/>
  <c r="U61"/>
  <c r="W61"/>
  <c r="N62"/>
  <c r="P62"/>
  <c r="R62"/>
  <c r="T62"/>
  <c r="V62"/>
  <c r="N64"/>
  <c r="P64"/>
  <c r="R64"/>
  <c r="T64"/>
  <c r="V64"/>
  <c r="N66"/>
  <c r="P66"/>
  <c r="R66"/>
  <c r="T66"/>
  <c r="V66"/>
  <c r="N68"/>
  <c r="P68"/>
  <c r="R68"/>
  <c r="T68"/>
  <c r="V68"/>
  <c r="N70"/>
  <c r="P70"/>
  <c r="R70"/>
  <c r="T70"/>
  <c r="V70"/>
  <c r="W86"/>
  <c r="U86"/>
  <c r="S86"/>
  <c r="Q86"/>
  <c r="O86"/>
  <c r="V86"/>
  <c r="T86"/>
  <c r="R86"/>
  <c r="P86"/>
  <c r="V87"/>
  <c r="T87"/>
  <c r="R87"/>
  <c r="P87"/>
  <c r="W87"/>
  <c r="U87"/>
  <c r="S87"/>
  <c r="Q87"/>
  <c r="O87"/>
  <c r="V89"/>
  <c r="T89"/>
  <c r="R89"/>
  <c r="P89"/>
  <c r="W89"/>
  <c r="U89"/>
  <c r="S89"/>
  <c r="Q89"/>
  <c r="O89"/>
  <c r="V90"/>
  <c r="T90"/>
  <c r="R90"/>
  <c r="P90"/>
  <c r="W90"/>
  <c r="U90"/>
  <c r="S90"/>
  <c r="Q90"/>
  <c r="O90"/>
  <c r="V91"/>
  <c r="T91"/>
  <c r="R91"/>
  <c r="P91"/>
  <c r="W91"/>
  <c r="U91"/>
  <c r="S91"/>
  <c r="Q91"/>
  <c r="O91"/>
  <c r="V92"/>
  <c r="T92"/>
  <c r="R92"/>
  <c r="P92"/>
  <c r="W92"/>
  <c r="U92"/>
  <c r="S92"/>
  <c r="Q92"/>
  <c r="O92"/>
  <c r="V93"/>
  <c r="T93"/>
  <c r="R93"/>
  <c r="P93"/>
  <c r="W93"/>
  <c r="U93"/>
  <c r="S93"/>
  <c r="Q93"/>
  <c r="O93"/>
  <c r="V94"/>
  <c r="T94"/>
  <c r="R94"/>
  <c r="P94"/>
  <c r="W94"/>
  <c r="U94"/>
  <c r="S94"/>
  <c r="Q94"/>
  <c r="O94"/>
  <c r="V96"/>
  <c r="T96"/>
  <c r="R96"/>
  <c r="P96"/>
  <c r="W96"/>
  <c r="U96"/>
  <c r="S96"/>
  <c r="Q96"/>
  <c r="O96"/>
  <c r="V98"/>
  <c r="T98"/>
  <c r="R98"/>
  <c r="P98"/>
  <c r="W98"/>
  <c r="U98"/>
  <c r="S98"/>
  <c r="Q98"/>
  <c r="O98"/>
  <c r="V100"/>
  <c r="T100"/>
  <c r="R100"/>
  <c r="P100"/>
  <c r="U100"/>
  <c r="Q100"/>
  <c r="W100"/>
  <c r="S100"/>
  <c r="O100"/>
  <c r="U65"/>
  <c r="Q65"/>
  <c r="M65"/>
  <c r="U69"/>
  <c r="Q69"/>
  <c r="M69"/>
  <c r="V109"/>
  <c r="T109"/>
  <c r="R109"/>
  <c r="P109"/>
  <c r="W109"/>
  <c r="U109"/>
  <c r="S109"/>
  <c r="Q109"/>
  <c r="O109"/>
  <c r="V112"/>
  <c r="T112"/>
  <c r="R112"/>
  <c r="P112"/>
  <c r="W112"/>
  <c r="U112"/>
  <c r="S112"/>
  <c r="Q112"/>
  <c r="O112"/>
  <c r="D24"/>
  <c r="D28"/>
  <c r="AE30"/>
  <c r="C38"/>
  <c r="A79"/>
  <c r="M79" s="1"/>
  <c r="B79"/>
  <c r="N79" s="1"/>
  <c r="C79"/>
  <c r="O79" s="1"/>
  <c r="D79"/>
  <c r="P79" s="1"/>
  <c r="E79"/>
  <c r="Q79" s="1"/>
  <c r="F79"/>
  <c r="R79" s="1"/>
  <c r="S79"/>
  <c r="T79"/>
  <c r="U79"/>
  <c r="V79"/>
  <c r="W79"/>
  <c r="N48"/>
  <c r="P48"/>
  <c r="R48"/>
  <c r="T48"/>
  <c r="V48"/>
  <c r="S51"/>
  <c r="U51"/>
  <c r="W51"/>
  <c r="M52"/>
  <c r="Q52"/>
  <c r="N53"/>
  <c r="P53"/>
  <c r="R53"/>
  <c r="T53"/>
  <c r="V53"/>
  <c r="M54"/>
  <c r="N54"/>
  <c r="O54"/>
  <c r="P54"/>
  <c r="Q54"/>
  <c r="R54"/>
  <c r="S54"/>
  <c r="T54"/>
  <c r="U54"/>
  <c r="V54"/>
  <c r="W54"/>
  <c r="M55"/>
  <c r="O55"/>
  <c r="Q55"/>
  <c r="S55"/>
  <c r="U55"/>
  <c r="W55"/>
  <c r="M56"/>
  <c r="N56"/>
  <c r="O56"/>
  <c r="P56"/>
  <c r="Q56"/>
  <c r="R56"/>
  <c r="S56"/>
  <c r="T56"/>
  <c r="U56"/>
  <c r="V56"/>
  <c r="W56"/>
  <c r="M57"/>
  <c r="O57"/>
  <c r="Q57"/>
  <c r="S57"/>
  <c r="U57"/>
  <c r="W57"/>
  <c r="N59"/>
  <c r="P59"/>
  <c r="R59"/>
  <c r="T59"/>
  <c r="V59"/>
  <c r="N61"/>
  <c r="P61"/>
  <c r="R61"/>
  <c r="T61"/>
  <c r="V61"/>
  <c r="M63"/>
  <c r="O63"/>
  <c r="Q63"/>
  <c r="S63"/>
  <c r="U63"/>
  <c r="W63"/>
  <c r="O65"/>
  <c r="S65"/>
  <c r="W65"/>
  <c r="M67"/>
  <c r="O67"/>
  <c r="Q67"/>
  <c r="S67"/>
  <c r="U67"/>
  <c r="W67"/>
  <c r="O69"/>
  <c r="S69"/>
  <c r="W69"/>
  <c r="O71"/>
  <c r="S71"/>
  <c r="W71"/>
  <c r="M62"/>
  <c r="O62"/>
  <c r="Q62"/>
  <c r="S62"/>
  <c r="U62"/>
  <c r="W62"/>
  <c r="N65"/>
  <c r="P65"/>
  <c r="R65"/>
  <c r="T65"/>
  <c r="V65"/>
  <c r="M66"/>
  <c r="O66"/>
  <c r="Q66"/>
  <c r="S66"/>
  <c r="U66"/>
  <c r="W66"/>
  <c r="N69"/>
  <c r="P69"/>
  <c r="R69"/>
  <c r="T69"/>
  <c r="V69"/>
  <c r="M70"/>
  <c r="O70"/>
  <c r="Q70"/>
  <c r="S70"/>
  <c r="U70"/>
  <c r="W70"/>
  <c r="N72"/>
  <c r="P72"/>
  <c r="R72"/>
  <c r="T72"/>
  <c r="V72"/>
  <c r="N74"/>
  <c r="P74"/>
  <c r="R74"/>
  <c r="T74"/>
  <c r="V74"/>
  <c r="N76"/>
  <c r="P76"/>
  <c r="R76"/>
  <c r="T76"/>
  <c r="V76"/>
  <c r="N78"/>
  <c r="P78"/>
  <c r="R78"/>
  <c r="T78"/>
  <c r="V78"/>
  <c r="N63"/>
  <c r="P63"/>
  <c r="R63"/>
  <c r="T63"/>
  <c r="V63"/>
  <c r="M64"/>
  <c r="O64"/>
  <c r="Q64"/>
  <c r="S64"/>
  <c r="U64"/>
  <c r="W64"/>
  <c r="N67"/>
  <c r="P67"/>
  <c r="R67"/>
  <c r="T67"/>
  <c r="V67"/>
  <c r="M68"/>
  <c r="O68"/>
  <c r="Q68"/>
  <c r="S68"/>
  <c r="U68"/>
  <c r="W68"/>
  <c r="N71"/>
  <c r="P71"/>
  <c r="R71"/>
  <c r="T71"/>
  <c r="V71"/>
  <c r="M72"/>
  <c r="O72"/>
  <c r="Q72"/>
  <c r="S72"/>
  <c r="U72"/>
  <c r="W72"/>
  <c r="M73"/>
  <c r="N73"/>
  <c r="O73"/>
  <c r="P73"/>
  <c r="Q73"/>
  <c r="R73"/>
  <c r="S73"/>
  <c r="T73"/>
  <c r="U73"/>
  <c r="V73"/>
  <c r="W73"/>
  <c r="M74"/>
  <c r="O74"/>
  <c r="Q74"/>
  <c r="S74"/>
  <c r="U74"/>
  <c r="W74"/>
  <c r="M75"/>
  <c r="N75"/>
  <c r="O75"/>
  <c r="P75"/>
  <c r="Q75"/>
  <c r="R75"/>
  <c r="S75"/>
  <c r="T75"/>
  <c r="U75"/>
  <c r="V75"/>
  <c r="W75"/>
  <c r="M76"/>
  <c r="O76"/>
  <c r="Q76"/>
  <c r="S76"/>
  <c r="U76"/>
  <c r="W76"/>
  <c r="M77"/>
  <c r="N77"/>
  <c r="O77"/>
  <c r="P77"/>
  <c r="Q77"/>
  <c r="R77"/>
  <c r="S77"/>
  <c r="T77"/>
  <c r="U77"/>
  <c r="V77"/>
  <c r="W77"/>
  <c r="M78"/>
  <c r="O78"/>
  <c r="Q78"/>
  <c r="S78"/>
  <c r="U78"/>
  <c r="W78"/>
  <c r="V117" l="1"/>
  <c r="T117"/>
  <c r="R117"/>
  <c r="P117"/>
  <c r="W117"/>
  <c r="U117"/>
  <c r="S117"/>
  <c r="Q117"/>
  <c r="O117"/>
  <c r="AF80"/>
  <c r="AD80"/>
  <c r="AB80"/>
  <c r="Z80"/>
  <c r="AG80"/>
  <c r="AE80"/>
  <c r="AC80"/>
  <c r="AA80"/>
  <c r="Y80"/>
  <c r="D38"/>
  <c r="R7"/>
  <c r="R8" l="1"/>
  <c r="R9" l="1"/>
  <c r="R10" l="1"/>
  <c r="R11" l="1"/>
  <c r="R12" l="1"/>
  <c r="R13" l="1"/>
  <c r="R14" l="1"/>
  <c r="R15" l="1"/>
  <c r="R16" l="1"/>
  <c r="R17" l="1"/>
  <c r="R18" l="1"/>
  <c r="R19" l="1"/>
  <c r="R20" l="1"/>
  <c r="R21" l="1"/>
  <c r="R22" l="1"/>
  <c r="R23" l="1"/>
  <c r="R24" l="1"/>
  <c r="R25" l="1"/>
  <c r="R26" l="1"/>
  <c r="R27" l="1"/>
  <c r="R28" l="1"/>
  <c r="R29" l="1"/>
  <c r="R30" l="1"/>
  <c r="R31" l="1"/>
  <c r="R32" l="1"/>
  <c r="R33" l="1"/>
  <c r="R34" l="1"/>
  <c r="R35" l="1"/>
  <c r="R36" l="1"/>
  <c r="R37" l="1"/>
</calcChain>
</file>

<file path=xl/sharedStrings.xml><?xml version="1.0" encoding="utf-8"?>
<sst xmlns="http://schemas.openxmlformats.org/spreadsheetml/2006/main" count="125" uniqueCount="55">
  <si>
    <t>Statistiques 3j et +</t>
  </si>
  <si>
    <t>Statistiques Globales</t>
  </si>
  <si>
    <t>Durée moyenne de reprise (H)</t>
  </si>
  <si>
    <t>Durée moyenne de reprise (H) sur les prios 1</t>
  </si>
  <si>
    <t>Statistiques par DF</t>
  </si>
  <si>
    <t xml:space="preserve">Statistiques par DOS </t>
  </si>
  <si>
    <t>AC</t>
  </si>
  <si>
    <t>CA</t>
  </si>
  <si>
    <t>CE</t>
  </si>
  <si>
    <t>SR</t>
  </si>
  <si>
    <t>MLMC</t>
  </si>
  <si>
    <t>Jour</t>
  </si>
  <si>
    <t>Total 3J et +</t>
  </si>
  <si>
    <t>NB total</t>
  </si>
  <si>
    <t>Pourcentage</t>
  </si>
  <si>
    <t>APGC</t>
  </si>
  <si>
    <t>PCM</t>
  </si>
  <si>
    <t>PCA</t>
  </si>
  <si>
    <t>COMB</t>
  </si>
  <si>
    <t>APC</t>
  </si>
  <si>
    <t>LOT</t>
  </si>
  <si>
    <t>Durée moyenne par semaine de reprise (H) sur les prios 1</t>
  </si>
  <si>
    <t>total</t>
  </si>
  <si>
    <t>Tot</t>
  </si>
  <si>
    <t>Moy 
du mois</t>
  </si>
  <si>
    <t>Nombre de trains calés 3j et + (Par DF et PA)</t>
  </si>
  <si>
    <t>Les % sur les trains calés 3j et + (par DF et PA)</t>
  </si>
  <si>
    <t>Nombre des trains calés  3J et + (par motifs)</t>
  </si>
  <si>
    <t>Stat par DF</t>
  </si>
  <si>
    <t>Stat par PA</t>
  </si>
  <si>
    <t>NORD</t>
  </si>
  <si>
    <t>EST</t>
  </si>
  <si>
    <t>ATL</t>
  </si>
  <si>
    <t>SUD EST</t>
  </si>
  <si>
    <t>NORIF</t>
  </si>
  <si>
    <t xml:space="preserve">NORD </t>
  </si>
  <si>
    <t>ADC</t>
  </si>
  <si>
    <t>LOC</t>
  </si>
  <si>
    <t>MPA</t>
  </si>
  <si>
    <t>RCI</t>
  </si>
  <si>
    <t>MVS</t>
  </si>
  <si>
    <t>RAG</t>
  </si>
  <si>
    <t>CLI</t>
  </si>
  <si>
    <t>AWL</t>
  </si>
  <si>
    <t>AFC</t>
  </si>
  <si>
    <t>%</t>
  </si>
  <si>
    <t>Nombre des trains calés (par motifs)</t>
  </si>
  <si>
    <t>Les % sur des trains calés (par motifs)</t>
  </si>
  <si>
    <t>les Moyennes sur délais (en heures) de reprise des trains calés (par motifs)</t>
  </si>
  <si>
    <t>MOY</t>
  </si>
  <si>
    <t/>
  </si>
  <si>
    <t>S28</t>
  </si>
  <si>
    <t>S29</t>
  </si>
  <si>
    <t>S30</t>
  </si>
  <si>
    <t>S31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</si>
</sst>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12"/>
      <name val="Arial"/>
      <family val="2"/>
    </font>
    <font>
      <b/>
      <sz val="10"/>
      <color rgb="FF0088CE"/>
      <name val="Arial"/>
      <family val="2"/>
    </font>
    <font>
      <sz val="10"/>
      <color indexed="12"/>
      <name val="Arial"/>
      <family val="2"/>
    </font>
    <font>
      <b/>
      <sz val="10"/>
      <color rgb="FF009AA6"/>
      <name val="Arial"/>
      <family val="2"/>
    </font>
    <font>
      <b/>
      <sz val="10"/>
      <color indexed="10"/>
      <name val="Arial"/>
      <family val="2"/>
    </font>
    <font>
      <b/>
      <sz val="10"/>
      <color rgb="FFCD0037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4"/>
      <name val="Arial"/>
      <family val="2"/>
    </font>
    <font>
      <b/>
      <sz val="10"/>
      <name val="Arial Unicode MS"/>
      <family val="2"/>
    </font>
    <font>
      <b/>
      <sz val="10"/>
      <color indexed="10"/>
      <name val="Arial Unicode MS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9AA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9B9B9"/>
        <bgColor indexed="64"/>
      </patternFill>
    </fill>
  </fills>
  <borders count="150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rgb="FF009AA6"/>
      </left>
      <right/>
      <top style="thick">
        <color rgb="FF009AA6"/>
      </top>
      <bottom style="medium">
        <color indexed="9"/>
      </bottom>
      <diagonal/>
    </border>
    <border>
      <left style="thick">
        <color rgb="FF009AA6"/>
      </left>
      <right style="thick">
        <color rgb="FF009AA6"/>
      </right>
      <top style="thick">
        <color rgb="FF009AA6"/>
      </top>
      <bottom/>
      <diagonal/>
    </border>
    <border>
      <left style="thick">
        <color rgb="FFD2E100"/>
      </left>
      <right style="thick">
        <color rgb="FFD2E100"/>
      </right>
      <top style="thick">
        <color rgb="FFD2E100"/>
      </top>
      <bottom/>
      <diagonal/>
    </border>
    <border>
      <left style="thick">
        <color indexed="10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thick">
        <color indexed="10"/>
      </right>
      <top/>
      <bottom style="medium">
        <color indexed="12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 style="thick">
        <color rgb="FF009AA6"/>
      </left>
      <right/>
      <top style="medium">
        <color indexed="9"/>
      </top>
      <bottom style="medium">
        <color indexed="9"/>
      </bottom>
      <diagonal/>
    </border>
    <border>
      <left style="thick">
        <color rgb="FF009AA6"/>
      </left>
      <right style="thick">
        <color rgb="FF009AA6"/>
      </right>
      <top/>
      <bottom/>
      <diagonal/>
    </border>
    <border>
      <left style="thick">
        <color rgb="FFD2E100"/>
      </left>
      <right style="thick">
        <color rgb="FFD2E100"/>
      </right>
      <top/>
      <bottom/>
      <diagonal/>
    </border>
    <border>
      <left style="thick">
        <color indexed="10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thick">
        <color indexed="10"/>
      </right>
      <top style="medium">
        <color indexed="12"/>
      </top>
      <bottom style="medium">
        <color indexed="1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ck">
        <color indexed="1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1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9AA6"/>
      </left>
      <right/>
      <top style="medium">
        <color indexed="9"/>
      </top>
      <bottom/>
      <diagonal/>
    </border>
    <border>
      <left style="thick">
        <color indexed="10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thick">
        <color indexed="10"/>
      </right>
      <top style="medium">
        <color indexed="12"/>
      </top>
      <bottom style="medium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009AA6"/>
      </left>
      <right style="thick">
        <color rgb="FF009AA6"/>
      </right>
      <top style="thick">
        <color rgb="FF009AA6"/>
      </top>
      <bottom style="thin">
        <color indexed="64"/>
      </bottom>
      <diagonal/>
    </border>
    <border>
      <left style="thick">
        <color rgb="FF009AA6"/>
      </left>
      <right style="thick">
        <color rgb="FF009AA6"/>
      </right>
      <top/>
      <bottom style="thick">
        <color rgb="FF009AA6"/>
      </bottom>
      <diagonal/>
    </border>
    <border>
      <left style="thick">
        <color rgb="FFD2E100"/>
      </left>
      <right style="thick">
        <color rgb="FFD2E100"/>
      </right>
      <top/>
      <bottom style="thick">
        <color rgb="FFD2E100"/>
      </bottom>
      <diagonal/>
    </border>
    <border>
      <left style="thick">
        <color indexed="10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DashDot">
        <color indexed="64"/>
      </right>
      <top style="medium">
        <color indexed="12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12"/>
      </top>
      <bottom style="thin">
        <color indexed="64"/>
      </bottom>
      <diagonal/>
    </border>
    <border>
      <left style="mediumDashDot">
        <color indexed="64"/>
      </left>
      <right style="thick">
        <color indexed="10"/>
      </right>
      <top style="medium">
        <color indexed="12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thick">
        <color indexed="10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9AA6"/>
      </left>
      <right style="thick">
        <color rgb="FF009AA6"/>
      </right>
      <top style="thin">
        <color indexed="64"/>
      </top>
      <bottom style="thin">
        <color indexed="64"/>
      </bottom>
      <diagonal/>
    </border>
    <border>
      <left style="thick">
        <color rgb="FF009AA6"/>
      </left>
      <right style="thick">
        <color rgb="FF009AA6"/>
      </right>
      <top/>
      <bottom style="thin">
        <color indexed="64"/>
      </bottom>
      <diagonal/>
    </border>
    <border>
      <left style="thick">
        <color rgb="FFD2E100"/>
      </left>
      <right/>
      <top/>
      <bottom/>
      <diagonal/>
    </border>
    <border>
      <left style="thick">
        <color indexed="10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D2E1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12"/>
      </right>
      <top/>
      <bottom style="medium">
        <color indexed="12"/>
      </bottom>
      <diagonal/>
    </border>
    <border>
      <left style="medium">
        <color indexed="12"/>
      </left>
      <right style="mediumDashDot">
        <color indexed="64"/>
      </right>
      <top/>
      <bottom style="medium">
        <color indexed="12"/>
      </bottom>
      <diagonal/>
    </border>
    <border>
      <left style="mediumDashDot">
        <color indexed="64"/>
      </left>
      <right style="mediumDashDot">
        <color indexed="64"/>
      </right>
      <top/>
      <bottom style="medium">
        <color indexed="12"/>
      </bottom>
      <diagonal/>
    </border>
    <border>
      <left style="mediumDashDot">
        <color indexed="64"/>
      </left>
      <right style="thick">
        <color indexed="10"/>
      </right>
      <top/>
      <bottom style="medium">
        <color indexed="12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mediumDashDot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medium">
        <color indexed="64"/>
      </bottom>
      <diagonal/>
    </border>
    <border>
      <left style="mediumDashDot">
        <color indexed="64"/>
      </left>
      <right style="thick">
        <color indexed="10"/>
      </right>
      <top/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9AA6"/>
      </left>
      <right style="thick">
        <color rgb="FF009AA6"/>
      </right>
      <top/>
      <bottom style="mediumDashed">
        <color indexed="64"/>
      </bottom>
      <diagonal/>
    </border>
    <border>
      <left style="thick">
        <color indexed="10"/>
      </left>
      <right style="medium">
        <color indexed="12"/>
      </right>
      <top style="medium">
        <color indexed="12"/>
      </top>
      <bottom style="thick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10"/>
      </bottom>
      <diagonal/>
    </border>
    <border>
      <left style="medium">
        <color indexed="12"/>
      </left>
      <right style="thick">
        <color indexed="10"/>
      </right>
      <top style="medium">
        <color indexed="12"/>
      </top>
      <bottom style="thick">
        <color indexed="1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ck">
        <color indexed="10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 style="thick">
        <color indexed="10"/>
      </left>
      <right/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 style="thick">
        <color indexed="10"/>
      </left>
      <right style="mediumDashDot">
        <color indexed="64"/>
      </right>
      <top style="medium">
        <color indexed="64"/>
      </top>
      <bottom style="medium">
        <color indexed="10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 style="thick">
        <color rgb="FF009AA6"/>
      </left>
      <right style="thick">
        <color rgb="FF009AA6"/>
      </right>
      <top style="medium">
        <color indexed="64"/>
      </top>
      <bottom style="thick">
        <color rgb="FF009AA6"/>
      </bottom>
      <diagonal/>
    </border>
    <border>
      <left style="thick">
        <color rgb="FFD2E100"/>
      </left>
      <right style="thick">
        <color rgb="FFD2E100"/>
      </right>
      <top style="medium">
        <color indexed="64"/>
      </top>
      <bottom style="thick">
        <color rgb="FFD2E100"/>
      </bottom>
      <diagonal/>
    </border>
    <border>
      <left/>
      <right style="medium">
        <color indexed="10"/>
      </right>
      <top style="thick">
        <color indexed="10"/>
      </top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12"/>
      </right>
      <top style="thick">
        <color indexed="10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10"/>
      </top>
      <bottom style="medium">
        <color indexed="12"/>
      </bottom>
      <diagonal/>
    </border>
    <border>
      <left style="medium">
        <color indexed="12"/>
      </left>
      <right style="medium">
        <color indexed="64"/>
      </right>
      <top style="thick">
        <color indexed="10"/>
      </top>
      <bottom style="medium">
        <color indexed="12"/>
      </bottom>
      <diagonal/>
    </border>
    <border>
      <left style="medium">
        <color indexed="12"/>
      </left>
      <right style="thick">
        <color indexed="10"/>
      </right>
      <top style="thick">
        <color indexed="10"/>
      </top>
      <bottom style="medium">
        <color indexed="12"/>
      </bottom>
      <diagonal/>
    </border>
    <border>
      <left style="medium">
        <color indexed="64"/>
      </left>
      <right/>
      <top style="thick">
        <color indexed="10"/>
      </top>
      <bottom style="medium">
        <color indexed="64"/>
      </bottom>
      <diagonal/>
    </border>
    <border>
      <left/>
      <right/>
      <top style="thick">
        <color indexed="10"/>
      </top>
      <bottom style="medium">
        <color indexed="64"/>
      </bottom>
      <diagonal/>
    </border>
    <border>
      <left style="thick">
        <color indexed="10"/>
      </left>
      <right style="medium">
        <color indexed="12"/>
      </right>
      <top style="thick">
        <color indexed="10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ck">
        <color indexed="64"/>
      </top>
      <bottom style="medium">
        <color indexed="12"/>
      </bottom>
      <diagonal/>
    </border>
    <border>
      <left style="medium">
        <color indexed="12"/>
      </left>
      <right style="thick">
        <color indexed="10"/>
      </right>
      <top style="thick">
        <color indexed="64"/>
      </top>
      <bottom style="medium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ck">
        <color indexed="10"/>
      </left>
      <right style="mediumDashDot">
        <color indexed="64"/>
      </right>
      <top style="thick">
        <color indexed="10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thick">
        <color indexed="10"/>
      </top>
      <bottom style="mediumDashDot">
        <color indexed="64"/>
      </bottom>
      <diagonal/>
    </border>
    <border>
      <left style="mediumDashDot">
        <color indexed="64"/>
      </left>
      <right style="thick">
        <color indexed="10"/>
      </right>
      <top style="thick">
        <color indexed="10"/>
      </top>
      <bottom style="mediumDashDot">
        <color indexed="64"/>
      </bottom>
      <diagonal/>
    </border>
    <border>
      <left/>
      <right style="mediumDashDot">
        <color indexed="64"/>
      </right>
      <top style="medium">
        <color indexed="12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 style="thick">
        <color indexed="10"/>
      </right>
      <top style="mediumDashDot">
        <color indexed="64"/>
      </top>
      <bottom style="mediumDashDot">
        <color indexed="64"/>
      </bottom>
      <diagonal/>
    </border>
    <border>
      <left style="thick">
        <color indexed="10"/>
      </left>
      <right style="mediumDashDot">
        <color indexed="64"/>
      </right>
      <top style="medium">
        <color indexed="12"/>
      </top>
      <bottom style="mediumDash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12"/>
      </top>
      <bottom style="mediumDashDot">
        <color indexed="64"/>
      </bottom>
      <diagonal/>
    </border>
    <border>
      <left style="mediumDashDot">
        <color indexed="64"/>
      </left>
      <right/>
      <top style="medium">
        <color indexed="12"/>
      </top>
      <bottom style="mediumDashDot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ck">
        <color indexed="10"/>
      </right>
      <top style="medium">
        <color indexed="12"/>
      </top>
      <bottom style="mediumDashDot">
        <color indexed="64"/>
      </bottom>
      <diagonal/>
    </border>
    <border>
      <left style="thick">
        <color indexed="10"/>
      </left>
      <right style="thick">
        <color indexed="10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10"/>
      </left>
      <right style="thick">
        <color indexed="10"/>
      </right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 style="thick">
        <color indexed="10"/>
      </left>
      <right style="mediumDashDot">
        <color indexed="64"/>
      </right>
      <top style="mediumDashDot">
        <color indexed="64"/>
      </top>
      <bottom style="medium">
        <color indexed="12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medium">
        <color indexed="12"/>
      </bottom>
      <diagonal/>
    </border>
    <border>
      <left style="mediumDashDot">
        <color indexed="64"/>
      </left>
      <right/>
      <top style="mediumDashDot">
        <color indexed="64"/>
      </top>
      <bottom style="medium">
        <color indexed="12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/>
      <right style="mediumDashDot">
        <color indexed="64"/>
      </right>
      <top style="mediumDashDot">
        <color indexed="64"/>
      </top>
      <bottom style="medium">
        <color indexed="12"/>
      </bottom>
      <diagonal/>
    </border>
    <border>
      <left style="mediumDashDot">
        <color indexed="64"/>
      </left>
      <right style="thick">
        <color indexed="10"/>
      </right>
      <top style="mediumDashDot">
        <color indexed="64"/>
      </top>
      <bottom style="medium">
        <color indexed="12"/>
      </bottom>
      <diagonal/>
    </border>
    <border>
      <left style="thick">
        <color indexed="10"/>
      </left>
      <right style="thick">
        <color indexed="10"/>
      </right>
      <top style="medium">
        <color indexed="64"/>
      </top>
      <bottom/>
      <diagonal/>
    </border>
    <border>
      <left/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 style="thick">
        <color indexed="10"/>
      </right>
      <top style="medium">
        <color indexed="12"/>
      </top>
      <bottom style="thick">
        <color indexed="64"/>
      </bottom>
      <diagonal/>
    </border>
    <border>
      <left style="thick">
        <color indexed="10"/>
      </left>
      <right style="medium">
        <color indexed="12"/>
      </right>
      <top style="medium">
        <color indexed="12"/>
      </top>
      <bottom style="thick">
        <color indexed="64"/>
      </bottom>
      <diagonal/>
    </border>
    <border>
      <left style="medium">
        <color indexed="12"/>
      </left>
      <right/>
      <top style="medium">
        <color indexed="12"/>
      </top>
      <bottom style="thick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DashDot">
        <color indexed="64"/>
      </right>
      <top style="mediumDashDot">
        <color indexed="64"/>
      </top>
      <bottom/>
      <diagonal/>
    </border>
    <border>
      <left style="thick">
        <color indexed="10"/>
      </left>
      <right style="thick">
        <color indexed="10"/>
      </right>
      <top style="mediumDashDot">
        <color indexed="64"/>
      </top>
      <bottom/>
      <diagonal/>
    </border>
    <border>
      <left style="thick">
        <color indexed="10"/>
      </left>
      <right style="mediumDashDot">
        <color indexed="64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0" fillId="2" borderId="9" xfId="0" applyFill="1" applyBorder="1" applyProtection="1"/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vertical="center"/>
    </xf>
    <xf numFmtId="0" fontId="1" fillId="3" borderId="13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vertical="center"/>
    </xf>
    <xf numFmtId="0" fontId="3" fillId="4" borderId="21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vertical="center"/>
    </xf>
    <xf numFmtId="0" fontId="3" fillId="4" borderId="2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" fillId="6" borderId="23" xfId="0" applyFont="1" applyFill="1" applyBorder="1" applyAlignment="1" applyProtection="1">
      <alignment horizontal="center"/>
    </xf>
    <xf numFmtId="0" fontId="1" fillId="6" borderId="24" xfId="0" applyFont="1" applyFill="1" applyBorder="1" applyAlignment="1" applyProtection="1">
      <alignment horizontal="center"/>
    </xf>
    <xf numFmtId="0" fontId="1" fillId="6" borderId="25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28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0" fillId="2" borderId="32" xfId="0" applyFill="1" applyBorder="1" applyProtection="1"/>
    <xf numFmtId="0" fontId="4" fillId="4" borderId="22" xfId="0" applyFont="1" applyFill="1" applyBorder="1" applyAlignment="1" applyProtection="1"/>
    <xf numFmtId="0" fontId="5" fillId="7" borderId="33" xfId="0" applyFont="1" applyFill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7" borderId="36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6" fillId="8" borderId="41" xfId="0" applyFont="1" applyFill="1" applyBorder="1" applyAlignment="1" applyProtection="1">
      <alignment horizontal="center"/>
    </xf>
    <xf numFmtId="0" fontId="3" fillId="4" borderId="42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4" fillId="4" borderId="43" xfId="0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" fillId="7" borderId="44" xfId="0" applyFont="1" applyFill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center"/>
    </xf>
    <xf numFmtId="10" fontId="1" fillId="0" borderId="47" xfId="0" applyNumberFormat="1" applyFont="1" applyBorder="1" applyAlignment="1" applyProtection="1">
      <alignment horizontal="center"/>
    </xf>
    <xf numFmtId="10" fontId="0" fillId="0" borderId="15" xfId="0" applyNumberFormat="1" applyFill="1" applyBorder="1" applyAlignment="1" applyProtection="1">
      <alignment horizontal="center"/>
    </xf>
    <xf numFmtId="10" fontId="0" fillId="0" borderId="16" xfId="0" applyNumberFormat="1" applyFill="1" applyBorder="1" applyAlignment="1" applyProtection="1">
      <alignment horizontal="center"/>
    </xf>
    <xf numFmtId="0" fontId="1" fillId="7" borderId="48" xfId="0" applyFont="1" applyFill="1" applyBorder="1" applyAlignment="1" applyProtection="1">
      <alignment horizontal="center"/>
    </xf>
    <xf numFmtId="0" fontId="1" fillId="0" borderId="4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0" fontId="1" fillId="0" borderId="53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/>
    </xf>
    <xf numFmtId="14" fontId="3" fillId="8" borderId="55" xfId="0" applyNumberFormat="1" applyFont="1" applyFill="1" applyBorder="1" applyAlignment="1" applyProtection="1">
      <alignment horizontal="center"/>
    </xf>
    <xf numFmtId="1" fontId="8" fillId="0" borderId="56" xfId="0" applyNumberFormat="1" applyFont="1" applyBorder="1" applyAlignment="1" applyProtection="1">
      <alignment horizontal="center"/>
    </xf>
    <xf numFmtId="0" fontId="3" fillId="4" borderId="57" xfId="0" quotePrefix="1" applyFont="1" applyFill="1" applyBorder="1" applyAlignment="1" applyProtection="1">
      <alignment horizontal="center" vertical="center" wrapText="1"/>
    </xf>
    <xf numFmtId="0" fontId="3" fillId="4" borderId="0" xfId="0" quotePrefix="1" applyFont="1" applyFill="1" applyBorder="1" applyAlignment="1" applyProtection="1">
      <alignment horizontal="center" vertical="center" wrapText="1"/>
    </xf>
    <xf numFmtId="0" fontId="1" fillId="7" borderId="58" xfId="0" applyFont="1" applyFill="1" applyBorder="1" applyAlignment="1" applyProtection="1">
      <alignment horizontal="center"/>
    </xf>
    <xf numFmtId="0" fontId="1" fillId="0" borderId="59" xfId="0" applyFont="1" applyBorder="1" applyAlignment="1" applyProtection="1">
      <alignment horizontal="center"/>
    </xf>
    <xf numFmtId="0" fontId="1" fillId="0" borderId="60" xfId="0" applyFont="1" applyBorder="1" applyAlignment="1" applyProtection="1">
      <alignment horizontal="center"/>
    </xf>
    <xf numFmtId="10" fontId="1" fillId="0" borderId="61" xfId="0" applyNumberFormat="1" applyFont="1" applyBorder="1" applyAlignment="1" applyProtection="1">
      <alignment horizontal="center"/>
    </xf>
    <xf numFmtId="0" fontId="1" fillId="0" borderId="62" xfId="0" applyFont="1" applyBorder="1" applyAlignment="1" applyProtection="1">
      <alignment horizontal="center"/>
    </xf>
    <xf numFmtId="0" fontId="1" fillId="0" borderId="61" xfId="0" applyFont="1" applyBorder="1" applyAlignment="1" applyProtection="1">
      <alignment horizontal="center"/>
    </xf>
    <xf numFmtId="0" fontId="1" fillId="0" borderId="63" xfId="0" applyFont="1" applyBorder="1" applyAlignment="1" applyProtection="1">
      <alignment horizontal="center"/>
    </xf>
    <xf numFmtId="0" fontId="1" fillId="0" borderId="64" xfId="0" applyFont="1" applyBorder="1" applyAlignment="1" applyProtection="1">
      <alignment horizontal="center"/>
    </xf>
    <xf numFmtId="0" fontId="1" fillId="0" borderId="65" xfId="0" applyFont="1" applyBorder="1" applyAlignment="1" applyProtection="1">
      <alignment horizontal="center"/>
    </xf>
    <xf numFmtId="1" fontId="8" fillId="0" borderId="55" xfId="0" applyNumberFormat="1" applyFont="1" applyBorder="1" applyAlignment="1" applyProtection="1">
      <alignment horizontal="center"/>
    </xf>
    <xf numFmtId="14" fontId="1" fillId="2" borderId="0" xfId="0" applyNumberFormat="1" applyFont="1" applyFill="1" applyBorder="1" applyAlignment="1" applyProtection="1">
      <alignment horizontal="center" vertical="center"/>
    </xf>
    <xf numFmtId="1" fontId="8" fillId="0" borderId="38" xfId="0" applyNumberFormat="1" applyFont="1" applyBorder="1" applyAlignment="1" applyProtection="1">
      <alignment horizontal="center"/>
    </xf>
    <xf numFmtId="1" fontId="8" fillId="0" borderId="66" xfId="0" applyNumberFormat="1" applyFont="1" applyBorder="1" applyAlignment="1" applyProtection="1">
      <alignment horizontal="center"/>
    </xf>
    <xf numFmtId="1" fontId="8" fillId="0" borderId="67" xfId="0" applyNumberFormat="1" applyFont="1" applyBorder="1" applyAlignment="1" applyProtection="1">
      <alignment horizontal="center"/>
    </xf>
    <xf numFmtId="1" fontId="8" fillId="0" borderId="66" xfId="0" applyNumberFormat="1" applyFont="1" applyFill="1" applyBorder="1" applyAlignment="1" applyProtection="1">
      <alignment horizontal="center"/>
    </xf>
    <xf numFmtId="1" fontId="8" fillId="0" borderId="67" xfId="0" applyNumberFormat="1" applyFont="1" applyFill="1" applyBorder="1" applyAlignment="1" applyProtection="1">
      <alignment horizontal="center"/>
    </xf>
    <xf numFmtId="1" fontId="8" fillId="0" borderId="66" xfId="0" applyNumberFormat="1" applyFont="1" applyFill="1" applyBorder="1" applyAlignment="1" applyProtection="1">
      <alignment horizontal="center" wrapText="1"/>
    </xf>
    <xf numFmtId="0" fontId="1" fillId="7" borderId="68" xfId="0" applyFont="1" applyFill="1" applyBorder="1" applyAlignment="1" applyProtection="1">
      <alignment horizontal="center"/>
    </xf>
    <xf numFmtId="0" fontId="1" fillId="0" borderId="69" xfId="0" applyFont="1" applyBorder="1" applyAlignment="1" applyProtection="1">
      <alignment horizontal="center"/>
    </xf>
    <xf numFmtId="0" fontId="1" fillId="0" borderId="70" xfId="0" applyFont="1" applyBorder="1" applyAlignment="1" applyProtection="1">
      <alignment horizontal="center"/>
    </xf>
    <xf numFmtId="10" fontId="1" fillId="0" borderId="71" xfId="0" applyNumberFormat="1" applyFont="1" applyBorder="1" applyAlignment="1" applyProtection="1">
      <alignment horizontal="center"/>
    </xf>
    <xf numFmtId="0" fontId="1" fillId="7" borderId="72" xfId="0" applyFont="1" applyFill="1" applyBorder="1" applyAlignment="1" applyProtection="1">
      <alignment horizontal="center"/>
    </xf>
    <xf numFmtId="0" fontId="1" fillId="0" borderId="73" xfId="0" applyFont="1" applyBorder="1" applyAlignment="1" applyProtection="1">
      <alignment horizontal="center"/>
    </xf>
    <xf numFmtId="0" fontId="1" fillId="0" borderId="74" xfId="0" applyFont="1" applyBorder="1" applyAlignment="1" applyProtection="1">
      <alignment horizontal="center"/>
    </xf>
    <xf numFmtId="0" fontId="1" fillId="0" borderId="75" xfId="0" applyFont="1" applyBorder="1" applyAlignment="1" applyProtection="1">
      <alignment horizontal="center"/>
    </xf>
    <xf numFmtId="0" fontId="1" fillId="0" borderId="76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1" fontId="8" fillId="0" borderId="77" xfId="0" applyNumberFormat="1" applyFont="1" applyBorder="1" applyAlignment="1" applyProtection="1">
      <alignment horizontal="center"/>
    </xf>
    <xf numFmtId="0" fontId="9" fillId="0" borderId="78" xfId="0" applyFont="1" applyBorder="1" applyAlignment="1" applyProtection="1">
      <alignment horizontal="center" vertical="center"/>
    </xf>
    <xf numFmtId="0" fontId="9" fillId="0" borderId="79" xfId="0" applyFont="1" applyBorder="1" applyAlignment="1" applyProtection="1">
      <alignment horizontal="center" vertical="center"/>
    </xf>
    <xf numFmtId="10" fontId="9" fillId="0" borderId="80" xfId="0" applyNumberFormat="1" applyFont="1" applyBorder="1" applyAlignment="1" applyProtection="1">
      <alignment horizontal="center" vertical="center"/>
    </xf>
    <xf numFmtId="10" fontId="9" fillId="0" borderId="81" xfId="0" applyNumberFormat="1" applyFont="1" applyFill="1" applyBorder="1" applyAlignment="1" applyProtection="1">
      <alignment horizontal="center" vertical="center"/>
    </xf>
    <xf numFmtId="10" fontId="9" fillId="0" borderId="82" xfId="0" applyNumberFormat="1" applyFont="1" applyFill="1" applyBorder="1" applyAlignment="1" applyProtection="1">
      <alignment horizontal="center" vertical="center"/>
    </xf>
    <xf numFmtId="0" fontId="1" fillId="7" borderId="83" xfId="0" applyFont="1" applyFill="1" applyBorder="1" applyAlignment="1" applyProtection="1">
      <alignment horizontal="center" vertical="center"/>
    </xf>
    <xf numFmtId="0" fontId="9" fillId="0" borderId="84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center" vertical="center"/>
    </xf>
    <xf numFmtId="0" fontId="9" fillId="0" borderId="86" xfId="0" applyFont="1" applyBorder="1" applyAlignment="1" applyProtection="1">
      <alignment horizontal="center" vertical="center"/>
    </xf>
    <xf numFmtId="0" fontId="9" fillId="0" borderId="87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center" vertical="center"/>
    </xf>
    <xf numFmtId="0" fontId="9" fillId="0" borderId="89" xfId="0" applyFont="1" applyBorder="1" applyAlignment="1" applyProtection="1">
      <alignment horizontal="center" vertical="center"/>
    </xf>
    <xf numFmtId="0" fontId="3" fillId="8" borderId="90" xfId="0" applyFont="1" applyFill="1" applyBorder="1" applyAlignment="1" applyProtection="1">
      <alignment horizontal="center" vertical="center" wrapText="1"/>
    </xf>
    <xf numFmtId="1" fontId="10" fillId="0" borderId="90" xfId="0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1" fontId="10" fillId="0" borderId="91" xfId="0" applyNumberFormat="1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/>
    </xf>
    <xf numFmtId="0" fontId="9" fillId="2" borderId="92" xfId="0" applyFont="1" applyFill="1" applyBorder="1" applyAlignment="1" applyProtection="1">
      <alignment horizontal="center"/>
    </xf>
    <xf numFmtId="0" fontId="9" fillId="2" borderId="93" xfId="0" applyFont="1" applyFill="1" applyBorder="1" applyAlignment="1" applyProtection="1">
      <alignment horizontal="center" vertical="center"/>
    </xf>
    <xf numFmtId="0" fontId="9" fillId="2" borderId="94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10" fontId="12" fillId="2" borderId="95" xfId="0" applyNumberFormat="1" applyFont="1" applyFill="1" applyBorder="1" applyAlignment="1" applyProtection="1"/>
    <xf numFmtId="0" fontId="2" fillId="3" borderId="96" xfId="0" applyFont="1" applyFill="1" applyBorder="1" applyAlignment="1" applyProtection="1">
      <alignment horizontal="center" vertical="center"/>
    </xf>
    <xf numFmtId="0" fontId="13" fillId="3" borderId="97" xfId="0" applyFont="1" applyFill="1" applyBorder="1" applyAlignment="1" applyProtection="1">
      <alignment horizontal="center"/>
    </xf>
    <xf numFmtId="0" fontId="2" fillId="3" borderId="98" xfId="0" applyFont="1" applyFill="1" applyBorder="1" applyAlignment="1" applyProtection="1">
      <alignment horizontal="center" vertical="center"/>
    </xf>
    <xf numFmtId="0" fontId="13" fillId="3" borderId="97" xfId="0" applyFont="1" applyFill="1" applyBorder="1" applyAlignment="1" applyProtection="1"/>
    <xf numFmtId="0" fontId="2" fillId="3" borderId="97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3" borderId="0" xfId="0" applyFont="1" applyFill="1" applyBorder="1" applyAlignment="1" applyProtection="1">
      <alignment horizontal="center" vertical="center"/>
    </xf>
    <xf numFmtId="0" fontId="13" fillId="3" borderId="99" xfId="0" applyFont="1" applyFill="1" applyBorder="1" applyAlignment="1" applyProtection="1">
      <alignment horizontal="center"/>
    </xf>
    <xf numFmtId="0" fontId="2" fillId="3" borderId="100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/>
    <xf numFmtId="0" fontId="2" fillId="3" borderId="30" xfId="0" applyFont="1" applyFill="1" applyBorder="1" applyAlignment="1" applyProtection="1">
      <alignment horizontal="center" vertical="center"/>
    </xf>
    <xf numFmtId="0" fontId="1" fillId="5" borderId="101" xfId="0" applyFont="1" applyFill="1" applyBorder="1" applyAlignment="1" applyProtection="1">
      <alignment horizontal="center"/>
    </xf>
    <xf numFmtId="0" fontId="1" fillId="5" borderId="102" xfId="0" applyFont="1" applyFill="1" applyBorder="1" applyAlignment="1" applyProtection="1">
      <alignment horizontal="center"/>
    </xf>
    <xf numFmtId="0" fontId="1" fillId="5" borderId="103" xfId="0" applyFont="1" applyFill="1" applyBorder="1" applyAlignment="1" applyProtection="1">
      <alignment horizontal="center"/>
    </xf>
    <xf numFmtId="0" fontId="1" fillId="5" borderId="104" xfId="0" applyFont="1" applyFill="1" applyBorder="1" applyAlignment="1" applyProtection="1">
      <alignment horizontal="center"/>
    </xf>
    <xf numFmtId="0" fontId="1" fillId="5" borderId="105" xfId="0" applyFont="1" applyFill="1" applyBorder="1" applyAlignment="1" applyProtection="1">
      <alignment horizontal="center"/>
    </xf>
    <xf numFmtId="0" fontId="1" fillId="5" borderId="106" xfId="0" applyFont="1" applyFill="1" applyBorder="1" applyAlignment="1" applyProtection="1">
      <alignment horizontal="center"/>
    </xf>
    <xf numFmtId="0" fontId="1" fillId="5" borderId="107" xfId="0" applyFont="1" applyFill="1" applyBorder="1" applyAlignment="1" applyProtection="1">
      <alignment horizontal="center"/>
    </xf>
    <xf numFmtId="0" fontId="1" fillId="0" borderId="108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0" borderId="109" xfId="0" applyFont="1" applyFill="1" applyBorder="1" applyAlignment="1" applyProtection="1">
      <alignment horizontal="center"/>
    </xf>
    <xf numFmtId="0" fontId="1" fillId="7" borderId="110" xfId="0" applyFont="1" applyFill="1" applyBorder="1" applyAlignment="1" applyProtection="1">
      <alignment horizontal="center"/>
    </xf>
    <xf numFmtId="0" fontId="1" fillId="0" borderId="111" xfId="0" applyFont="1" applyFill="1" applyBorder="1" applyAlignment="1" applyProtection="1">
      <alignment horizontal="center"/>
    </xf>
    <xf numFmtId="0" fontId="1" fillId="0" borderId="112" xfId="0" applyFont="1" applyFill="1" applyBorder="1" applyAlignment="1" applyProtection="1">
      <alignment horizontal="center"/>
    </xf>
    <xf numFmtId="0" fontId="1" fillId="0" borderId="113" xfId="0" applyFont="1" applyFill="1" applyBorder="1" applyAlignment="1" applyProtection="1">
      <alignment horizontal="center"/>
    </xf>
    <xf numFmtId="0" fontId="1" fillId="7" borderId="114" xfId="0" applyFont="1" applyFill="1" applyBorder="1" applyAlignment="1" applyProtection="1">
      <alignment horizontal="center"/>
    </xf>
    <xf numFmtId="0" fontId="1" fillId="0" borderId="115" xfId="0" applyFont="1" applyBorder="1" applyAlignment="1" applyProtection="1">
      <alignment horizontal="center" vertical="center"/>
    </xf>
    <xf numFmtId="0" fontId="1" fillId="0" borderId="116" xfId="0" applyFont="1" applyBorder="1" applyAlignment="1" applyProtection="1">
      <alignment horizontal="center" vertical="center"/>
    </xf>
    <xf numFmtId="0" fontId="1" fillId="0" borderId="117" xfId="0" applyFont="1" applyBorder="1" applyAlignment="1" applyProtection="1">
      <alignment horizontal="center" vertical="center"/>
    </xf>
    <xf numFmtId="0" fontId="14" fillId="0" borderId="118" xfId="0" applyFont="1" applyBorder="1" applyAlignment="1" applyProtection="1">
      <alignment horizontal="center"/>
    </xf>
    <xf numFmtId="0" fontId="14" fillId="0" borderId="119" xfId="0" applyFont="1" applyBorder="1" applyAlignment="1" applyProtection="1">
      <alignment horizontal="center"/>
    </xf>
    <xf numFmtId="0" fontId="14" fillId="0" borderId="120" xfId="0" applyFont="1" applyBorder="1" applyAlignment="1" applyProtection="1">
      <alignment horizontal="center"/>
    </xf>
    <xf numFmtId="0" fontId="14" fillId="0" borderId="121" xfId="0" applyFont="1" applyBorder="1" applyAlignment="1" applyProtection="1">
      <alignment horizontal="center"/>
    </xf>
    <xf numFmtId="0" fontId="14" fillId="0" borderId="122" xfId="0" applyFont="1" applyBorder="1" applyAlignment="1" applyProtection="1">
      <alignment horizontal="center"/>
    </xf>
    <xf numFmtId="0" fontId="14" fillId="0" borderId="123" xfId="0" applyFont="1" applyBorder="1" applyAlignment="1" applyProtection="1">
      <alignment horizontal="center"/>
    </xf>
    <xf numFmtId="0" fontId="1" fillId="7" borderId="124" xfId="0" applyFont="1" applyFill="1" applyBorder="1" applyAlignment="1" applyProtection="1">
      <alignment horizontal="center"/>
    </xf>
    <xf numFmtId="10" fontId="14" fillId="0" borderId="118" xfId="0" applyNumberFormat="1" applyFont="1" applyBorder="1" applyAlignment="1" applyProtection="1"/>
    <xf numFmtId="10" fontId="14" fillId="0" borderId="122" xfId="0" applyNumberFormat="1" applyFont="1" applyBorder="1" applyAlignment="1" applyProtection="1"/>
    <xf numFmtId="10" fontId="14" fillId="0" borderId="125" xfId="0" applyNumberFormat="1" applyFont="1" applyBorder="1" applyAlignment="1" applyProtection="1"/>
    <xf numFmtId="10" fontId="14" fillId="0" borderId="121" xfId="0" applyNumberFormat="1" applyFont="1" applyBorder="1" applyAlignment="1" applyProtection="1"/>
    <xf numFmtId="0" fontId="1" fillId="7" borderId="126" xfId="0" applyFont="1" applyFill="1" applyBorder="1" applyAlignment="1" applyProtection="1">
      <alignment horizontal="center"/>
    </xf>
    <xf numFmtId="0" fontId="1" fillId="0" borderId="127" xfId="0" applyFont="1" applyBorder="1" applyAlignment="1" applyProtection="1">
      <alignment horizontal="center" vertical="center"/>
    </xf>
    <xf numFmtId="0" fontId="1" fillId="0" borderId="128" xfId="0" applyFont="1" applyBorder="1" applyAlignment="1" applyProtection="1">
      <alignment horizontal="center" vertical="center"/>
    </xf>
    <xf numFmtId="0" fontId="14" fillId="0" borderId="129" xfId="0" applyFont="1" applyBorder="1" applyAlignment="1" applyProtection="1">
      <alignment horizontal="center"/>
    </xf>
    <xf numFmtId="0" fontId="14" fillId="0" borderId="127" xfId="0" applyFont="1" applyBorder="1" applyAlignment="1" applyProtection="1">
      <alignment horizontal="center"/>
    </xf>
    <xf numFmtId="0" fontId="14" fillId="0" borderId="130" xfId="0" applyFont="1" applyBorder="1" applyAlignment="1" applyProtection="1">
      <alignment horizontal="center"/>
    </xf>
    <xf numFmtId="10" fontId="14" fillId="0" borderId="129" xfId="0" applyNumberFormat="1" applyFont="1" applyBorder="1" applyAlignment="1" applyProtection="1"/>
    <xf numFmtId="10" fontId="14" fillId="0" borderId="119" xfId="0" applyNumberFormat="1" applyFont="1" applyBorder="1" applyAlignment="1" applyProtection="1"/>
    <xf numFmtId="10" fontId="14" fillId="0" borderId="120" xfId="0" applyNumberFormat="1" applyFont="1" applyBorder="1" applyAlignment="1" applyProtection="1"/>
    <xf numFmtId="10" fontId="14" fillId="0" borderId="127" xfId="0" applyNumberFormat="1" applyFont="1" applyBorder="1" applyAlignment="1" applyProtection="1"/>
    <xf numFmtId="0" fontId="14" fillId="0" borderId="131" xfId="0" applyFont="1" applyBorder="1" applyAlignment="1" applyProtection="1">
      <alignment horizontal="center"/>
    </xf>
    <xf numFmtId="0" fontId="14" fillId="0" borderId="132" xfId="0" applyFont="1" applyBorder="1" applyAlignment="1" applyProtection="1">
      <alignment horizontal="center"/>
    </xf>
    <xf numFmtId="0" fontId="14" fillId="0" borderId="133" xfId="0" applyFont="1" applyBorder="1" applyAlignment="1" applyProtection="1">
      <alignment horizontal="center"/>
    </xf>
    <xf numFmtId="0" fontId="1" fillId="7" borderId="134" xfId="0" applyFont="1" applyFill="1" applyBorder="1" applyAlignment="1" applyProtection="1">
      <alignment horizontal="center"/>
    </xf>
    <xf numFmtId="10" fontId="14" fillId="0" borderId="135" xfId="0" applyNumberFormat="1" applyFont="1" applyBorder="1" applyAlignment="1" applyProtection="1"/>
    <xf numFmtId="10" fontId="14" fillId="0" borderId="132" xfId="0" applyNumberFormat="1" applyFont="1" applyBorder="1" applyAlignment="1" applyProtection="1"/>
    <xf numFmtId="10" fontId="14" fillId="0" borderId="136" xfId="0" applyNumberFormat="1" applyFont="1" applyBorder="1" applyAlignment="1" applyProtection="1"/>
    <xf numFmtId="10" fontId="14" fillId="0" borderId="131" xfId="0" applyNumberFormat="1" applyFont="1" applyBorder="1" applyAlignment="1" applyProtection="1"/>
    <xf numFmtId="0" fontId="1" fillId="7" borderId="137" xfId="0" applyFont="1" applyFill="1" applyBorder="1" applyAlignment="1" applyProtection="1">
      <alignment horizontal="center"/>
    </xf>
    <xf numFmtId="0" fontId="9" fillId="0" borderId="138" xfId="0" applyFont="1" applyBorder="1" applyAlignment="1" applyProtection="1">
      <alignment horizontal="center"/>
    </xf>
    <xf numFmtId="0" fontId="9" fillId="0" borderId="139" xfId="0" applyFont="1" applyBorder="1" applyAlignment="1" applyProtection="1">
      <alignment horizontal="center"/>
    </xf>
    <xf numFmtId="0" fontId="9" fillId="0" borderId="140" xfId="0" applyFont="1" applyBorder="1" applyAlignment="1" applyProtection="1">
      <alignment horizontal="center"/>
    </xf>
    <xf numFmtId="0" fontId="9" fillId="0" borderId="141" xfId="0" applyFont="1" applyBorder="1" applyAlignment="1" applyProtection="1">
      <alignment horizontal="center"/>
    </xf>
    <xf numFmtId="0" fontId="9" fillId="0" borderId="142" xfId="0" applyFont="1" applyBorder="1" applyAlignment="1" applyProtection="1">
      <alignment horizontal="center"/>
    </xf>
    <xf numFmtId="0" fontId="9" fillId="7" borderId="83" xfId="0" applyFont="1" applyFill="1" applyBorder="1" applyAlignment="1" applyProtection="1">
      <alignment horizontal="center"/>
    </xf>
    <xf numFmtId="9" fontId="15" fillId="0" borderId="138" xfId="0" applyNumberFormat="1" applyFont="1" applyBorder="1" applyAlignment="1" applyProtection="1"/>
    <xf numFmtId="9" fontId="15" fillId="0" borderId="139" xfId="0" applyNumberFormat="1" applyFont="1" applyBorder="1" applyAlignment="1" applyProtection="1"/>
    <xf numFmtId="9" fontId="15" fillId="0" borderId="140" xfId="0" applyNumberFormat="1" applyFont="1" applyBorder="1" applyAlignment="1" applyProtection="1"/>
    <xf numFmtId="9" fontId="15" fillId="0" borderId="78" xfId="0" applyNumberFormat="1" applyFont="1" applyBorder="1" applyAlignment="1" applyProtection="1"/>
    <xf numFmtId="9" fontId="15" fillId="0" borderId="79" xfId="0" applyNumberFormat="1" applyFont="1" applyBorder="1" applyAlignment="1" applyProtection="1"/>
    <xf numFmtId="9" fontId="15" fillId="0" borderId="80" xfId="0" applyNumberFormat="1" applyFont="1" applyBorder="1" applyAlignment="1" applyProtection="1"/>
    <xf numFmtId="0" fontId="9" fillId="7" borderId="143" xfId="0" applyFont="1" applyFill="1" applyBorder="1" applyAlignment="1" applyProtection="1">
      <alignment horizontal="center"/>
    </xf>
    <xf numFmtId="0" fontId="9" fillId="0" borderId="144" xfId="0" applyFont="1" applyBorder="1" applyAlignment="1" applyProtection="1">
      <alignment horizontal="center" vertical="center"/>
    </xf>
    <xf numFmtId="0" fontId="9" fillId="0" borderId="145" xfId="0" applyFont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9" fillId="0" borderId="0" xfId="0" applyFont="1" applyProtection="1"/>
    <xf numFmtId="10" fontId="9" fillId="0" borderId="144" xfId="0" applyNumberFormat="1" applyFont="1" applyBorder="1" applyAlignment="1" applyProtection="1">
      <alignment horizontal="center" vertical="center"/>
    </xf>
    <xf numFmtId="0" fontId="0" fillId="0" borderId="0" xfId="0" applyFill="1" applyBorder="1" applyProtection="1"/>
    <xf numFmtId="0" fontId="16" fillId="3" borderId="98" xfId="0" applyFont="1" applyFill="1" applyBorder="1" applyAlignment="1" applyProtection="1">
      <alignment horizontal="center" vertical="center"/>
    </xf>
    <xf numFmtId="0" fontId="16" fillId="3" borderId="96" xfId="0" applyFont="1" applyFill="1" applyBorder="1" applyAlignment="1" applyProtection="1">
      <alignment horizontal="center" vertical="center"/>
    </xf>
    <xf numFmtId="0" fontId="16" fillId="3" borderId="97" xfId="0" applyFont="1" applyFill="1" applyBorder="1" applyAlignment="1" applyProtection="1">
      <alignment horizontal="center" vertical="center"/>
    </xf>
    <xf numFmtId="10" fontId="0" fillId="2" borderId="0" xfId="0" applyNumberFormat="1" applyFill="1" applyBorder="1" applyProtection="1"/>
    <xf numFmtId="0" fontId="16" fillId="3" borderId="100" xfId="0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center" vertical="center"/>
    </xf>
    <xf numFmtId="0" fontId="1" fillId="0" borderId="119" xfId="0" applyFont="1" applyBorder="1" applyAlignment="1" applyProtection="1">
      <alignment horizontal="center" vertical="center"/>
    </xf>
    <xf numFmtId="10" fontId="1" fillId="0" borderId="127" xfId="0" applyNumberFormat="1" applyFont="1" applyBorder="1" applyAlignment="1" applyProtection="1">
      <alignment horizontal="center" vertical="center"/>
    </xf>
    <xf numFmtId="1" fontId="1" fillId="0" borderId="127" xfId="0" applyNumberFormat="1" applyFont="1" applyBorder="1" applyAlignment="1" applyProtection="1">
      <alignment horizontal="center" vertical="center"/>
    </xf>
    <xf numFmtId="1" fontId="1" fillId="0" borderId="128" xfId="0" applyNumberFormat="1" applyFont="1" applyBorder="1" applyAlignment="1" applyProtection="1">
      <alignment horizontal="center" vertical="center"/>
    </xf>
    <xf numFmtId="1" fontId="1" fillId="0" borderId="146" xfId="0" applyNumberFormat="1" applyFont="1" applyBorder="1" applyAlignment="1" applyProtection="1">
      <alignment horizontal="center" vertical="center"/>
    </xf>
    <xf numFmtId="1" fontId="1" fillId="0" borderId="147" xfId="0" applyNumberFormat="1" applyFont="1" applyBorder="1" applyAlignment="1" applyProtection="1">
      <alignment horizontal="center" vertical="center"/>
    </xf>
    <xf numFmtId="10" fontId="1" fillId="0" borderId="148" xfId="0" applyNumberFormat="1" applyFont="1" applyBorder="1" applyAlignment="1" applyProtection="1">
      <alignment horizontal="center" vertical="center"/>
    </xf>
    <xf numFmtId="1" fontId="1" fillId="0" borderId="148" xfId="0" applyNumberFormat="1" applyFont="1" applyBorder="1" applyAlignment="1" applyProtection="1">
      <alignment horizontal="center" vertical="center"/>
    </xf>
    <xf numFmtId="1" fontId="1" fillId="0" borderId="149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" fillId="0" borderId="0" xfId="0" applyFont="1" applyProtection="1"/>
    <xf numFmtId="10" fontId="0" fillId="0" borderId="0" xfId="0" applyNumberForma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100</xdr:row>
      <xdr:rowOff>85725</xdr:rowOff>
    </xdr:from>
    <xdr:to>
      <xdr:col>12</xdr:col>
      <xdr:colOff>495300</xdr:colOff>
      <xdr:row>102</xdr:row>
      <xdr:rowOff>28575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7991475"/>
          <a:ext cx="0" cy="0"/>
        </a:xfrm>
        <a:prstGeom prst="rightArrow">
          <a:avLst>
            <a:gd name="adj1" fmla="val 50000"/>
            <a:gd name="adj2" fmla="val 38333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57150</xdr:colOff>
      <xdr:row>101</xdr:row>
      <xdr:rowOff>85725</xdr:rowOff>
    </xdr:from>
    <xdr:to>
      <xdr:col>23</xdr:col>
      <xdr:colOff>723900</xdr:colOff>
      <xdr:row>103</xdr:row>
      <xdr:rowOff>28575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5143500" y="7991475"/>
          <a:ext cx="666750" cy="0"/>
        </a:xfrm>
        <a:prstGeom prst="rightArrow">
          <a:avLst>
            <a:gd name="adj1" fmla="val 50000"/>
            <a:gd name="adj2" fmla="val 58333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23</xdr:row>
      <xdr:rowOff>85725</xdr:rowOff>
    </xdr:from>
    <xdr:to>
      <xdr:col>19</xdr:col>
      <xdr:colOff>714375</xdr:colOff>
      <xdr:row>24</xdr:row>
      <xdr:rowOff>180975</xdr:rowOff>
    </xdr:to>
    <xdr:sp macro="" textlink="">
      <xdr:nvSpPr>
        <xdr:cNvPr id="4" name="AutoShape 6"/>
        <xdr:cNvSpPr>
          <a:spLocks noChangeArrowheads="1"/>
        </xdr:cNvSpPr>
      </xdr:nvSpPr>
      <xdr:spPr bwMode="auto">
        <a:xfrm>
          <a:off x="1533525" y="4248150"/>
          <a:ext cx="657225" cy="276225"/>
        </a:xfrm>
        <a:prstGeom prst="rightArrow">
          <a:avLst>
            <a:gd name="adj1" fmla="val 50000"/>
            <a:gd name="adj2" fmla="val 57500"/>
          </a:avLst>
        </a:prstGeom>
        <a:solidFill>
          <a:srgbClr val="CCFFFF"/>
        </a:solidFill>
        <a:ln w="28575">
          <a:solidFill>
            <a:srgbClr val="82BE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114300</xdr:colOff>
      <xdr:row>25</xdr:row>
      <xdr:rowOff>0</xdr:rowOff>
    </xdr:from>
    <xdr:to>
      <xdr:col>5</xdr:col>
      <xdr:colOff>361950</xdr:colOff>
      <xdr:row>26</xdr:row>
      <xdr:rowOff>142875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0" y="4524375"/>
          <a:ext cx="0" cy="323850"/>
        </a:xfrm>
        <a:prstGeom prst="rightArrow">
          <a:avLst>
            <a:gd name="adj1" fmla="val 50000"/>
            <a:gd name="adj2" fmla="val 81429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bleau%20de%20Bord%20CNOF%20(ne%20pas%20d&#233;placer)\suivi%20des%20trains%20Prio%201\2015\07-Juillet%202015\juillet%20201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bleau%20de%20Bord%20CNOF%20(ne%20pas%20d&#233;placer)\suivi%20des%20trains%20cal&#233;s\D&#233;cembre%202011\Janvier%202011\Janvier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s graphs"/>
      <sheetName val="Sta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hoix"/>
      <sheetName val="régions"/>
      <sheetName val="Feuil1"/>
    </sheetNames>
    <sheetDataSet>
      <sheetData sheetId="0"/>
      <sheetData sheetId="1"/>
      <sheetData sheetId="2">
        <row r="2">
          <cell r="A2" t="str">
            <v>SR</v>
          </cell>
          <cell r="G2" t="str">
            <v>COMB</v>
          </cell>
          <cell r="L2" t="str">
            <v>LOC</v>
          </cell>
          <cell r="O2" t="str">
            <v>N</v>
          </cell>
          <cell r="T2" t="str">
            <v/>
          </cell>
        </row>
        <row r="3">
          <cell r="A3" t="str">
            <v>SR</v>
          </cell>
          <cell r="G3" t="str">
            <v>COMB</v>
          </cell>
          <cell r="L3" t="str">
            <v>RCI</v>
          </cell>
          <cell r="O3" t="str">
            <v>N</v>
          </cell>
          <cell r="T3">
            <v>23</v>
          </cell>
        </row>
        <row r="4">
          <cell r="A4" t="str">
            <v>SR</v>
          </cell>
          <cell r="G4" t="str">
            <v>LOT</v>
          </cell>
          <cell r="L4" t="str">
            <v>RCI</v>
          </cell>
          <cell r="O4" t="str">
            <v>N</v>
          </cell>
          <cell r="T4">
            <v>24</v>
          </cell>
        </row>
        <row r="5">
          <cell r="A5" t="str">
            <v>SR</v>
          </cell>
          <cell r="G5" t="str">
            <v>LOT</v>
          </cell>
          <cell r="L5" t="str">
            <v>LOC</v>
          </cell>
          <cell r="O5" t="str">
            <v>N</v>
          </cell>
          <cell r="T5">
            <v>33</v>
          </cell>
        </row>
        <row r="6">
          <cell r="A6" t="str">
            <v>CA</v>
          </cell>
          <cell r="G6" t="str">
            <v>LOT</v>
          </cell>
          <cell r="L6" t="str">
            <v>ADC</v>
          </cell>
          <cell r="O6" t="str">
            <v>N</v>
          </cell>
          <cell r="T6">
            <v>24</v>
          </cell>
        </row>
        <row r="7">
          <cell r="A7" t="str">
            <v>CA</v>
          </cell>
          <cell r="G7" t="str">
            <v>PCA</v>
          </cell>
          <cell r="L7" t="str">
            <v>AFC</v>
          </cell>
          <cell r="O7" t="str">
            <v>N</v>
          </cell>
          <cell r="T7">
            <v>2</v>
          </cell>
        </row>
        <row r="8">
          <cell r="A8" t="str">
            <v>AC</v>
          </cell>
          <cell r="G8" t="str">
            <v>CHIM</v>
          </cell>
          <cell r="L8" t="str">
            <v>AFC</v>
          </cell>
          <cell r="O8" t="str">
            <v>O</v>
          </cell>
          <cell r="T8">
            <v>81</v>
          </cell>
        </row>
        <row r="9">
          <cell r="A9" t="str">
            <v>CA</v>
          </cell>
          <cell r="G9" t="str">
            <v>APGC</v>
          </cell>
          <cell r="L9" t="str">
            <v>LOC</v>
          </cell>
          <cell r="O9" t="str">
            <v>O</v>
          </cell>
          <cell r="T9">
            <v>168</v>
          </cell>
        </row>
        <row r="10">
          <cell r="A10" t="str">
            <v>CA</v>
          </cell>
          <cell r="G10" t="str">
            <v>PCA</v>
          </cell>
          <cell r="L10" t="str">
            <v>MPA</v>
          </cell>
          <cell r="O10" t="str">
            <v>O</v>
          </cell>
          <cell r="T10">
            <v>168</v>
          </cell>
        </row>
        <row r="11">
          <cell r="A11" t="str">
            <v>SR</v>
          </cell>
          <cell r="G11" t="str">
            <v>CHIM</v>
          </cell>
          <cell r="L11" t="str">
            <v>MVS</v>
          </cell>
          <cell r="O11" t="str">
            <v>N</v>
          </cell>
          <cell r="T11">
            <v>34</v>
          </cell>
        </row>
        <row r="12">
          <cell r="A12" t="str">
            <v>AC</v>
          </cell>
          <cell r="G12" t="str">
            <v>COMB</v>
          </cell>
          <cell r="L12" t="str">
            <v>RCI</v>
          </cell>
          <cell r="O12" t="str">
            <v>N</v>
          </cell>
          <cell r="T12">
            <v>27</v>
          </cell>
        </row>
        <row r="13">
          <cell r="A13" t="str">
            <v>AC</v>
          </cell>
          <cell r="G13" t="str">
            <v>APC</v>
          </cell>
          <cell r="L13" t="str">
            <v>MPA</v>
          </cell>
          <cell r="O13" t="str">
            <v>O</v>
          </cell>
          <cell r="T13" t="str">
            <v/>
          </cell>
        </row>
        <row r="14">
          <cell r="A14" t="str">
            <v>AC</v>
          </cell>
          <cell r="G14" t="str">
            <v>PCA</v>
          </cell>
          <cell r="L14" t="str">
            <v>MPA</v>
          </cell>
          <cell r="O14" t="str">
            <v>N</v>
          </cell>
          <cell r="T14">
            <v>60</v>
          </cell>
        </row>
        <row r="15">
          <cell r="A15" t="str">
            <v>AC</v>
          </cell>
          <cell r="G15" t="str">
            <v>PCA</v>
          </cell>
          <cell r="L15" t="str">
            <v>MPA</v>
          </cell>
          <cell r="O15" t="str">
            <v>N</v>
          </cell>
          <cell r="T15">
            <v>57</v>
          </cell>
        </row>
        <row r="16">
          <cell r="A16" t="str">
            <v>CA</v>
          </cell>
          <cell r="G16" t="str">
            <v>PCA</v>
          </cell>
          <cell r="L16" t="str">
            <v>RCI</v>
          </cell>
          <cell r="O16" t="str">
            <v>N</v>
          </cell>
          <cell r="T16">
            <v>24</v>
          </cell>
        </row>
        <row r="17">
          <cell r="A17" t="str">
            <v>CA</v>
          </cell>
          <cell r="G17" t="str">
            <v>COMB</v>
          </cell>
          <cell r="L17" t="str">
            <v>RCI</v>
          </cell>
          <cell r="O17" t="str">
            <v>N</v>
          </cell>
          <cell r="T17">
            <v>22</v>
          </cell>
        </row>
        <row r="18">
          <cell r="A18" t="str">
            <v>CA</v>
          </cell>
          <cell r="G18" t="str">
            <v>PCA</v>
          </cell>
          <cell r="L18" t="str">
            <v>LOC</v>
          </cell>
          <cell r="O18" t="str">
            <v>N</v>
          </cell>
          <cell r="T18">
            <v>38</v>
          </cell>
        </row>
        <row r="19">
          <cell r="A19" t="str">
            <v>SR</v>
          </cell>
          <cell r="G19" t="str">
            <v>APC</v>
          </cell>
          <cell r="L19" t="str">
            <v>RAG</v>
          </cell>
          <cell r="O19" t="str">
            <v>N</v>
          </cell>
          <cell r="T19">
            <v>10</v>
          </cell>
        </row>
        <row r="20">
          <cell r="A20" t="str">
            <v>CA</v>
          </cell>
          <cell r="G20" t="str">
            <v>PCA</v>
          </cell>
          <cell r="L20" t="str">
            <v>LOC</v>
          </cell>
          <cell r="O20" t="str">
            <v>N</v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</sheetData>
      <sheetData sheetId="3">
        <row r="2">
          <cell r="A2" t="str">
            <v>SR</v>
          </cell>
          <cell r="G2" t="str">
            <v>COMB</v>
          </cell>
          <cell r="L2" t="str">
            <v>LOC</v>
          </cell>
          <cell r="O2" t="str">
            <v>N</v>
          </cell>
          <cell r="T2">
            <v>70</v>
          </cell>
        </row>
        <row r="3">
          <cell r="A3" t="str">
            <v>SR</v>
          </cell>
          <cell r="G3" t="str">
            <v>APC</v>
          </cell>
          <cell r="L3" t="str">
            <v>MPA</v>
          </cell>
          <cell r="O3" t="str">
            <v>N</v>
          </cell>
          <cell r="T3">
            <v>66</v>
          </cell>
        </row>
        <row r="4">
          <cell r="A4" t="str">
            <v>SR</v>
          </cell>
          <cell r="G4" t="str">
            <v>LOT</v>
          </cell>
          <cell r="L4" t="str">
            <v>RCI</v>
          </cell>
          <cell r="O4" t="str">
            <v>N</v>
          </cell>
          <cell r="T4">
            <v>48</v>
          </cell>
        </row>
        <row r="5">
          <cell r="A5" t="str">
            <v>SR</v>
          </cell>
          <cell r="G5" t="str">
            <v>COMB</v>
          </cell>
          <cell r="L5" t="str">
            <v>LOC</v>
          </cell>
          <cell r="O5" t="str">
            <v>N</v>
          </cell>
          <cell r="T5">
            <v>23</v>
          </cell>
        </row>
        <row r="6">
          <cell r="A6" t="str">
            <v>SR</v>
          </cell>
          <cell r="G6" t="str">
            <v>PCA</v>
          </cell>
          <cell r="L6" t="str">
            <v>MPA</v>
          </cell>
          <cell r="O6" t="str">
            <v>N</v>
          </cell>
          <cell r="T6" t="str">
            <v/>
          </cell>
        </row>
        <row r="7">
          <cell r="A7" t="str">
            <v>CA</v>
          </cell>
          <cell r="G7" t="str">
            <v>PCA</v>
          </cell>
          <cell r="L7" t="str">
            <v>LOC</v>
          </cell>
          <cell r="O7" t="str">
            <v>N</v>
          </cell>
          <cell r="T7">
            <v>1</v>
          </cell>
        </row>
        <row r="8">
          <cell r="A8" t="str">
            <v>CA</v>
          </cell>
          <cell r="G8" t="str">
            <v>PCA</v>
          </cell>
          <cell r="L8" t="str">
            <v>AFC</v>
          </cell>
          <cell r="O8" t="str">
            <v>O</v>
          </cell>
          <cell r="T8">
            <v>9</v>
          </cell>
        </row>
        <row r="9">
          <cell r="A9" t="str">
            <v>AC</v>
          </cell>
          <cell r="G9" t="str">
            <v>APGC</v>
          </cell>
          <cell r="L9" t="str">
            <v>MPA</v>
          </cell>
          <cell r="O9" t="str">
            <v>O</v>
          </cell>
          <cell r="T9" t="str">
            <v/>
          </cell>
        </row>
        <row r="10">
          <cell r="A10" t="str">
            <v>SR</v>
          </cell>
          <cell r="G10" t="str">
            <v>LOT</v>
          </cell>
          <cell r="L10" t="str">
            <v>MVS</v>
          </cell>
          <cell r="O10" t="str">
            <v>N</v>
          </cell>
          <cell r="T10">
            <v>48</v>
          </cell>
        </row>
        <row r="11">
          <cell r="A11" t="str">
            <v>SR</v>
          </cell>
          <cell r="G11" t="str">
            <v>COMB</v>
          </cell>
          <cell r="L11" t="str">
            <v>RCI</v>
          </cell>
          <cell r="O11" t="str">
            <v>N</v>
          </cell>
          <cell r="T11">
            <v>22</v>
          </cell>
        </row>
        <row r="12">
          <cell r="A12" t="str">
            <v>AC</v>
          </cell>
          <cell r="G12" t="str">
            <v>APC</v>
          </cell>
          <cell r="L12" t="str">
            <v>MPA</v>
          </cell>
          <cell r="O12" t="str">
            <v>N</v>
          </cell>
          <cell r="T12" t="str">
            <v/>
          </cell>
        </row>
        <row r="13">
          <cell r="A13" t="str">
            <v>AC</v>
          </cell>
          <cell r="G13" t="str">
            <v>COMB</v>
          </cell>
          <cell r="L13" t="str">
            <v>LOC</v>
          </cell>
          <cell r="O13" t="str">
            <v>N</v>
          </cell>
          <cell r="T13">
            <v>19</v>
          </cell>
        </row>
        <row r="14">
          <cell r="A14" t="str">
            <v>CA</v>
          </cell>
          <cell r="G14" t="str">
            <v>PCA</v>
          </cell>
          <cell r="L14" t="str">
            <v>LOC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COMB</v>
          </cell>
          <cell r="L15" t="str">
            <v>RCI</v>
          </cell>
          <cell r="O15" t="str">
            <v>N</v>
          </cell>
          <cell r="T15" t="str">
            <v/>
          </cell>
        </row>
        <row r="16">
          <cell r="A16" t="str">
            <v>CA</v>
          </cell>
          <cell r="G16" t="str">
            <v>LOT</v>
          </cell>
          <cell r="L16" t="str">
            <v>RCI</v>
          </cell>
          <cell r="O16" t="str">
            <v>N</v>
          </cell>
          <cell r="T16">
            <v>23</v>
          </cell>
        </row>
        <row r="17">
          <cell r="A17" t="str">
            <v>CA</v>
          </cell>
          <cell r="G17" t="str">
            <v>CHIM</v>
          </cell>
          <cell r="L17" t="str">
            <v>MPA</v>
          </cell>
          <cell r="O17" t="str">
            <v>N</v>
          </cell>
          <cell r="T17" t="str">
            <v/>
          </cell>
        </row>
        <row r="18">
          <cell r="A18" t="str">
            <v>AC</v>
          </cell>
          <cell r="G18" t="str">
            <v>CHIM</v>
          </cell>
          <cell r="L18" t="str">
            <v>AFC</v>
          </cell>
          <cell r="O18" t="str">
            <v>O</v>
          </cell>
          <cell r="T18" t="str">
            <v/>
          </cell>
        </row>
        <row r="19">
          <cell r="A19" t="str">
            <v>AC</v>
          </cell>
          <cell r="G19" t="str">
            <v>COMB</v>
          </cell>
          <cell r="L19" t="str">
            <v>ADC</v>
          </cell>
          <cell r="O19" t="str">
            <v>N</v>
          </cell>
          <cell r="T19">
            <v>1</v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</sheetData>
      <sheetData sheetId="4">
        <row r="2">
          <cell r="A2" t="str">
            <v>SR</v>
          </cell>
          <cell r="G2" t="str">
            <v>PCA</v>
          </cell>
          <cell r="L2" t="str">
            <v>MPA</v>
          </cell>
          <cell r="O2" t="str">
            <v>N</v>
          </cell>
          <cell r="T2" t="str">
            <v/>
          </cell>
        </row>
        <row r="3">
          <cell r="A3" t="str">
            <v>AC</v>
          </cell>
          <cell r="G3" t="str">
            <v>APGC</v>
          </cell>
          <cell r="L3" t="str">
            <v>MPA</v>
          </cell>
          <cell r="O3" t="str">
            <v>O</v>
          </cell>
          <cell r="T3" t="str">
            <v/>
          </cell>
        </row>
        <row r="4">
          <cell r="A4" t="str">
            <v>AC</v>
          </cell>
          <cell r="G4" t="str">
            <v>APC</v>
          </cell>
          <cell r="L4" t="str">
            <v>MPA</v>
          </cell>
          <cell r="O4" t="str">
            <v>N</v>
          </cell>
          <cell r="T4">
            <v>62</v>
          </cell>
        </row>
        <row r="5">
          <cell r="A5" t="str">
            <v>CA</v>
          </cell>
          <cell r="G5" t="str">
            <v>PCA</v>
          </cell>
          <cell r="L5" t="str">
            <v>LOC</v>
          </cell>
          <cell r="O5" t="str">
            <v>N</v>
          </cell>
          <cell r="T5">
            <v>61</v>
          </cell>
        </row>
        <row r="6">
          <cell r="A6" t="str">
            <v>CA</v>
          </cell>
          <cell r="G6" t="str">
            <v>COMB</v>
          </cell>
          <cell r="L6" t="str">
            <v>RCI</v>
          </cell>
          <cell r="O6" t="str">
            <v>N</v>
          </cell>
          <cell r="T6" t="str">
            <v/>
          </cell>
        </row>
        <row r="7">
          <cell r="A7" t="str">
            <v>CA</v>
          </cell>
          <cell r="G7" t="str">
            <v>CHIM</v>
          </cell>
          <cell r="L7" t="str">
            <v>MPA</v>
          </cell>
          <cell r="O7" t="str">
            <v>N</v>
          </cell>
          <cell r="T7">
            <v>92</v>
          </cell>
        </row>
        <row r="8">
          <cell r="A8" t="str">
            <v>AC</v>
          </cell>
          <cell r="G8" t="str">
            <v>CHIM</v>
          </cell>
          <cell r="L8" t="str">
            <v>AFC</v>
          </cell>
          <cell r="O8" t="str">
            <v>O</v>
          </cell>
          <cell r="T8">
            <v>5</v>
          </cell>
        </row>
        <row r="9">
          <cell r="A9" t="str">
            <v>SR</v>
          </cell>
          <cell r="G9" t="str">
            <v>LOT</v>
          </cell>
          <cell r="L9" t="str">
            <v>RCI</v>
          </cell>
          <cell r="O9" t="str">
            <v>N</v>
          </cell>
          <cell r="T9">
            <v>26</v>
          </cell>
        </row>
        <row r="10">
          <cell r="A10" t="str">
            <v>SR</v>
          </cell>
          <cell r="G10" t="str">
            <v>CHIM</v>
          </cell>
          <cell r="L10" t="str">
            <v>ADC</v>
          </cell>
          <cell r="O10" t="str">
            <v>N</v>
          </cell>
          <cell r="T10">
            <v>10</v>
          </cell>
        </row>
        <row r="11">
          <cell r="A11" t="str">
            <v>SR</v>
          </cell>
          <cell r="G11" t="str">
            <v>LOT</v>
          </cell>
          <cell r="L11" t="str">
            <v>LOC</v>
          </cell>
          <cell r="O11" t="str">
            <v>N</v>
          </cell>
          <cell r="T11" t="str">
            <v/>
          </cell>
        </row>
        <row r="12">
          <cell r="A12" t="str">
            <v>SR</v>
          </cell>
          <cell r="G12" t="str">
            <v>APC</v>
          </cell>
          <cell r="L12" t="str">
            <v>LOC</v>
          </cell>
          <cell r="O12" t="str">
            <v>N</v>
          </cell>
          <cell r="T12">
            <v>30</v>
          </cell>
        </row>
        <row r="13">
          <cell r="A13" t="str">
            <v>CA</v>
          </cell>
          <cell r="G13" t="str">
            <v>COMB</v>
          </cell>
          <cell r="L13" t="str">
            <v>RCI</v>
          </cell>
          <cell r="O13" t="str">
            <v>N</v>
          </cell>
          <cell r="T13" t="str">
            <v/>
          </cell>
        </row>
        <row r="14">
          <cell r="A14" t="str">
            <v>AC</v>
          </cell>
          <cell r="G14" t="str">
            <v>COMB</v>
          </cell>
          <cell r="L14" t="str">
            <v>ADC</v>
          </cell>
          <cell r="O14" t="str">
            <v>N</v>
          </cell>
          <cell r="T14">
            <v>19</v>
          </cell>
        </row>
        <row r="15">
          <cell r="A15" t="str">
            <v>AC</v>
          </cell>
          <cell r="G15" t="str">
            <v>COMB</v>
          </cell>
          <cell r="L15" t="str">
            <v>ADC</v>
          </cell>
          <cell r="O15" t="str">
            <v>N</v>
          </cell>
          <cell r="T15">
            <v>25</v>
          </cell>
        </row>
        <row r="16">
          <cell r="A16" t="str">
            <v>SR</v>
          </cell>
          <cell r="G16" t="str">
            <v>PCA</v>
          </cell>
          <cell r="L16" t="str">
            <v>MPA</v>
          </cell>
          <cell r="O16" t="str">
            <v>N</v>
          </cell>
          <cell r="T16" t="str">
            <v/>
          </cell>
        </row>
        <row r="17">
          <cell r="A17" t="str">
            <v>CA</v>
          </cell>
          <cell r="G17" t="str">
            <v>LOT</v>
          </cell>
          <cell r="L17" t="str">
            <v>AFC</v>
          </cell>
          <cell r="O17" t="str">
            <v>N</v>
          </cell>
          <cell r="T17" t="str">
            <v/>
          </cell>
        </row>
        <row r="18">
          <cell r="A18" t="str">
            <v>CA</v>
          </cell>
          <cell r="G18" t="str">
            <v>PCA</v>
          </cell>
          <cell r="L18" t="str">
            <v>RCI</v>
          </cell>
          <cell r="O18" t="str">
            <v>N</v>
          </cell>
          <cell r="T18">
            <v>59</v>
          </cell>
        </row>
        <row r="19">
          <cell r="A19" t="str">
            <v>SR</v>
          </cell>
          <cell r="G19" t="str">
            <v>COMB</v>
          </cell>
          <cell r="L19" t="str">
            <v>ADC</v>
          </cell>
          <cell r="O19" t="str">
            <v>N</v>
          </cell>
          <cell r="T19">
            <v>24</v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  <row r="425">
          <cell r="A425" t="str">
            <v/>
          </cell>
          <cell r="T425" t="str">
            <v/>
          </cell>
        </row>
        <row r="426">
          <cell r="A426" t="str">
            <v/>
          </cell>
          <cell r="T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</sheetData>
      <sheetData sheetId="5">
        <row r="2">
          <cell r="A2" t="str">
            <v>SR</v>
          </cell>
          <cell r="G2" t="str">
            <v>COMB</v>
          </cell>
          <cell r="L2" t="str">
            <v>ADC</v>
          </cell>
          <cell r="O2" t="str">
            <v>N</v>
          </cell>
        </row>
        <row r="3">
          <cell r="A3" t="str">
            <v>AC</v>
          </cell>
          <cell r="G3" t="str">
            <v>COMB</v>
          </cell>
          <cell r="L3" t="str">
            <v>RCI</v>
          </cell>
          <cell r="O3" t="str">
            <v>N</v>
          </cell>
          <cell r="T3">
            <v>8</v>
          </cell>
        </row>
        <row r="4">
          <cell r="A4" t="str">
            <v>CA</v>
          </cell>
          <cell r="G4" t="str">
            <v>COMB</v>
          </cell>
          <cell r="L4" t="str">
            <v>RCI</v>
          </cell>
          <cell r="O4" t="str">
            <v>N</v>
          </cell>
        </row>
        <row r="5">
          <cell r="A5" t="str">
            <v>CA</v>
          </cell>
          <cell r="G5" t="str">
            <v>LOT</v>
          </cell>
          <cell r="L5" t="str">
            <v>ADC</v>
          </cell>
          <cell r="O5" t="str">
            <v>N</v>
          </cell>
          <cell r="T5">
            <v>26</v>
          </cell>
        </row>
        <row r="6">
          <cell r="A6" t="str">
            <v>CA</v>
          </cell>
          <cell r="G6" t="str">
            <v>COMB</v>
          </cell>
          <cell r="L6" t="str">
            <v>RCI</v>
          </cell>
          <cell r="O6" t="str">
            <v>N</v>
          </cell>
        </row>
        <row r="7">
          <cell r="A7" t="str">
            <v>AC</v>
          </cell>
          <cell r="G7" t="str">
            <v>COMB</v>
          </cell>
          <cell r="L7" t="str">
            <v>ADC</v>
          </cell>
          <cell r="O7" t="str">
            <v>N</v>
          </cell>
        </row>
        <row r="8">
          <cell r="A8" t="str">
            <v>SR</v>
          </cell>
          <cell r="G8" t="str">
            <v>COMB</v>
          </cell>
          <cell r="L8" t="str">
            <v>RCI</v>
          </cell>
          <cell r="O8" t="str">
            <v>N</v>
          </cell>
          <cell r="T8">
            <v>28</v>
          </cell>
        </row>
        <row r="9">
          <cell r="A9" t="str">
            <v>CA</v>
          </cell>
          <cell r="G9" t="str">
            <v>COMB</v>
          </cell>
          <cell r="L9" t="str">
            <v>RCI</v>
          </cell>
          <cell r="O9" t="str">
            <v>N</v>
          </cell>
          <cell r="T9">
            <v>71</v>
          </cell>
        </row>
        <row r="10">
          <cell r="A10" t="str">
            <v>SR</v>
          </cell>
          <cell r="G10" t="str">
            <v>PCA</v>
          </cell>
          <cell r="L10" t="str">
            <v>MPA</v>
          </cell>
          <cell r="O10" t="str">
            <v>N</v>
          </cell>
        </row>
        <row r="11">
          <cell r="A11" t="str">
            <v>AC</v>
          </cell>
          <cell r="G11" t="str">
            <v>APGC</v>
          </cell>
          <cell r="L11" t="str">
            <v>MPA</v>
          </cell>
          <cell r="O11" t="str">
            <v>O</v>
          </cell>
          <cell r="T11">
            <v>164</v>
          </cell>
        </row>
        <row r="12">
          <cell r="A12" t="str">
            <v>SR</v>
          </cell>
          <cell r="G12" t="str">
            <v>LOT</v>
          </cell>
          <cell r="L12" t="str">
            <v>LOC</v>
          </cell>
          <cell r="O12" t="str">
            <v>N</v>
          </cell>
          <cell r="T12" t="str">
            <v/>
          </cell>
        </row>
        <row r="13">
          <cell r="A13" t="str">
            <v>SR</v>
          </cell>
          <cell r="G13" t="str">
            <v>APC</v>
          </cell>
          <cell r="L13" t="str">
            <v>LOC</v>
          </cell>
          <cell r="O13" t="str">
            <v>N</v>
          </cell>
          <cell r="T13" t="str">
            <v/>
          </cell>
        </row>
        <row r="14">
          <cell r="A14" t="str">
            <v>SR</v>
          </cell>
          <cell r="G14" t="str">
            <v>PCA</v>
          </cell>
          <cell r="L14" t="str">
            <v>MPA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LOT</v>
          </cell>
          <cell r="L15" t="str">
            <v>AFC</v>
          </cell>
          <cell r="O15" t="str">
            <v>N</v>
          </cell>
          <cell r="T15" t="str">
            <v/>
          </cell>
        </row>
        <row r="16">
          <cell r="A16" t="str">
            <v>AC</v>
          </cell>
          <cell r="G16" t="str">
            <v>CHIM</v>
          </cell>
          <cell r="L16" t="str">
            <v>MPA</v>
          </cell>
          <cell r="O16" t="str">
            <v>N</v>
          </cell>
          <cell r="T16" t="str">
            <v/>
          </cell>
        </row>
        <row r="17">
          <cell r="A17" t="str">
            <v>AC</v>
          </cell>
          <cell r="G17" t="str">
            <v>COMB</v>
          </cell>
          <cell r="L17" t="str">
            <v>ADC</v>
          </cell>
          <cell r="O17" t="str">
            <v>N</v>
          </cell>
          <cell r="T17">
            <v>9</v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</sheetData>
      <sheetData sheetId="6">
        <row r="2">
          <cell r="A2" t="str">
            <v>SR</v>
          </cell>
          <cell r="G2" t="str">
            <v>COMB</v>
          </cell>
          <cell r="L2" t="str">
            <v>ADC</v>
          </cell>
          <cell r="O2" t="str">
            <v>N</v>
          </cell>
          <cell r="T2" t="str">
            <v/>
          </cell>
        </row>
        <row r="3">
          <cell r="A3" t="str">
            <v>CA</v>
          </cell>
          <cell r="G3" t="str">
            <v>COMB</v>
          </cell>
          <cell r="L3" t="str">
            <v>RCI</v>
          </cell>
          <cell r="O3" t="str">
            <v>N</v>
          </cell>
          <cell r="T3">
            <v>66</v>
          </cell>
        </row>
        <row r="4">
          <cell r="A4" t="str">
            <v>CA</v>
          </cell>
          <cell r="G4" t="str">
            <v>COMB</v>
          </cell>
          <cell r="L4" t="str">
            <v>RCI</v>
          </cell>
          <cell r="O4" t="str">
            <v>N</v>
          </cell>
          <cell r="T4" t="str">
            <v/>
          </cell>
        </row>
        <row r="5">
          <cell r="A5" t="str">
            <v>CA</v>
          </cell>
          <cell r="G5" t="str">
            <v>COMB</v>
          </cell>
          <cell r="L5" t="str">
            <v>RCI</v>
          </cell>
          <cell r="O5" t="str">
            <v>N</v>
          </cell>
          <cell r="T5">
            <v>46</v>
          </cell>
        </row>
        <row r="6">
          <cell r="A6" t="str">
            <v>AC</v>
          </cell>
          <cell r="G6" t="str">
            <v>COMB</v>
          </cell>
          <cell r="L6" t="str">
            <v>ADC</v>
          </cell>
          <cell r="O6" t="str">
            <v>N</v>
          </cell>
          <cell r="T6">
            <v>36</v>
          </cell>
        </row>
        <row r="7">
          <cell r="A7" t="str">
            <v>SR</v>
          </cell>
          <cell r="G7" t="str">
            <v>PCA</v>
          </cell>
          <cell r="L7" t="str">
            <v>MPA</v>
          </cell>
          <cell r="O7" t="str">
            <v>N</v>
          </cell>
          <cell r="T7" t="str">
            <v/>
          </cell>
        </row>
        <row r="8">
          <cell r="A8" t="str">
            <v>CA</v>
          </cell>
          <cell r="G8" t="str">
            <v>PCA</v>
          </cell>
          <cell r="L8" t="str">
            <v>ADC</v>
          </cell>
          <cell r="O8" t="str">
            <v>N</v>
          </cell>
          <cell r="T8" t="str">
            <v/>
          </cell>
        </row>
        <row r="9">
          <cell r="A9" t="str">
            <v>CA</v>
          </cell>
          <cell r="G9" t="str">
            <v>COMB</v>
          </cell>
          <cell r="L9" t="str">
            <v>CLI</v>
          </cell>
          <cell r="O9" t="str">
            <v>N</v>
          </cell>
          <cell r="T9">
            <v>18</v>
          </cell>
        </row>
        <row r="10">
          <cell r="A10" t="str">
            <v>SR</v>
          </cell>
          <cell r="G10" t="str">
            <v>PCA</v>
          </cell>
          <cell r="L10" t="str">
            <v>MPA</v>
          </cell>
          <cell r="O10" t="str">
            <v>N</v>
          </cell>
          <cell r="T10">
            <v>81</v>
          </cell>
        </row>
        <row r="11">
          <cell r="A11" t="str">
            <v>CA</v>
          </cell>
          <cell r="G11" t="str">
            <v>APGC</v>
          </cell>
          <cell r="L11" t="str">
            <v>MPA</v>
          </cell>
          <cell r="O11" t="str">
            <v>O</v>
          </cell>
          <cell r="T11" t="str">
            <v/>
          </cell>
        </row>
        <row r="12">
          <cell r="A12" t="str">
            <v>SR</v>
          </cell>
          <cell r="G12" t="str">
            <v>LOT</v>
          </cell>
          <cell r="L12" t="str">
            <v>LOC</v>
          </cell>
          <cell r="O12" t="str">
            <v>N</v>
          </cell>
          <cell r="T12">
            <v>64</v>
          </cell>
        </row>
        <row r="13">
          <cell r="A13" t="str">
            <v>SR</v>
          </cell>
          <cell r="G13" t="str">
            <v>APC</v>
          </cell>
          <cell r="L13" t="str">
            <v>LOC</v>
          </cell>
          <cell r="O13" t="str">
            <v>N</v>
          </cell>
          <cell r="T13">
            <v>54</v>
          </cell>
        </row>
        <row r="14">
          <cell r="A14" t="str">
            <v>SR</v>
          </cell>
          <cell r="G14" t="str">
            <v>PCA</v>
          </cell>
          <cell r="L14" t="str">
            <v>MPA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LOT</v>
          </cell>
          <cell r="L15" t="str">
            <v>AFC</v>
          </cell>
          <cell r="O15" t="str">
            <v>N</v>
          </cell>
          <cell r="T15">
            <v>100</v>
          </cell>
        </row>
        <row r="16">
          <cell r="A16" t="str">
            <v>AC</v>
          </cell>
          <cell r="G16" t="str">
            <v>CHIM</v>
          </cell>
          <cell r="L16" t="str">
            <v>MPA</v>
          </cell>
          <cell r="O16" t="str">
            <v>N</v>
          </cell>
          <cell r="T16">
            <v>25</v>
          </cell>
        </row>
        <row r="17">
          <cell r="A17" t="str">
            <v>AC</v>
          </cell>
          <cell r="G17" t="str">
            <v>COMB</v>
          </cell>
          <cell r="L17" t="str">
            <v>ADC</v>
          </cell>
          <cell r="O17" t="str">
            <v>N</v>
          </cell>
          <cell r="T17">
            <v>1</v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</sheetData>
      <sheetData sheetId="7">
        <row r="2">
          <cell r="A2" t="str">
            <v>SR</v>
          </cell>
          <cell r="G2" t="str">
            <v>COMB</v>
          </cell>
          <cell r="L2" t="str">
            <v>ADC</v>
          </cell>
          <cell r="O2" t="str">
            <v>N</v>
          </cell>
          <cell r="T2">
            <v>64</v>
          </cell>
        </row>
        <row r="3">
          <cell r="A3" t="str">
            <v>CA</v>
          </cell>
          <cell r="G3" t="str">
            <v>LOT</v>
          </cell>
          <cell r="L3" t="str">
            <v>MPA</v>
          </cell>
          <cell r="O3" t="str">
            <v>N</v>
          </cell>
          <cell r="T3">
            <v>65</v>
          </cell>
        </row>
        <row r="4">
          <cell r="A4" t="str">
            <v>SR</v>
          </cell>
          <cell r="G4" t="str">
            <v>COMB</v>
          </cell>
          <cell r="L4" t="str">
            <v>LOC</v>
          </cell>
          <cell r="O4" t="str">
            <v>N</v>
          </cell>
          <cell r="T4">
            <v>24</v>
          </cell>
        </row>
        <row r="5">
          <cell r="A5" t="str">
            <v>AC</v>
          </cell>
          <cell r="G5" t="str">
            <v>CHIM</v>
          </cell>
          <cell r="L5" t="str">
            <v>RCI</v>
          </cell>
          <cell r="O5" t="str">
            <v>N</v>
          </cell>
        </row>
        <row r="6">
          <cell r="A6" t="str">
            <v>CA</v>
          </cell>
          <cell r="G6" t="str">
            <v>COMB</v>
          </cell>
          <cell r="L6" t="str">
            <v>RCI</v>
          </cell>
          <cell r="O6" t="str">
            <v>O</v>
          </cell>
          <cell r="T6">
            <v>108</v>
          </cell>
        </row>
        <row r="7">
          <cell r="A7" t="str">
            <v>AC</v>
          </cell>
          <cell r="G7" t="str">
            <v>PCA</v>
          </cell>
          <cell r="L7" t="str">
            <v>RAG</v>
          </cell>
          <cell r="O7" t="str">
            <v>N</v>
          </cell>
          <cell r="T7" t="str">
            <v/>
          </cell>
        </row>
        <row r="8">
          <cell r="A8" t="str">
            <v>SR</v>
          </cell>
          <cell r="G8" t="str">
            <v>APGC</v>
          </cell>
          <cell r="L8" t="str">
            <v>MPA</v>
          </cell>
          <cell r="O8" t="str">
            <v>N</v>
          </cell>
          <cell r="T8">
            <v>18</v>
          </cell>
        </row>
        <row r="9">
          <cell r="A9" t="str">
            <v>SR</v>
          </cell>
          <cell r="G9" t="str">
            <v>PCA</v>
          </cell>
          <cell r="L9" t="str">
            <v>MPA</v>
          </cell>
          <cell r="O9" t="str">
            <v>N</v>
          </cell>
          <cell r="T9" t="str">
            <v/>
          </cell>
        </row>
        <row r="10">
          <cell r="A10" t="str">
            <v>AC</v>
          </cell>
          <cell r="G10" t="str">
            <v>PCA</v>
          </cell>
          <cell r="L10" t="str">
            <v>LOC</v>
          </cell>
          <cell r="O10" t="str">
            <v>N</v>
          </cell>
          <cell r="T10">
            <v>7</v>
          </cell>
        </row>
        <row r="11">
          <cell r="A11" t="str">
            <v>CA</v>
          </cell>
          <cell r="G11" t="str">
            <v>LOT</v>
          </cell>
          <cell r="L11" t="str">
            <v>ADC</v>
          </cell>
          <cell r="O11" t="str">
            <v>N</v>
          </cell>
          <cell r="T11" t="str">
            <v/>
          </cell>
        </row>
        <row r="12">
          <cell r="A12" t="str">
            <v>CA</v>
          </cell>
          <cell r="G12" t="str">
            <v>APC</v>
          </cell>
          <cell r="L12" t="str">
            <v>MPA</v>
          </cell>
          <cell r="O12" t="str">
            <v>N</v>
          </cell>
          <cell r="T12">
            <v>68</v>
          </cell>
        </row>
        <row r="13">
          <cell r="A13" t="str">
            <v>SR</v>
          </cell>
          <cell r="G13" t="str">
            <v>APC</v>
          </cell>
          <cell r="L13" t="str">
            <v>MPA</v>
          </cell>
          <cell r="O13" t="str">
            <v>N</v>
          </cell>
          <cell r="T13">
            <v>48</v>
          </cell>
        </row>
        <row r="14">
          <cell r="A14" t="str">
            <v>SR</v>
          </cell>
          <cell r="G14" t="str">
            <v>APC</v>
          </cell>
          <cell r="L14" t="str">
            <v>ADC</v>
          </cell>
          <cell r="O14" t="str">
            <v>N</v>
          </cell>
          <cell r="T14">
            <v>67</v>
          </cell>
        </row>
        <row r="15">
          <cell r="A15" t="str">
            <v>CA</v>
          </cell>
          <cell r="G15" t="str">
            <v>LOT</v>
          </cell>
          <cell r="L15" t="str">
            <v>RCI</v>
          </cell>
          <cell r="O15" t="str">
            <v>N</v>
          </cell>
          <cell r="T15">
            <v>42</v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  <row r="425">
          <cell r="A425" t="str">
            <v/>
          </cell>
          <cell r="T425" t="str">
            <v/>
          </cell>
        </row>
        <row r="426">
          <cell r="A426" t="str">
            <v/>
          </cell>
          <cell r="T426" t="str">
            <v/>
          </cell>
        </row>
        <row r="427">
          <cell r="A427" t="str">
            <v/>
          </cell>
          <cell r="T427" t="str">
            <v/>
          </cell>
        </row>
        <row r="428">
          <cell r="A428" t="str">
            <v/>
          </cell>
          <cell r="T428" t="str">
            <v/>
          </cell>
        </row>
        <row r="429">
          <cell r="A429" t="str">
            <v/>
          </cell>
          <cell r="T429" t="str">
            <v/>
          </cell>
        </row>
        <row r="430">
          <cell r="A430" t="str">
            <v/>
          </cell>
          <cell r="T430" t="str">
            <v/>
          </cell>
        </row>
        <row r="431">
          <cell r="A431" t="str">
            <v/>
          </cell>
          <cell r="T431" t="str">
            <v/>
          </cell>
        </row>
        <row r="432">
          <cell r="T432" t="str">
            <v/>
          </cell>
        </row>
      </sheetData>
      <sheetData sheetId="8">
        <row r="2">
          <cell r="A2" t="str">
            <v>SR</v>
          </cell>
          <cell r="G2" t="str">
            <v>COMB</v>
          </cell>
          <cell r="L2" t="str">
            <v>MPA</v>
          </cell>
          <cell r="O2" t="str">
            <v>N</v>
          </cell>
          <cell r="T2">
            <v>1</v>
          </cell>
        </row>
        <row r="3">
          <cell r="A3" t="str">
            <v>SR</v>
          </cell>
          <cell r="G3" t="str">
            <v>CHIM</v>
          </cell>
          <cell r="L3" t="str">
            <v>MPA</v>
          </cell>
          <cell r="O3" t="str">
            <v>N</v>
          </cell>
          <cell r="T3" t="str">
            <v/>
          </cell>
        </row>
        <row r="4">
          <cell r="A4" t="str">
            <v>SR</v>
          </cell>
          <cell r="G4" t="str">
            <v>LOT</v>
          </cell>
          <cell r="L4" t="str">
            <v>RCI</v>
          </cell>
          <cell r="O4" t="str">
            <v>N</v>
          </cell>
          <cell r="T4" t="str">
            <v/>
          </cell>
        </row>
        <row r="5">
          <cell r="A5" t="str">
            <v>SR</v>
          </cell>
          <cell r="G5" t="str">
            <v>APC</v>
          </cell>
          <cell r="L5" t="str">
            <v>ADC</v>
          </cell>
          <cell r="O5" t="str">
            <v>N</v>
          </cell>
          <cell r="T5">
            <v>24</v>
          </cell>
        </row>
        <row r="6">
          <cell r="A6" t="str">
            <v>CA</v>
          </cell>
          <cell r="G6" t="str">
            <v>PCA</v>
          </cell>
          <cell r="L6" t="str">
            <v>LOC</v>
          </cell>
          <cell r="O6" t="str">
            <v>N</v>
          </cell>
          <cell r="T6">
            <v>0</v>
          </cell>
        </row>
        <row r="7">
          <cell r="A7" t="str">
            <v>CA</v>
          </cell>
          <cell r="G7" t="str">
            <v>COMB</v>
          </cell>
          <cell r="L7" t="str">
            <v>RAG</v>
          </cell>
          <cell r="O7" t="str">
            <v>N</v>
          </cell>
          <cell r="T7">
            <v>89</v>
          </cell>
        </row>
        <row r="8">
          <cell r="A8" t="str">
            <v>AC</v>
          </cell>
          <cell r="G8" t="str">
            <v>CHIM</v>
          </cell>
          <cell r="L8" t="str">
            <v>RCI</v>
          </cell>
          <cell r="O8" t="str">
            <v>N</v>
          </cell>
          <cell r="T8">
            <v>29</v>
          </cell>
        </row>
        <row r="9">
          <cell r="A9" t="str">
            <v>AC</v>
          </cell>
          <cell r="G9" t="str">
            <v>PCA</v>
          </cell>
          <cell r="L9" t="str">
            <v>RAG</v>
          </cell>
          <cell r="O9" t="str">
            <v>N</v>
          </cell>
          <cell r="T9">
            <v>66</v>
          </cell>
        </row>
        <row r="10">
          <cell r="A10" t="str">
            <v>SR</v>
          </cell>
          <cell r="G10" t="str">
            <v>PCA</v>
          </cell>
          <cell r="L10" t="str">
            <v>MPA</v>
          </cell>
          <cell r="O10" t="str">
            <v>N</v>
          </cell>
          <cell r="T10">
            <v>102</v>
          </cell>
        </row>
        <row r="11">
          <cell r="A11" t="str">
            <v>CA</v>
          </cell>
          <cell r="G11" t="str">
            <v>LOT</v>
          </cell>
          <cell r="L11" t="str">
            <v>ADC</v>
          </cell>
          <cell r="O11" t="str">
            <v>O</v>
          </cell>
          <cell r="T11" t="str">
            <v/>
          </cell>
        </row>
        <row r="12">
          <cell r="A12" t="str">
            <v>CA</v>
          </cell>
          <cell r="G12" t="str">
            <v>LOT</v>
          </cell>
          <cell r="L12" t="str">
            <v>LOC</v>
          </cell>
          <cell r="O12" t="str">
            <v>N</v>
          </cell>
          <cell r="T12" t="str">
            <v/>
          </cell>
        </row>
        <row r="13">
          <cell r="A13" t="str">
            <v>AC</v>
          </cell>
          <cell r="G13" t="str">
            <v>LOT</v>
          </cell>
          <cell r="L13" t="str">
            <v>AFC</v>
          </cell>
          <cell r="O13" t="str">
            <v>N</v>
          </cell>
          <cell r="T13">
            <v>18</v>
          </cell>
        </row>
        <row r="14">
          <cell r="A14" t="str">
            <v>AC</v>
          </cell>
          <cell r="G14" t="str">
            <v>LOT</v>
          </cell>
          <cell r="L14" t="str">
            <v>ADC</v>
          </cell>
          <cell r="O14" t="str">
            <v>N</v>
          </cell>
          <cell r="T14">
            <v>2</v>
          </cell>
        </row>
        <row r="15">
          <cell r="A15" t="str">
            <v>SR</v>
          </cell>
          <cell r="G15" t="str">
            <v>PCA</v>
          </cell>
          <cell r="L15" t="str">
            <v>AMR</v>
          </cell>
          <cell r="O15" t="str">
            <v>N</v>
          </cell>
          <cell r="T15">
            <v>18</v>
          </cell>
        </row>
        <row r="16">
          <cell r="A16" t="str">
            <v>SR</v>
          </cell>
          <cell r="G16" t="str">
            <v>COMB</v>
          </cell>
          <cell r="L16" t="str">
            <v>ADC</v>
          </cell>
          <cell r="O16" t="str">
            <v>N</v>
          </cell>
          <cell r="T16">
            <v>1</v>
          </cell>
        </row>
        <row r="17">
          <cell r="A17" t="str">
            <v>SR</v>
          </cell>
          <cell r="G17" t="str">
            <v>COMB</v>
          </cell>
          <cell r="L17" t="str">
            <v>RAG</v>
          </cell>
          <cell r="O17" t="str">
            <v>N</v>
          </cell>
          <cell r="T17">
            <v>20</v>
          </cell>
        </row>
        <row r="18">
          <cell r="A18" t="str">
            <v>CA</v>
          </cell>
          <cell r="G18" t="str">
            <v>APC</v>
          </cell>
          <cell r="L18" t="str">
            <v>MPA</v>
          </cell>
          <cell r="O18" t="str">
            <v>N</v>
          </cell>
          <cell r="T18">
            <v>27</v>
          </cell>
        </row>
        <row r="19">
          <cell r="A19" t="str">
            <v>CA</v>
          </cell>
          <cell r="G19" t="str">
            <v>CHIM</v>
          </cell>
          <cell r="L19" t="str">
            <v>MPA</v>
          </cell>
          <cell r="O19" t="str">
            <v>N</v>
          </cell>
          <cell r="T19">
            <v>36</v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T326" t="str">
            <v/>
          </cell>
        </row>
      </sheetData>
      <sheetData sheetId="9">
        <row r="2">
          <cell r="A2" t="str">
            <v>SR</v>
          </cell>
          <cell r="G2" t="str">
            <v>CHIM</v>
          </cell>
          <cell r="L2" t="str">
            <v>MPA</v>
          </cell>
          <cell r="O2" t="str">
            <v>N</v>
          </cell>
          <cell r="T2">
            <v>29</v>
          </cell>
        </row>
        <row r="3">
          <cell r="A3" t="str">
            <v>SR</v>
          </cell>
          <cell r="G3" t="str">
            <v>LOT</v>
          </cell>
          <cell r="L3" t="str">
            <v>RCI</v>
          </cell>
          <cell r="O3" t="str">
            <v>N</v>
          </cell>
          <cell r="T3">
            <v>24</v>
          </cell>
        </row>
        <row r="4">
          <cell r="A4" t="str">
            <v>CA</v>
          </cell>
          <cell r="G4" t="str">
            <v>PCA</v>
          </cell>
          <cell r="L4" t="str">
            <v>LOC</v>
          </cell>
          <cell r="O4" t="str">
            <v>N</v>
          </cell>
          <cell r="T4">
            <v>48</v>
          </cell>
        </row>
        <row r="5">
          <cell r="A5" t="str">
            <v>CA</v>
          </cell>
          <cell r="G5" t="str">
            <v>LOT</v>
          </cell>
          <cell r="L5" t="str">
            <v>ADC</v>
          </cell>
          <cell r="O5" t="str">
            <v>O</v>
          </cell>
          <cell r="T5">
            <v>120</v>
          </cell>
        </row>
        <row r="6">
          <cell r="A6" t="str">
            <v>CA</v>
          </cell>
          <cell r="G6" t="str">
            <v>LOT</v>
          </cell>
          <cell r="L6" t="str">
            <v>LOC</v>
          </cell>
          <cell r="O6" t="str">
            <v>N</v>
          </cell>
          <cell r="T6" t="str">
            <v/>
          </cell>
        </row>
        <row r="7">
          <cell r="A7" t="str">
            <v>AC</v>
          </cell>
          <cell r="G7" t="str">
            <v>APGC</v>
          </cell>
          <cell r="L7" t="str">
            <v>LOC</v>
          </cell>
          <cell r="O7" t="str">
            <v>O</v>
          </cell>
          <cell r="T7">
            <v>125</v>
          </cell>
        </row>
        <row r="8">
          <cell r="A8" t="str">
            <v>SR</v>
          </cell>
          <cell r="G8" t="str">
            <v>PCA</v>
          </cell>
          <cell r="L8" t="str">
            <v>MPA</v>
          </cell>
          <cell r="O8" t="str">
            <v>N</v>
          </cell>
          <cell r="T8">
            <v>12</v>
          </cell>
        </row>
        <row r="9">
          <cell r="A9" t="str">
            <v>SR</v>
          </cell>
          <cell r="G9" t="str">
            <v>LOT</v>
          </cell>
          <cell r="L9" t="str">
            <v>RAG</v>
          </cell>
          <cell r="O9" t="str">
            <v>N</v>
          </cell>
          <cell r="T9" t="str">
            <v/>
          </cell>
        </row>
        <row r="10">
          <cell r="A10" t="str">
            <v>CA</v>
          </cell>
          <cell r="G10" t="str">
            <v>LOT</v>
          </cell>
          <cell r="L10" t="str">
            <v>LOC</v>
          </cell>
          <cell r="O10" t="str">
            <v>N</v>
          </cell>
          <cell r="T10">
            <v>32</v>
          </cell>
        </row>
        <row r="11">
          <cell r="A11" t="str">
            <v>AC</v>
          </cell>
          <cell r="G11" t="str">
            <v>CHIM</v>
          </cell>
          <cell r="L11" t="str">
            <v>ADC</v>
          </cell>
          <cell r="O11" t="str">
            <v>N</v>
          </cell>
          <cell r="T11">
            <v>77</v>
          </cell>
        </row>
        <row r="12">
          <cell r="A12" t="str">
            <v>AC</v>
          </cell>
          <cell r="G12" t="str">
            <v>LOT</v>
          </cell>
          <cell r="L12" t="str">
            <v>AFC</v>
          </cell>
          <cell r="O12" t="str">
            <v>N</v>
          </cell>
          <cell r="T12">
            <v>17</v>
          </cell>
        </row>
        <row r="13">
          <cell r="A13" t="str">
            <v>AC</v>
          </cell>
          <cell r="G13" t="str">
            <v>APGC</v>
          </cell>
          <cell r="L13" t="str">
            <v>MPA</v>
          </cell>
          <cell r="O13" t="str">
            <v>O</v>
          </cell>
          <cell r="T13">
            <v>192</v>
          </cell>
        </row>
        <row r="14">
          <cell r="A14" t="str">
            <v>SR</v>
          </cell>
          <cell r="G14" t="str">
            <v>LOT</v>
          </cell>
          <cell r="L14" t="str">
            <v>AWL</v>
          </cell>
          <cell r="O14" t="str">
            <v>N</v>
          </cell>
          <cell r="T14">
            <v>21</v>
          </cell>
        </row>
        <row r="15">
          <cell r="A15" t="str">
            <v>AC</v>
          </cell>
          <cell r="G15" t="str">
            <v>COMB</v>
          </cell>
          <cell r="L15" t="str">
            <v>RCI</v>
          </cell>
          <cell r="O15" t="str">
            <v>N</v>
          </cell>
          <cell r="T15">
            <v>11</v>
          </cell>
        </row>
        <row r="16">
          <cell r="A16" t="str">
            <v>AC</v>
          </cell>
          <cell r="G16" t="str">
            <v>COMB</v>
          </cell>
          <cell r="L16" t="str">
            <v>ADC</v>
          </cell>
          <cell r="O16" t="str">
            <v>N</v>
          </cell>
          <cell r="T16">
            <v>38</v>
          </cell>
        </row>
        <row r="17">
          <cell r="A17" t="str">
            <v>AC</v>
          </cell>
          <cell r="G17" t="str">
            <v>COMB</v>
          </cell>
          <cell r="L17" t="str">
            <v>CLI</v>
          </cell>
          <cell r="O17" t="str">
            <v>N</v>
          </cell>
          <cell r="T17">
            <v>13</v>
          </cell>
        </row>
        <row r="18">
          <cell r="A18" t="str">
            <v>AC</v>
          </cell>
          <cell r="G18" t="str">
            <v>LOT</v>
          </cell>
          <cell r="L18" t="str">
            <v>ADC</v>
          </cell>
          <cell r="O18" t="str">
            <v>N</v>
          </cell>
          <cell r="T18" t="str">
            <v/>
          </cell>
        </row>
        <row r="19">
          <cell r="A19" t="str">
            <v>SR</v>
          </cell>
          <cell r="G19" t="str">
            <v>APC</v>
          </cell>
          <cell r="L19" t="str">
            <v>MVS</v>
          </cell>
          <cell r="O19" t="str">
            <v>N</v>
          </cell>
          <cell r="T19" t="str">
            <v/>
          </cell>
        </row>
        <row r="20">
          <cell r="A20" t="str">
            <v>CA</v>
          </cell>
          <cell r="G20" t="str">
            <v>LOT</v>
          </cell>
          <cell r="L20" t="str">
            <v>AFC</v>
          </cell>
          <cell r="O20" t="str">
            <v>N</v>
          </cell>
          <cell r="T20">
            <v>17</v>
          </cell>
        </row>
        <row r="21">
          <cell r="A21" t="str">
            <v>CA</v>
          </cell>
          <cell r="G21" t="str">
            <v>LOT</v>
          </cell>
          <cell r="L21" t="str">
            <v>RCI</v>
          </cell>
          <cell r="O21" t="str">
            <v>N</v>
          </cell>
          <cell r="T21">
            <v>19</v>
          </cell>
        </row>
        <row r="22">
          <cell r="A22" t="str">
            <v>SR</v>
          </cell>
          <cell r="G22" t="str">
            <v>APC</v>
          </cell>
          <cell r="L22" t="str">
            <v>AMR</v>
          </cell>
          <cell r="O22" t="str">
            <v>N</v>
          </cell>
          <cell r="T22">
            <v>3</v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T360" t="str">
            <v/>
          </cell>
        </row>
      </sheetData>
      <sheetData sheetId="10">
        <row r="2">
          <cell r="A2" t="str">
            <v>AC</v>
          </cell>
          <cell r="G2" t="str">
            <v>LOT</v>
          </cell>
          <cell r="L2" t="str">
            <v>ADC</v>
          </cell>
          <cell r="O2" t="str">
            <v>N</v>
          </cell>
          <cell r="T2">
            <v>50</v>
          </cell>
        </row>
        <row r="3">
          <cell r="A3" t="str">
            <v>SR</v>
          </cell>
          <cell r="G3" t="str">
            <v>APC</v>
          </cell>
          <cell r="L3" t="str">
            <v>MVS</v>
          </cell>
          <cell r="O3" t="str">
            <v>N</v>
          </cell>
          <cell r="T3">
            <v>85</v>
          </cell>
        </row>
        <row r="4">
          <cell r="A4" t="str">
            <v>CA</v>
          </cell>
          <cell r="G4" t="str">
            <v>LOT</v>
          </cell>
          <cell r="L4" t="str">
            <v>LOC</v>
          </cell>
          <cell r="O4" t="str">
            <v>N</v>
          </cell>
          <cell r="T4">
            <v>41</v>
          </cell>
        </row>
        <row r="5">
          <cell r="A5" t="str">
            <v>SR</v>
          </cell>
          <cell r="G5" t="str">
            <v>LOT</v>
          </cell>
          <cell r="L5" t="str">
            <v>RAG</v>
          </cell>
          <cell r="O5" t="str">
            <v>N</v>
          </cell>
          <cell r="T5">
            <v>48</v>
          </cell>
        </row>
        <row r="6">
          <cell r="A6" t="str">
            <v>SR</v>
          </cell>
          <cell r="G6" t="str">
            <v>APGC</v>
          </cell>
          <cell r="L6" t="str">
            <v>MPA</v>
          </cell>
          <cell r="O6" t="str">
            <v>O</v>
          </cell>
          <cell r="T6">
            <v>19</v>
          </cell>
        </row>
        <row r="7">
          <cell r="A7" t="str">
            <v>AC</v>
          </cell>
          <cell r="G7" t="str">
            <v>PCA</v>
          </cell>
          <cell r="L7" t="str">
            <v>ADC</v>
          </cell>
          <cell r="O7" t="str">
            <v>N</v>
          </cell>
          <cell r="T7">
            <v>19</v>
          </cell>
        </row>
        <row r="8">
          <cell r="A8" t="str">
            <v>CA</v>
          </cell>
          <cell r="G8" t="str">
            <v>APGC</v>
          </cell>
          <cell r="L8" t="str">
            <v>MPA</v>
          </cell>
          <cell r="O8" t="str">
            <v>O</v>
          </cell>
          <cell r="T8" t="str">
            <v/>
          </cell>
        </row>
        <row r="9">
          <cell r="A9" t="str">
            <v>CA</v>
          </cell>
          <cell r="G9" t="str">
            <v>APGC</v>
          </cell>
          <cell r="L9" t="str">
            <v>CLI</v>
          </cell>
          <cell r="O9" t="str">
            <v>N</v>
          </cell>
          <cell r="T9">
            <v>27</v>
          </cell>
        </row>
        <row r="10">
          <cell r="A10" t="str">
            <v>AC</v>
          </cell>
          <cell r="G10" t="str">
            <v>APC</v>
          </cell>
          <cell r="L10" t="str">
            <v>MPA</v>
          </cell>
          <cell r="O10" t="str">
            <v>N</v>
          </cell>
          <cell r="T10" t="str">
            <v/>
          </cell>
        </row>
        <row r="11">
          <cell r="A11" t="str">
            <v>SR</v>
          </cell>
          <cell r="G11" t="str">
            <v>LOT</v>
          </cell>
          <cell r="L11" t="str">
            <v>ADC</v>
          </cell>
          <cell r="O11" t="str">
            <v>N</v>
          </cell>
          <cell r="T11" t="str">
            <v/>
          </cell>
        </row>
        <row r="12">
          <cell r="A12" t="str">
            <v>SR</v>
          </cell>
          <cell r="G12" t="str">
            <v>COMB</v>
          </cell>
          <cell r="L12" t="str">
            <v>ADC</v>
          </cell>
          <cell r="O12" t="str">
            <v>N</v>
          </cell>
          <cell r="T12">
            <v>24</v>
          </cell>
        </row>
        <row r="13">
          <cell r="A13" t="str">
            <v>AC</v>
          </cell>
          <cell r="G13" t="str">
            <v>COMB</v>
          </cell>
          <cell r="L13" t="str">
            <v>RCI</v>
          </cell>
          <cell r="O13" t="str">
            <v>N</v>
          </cell>
          <cell r="T13">
            <v>24</v>
          </cell>
        </row>
        <row r="14">
          <cell r="A14" t="str">
            <v>AC</v>
          </cell>
          <cell r="G14" t="str">
            <v>APC</v>
          </cell>
          <cell r="L14" t="str">
            <v>MPA</v>
          </cell>
          <cell r="O14" t="str">
            <v>N</v>
          </cell>
          <cell r="T14">
            <v>20</v>
          </cell>
        </row>
        <row r="15">
          <cell r="A15" t="str">
            <v>CA</v>
          </cell>
          <cell r="G15" t="str">
            <v>LOT</v>
          </cell>
          <cell r="L15" t="str">
            <v>AMR</v>
          </cell>
          <cell r="O15" t="str">
            <v>N</v>
          </cell>
          <cell r="T15">
            <v>27</v>
          </cell>
        </row>
        <row r="16">
          <cell r="A16" t="str">
            <v>SR</v>
          </cell>
          <cell r="G16" t="str">
            <v>PCA</v>
          </cell>
          <cell r="L16" t="str">
            <v>MPA</v>
          </cell>
          <cell r="O16" t="str">
            <v>N</v>
          </cell>
          <cell r="T16">
            <v>15</v>
          </cell>
        </row>
        <row r="17">
          <cell r="A17" t="str">
            <v>SR</v>
          </cell>
          <cell r="G17" t="str">
            <v>APC</v>
          </cell>
          <cell r="L17" t="str">
            <v>RCI</v>
          </cell>
          <cell r="O17" t="str">
            <v>N</v>
          </cell>
          <cell r="T17">
            <v>24</v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  <row r="425">
          <cell r="A425" t="str">
            <v/>
          </cell>
          <cell r="T425" t="str">
            <v/>
          </cell>
        </row>
        <row r="426">
          <cell r="A426" t="str">
            <v/>
          </cell>
          <cell r="T426" t="str">
            <v/>
          </cell>
        </row>
        <row r="427">
          <cell r="A427" t="str">
            <v/>
          </cell>
          <cell r="T427" t="str">
            <v/>
          </cell>
        </row>
        <row r="428">
          <cell r="A428" t="str">
            <v/>
          </cell>
          <cell r="T428" t="str">
            <v/>
          </cell>
        </row>
        <row r="429">
          <cell r="A429" t="str">
            <v/>
          </cell>
          <cell r="T429" t="str">
            <v/>
          </cell>
        </row>
        <row r="430">
          <cell r="A430" t="str">
            <v/>
          </cell>
          <cell r="T430" t="str">
            <v/>
          </cell>
        </row>
        <row r="431">
          <cell r="A431" t="str">
            <v/>
          </cell>
          <cell r="T431" t="str">
            <v/>
          </cell>
        </row>
        <row r="432">
          <cell r="A432" t="str">
            <v/>
          </cell>
          <cell r="T432" t="str">
            <v/>
          </cell>
        </row>
        <row r="433">
          <cell r="A433" t="str">
            <v/>
          </cell>
          <cell r="T433" t="str">
            <v/>
          </cell>
        </row>
        <row r="434">
          <cell r="T434" t="str">
            <v/>
          </cell>
        </row>
      </sheetData>
      <sheetData sheetId="11">
        <row r="2">
          <cell r="A2" t="str">
            <v>CA</v>
          </cell>
          <cell r="G2" t="str">
            <v>CHIM</v>
          </cell>
          <cell r="L2" t="str">
            <v>MPA</v>
          </cell>
          <cell r="O2" t="str">
            <v>N</v>
          </cell>
          <cell r="T2">
            <v>50</v>
          </cell>
        </row>
        <row r="3">
          <cell r="A3" t="str">
            <v>CA</v>
          </cell>
          <cell r="G3" t="str">
            <v>APGC</v>
          </cell>
          <cell r="L3" t="str">
            <v>MPA</v>
          </cell>
          <cell r="O3" t="str">
            <v>O</v>
          </cell>
          <cell r="T3" t="str">
            <v/>
          </cell>
        </row>
        <row r="4">
          <cell r="A4" t="str">
            <v>SR</v>
          </cell>
          <cell r="G4" t="str">
            <v>APGC</v>
          </cell>
          <cell r="L4" t="str">
            <v>CLI</v>
          </cell>
          <cell r="O4" t="str">
            <v>N</v>
          </cell>
          <cell r="T4">
            <v>19</v>
          </cell>
        </row>
        <row r="5">
          <cell r="A5" t="str">
            <v>AC</v>
          </cell>
          <cell r="G5" t="str">
            <v>APC</v>
          </cell>
          <cell r="L5" t="str">
            <v>MPA</v>
          </cell>
          <cell r="O5" t="str">
            <v>N</v>
          </cell>
          <cell r="T5">
            <v>47</v>
          </cell>
        </row>
        <row r="6">
          <cell r="A6" t="str">
            <v>SR</v>
          </cell>
          <cell r="G6" t="str">
            <v>LOT</v>
          </cell>
          <cell r="L6" t="str">
            <v>ADC</v>
          </cell>
          <cell r="O6" t="str">
            <v>N</v>
          </cell>
          <cell r="T6" t="str">
            <v/>
          </cell>
        </row>
        <row r="7">
          <cell r="A7" t="str">
            <v>CA</v>
          </cell>
          <cell r="G7" t="str">
            <v>PCA</v>
          </cell>
          <cell r="L7" t="str">
            <v>MPA</v>
          </cell>
          <cell r="O7" t="str">
            <v>N</v>
          </cell>
          <cell r="T7" t="str">
            <v/>
          </cell>
        </row>
        <row r="8">
          <cell r="A8" t="str">
            <v>SR</v>
          </cell>
          <cell r="G8" t="str">
            <v>APC</v>
          </cell>
          <cell r="L8" t="str">
            <v>ADC</v>
          </cell>
          <cell r="O8" t="str">
            <v>N</v>
          </cell>
          <cell r="T8">
            <v>5</v>
          </cell>
        </row>
        <row r="9">
          <cell r="A9" t="str">
            <v>CA</v>
          </cell>
          <cell r="G9" t="str">
            <v>CHIM</v>
          </cell>
          <cell r="L9" t="str">
            <v>LOC</v>
          </cell>
          <cell r="O9" t="str">
            <v>N</v>
          </cell>
          <cell r="T9">
            <v>14</v>
          </cell>
        </row>
        <row r="10">
          <cell r="A10" t="str">
            <v>AC</v>
          </cell>
          <cell r="G10" t="str">
            <v>CHIM</v>
          </cell>
          <cell r="L10" t="str">
            <v>LOC</v>
          </cell>
          <cell r="O10" t="str">
            <v>N</v>
          </cell>
          <cell r="T10">
            <v>16</v>
          </cell>
        </row>
        <row r="11">
          <cell r="A11" t="str">
            <v>SR</v>
          </cell>
          <cell r="G11" t="str">
            <v>APC</v>
          </cell>
          <cell r="L11" t="str">
            <v>MPA</v>
          </cell>
          <cell r="O11" t="str">
            <v>N</v>
          </cell>
          <cell r="T11">
            <v>85</v>
          </cell>
        </row>
        <row r="12">
          <cell r="A12" t="str">
            <v>SR</v>
          </cell>
          <cell r="G12" t="str">
            <v>LOT</v>
          </cell>
          <cell r="L12" t="str">
            <v>MPA</v>
          </cell>
          <cell r="O12" t="str">
            <v>N</v>
          </cell>
          <cell r="T12">
            <v>4</v>
          </cell>
        </row>
        <row r="13">
          <cell r="A13" t="str">
            <v>CA</v>
          </cell>
          <cell r="G13" t="str">
            <v>LOT</v>
          </cell>
          <cell r="L13" t="str">
            <v>MVS</v>
          </cell>
          <cell r="O13" t="str">
            <v>N</v>
          </cell>
          <cell r="T13" t="str">
            <v/>
          </cell>
        </row>
        <row r="14">
          <cell r="A14" t="str">
            <v>CA</v>
          </cell>
          <cell r="G14" t="str">
            <v>LOT</v>
          </cell>
          <cell r="L14" t="str">
            <v>LOC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LOT</v>
          </cell>
          <cell r="L15" t="str">
            <v>ADC</v>
          </cell>
          <cell r="O15" t="str">
            <v>N</v>
          </cell>
          <cell r="T15" t="str">
            <v/>
          </cell>
        </row>
        <row r="16">
          <cell r="A16" t="str">
            <v>SR</v>
          </cell>
          <cell r="G16" t="str">
            <v>LOT</v>
          </cell>
          <cell r="L16" t="str">
            <v>MPA</v>
          </cell>
          <cell r="O16" t="str">
            <v>N</v>
          </cell>
          <cell r="T16">
            <v>18</v>
          </cell>
        </row>
        <row r="17">
          <cell r="A17" t="str">
            <v>CA</v>
          </cell>
          <cell r="G17" t="str">
            <v>CHIM</v>
          </cell>
          <cell r="L17" t="str">
            <v>MPA</v>
          </cell>
          <cell r="O17" t="str">
            <v>O</v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T405" t="str">
            <v/>
          </cell>
        </row>
      </sheetData>
      <sheetData sheetId="12">
        <row r="2">
          <cell r="A2" t="str">
            <v>CA</v>
          </cell>
          <cell r="G2" t="str">
            <v>PCA</v>
          </cell>
          <cell r="L2" t="str">
            <v>MPA</v>
          </cell>
          <cell r="O2" t="str">
            <v>N</v>
          </cell>
          <cell r="T2" t="str">
            <v/>
          </cell>
        </row>
        <row r="3">
          <cell r="A3" t="str">
            <v>CA</v>
          </cell>
          <cell r="G3" t="str">
            <v>APGC</v>
          </cell>
          <cell r="L3" t="str">
            <v>MPA</v>
          </cell>
          <cell r="O3" t="str">
            <v>O</v>
          </cell>
          <cell r="T3" t="str">
            <v/>
          </cell>
        </row>
        <row r="4">
          <cell r="A4" t="str">
            <v>CA</v>
          </cell>
          <cell r="G4" t="str">
            <v>CHIM</v>
          </cell>
          <cell r="L4" t="str">
            <v>MPA</v>
          </cell>
          <cell r="O4" t="str">
            <v>N</v>
          </cell>
          <cell r="T4" t="str">
            <v/>
          </cell>
        </row>
        <row r="5">
          <cell r="A5" t="str">
            <v>CA</v>
          </cell>
          <cell r="G5" t="str">
            <v>CHIM</v>
          </cell>
          <cell r="L5" t="str">
            <v>LOC</v>
          </cell>
          <cell r="O5" t="str">
            <v>N</v>
          </cell>
          <cell r="T5">
            <v>13</v>
          </cell>
        </row>
        <row r="6">
          <cell r="A6" t="str">
            <v>SR</v>
          </cell>
          <cell r="G6" t="str">
            <v>LOT</v>
          </cell>
          <cell r="L6" t="str">
            <v>LOC</v>
          </cell>
          <cell r="O6" t="str">
            <v>N</v>
          </cell>
          <cell r="T6" t="str">
            <v/>
          </cell>
        </row>
        <row r="7">
          <cell r="A7" t="str">
            <v>CA</v>
          </cell>
          <cell r="G7" t="str">
            <v>LOT</v>
          </cell>
          <cell r="L7" t="str">
            <v>RAG</v>
          </cell>
          <cell r="O7" t="str">
            <v>N</v>
          </cell>
          <cell r="T7" t="str">
            <v/>
          </cell>
        </row>
        <row r="8">
          <cell r="A8" t="str">
            <v>AC</v>
          </cell>
          <cell r="G8" t="str">
            <v>COMB</v>
          </cell>
          <cell r="L8" t="str">
            <v>RAG</v>
          </cell>
          <cell r="O8" t="str">
            <v>N</v>
          </cell>
          <cell r="T8">
            <v>67</v>
          </cell>
        </row>
        <row r="9">
          <cell r="A9" t="str">
            <v>SR</v>
          </cell>
          <cell r="G9" t="str">
            <v>COMB</v>
          </cell>
          <cell r="L9" t="str">
            <v>MPA</v>
          </cell>
          <cell r="O9" t="str">
            <v>N</v>
          </cell>
          <cell r="T9">
            <v>34</v>
          </cell>
        </row>
        <row r="10">
          <cell r="A10" t="str">
            <v>SR</v>
          </cell>
          <cell r="G10" t="str">
            <v>COMB</v>
          </cell>
          <cell r="L10" t="str">
            <v>MPA</v>
          </cell>
          <cell r="O10" t="str">
            <v>N</v>
          </cell>
          <cell r="T10" t="str">
            <v/>
          </cell>
        </row>
        <row r="11">
          <cell r="A11" t="str">
            <v>SR</v>
          </cell>
          <cell r="G11" t="str">
            <v>COMB</v>
          </cell>
          <cell r="L11" t="str">
            <v>ADC</v>
          </cell>
          <cell r="O11" t="str">
            <v>N</v>
          </cell>
          <cell r="T11">
            <v>-18</v>
          </cell>
        </row>
        <row r="12">
          <cell r="A12" t="str">
            <v>CA</v>
          </cell>
          <cell r="G12" t="str">
            <v>LOT</v>
          </cell>
          <cell r="L12" t="str">
            <v>MVS</v>
          </cell>
          <cell r="O12" t="str">
            <v>N</v>
          </cell>
          <cell r="T12">
            <v>24</v>
          </cell>
        </row>
        <row r="13">
          <cell r="A13" t="str">
            <v>CA</v>
          </cell>
          <cell r="G13" t="str">
            <v>LOT</v>
          </cell>
          <cell r="L13" t="str">
            <v>LOC</v>
          </cell>
          <cell r="O13" t="str">
            <v>N</v>
          </cell>
          <cell r="T13" t="str">
            <v/>
          </cell>
        </row>
        <row r="14">
          <cell r="A14" t="str">
            <v>CA</v>
          </cell>
          <cell r="G14" t="str">
            <v>LOT</v>
          </cell>
          <cell r="L14" t="str">
            <v>ADC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LOT</v>
          </cell>
          <cell r="L15" t="str">
            <v>AFC</v>
          </cell>
          <cell r="O15" t="str">
            <v>N</v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</sheetData>
      <sheetData sheetId="13">
        <row r="2">
          <cell r="A2" t="str">
            <v>CA</v>
          </cell>
          <cell r="G2" t="str">
            <v>LOT</v>
          </cell>
          <cell r="L2" t="str">
            <v>LOC</v>
          </cell>
          <cell r="O2" t="str">
            <v>O</v>
          </cell>
          <cell r="T2" t="str">
            <v/>
          </cell>
        </row>
        <row r="3">
          <cell r="A3" t="str">
            <v>CA</v>
          </cell>
          <cell r="G3" t="str">
            <v>LOT</v>
          </cell>
          <cell r="L3" t="str">
            <v>AFC</v>
          </cell>
          <cell r="O3" t="str">
            <v>O</v>
          </cell>
          <cell r="T3" t="str">
            <v/>
          </cell>
        </row>
        <row r="4">
          <cell r="A4" t="str">
            <v>CA</v>
          </cell>
          <cell r="G4" t="str">
            <v>PCA</v>
          </cell>
          <cell r="L4" t="str">
            <v>MPA</v>
          </cell>
          <cell r="O4" t="str">
            <v>N</v>
          </cell>
          <cell r="T4" t="str">
            <v/>
          </cell>
        </row>
        <row r="5">
          <cell r="A5" t="str">
            <v>CA</v>
          </cell>
          <cell r="G5" t="str">
            <v>LOT</v>
          </cell>
          <cell r="L5" t="str">
            <v>MVS</v>
          </cell>
          <cell r="O5" t="str">
            <v>N</v>
          </cell>
          <cell r="T5">
            <v>48</v>
          </cell>
        </row>
        <row r="6">
          <cell r="A6" t="str">
            <v>CA</v>
          </cell>
          <cell r="G6" t="str">
            <v>APGC</v>
          </cell>
          <cell r="L6" t="str">
            <v>MPA</v>
          </cell>
          <cell r="O6" t="str">
            <v>O</v>
          </cell>
          <cell r="T6">
            <v>33</v>
          </cell>
        </row>
        <row r="7">
          <cell r="A7" t="str">
            <v>CA</v>
          </cell>
          <cell r="G7" t="str">
            <v>LOT</v>
          </cell>
          <cell r="L7" t="str">
            <v>MVS</v>
          </cell>
          <cell r="O7" t="str">
            <v>N</v>
          </cell>
          <cell r="T7" t="str">
            <v/>
          </cell>
        </row>
        <row r="8">
          <cell r="A8" t="str">
            <v>CA</v>
          </cell>
          <cell r="G8" t="str">
            <v>LOT</v>
          </cell>
          <cell r="L8" t="str">
            <v>MVS</v>
          </cell>
          <cell r="O8" t="str">
            <v>N</v>
          </cell>
          <cell r="T8">
            <v>47</v>
          </cell>
        </row>
        <row r="9">
          <cell r="A9" t="str">
            <v>CA</v>
          </cell>
          <cell r="G9" t="str">
            <v>CHIM</v>
          </cell>
          <cell r="L9" t="str">
            <v>MPA</v>
          </cell>
          <cell r="O9" t="str">
            <v>N</v>
          </cell>
          <cell r="T9" t="str">
            <v/>
          </cell>
        </row>
        <row r="10">
          <cell r="A10" t="str">
            <v>CA</v>
          </cell>
          <cell r="G10" t="str">
            <v>LOT</v>
          </cell>
          <cell r="L10" t="str">
            <v>RAG</v>
          </cell>
          <cell r="O10" t="str">
            <v>N</v>
          </cell>
          <cell r="T10">
            <v>72</v>
          </cell>
        </row>
        <row r="11">
          <cell r="A11" t="str">
            <v>SR</v>
          </cell>
          <cell r="G11" t="str">
            <v>COMB</v>
          </cell>
          <cell r="L11" t="str">
            <v>MPA</v>
          </cell>
          <cell r="O11" t="str">
            <v>N</v>
          </cell>
          <cell r="T11">
            <v>57</v>
          </cell>
        </row>
        <row r="12">
          <cell r="A12" t="str">
            <v>CA</v>
          </cell>
          <cell r="G12" t="str">
            <v>LOT</v>
          </cell>
          <cell r="L12" t="str">
            <v>ADC</v>
          </cell>
          <cell r="O12" t="str">
            <v>N</v>
          </cell>
          <cell r="T12" t="str">
            <v/>
          </cell>
        </row>
        <row r="13">
          <cell r="A13" t="str">
            <v>CA</v>
          </cell>
          <cell r="G13" t="str">
            <v>LOT</v>
          </cell>
          <cell r="L13" t="str">
            <v>AFC</v>
          </cell>
          <cell r="O13" t="str">
            <v>N</v>
          </cell>
          <cell r="T13" t="str">
            <v/>
          </cell>
        </row>
        <row r="14">
          <cell r="A14" t="str">
            <v>CA</v>
          </cell>
          <cell r="G14" t="str">
            <v>COMB</v>
          </cell>
          <cell r="L14" t="str">
            <v>ADC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-</v>
          </cell>
          <cell r="L15" t="str">
            <v>MVS</v>
          </cell>
          <cell r="O15" t="str">
            <v>N</v>
          </cell>
          <cell r="T15">
            <v>57</v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T402" t="str">
            <v/>
          </cell>
        </row>
      </sheetData>
      <sheetData sheetId="14">
        <row r="2">
          <cell r="A2" t="str">
            <v>CA</v>
          </cell>
          <cell r="G2" t="str">
            <v>PCA</v>
          </cell>
          <cell r="L2" t="str">
            <v>MPA</v>
          </cell>
          <cell r="O2" t="str">
            <v>O</v>
          </cell>
          <cell r="T2" t="str">
            <v/>
          </cell>
        </row>
        <row r="3">
          <cell r="A3" t="str">
            <v>CA</v>
          </cell>
          <cell r="G3" t="str">
            <v>PCA</v>
          </cell>
          <cell r="L3" t="str">
            <v>AFC</v>
          </cell>
          <cell r="O3" t="str">
            <v>N</v>
          </cell>
          <cell r="T3" t="str">
            <v/>
          </cell>
        </row>
        <row r="4">
          <cell r="A4" t="str">
            <v>SR</v>
          </cell>
          <cell r="G4" t="str">
            <v>LOT</v>
          </cell>
          <cell r="L4" t="str">
            <v>AFC</v>
          </cell>
          <cell r="O4" t="str">
            <v>N</v>
          </cell>
          <cell r="T4" t="str">
            <v/>
          </cell>
        </row>
        <row r="5">
          <cell r="A5" t="str">
            <v>SR</v>
          </cell>
          <cell r="G5" t="str">
            <v>APC</v>
          </cell>
          <cell r="L5" t="str">
            <v>MPA</v>
          </cell>
          <cell r="O5" t="str">
            <v>O</v>
          </cell>
          <cell r="T5" t="str">
            <v/>
          </cell>
        </row>
        <row r="6">
          <cell r="A6" t="str">
            <v>SR</v>
          </cell>
          <cell r="G6" t="str">
            <v>PCA</v>
          </cell>
          <cell r="L6" t="str">
            <v>MPA</v>
          </cell>
          <cell r="O6" t="str">
            <v>O</v>
          </cell>
          <cell r="T6">
            <v>5</v>
          </cell>
        </row>
        <row r="7">
          <cell r="A7" t="str">
            <v>CA</v>
          </cell>
          <cell r="G7" t="str">
            <v>APGC</v>
          </cell>
          <cell r="L7" t="str">
            <v>MPA</v>
          </cell>
          <cell r="O7" t="str">
            <v>O</v>
          </cell>
          <cell r="T7">
            <v>204</v>
          </cell>
        </row>
        <row r="8">
          <cell r="A8" t="str">
            <v>CA</v>
          </cell>
          <cell r="G8" t="str">
            <v>PCA</v>
          </cell>
          <cell r="L8" t="str">
            <v>RCI</v>
          </cell>
          <cell r="O8" t="str">
            <v>N</v>
          </cell>
          <cell r="T8">
            <v>56</v>
          </cell>
        </row>
        <row r="9">
          <cell r="A9" t="str">
            <v>CA</v>
          </cell>
          <cell r="G9" t="str">
            <v>CHIM</v>
          </cell>
          <cell r="L9" t="str">
            <v>MPA</v>
          </cell>
          <cell r="O9" t="str">
            <v>O</v>
          </cell>
          <cell r="T9" t="str">
            <v/>
          </cell>
        </row>
        <row r="10">
          <cell r="A10" t="str">
            <v>CA</v>
          </cell>
          <cell r="G10" t="str">
            <v>COMB</v>
          </cell>
          <cell r="L10" t="str">
            <v>MVS</v>
          </cell>
          <cell r="O10" t="str">
            <v>N</v>
          </cell>
          <cell r="T10" t="str">
            <v/>
          </cell>
        </row>
        <row r="11">
          <cell r="A11" t="str">
            <v>AC</v>
          </cell>
          <cell r="G11" t="str">
            <v>APC</v>
          </cell>
          <cell r="L11" t="str">
            <v>MPA</v>
          </cell>
          <cell r="O11" t="str">
            <v>N</v>
          </cell>
          <cell r="T11" t="str">
            <v/>
          </cell>
        </row>
        <row r="12">
          <cell r="A12" t="str">
            <v>AC</v>
          </cell>
          <cell r="G12" t="str">
            <v>CHIM</v>
          </cell>
          <cell r="L12" t="str">
            <v>MPA</v>
          </cell>
          <cell r="O12" t="str">
            <v>N</v>
          </cell>
          <cell r="T12">
            <v>19</v>
          </cell>
        </row>
        <row r="13">
          <cell r="A13" t="str">
            <v>AC</v>
          </cell>
          <cell r="G13" t="str">
            <v>CHIM</v>
          </cell>
          <cell r="L13" t="str">
            <v>MPA</v>
          </cell>
          <cell r="O13" t="str">
            <v>N</v>
          </cell>
          <cell r="T13">
            <v>0</v>
          </cell>
        </row>
        <row r="14">
          <cell r="A14" t="str">
            <v>CA</v>
          </cell>
          <cell r="G14" t="str">
            <v>COMB</v>
          </cell>
          <cell r="L14" t="str">
            <v>MPA</v>
          </cell>
          <cell r="O14" t="str">
            <v>N</v>
          </cell>
          <cell r="T14" t="str">
            <v/>
          </cell>
        </row>
        <row r="15">
          <cell r="A15" t="str">
            <v>CA</v>
          </cell>
          <cell r="G15" t="str">
            <v>APC</v>
          </cell>
          <cell r="L15" t="str">
            <v>AFC</v>
          </cell>
          <cell r="O15" t="str">
            <v>N</v>
          </cell>
          <cell r="T15">
            <v>80</v>
          </cell>
        </row>
        <row r="16">
          <cell r="A16" t="str">
            <v>SR</v>
          </cell>
          <cell r="G16" t="str">
            <v>APGC</v>
          </cell>
          <cell r="L16" t="str">
            <v>RCI</v>
          </cell>
          <cell r="O16" t="str">
            <v>N</v>
          </cell>
          <cell r="T16">
            <v>4</v>
          </cell>
        </row>
        <row r="17">
          <cell r="A17" t="str">
            <v>CA</v>
          </cell>
          <cell r="G17" t="str">
            <v>LOT</v>
          </cell>
          <cell r="L17" t="str">
            <v>ADC</v>
          </cell>
          <cell r="O17" t="str">
            <v>O</v>
          </cell>
          <cell r="T17" t="str">
            <v/>
          </cell>
        </row>
        <row r="18">
          <cell r="A18" t="str">
            <v>CA</v>
          </cell>
          <cell r="G18" t="str">
            <v>LOT</v>
          </cell>
          <cell r="L18" t="str">
            <v>AFC</v>
          </cell>
          <cell r="O18" t="str">
            <v>O</v>
          </cell>
          <cell r="T18" t="str">
            <v/>
          </cell>
        </row>
        <row r="19">
          <cell r="A19" t="str">
            <v>CA</v>
          </cell>
          <cell r="G19" t="str">
            <v>LOT</v>
          </cell>
          <cell r="L19" t="str">
            <v>MVS</v>
          </cell>
          <cell r="O19" t="str">
            <v>N</v>
          </cell>
          <cell r="T19" t="str">
            <v/>
          </cell>
        </row>
        <row r="20">
          <cell r="A20" t="str">
            <v>CA</v>
          </cell>
          <cell r="G20" t="str">
            <v>LOT</v>
          </cell>
          <cell r="L20" t="str">
            <v>MVS</v>
          </cell>
          <cell r="O20" t="str">
            <v>N</v>
          </cell>
          <cell r="T20">
            <v>48</v>
          </cell>
        </row>
        <row r="21">
          <cell r="A21" t="str">
            <v>CA</v>
          </cell>
          <cell r="G21" t="str">
            <v>PCA</v>
          </cell>
          <cell r="L21" t="str">
            <v>MPA</v>
          </cell>
          <cell r="O21" t="str">
            <v>N</v>
          </cell>
          <cell r="T21" t="str">
            <v/>
          </cell>
        </row>
        <row r="22">
          <cell r="A22" t="str">
            <v>CA</v>
          </cell>
          <cell r="G22" t="str">
            <v>CHIM</v>
          </cell>
          <cell r="L22" t="str">
            <v>MPA</v>
          </cell>
          <cell r="O22" t="str">
            <v>N</v>
          </cell>
          <cell r="T22">
            <v>22</v>
          </cell>
        </row>
        <row r="23">
          <cell r="A23" t="str">
            <v>SR</v>
          </cell>
          <cell r="G23" t="str">
            <v>APGC</v>
          </cell>
          <cell r="L23" t="str">
            <v>MPA</v>
          </cell>
          <cell r="O23" t="str">
            <v>N</v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T400" t="str">
            <v/>
          </cell>
        </row>
      </sheetData>
      <sheetData sheetId="15">
        <row r="2">
          <cell r="A2" t="str">
            <v>CA</v>
          </cell>
          <cell r="G2" t="str">
            <v>PCA</v>
          </cell>
          <cell r="L2" t="str">
            <v>AFC</v>
          </cell>
          <cell r="O2" t="str">
            <v>N</v>
          </cell>
          <cell r="T2" t="str">
            <v/>
          </cell>
        </row>
        <row r="3">
          <cell r="A3" t="str">
            <v>SR</v>
          </cell>
          <cell r="G3" t="str">
            <v>LOT</v>
          </cell>
          <cell r="L3" t="str">
            <v>AFC</v>
          </cell>
          <cell r="O3" t="str">
            <v>N</v>
          </cell>
          <cell r="T3">
            <v>51</v>
          </cell>
        </row>
        <row r="4">
          <cell r="A4" t="str">
            <v>SR</v>
          </cell>
          <cell r="G4" t="str">
            <v>APC</v>
          </cell>
          <cell r="L4" t="str">
            <v>MPA</v>
          </cell>
          <cell r="O4" t="str">
            <v>O</v>
          </cell>
          <cell r="T4" t="str">
            <v/>
          </cell>
        </row>
        <row r="5">
          <cell r="A5" t="str">
            <v>CA</v>
          </cell>
          <cell r="G5" t="str">
            <v>CHIM</v>
          </cell>
          <cell r="L5" t="str">
            <v>MPA</v>
          </cell>
          <cell r="O5" t="str">
            <v>O</v>
          </cell>
          <cell r="T5" t="str">
            <v/>
          </cell>
        </row>
        <row r="6">
          <cell r="A6" t="str">
            <v>SR</v>
          </cell>
          <cell r="G6" t="str">
            <v>PCA</v>
          </cell>
          <cell r="L6" t="str">
            <v>RCI</v>
          </cell>
          <cell r="O6" t="str">
            <v>N</v>
          </cell>
          <cell r="T6" t="str">
            <v/>
          </cell>
        </row>
        <row r="7">
          <cell r="A7" t="str">
            <v>AC</v>
          </cell>
          <cell r="G7" t="str">
            <v>APGC</v>
          </cell>
          <cell r="L7" t="str">
            <v>MPA</v>
          </cell>
          <cell r="O7" t="str">
            <v>N</v>
          </cell>
          <cell r="T7" t="str">
            <v/>
          </cell>
        </row>
        <row r="8">
          <cell r="A8" t="str">
            <v>CA</v>
          </cell>
          <cell r="G8" t="str">
            <v>COMB</v>
          </cell>
          <cell r="L8" t="str">
            <v>MPA</v>
          </cell>
          <cell r="O8" t="str">
            <v>O</v>
          </cell>
          <cell r="T8" t="str">
            <v/>
          </cell>
        </row>
        <row r="9">
          <cell r="A9" t="str">
            <v>CA</v>
          </cell>
          <cell r="G9" t="str">
            <v>PCA</v>
          </cell>
          <cell r="L9" t="str">
            <v>ADC</v>
          </cell>
          <cell r="O9" t="str">
            <v>N</v>
          </cell>
          <cell r="T9" t="str">
            <v/>
          </cell>
        </row>
        <row r="10">
          <cell r="A10" t="str">
            <v>SR</v>
          </cell>
          <cell r="G10" t="str">
            <v>APGC</v>
          </cell>
          <cell r="L10" t="str">
            <v>MPA</v>
          </cell>
          <cell r="O10" t="str">
            <v>N</v>
          </cell>
          <cell r="T10" t="str">
            <v/>
          </cell>
        </row>
        <row r="11">
          <cell r="A11" t="str">
            <v>CA</v>
          </cell>
          <cell r="G11" t="str">
            <v>LOT</v>
          </cell>
          <cell r="L11" t="str">
            <v>MVS</v>
          </cell>
          <cell r="O11" t="str">
            <v>N</v>
          </cell>
          <cell r="T11" t="str">
            <v/>
          </cell>
        </row>
        <row r="12">
          <cell r="A12" t="str">
            <v>CA</v>
          </cell>
          <cell r="G12" t="str">
            <v>LOT</v>
          </cell>
          <cell r="L12" t="str">
            <v>ADC</v>
          </cell>
          <cell r="O12" t="str">
            <v>O</v>
          </cell>
          <cell r="T12" t="str">
            <v/>
          </cell>
        </row>
        <row r="13">
          <cell r="A13" t="str">
            <v>CA</v>
          </cell>
          <cell r="G13" t="str">
            <v>PCA</v>
          </cell>
          <cell r="L13" t="str">
            <v>MPA</v>
          </cell>
          <cell r="O13" t="str">
            <v>O</v>
          </cell>
          <cell r="T13" t="str">
            <v/>
          </cell>
        </row>
        <row r="14">
          <cell r="A14" t="str">
            <v>CA</v>
          </cell>
          <cell r="G14" t="str">
            <v>PCA</v>
          </cell>
          <cell r="L14" t="str">
            <v>MPA</v>
          </cell>
          <cell r="O14" t="str">
            <v>O</v>
          </cell>
          <cell r="T14">
            <v>35</v>
          </cell>
        </row>
        <row r="15">
          <cell r="A15" t="str">
            <v>CA</v>
          </cell>
          <cell r="G15" t="str">
            <v>COMB</v>
          </cell>
          <cell r="L15" t="str">
            <v>MVS</v>
          </cell>
          <cell r="O15" t="str">
            <v>N</v>
          </cell>
          <cell r="T15" t="str">
            <v/>
          </cell>
        </row>
        <row r="16">
          <cell r="A16" t="str">
            <v>AC</v>
          </cell>
          <cell r="G16" t="str">
            <v>APC</v>
          </cell>
          <cell r="L16" t="str">
            <v>MPA</v>
          </cell>
          <cell r="O16" t="str">
            <v>N</v>
          </cell>
          <cell r="T16">
            <v>25</v>
          </cell>
        </row>
        <row r="17">
          <cell r="A17" t="str">
            <v>CA</v>
          </cell>
          <cell r="G17" t="str">
            <v>LOT</v>
          </cell>
          <cell r="L17" t="str">
            <v>AFC</v>
          </cell>
          <cell r="O17" t="str">
            <v>O</v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T302" t="str">
            <v/>
          </cell>
        </row>
      </sheetData>
      <sheetData sheetId="16">
        <row r="2">
          <cell r="A2" t="str">
            <v>CA</v>
          </cell>
          <cell r="G2" t="str">
            <v>PCA</v>
          </cell>
          <cell r="L2" t="str">
            <v>ADC</v>
          </cell>
          <cell r="O2" t="str">
            <v>N</v>
          </cell>
          <cell r="T2" t="str">
            <v/>
          </cell>
        </row>
        <row r="3">
          <cell r="A3" t="str">
            <v>CA</v>
          </cell>
          <cell r="G3" t="str">
            <v>PCA</v>
          </cell>
          <cell r="L3" t="str">
            <v>AFC</v>
          </cell>
          <cell r="O3" t="str">
            <v>O</v>
          </cell>
          <cell r="T3" t="str">
            <v/>
          </cell>
        </row>
        <row r="4">
          <cell r="A4" t="str">
            <v>SR</v>
          </cell>
          <cell r="G4" t="str">
            <v>APGC</v>
          </cell>
          <cell r="L4" t="str">
            <v>CLI</v>
          </cell>
          <cell r="O4" t="str">
            <v>N</v>
          </cell>
          <cell r="T4">
            <v>34</v>
          </cell>
        </row>
        <row r="5">
          <cell r="A5" t="str">
            <v>SR</v>
          </cell>
          <cell r="G5" t="str">
            <v>PCA</v>
          </cell>
          <cell r="L5" t="str">
            <v>RCI</v>
          </cell>
          <cell r="O5" t="str">
            <v>N</v>
          </cell>
          <cell r="T5">
            <v>4</v>
          </cell>
        </row>
        <row r="6">
          <cell r="A6" t="str">
            <v>CA</v>
          </cell>
          <cell r="G6" t="str">
            <v>APC</v>
          </cell>
          <cell r="L6" t="str">
            <v>ADC</v>
          </cell>
          <cell r="O6" t="str">
            <v>N</v>
          </cell>
          <cell r="T6" t="str">
            <v/>
          </cell>
        </row>
        <row r="7">
          <cell r="A7" t="str">
            <v>CA</v>
          </cell>
          <cell r="G7" t="str">
            <v>APGC</v>
          </cell>
          <cell r="L7" t="str">
            <v>MPA</v>
          </cell>
          <cell r="O7" t="str">
            <v>N</v>
          </cell>
          <cell r="T7" t="str">
            <v/>
          </cell>
        </row>
        <row r="8">
          <cell r="A8" t="str">
            <v>SR</v>
          </cell>
          <cell r="G8" t="str">
            <v>APGC</v>
          </cell>
          <cell r="L8" t="str">
            <v>RCI</v>
          </cell>
          <cell r="O8" t="str">
            <v>N</v>
          </cell>
          <cell r="T8">
            <v>71</v>
          </cell>
        </row>
        <row r="9">
          <cell r="A9" t="str">
            <v>CA</v>
          </cell>
          <cell r="G9" t="str">
            <v>PCA</v>
          </cell>
          <cell r="L9" t="str">
            <v>MPA</v>
          </cell>
          <cell r="O9" t="str">
            <v>O</v>
          </cell>
          <cell r="T9">
            <v>131</v>
          </cell>
        </row>
        <row r="10">
          <cell r="A10" t="str">
            <v>CA</v>
          </cell>
          <cell r="G10" t="str">
            <v>CHIM</v>
          </cell>
          <cell r="L10" t="str">
            <v>MVS</v>
          </cell>
          <cell r="O10" t="str">
            <v>O</v>
          </cell>
          <cell r="T10">
            <v>125</v>
          </cell>
        </row>
        <row r="11">
          <cell r="A11" t="str">
            <v>CA</v>
          </cell>
          <cell r="G11" t="str">
            <v>COMB</v>
          </cell>
          <cell r="L11" t="str">
            <v>MPA</v>
          </cell>
          <cell r="O11" t="str">
            <v>N</v>
          </cell>
          <cell r="T11" t="str">
            <v/>
          </cell>
        </row>
        <row r="12">
          <cell r="A12" t="str">
            <v>SR</v>
          </cell>
          <cell r="G12" t="str">
            <v>PCA</v>
          </cell>
          <cell r="L12" t="str">
            <v>RCI</v>
          </cell>
          <cell r="O12" t="str">
            <v>N</v>
          </cell>
          <cell r="T12">
            <v>43</v>
          </cell>
        </row>
        <row r="13">
          <cell r="A13" t="str">
            <v>CA</v>
          </cell>
          <cell r="G13" t="str">
            <v>LOT</v>
          </cell>
          <cell r="L13" t="str">
            <v>MVS</v>
          </cell>
          <cell r="O13" t="str">
            <v>N</v>
          </cell>
          <cell r="T13">
            <v>48</v>
          </cell>
        </row>
        <row r="14">
          <cell r="A14" t="str">
            <v>CA</v>
          </cell>
          <cell r="G14" t="str">
            <v>COMB</v>
          </cell>
          <cell r="L14" t="str">
            <v>MVS</v>
          </cell>
          <cell r="O14" t="str">
            <v>N</v>
          </cell>
          <cell r="T14">
            <v>50</v>
          </cell>
        </row>
        <row r="15"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T366" t="str">
            <v/>
          </cell>
        </row>
      </sheetData>
      <sheetData sheetId="17">
        <row r="2">
          <cell r="A2" t="str">
            <v>CA</v>
          </cell>
          <cell r="G2" t="str">
            <v>COMB</v>
          </cell>
          <cell r="L2" t="str">
            <v>MPA</v>
          </cell>
          <cell r="O2" t="str">
            <v>N</v>
          </cell>
          <cell r="T2">
            <v>47</v>
          </cell>
        </row>
        <row r="3">
          <cell r="A3" t="str">
            <v>CA</v>
          </cell>
          <cell r="G3" t="str">
            <v>APGC</v>
          </cell>
          <cell r="L3" t="str">
            <v>MPA</v>
          </cell>
          <cell r="O3" t="str">
            <v>N</v>
          </cell>
          <cell r="T3">
            <v>53</v>
          </cell>
        </row>
        <row r="4">
          <cell r="A4" t="str">
            <v>CA</v>
          </cell>
          <cell r="G4" t="str">
            <v>PCA</v>
          </cell>
          <cell r="L4" t="str">
            <v>ADC</v>
          </cell>
          <cell r="O4" t="str">
            <v>N</v>
          </cell>
          <cell r="T4">
            <v>147</v>
          </cell>
        </row>
        <row r="5">
          <cell r="A5" t="str">
            <v>SR</v>
          </cell>
          <cell r="G5" t="str">
            <v>S&amp;R</v>
          </cell>
          <cell r="L5" t="str">
            <v>MPA</v>
          </cell>
          <cell r="O5" t="str">
            <v>N</v>
          </cell>
          <cell r="T5">
            <v>55</v>
          </cell>
        </row>
        <row r="6">
          <cell r="A6" t="str">
            <v>AC</v>
          </cell>
          <cell r="G6" t="str">
            <v>LOT</v>
          </cell>
          <cell r="L6" t="str">
            <v>LOC</v>
          </cell>
          <cell r="O6" t="str">
            <v>N</v>
          </cell>
          <cell r="T6">
            <v>9</v>
          </cell>
        </row>
        <row r="7">
          <cell r="A7" t="str">
            <v>CA</v>
          </cell>
          <cell r="G7" t="str">
            <v>APC</v>
          </cell>
          <cell r="L7" t="str">
            <v>ADC</v>
          </cell>
          <cell r="O7" t="str">
            <v>N</v>
          </cell>
          <cell r="T7" t="str">
            <v/>
          </cell>
        </row>
        <row r="8">
          <cell r="A8" t="str">
            <v>SR</v>
          </cell>
          <cell r="G8" t="str">
            <v>AUPGC</v>
          </cell>
          <cell r="L8" t="str">
            <v>MPA</v>
          </cell>
          <cell r="O8" t="str">
            <v>N</v>
          </cell>
          <cell r="T8">
            <v>16</v>
          </cell>
        </row>
        <row r="9">
          <cell r="A9" t="str">
            <v>SR</v>
          </cell>
          <cell r="G9" t="str">
            <v>TSM</v>
          </cell>
          <cell r="O9" t="str">
            <v>N</v>
          </cell>
          <cell r="T9" t="str">
            <v/>
          </cell>
        </row>
        <row r="10">
          <cell r="A10" t="str">
            <v>SR</v>
          </cell>
          <cell r="G10" t="str">
            <v>LOT</v>
          </cell>
          <cell r="O10" t="str">
            <v>N</v>
          </cell>
          <cell r="T10">
            <v>10</v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T410" t="str">
            <v/>
          </cell>
        </row>
      </sheetData>
      <sheetData sheetId="18">
        <row r="2">
          <cell r="A2" t="str">
            <v>CA</v>
          </cell>
          <cell r="G2" t="str">
            <v>AUPGC</v>
          </cell>
          <cell r="L2" t="str">
            <v>RCI</v>
          </cell>
          <cell r="O2" t="str">
            <v>N</v>
          </cell>
          <cell r="T2">
            <v>16</v>
          </cell>
        </row>
        <row r="3">
          <cell r="A3" t="str">
            <v>CA</v>
          </cell>
          <cell r="L3" t="str">
            <v>MPA</v>
          </cell>
          <cell r="O3" t="str">
            <v>N</v>
          </cell>
          <cell r="T3">
            <v>38</v>
          </cell>
        </row>
        <row r="4">
          <cell r="A4" t="str">
            <v>CA</v>
          </cell>
          <cell r="G4" t="str">
            <v>APC</v>
          </cell>
          <cell r="L4" t="str">
            <v>ADC</v>
          </cell>
          <cell r="O4" t="str">
            <v>N</v>
          </cell>
          <cell r="T4" t="str">
            <v/>
          </cell>
        </row>
        <row r="5">
          <cell r="A5" t="str">
            <v>CA</v>
          </cell>
          <cell r="G5" t="str">
            <v>LOT</v>
          </cell>
          <cell r="L5" t="str">
            <v>AFC</v>
          </cell>
          <cell r="O5" t="str">
            <v>N</v>
          </cell>
          <cell r="T5">
            <v>6</v>
          </cell>
        </row>
        <row r="6">
          <cell r="A6" t="str">
            <v>CA</v>
          </cell>
          <cell r="G6" t="str">
            <v>CHIM</v>
          </cell>
          <cell r="L6" t="str">
            <v>MPA</v>
          </cell>
          <cell r="O6" t="str">
            <v>N</v>
          </cell>
          <cell r="T6">
            <v>29</v>
          </cell>
        </row>
        <row r="7">
          <cell r="A7" t="str">
            <v>SR</v>
          </cell>
          <cell r="G7" t="str">
            <v>APGC</v>
          </cell>
          <cell r="L7" t="str">
            <v>MPA</v>
          </cell>
          <cell r="O7" t="str">
            <v>N</v>
          </cell>
          <cell r="T7">
            <v>14</v>
          </cell>
        </row>
        <row r="8">
          <cell r="A8" t="str">
            <v>CA</v>
          </cell>
          <cell r="G8" t="str">
            <v>COMB</v>
          </cell>
          <cell r="L8" t="str">
            <v>RCI</v>
          </cell>
          <cell r="O8" t="str">
            <v>N</v>
          </cell>
          <cell r="T8">
            <v>17</v>
          </cell>
        </row>
        <row r="9">
          <cell r="A9" t="str">
            <v>CA</v>
          </cell>
          <cell r="G9" t="str">
            <v>LOT</v>
          </cell>
          <cell r="L9" t="str">
            <v>AFC</v>
          </cell>
          <cell r="O9" t="str">
            <v>N</v>
          </cell>
          <cell r="T9">
            <v>6</v>
          </cell>
        </row>
        <row r="10">
          <cell r="A10" t="str">
            <v>SR</v>
          </cell>
          <cell r="G10" t="str">
            <v>APC</v>
          </cell>
          <cell r="L10" t="str">
            <v>LOC</v>
          </cell>
          <cell r="O10" t="str">
            <v>N</v>
          </cell>
          <cell r="T10">
            <v>47</v>
          </cell>
        </row>
        <row r="11">
          <cell r="A11" t="str">
            <v>AC</v>
          </cell>
          <cell r="G11" t="str">
            <v>COMB</v>
          </cell>
          <cell r="L11" t="str">
            <v>LOC</v>
          </cell>
          <cell r="O11" t="str">
            <v>N</v>
          </cell>
          <cell r="T11">
            <v>26</v>
          </cell>
        </row>
        <row r="12">
          <cell r="A12" t="str">
            <v>SR</v>
          </cell>
          <cell r="G12" t="str">
            <v>COMB</v>
          </cell>
          <cell r="L12" t="str">
            <v>RCI</v>
          </cell>
          <cell r="O12" t="str">
            <v>N</v>
          </cell>
          <cell r="T12">
            <v>127</v>
          </cell>
        </row>
        <row r="13">
          <cell r="A13" t="str">
            <v>AC</v>
          </cell>
          <cell r="G13" t="str">
            <v>AUPGC</v>
          </cell>
          <cell r="L13" t="str">
            <v>MPA</v>
          </cell>
          <cell r="O13" t="str">
            <v>N</v>
          </cell>
          <cell r="T13">
            <v>89</v>
          </cell>
        </row>
        <row r="14">
          <cell r="A14" t="str">
            <v>AC</v>
          </cell>
          <cell r="G14" t="str">
            <v>APGC</v>
          </cell>
          <cell r="L14" t="str">
            <v>MPA</v>
          </cell>
          <cell r="O14" t="str">
            <v>N</v>
          </cell>
          <cell r="T14">
            <v>60</v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T411" t="str">
            <v/>
          </cell>
        </row>
      </sheetData>
      <sheetData sheetId="19">
        <row r="2">
          <cell r="A2" t="str">
            <v>CA</v>
          </cell>
          <cell r="G2" t="str">
            <v>LOT</v>
          </cell>
          <cell r="L2" t="str">
            <v>LOC</v>
          </cell>
          <cell r="O2" t="str">
            <v>N</v>
          </cell>
          <cell r="T2">
            <v>10</v>
          </cell>
        </row>
        <row r="3">
          <cell r="A3" t="str">
            <v>AC</v>
          </cell>
          <cell r="G3" t="str">
            <v>COMB</v>
          </cell>
          <cell r="L3" t="str">
            <v>LOC</v>
          </cell>
          <cell r="O3" t="str">
            <v>N</v>
          </cell>
          <cell r="T3">
            <v>37</v>
          </cell>
        </row>
        <row r="4">
          <cell r="A4" t="str">
            <v>AC</v>
          </cell>
          <cell r="G4" t="str">
            <v>COMB</v>
          </cell>
          <cell r="L4" t="str">
            <v>RCI</v>
          </cell>
          <cell r="O4" t="str">
            <v>N</v>
          </cell>
          <cell r="T4" t="str">
            <v/>
          </cell>
        </row>
        <row r="5">
          <cell r="A5" t="str">
            <v>AC</v>
          </cell>
          <cell r="G5" t="str">
            <v>COMB</v>
          </cell>
          <cell r="L5" t="str">
            <v>LOC</v>
          </cell>
          <cell r="O5" t="str">
            <v>N</v>
          </cell>
          <cell r="T5" t="str">
            <v/>
          </cell>
        </row>
        <row r="6">
          <cell r="A6" t="str">
            <v>AC</v>
          </cell>
          <cell r="G6" t="str">
            <v>COMB</v>
          </cell>
          <cell r="L6" t="str">
            <v>LOC</v>
          </cell>
          <cell r="O6" t="str">
            <v>N</v>
          </cell>
          <cell r="T6">
            <v>26</v>
          </cell>
        </row>
        <row r="7">
          <cell r="A7" t="str">
            <v>CA</v>
          </cell>
          <cell r="G7" t="str">
            <v>LOT</v>
          </cell>
          <cell r="L7" t="str">
            <v>AFC</v>
          </cell>
          <cell r="O7" t="str">
            <v>N</v>
          </cell>
          <cell r="T7">
            <v>30</v>
          </cell>
        </row>
        <row r="8">
          <cell r="A8" t="str">
            <v>CA</v>
          </cell>
          <cell r="G8" t="str">
            <v>LOT</v>
          </cell>
          <cell r="L8" t="str">
            <v>MPA</v>
          </cell>
          <cell r="O8" t="str">
            <v>N</v>
          </cell>
          <cell r="T8">
            <v>7</v>
          </cell>
        </row>
        <row r="9">
          <cell r="A9" t="str">
            <v>CA</v>
          </cell>
          <cell r="G9" t="str">
            <v>LOT</v>
          </cell>
          <cell r="L9" t="str">
            <v>MPA</v>
          </cell>
          <cell r="O9" t="str">
            <v>N</v>
          </cell>
          <cell r="T9">
            <v>7</v>
          </cell>
        </row>
        <row r="10">
          <cell r="A10" t="str">
            <v>CA</v>
          </cell>
          <cell r="G10" t="str">
            <v>LOT</v>
          </cell>
          <cell r="L10" t="str">
            <v>AFC</v>
          </cell>
          <cell r="O10" t="str">
            <v>N</v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T404" t="str">
            <v/>
          </cell>
        </row>
      </sheetData>
      <sheetData sheetId="20">
        <row r="2">
          <cell r="A2" t="str">
            <v>SR</v>
          </cell>
          <cell r="G2" t="str">
            <v>LOT</v>
          </cell>
          <cell r="L2" t="str">
            <v>RCI</v>
          </cell>
          <cell r="O2" t="str">
            <v>N</v>
          </cell>
          <cell r="T2">
            <v>50</v>
          </cell>
        </row>
        <row r="3">
          <cell r="A3" t="str">
            <v>CA</v>
          </cell>
          <cell r="G3" t="str">
            <v>LOT</v>
          </cell>
          <cell r="L3" t="str">
            <v>AFC</v>
          </cell>
          <cell r="O3" t="str">
            <v>N</v>
          </cell>
          <cell r="T3" t="str">
            <v/>
          </cell>
        </row>
        <row r="4">
          <cell r="A4" t="str">
            <v>AC</v>
          </cell>
          <cell r="G4" t="str">
            <v>COMB</v>
          </cell>
          <cell r="L4" t="str">
            <v>RCI</v>
          </cell>
          <cell r="O4" t="str">
            <v>N</v>
          </cell>
          <cell r="T4" t="str">
            <v/>
          </cell>
        </row>
        <row r="5">
          <cell r="A5" t="str">
            <v>AC</v>
          </cell>
          <cell r="G5" t="str">
            <v>LOT</v>
          </cell>
          <cell r="L5" t="str">
            <v>MVS</v>
          </cell>
          <cell r="O5" t="str">
            <v>N</v>
          </cell>
          <cell r="T5" t="str">
            <v/>
          </cell>
        </row>
        <row r="6">
          <cell r="A6" t="str">
            <v>AC</v>
          </cell>
          <cell r="G6" t="str">
            <v>COMB</v>
          </cell>
          <cell r="L6" t="str">
            <v>LOC</v>
          </cell>
          <cell r="O6" t="str">
            <v>N</v>
          </cell>
          <cell r="T6">
            <v>40</v>
          </cell>
        </row>
        <row r="7">
          <cell r="A7" t="str">
            <v>CA</v>
          </cell>
          <cell r="G7" t="str">
            <v>LOT</v>
          </cell>
          <cell r="L7" t="str">
            <v>AFC</v>
          </cell>
          <cell r="O7" t="str">
            <v>N</v>
          </cell>
          <cell r="T7" t="str">
            <v/>
          </cell>
        </row>
        <row r="8">
          <cell r="A8" t="str">
            <v>AC</v>
          </cell>
          <cell r="G8" t="str">
            <v>COMB</v>
          </cell>
          <cell r="L8" t="str">
            <v>MPA</v>
          </cell>
          <cell r="O8" t="str">
            <v>N</v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  <row r="425">
          <cell r="A425" t="str">
            <v/>
          </cell>
          <cell r="T425" t="str">
            <v/>
          </cell>
        </row>
        <row r="426">
          <cell r="A426" t="str">
            <v/>
          </cell>
          <cell r="T426" t="str">
            <v/>
          </cell>
        </row>
        <row r="427">
          <cell r="A427" t="str">
            <v/>
          </cell>
          <cell r="T427" t="str">
            <v/>
          </cell>
        </row>
        <row r="428">
          <cell r="A428" t="str">
            <v/>
          </cell>
          <cell r="T428" t="str">
            <v/>
          </cell>
        </row>
        <row r="429">
          <cell r="A429" t="str">
            <v/>
          </cell>
          <cell r="T429" t="str">
            <v/>
          </cell>
        </row>
        <row r="430">
          <cell r="A430" t="str">
            <v/>
          </cell>
          <cell r="T430" t="str">
            <v/>
          </cell>
        </row>
        <row r="431">
          <cell r="A431" t="str">
            <v/>
          </cell>
          <cell r="T431" t="str">
            <v/>
          </cell>
        </row>
        <row r="432">
          <cell r="A432" t="str">
            <v/>
          </cell>
          <cell r="T432" t="str">
            <v/>
          </cell>
        </row>
        <row r="433">
          <cell r="A433" t="str">
            <v/>
          </cell>
          <cell r="T433" t="str">
            <v/>
          </cell>
        </row>
        <row r="434">
          <cell r="A434" t="str">
            <v/>
          </cell>
          <cell r="T434" t="str">
            <v/>
          </cell>
        </row>
        <row r="435">
          <cell r="A435" t="str">
            <v/>
          </cell>
          <cell r="T435" t="str">
            <v/>
          </cell>
        </row>
        <row r="436">
          <cell r="A436" t="str">
            <v/>
          </cell>
          <cell r="T436" t="str">
            <v/>
          </cell>
        </row>
        <row r="437">
          <cell r="A437" t="str">
            <v/>
          </cell>
          <cell r="T437" t="str">
            <v/>
          </cell>
        </row>
        <row r="438">
          <cell r="A438" t="str">
            <v/>
          </cell>
          <cell r="T438" t="str">
            <v/>
          </cell>
        </row>
        <row r="439">
          <cell r="A439" t="str">
            <v/>
          </cell>
          <cell r="T439" t="str">
            <v/>
          </cell>
        </row>
        <row r="440">
          <cell r="A440" t="str">
            <v/>
          </cell>
          <cell r="T440" t="str">
            <v/>
          </cell>
        </row>
        <row r="441">
          <cell r="A441" t="str">
            <v/>
          </cell>
          <cell r="T441" t="str">
            <v/>
          </cell>
        </row>
        <row r="442">
          <cell r="A442" t="str">
            <v/>
          </cell>
          <cell r="T442" t="str">
            <v/>
          </cell>
        </row>
        <row r="443">
          <cell r="T443" t="str">
            <v/>
          </cell>
        </row>
      </sheetData>
      <sheetData sheetId="21">
        <row r="2">
          <cell r="A2" t="str">
            <v>AC</v>
          </cell>
          <cell r="G2" t="str">
            <v>COMB</v>
          </cell>
          <cell r="L2" t="str">
            <v>RCI</v>
          </cell>
          <cell r="O2" t="str">
            <v>N</v>
          </cell>
          <cell r="T2" t="str">
            <v/>
          </cell>
        </row>
        <row r="3">
          <cell r="A3" t="str">
            <v>CA</v>
          </cell>
          <cell r="G3" t="str">
            <v>DFCA</v>
          </cell>
          <cell r="T3">
            <v>55</v>
          </cell>
        </row>
        <row r="4">
          <cell r="A4" t="str">
            <v>SR</v>
          </cell>
          <cell r="G4" t="str">
            <v>DFCA</v>
          </cell>
          <cell r="T4">
            <v>49</v>
          </cell>
        </row>
        <row r="5">
          <cell r="A5" t="str">
            <v>CA</v>
          </cell>
          <cell r="G5" t="str">
            <v>DFCA</v>
          </cell>
          <cell r="T5">
            <v>30</v>
          </cell>
        </row>
        <row r="6">
          <cell r="A6" t="str">
            <v/>
          </cell>
          <cell r="T6" t="str">
            <v/>
          </cell>
        </row>
        <row r="7">
          <cell r="A7" t="str">
            <v>SR</v>
          </cell>
          <cell r="G7" t="str">
            <v>SR</v>
          </cell>
          <cell r="L7" t="str">
            <v>T3</v>
          </cell>
          <cell r="O7" t="str">
            <v>N</v>
          </cell>
          <cell r="T7" t="str">
            <v/>
          </cell>
        </row>
        <row r="8">
          <cell r="A8" t="str">
            <v>AC</v>
          </cell>
          <cell r="O8" t="str">
            <v>N</v>
          </cell>
          <cell r="T8" t="str">
            <v/>
          </cell>
        </row>
        <row r="9">
          <cell r="A9" t="str">
            <v>AC</v>
          </cell>
          <cell r="O9" t="str">
            <v>N</v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T367" t="str">
            <v/>
          </cell>
        </row>
      </sheetData>
      <sheetData sheetId="22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T299" t="str">
            <v/>
          </cell>
        </row>
      </sheetData>
      <sheetData sheetId="23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T379" t="str">
            <v/>
          </cell>
        </row>
      </sheetData>
      <sheetData sheetId="24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T421" t="str">
            <v/>
          </cell>
        </row>
      </sheetData>
      <sheetData sheetId="25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T414" t="str">
            <v/>
          </cell>
        </row>
      </sheetData>
      <sheetData sheetId="26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T422" t="str">
            <v/>
          </cell>
        </row>
      </sheetData>
      <sheetData sheetId="27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T422" t="str">
            <v/>
          </cell>
        </row>
      </sheetData>
      <sheetData sheetId="28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T366" t="str">
            <v/>
          </cell>
        </row>
      </sheetData>
      <sheetData sheetId="29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T314" t="str">
            <v/>
          </cell>
        </row>
      </sheetData>
      <sheetData sheetId="30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  <row r="425">
          <cell r="A425" t="str">
            <v/>
          </cell>
          <cell r="T425" t="str">
            <v/>
          </cell>
        </row>
        <row r="426">
          <cell r="A426" t="str">
            <v/>
          </cell>
          <cell r="T426" t="str">
            <v/>
          </cell>
        </row>
        <row r="427">
          <cell r="A427" t="str">
            <v/>
          </cell>
          <cell r="T427" t="str">
            <v/>
          </cell>
        </row>
        <row r="428">
          <cell r="A428" t="str">
            <v/>
          </cell>
          <cell r="T428" t="str">
            <v/>
          </cell>
        </row>
        <row r="429">
          <cell r="A429" t="str">
            <v/>
          </cell>
          <cell r="T429" t="str">
            <v/>
          </cell>
        </row>
        <row r="430">
          <cell r="A430" t="str">
            <v/>
          </cell>
          <cell r="T430" t="str">
            <v/>
          </cell>
        </row>
        <row r="431">
          <cell r="A431" t="str">
            <v/>
          </cell>
          <cell r="T431" t="str">
            <v/>
          </cell>
        </row>
        <row r="432">
          <cell r="A432" t="str">
            <v/>
          </cell>
          <cell r="T432" t="str">
            <v/>
          </cell>
        </row>
        <row r="433">
          <cell r="A433" t="str">
            <v/>
          </cell>
          <cell r="T433" t="str">
            <v/>
          </cell>
        </row>
        <row r="434">
          <cell r="A434" t="str">
            <v/>
          </cell>
          <cell r="T434" t="str">
            <v/>
          </cell>
        </row>
        <row r="435">
          <cell r="A435" t="str">
            <v/>
          </cell>
          <cell r="T435" t="str">
            <v/>
          </cell>
        </row>
        <row r="436">
          <cell r="A436" t="str">
            <v/>
          </cell>
          <cell r="T436" t="str">
            <v/>
          </cell>
        </row>
        <row r="437">
          <cell r="A437" t="str">
            <v/>
          </cell>
          <cell r="T437" t="str">
            <v/>
          </cell>
        </row>
        <row r="438">
          <cell r="A438" t="str">
            <v/>
          </cell>
          <cell r="T438" t="str">
            <v/>
          </cell>
        </row>
        <row r="439">
          <cell r="A439" t="str">
            <v/>
          </cell>
          <cell r="T439" t="str">
            <v/>
          </cell>
        </row>
        <row r="440">
          <cell r="A440" t="str">
            <v/>
          </cell>
          <cell r="T440" t="str">
            <v/>
          </cell>
        </row>
        <row r="441">
          <cell r="A441" t="str">
            <v/>
          </cell>
          <cell r="T441" t="str">
            <v/>
          </cell>
        </row>
        <row r="442">
          <cell r="A442" t="str">
            <v/>
          </cell>
          <cell r="T442" t="str">
            <v/>
          </cell>
        </row>
        <row r="443">
          <cell r="A443" t="str">
            <v/>
          </cell>
          <cell r="T443" t="str">
            <v/>
          </cell>
        </row>
        <row r="444">
          <cell r="A444" t="str">
            <v/>
          </cell>
          <cell r="T444" t="str">
            <v/>
          </cell>
        </row>
        <row r="445">
          <cell r="A445" t="str">
            <v/>
          </cell>
          <cell r="T445" t="str">
            <v/>
          </cell>
        </row>
        <row r="446">
          <cell r="A446" t="str">
            <v/>
          </cell>
          <cell r="T446" t="str">
            <v/>
          </cell>
        </row>
        <row r="447">
          <cell r="A447" t="str">
            <v/>
          </cell>
          <cell r="T447" t="str">
            <v/>
          </cell>
        </row>
        <row r="448">
          <cell r="A448" t="str">
            <v/>
          </cell>
          <cell r="T448" t="str">
            <v/>
          </cell>
        </row>
        <row r="449">
          <cell r="A449" t="str">
            <v/>
          </cell>
          <cell r="T449" t="str">
            <v/>
          </cell>
        </row>
        <row r="450">
          <cell r="T450" t="str">
            <v/>
          </cell>
        </row>
      </sheetData>
      <sheetData sheetId="31">
        <row r="2">
          <cell r="A2" t="str">
            <v/>
          </cell>
          <cell r="T2" t="str">
            <v/>
          </cell>
        </row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A424" t="str">
            <v/>
          </cell>
          <cell r="T424" t="str">
            <v/>
          </cell>
        </row>
        <row r="425">
          <cell r="A425" t="str">
            <v/>
          </cell>
          <cell r="T425" t="str">
            <v/>
          </cell>
        </row>
        <row r="426">
          <cell r="A426" t="str">
            <v/>
          </cell>
          <cell r="T426" t="str">
            <v/>
          </cell>
        </row>
        <row r="427">
          <cell r="A427" t="str">
            <v/>
          </cell>
          <cell r="T427" t="str">
            <v/>
          </cell>
        </row>
        <row r="428">
          <cell r="A428" t="str">
            <v/>
          </cell>
          <cell r="T428" t="str">
            <v/>
          </cell>
        </row>
        <row r="429">
          <cell r="A429" t="str">
            <v/>
          </cell>
          <cell r="T429" t="str">
            <v/>
          </cell>
        </row>
        <row r="430">
          <cell r="A430" t="str">
            <v/>
          </cell>
          <cell r="T430" t="str">
            <v/>
          </cell>
        </row>
        <row r="431">
          <cell r="A431" t="str">
            <v/>
          </cell>
          <cell r="T431" t="str">
            <v/>
          </cell>
        </row>
        <row r="432">
          <cell r="A432" t="str">
            <v/>
          </cell>
          <cell r="T432" t="str">
            <v/>
          </cell>
        </row>
        <row r="433">
          <cell r="A433" t="str">
            <v/>
          </cell>
          <cell r="T433" t="str">
            <v/>
          </cell>
        </row>
        <row r="434">
          <cell r="A434" t="str">
            <v/>
          </cell>
          <cell r="T434" t="str">
            <v/>
          </cell>
        </row>
        <row r="435">
          <cell r="A435" t="str">
            <v/>
          </cell>
          <cell r="T435" t="str">
            <v/>
          </cell>
        </row>
        <row r="436">
          <cell r="A436" t="str">
            <v/>
          </cell>
          <cell r="T436" t="str">
            <v/>
          </cell>
        </row>
        <row r="437">
          <cell r="A437" t="str">
            <v/>
          </cell>
          <cell r="T437" t="str">
            <v/>
          </cell>
        </row>
        <row r="438">
          <cell r="A438" t="str">
            <v/>
          </cell>
          <cell r="T438" t="str">
            <v/>
          </cell>
        </row>
        <row r="439">
          <cell r="A439" t="str">
            <v/>
          </cell>
          <cell r="T439" t="str">
            <v/>
          </cell>
        </row>
        <row r="440">
          <cell r="A440" t="str">
            <v/>
          </cell>
          <cell r="T440" t="str">
            <v/>
          </cell>
        </row>
        <row r="441">
          <cell r="A441" t="str">
            <v/>
          </cell>
          <cell r="T441" t="str">
            <v/>
          </cell>
        </row>
        <row r="442">
          <cell r="A442" t="str">
            <v/>
          </cell>
          <cell r="T442" t="str">
            <v/>
          </cell>
        </row>
        <row r="443">
          <cell r="A443" t="str">
            <v/>
          </cell>
          <cell r="T443" t="str">
            <v/>
          </cell>
        </row>
        <row r="444">
          <cell r="A444" t="str">
            <v/>
          </cell>
          <cell r="T444" t="str">
            <v/>
          </cell>
        </row>
        <row r="445">
          <cell r="A445" t="str">
            <v/>
          </cell>
          <cell r="T445" t="str">
            <v/>
          </cell>
        </row>
        <row r="446">
          <cell r="A446" t="str">
            <v/>
          </cell>
          <cell r="T446" t="str">
            <v/>
          </cell>
        </row>
        <row r="447">
          <cell r="A447" t="str">
            <v/>
          </cell>
          <cell r="T447" t="str">
            <v/>
          </cell>
        </row>
        <row r="448">
          <cell r="A448" t="str">
            <v/>
          </cell>
          <cell r="T448" t="str">
            <v/>
          </cell>
        </row>
        <row r="449">
          <cell r="A449" t="str">
            <v/>
          </cell>
          <cell r="T449" t="str">
            <v/>
          </cell>
        </row>
        <row r="450">
          <cell r="A450" t="str">
            <v/>
          </cell>
          <cell r="T450" t="str">
            <v/>
          </cell>
        </row>
        <row r="451">
          <cell r="A451" t="str">
            <v/>
          </cell>
          <cell r="T451" t="str">
            <v/>
          </cell>
        </row>
        <row r="452">
          <cell r="A452" t="str">
            <v/>
          </cell>
          <cell r="T452" t="str">
            <v/>
          </cell>
        </row>
        <row r="453">
          <cell r="A453" t="str">
            <v/>
          </cell>
          <cell r="T453" t="str">
            <v/>
          </cell>
        </row>
        <row r="454">
          <cell r="A454" t="str">
            <v/>
          </cell>
          <cell r="T454" t="str">
            <v/>
          </cell>
        </row>
        <row r="455">
          <cell r="A455" t="str">
            <v/>
          </cell>
          <cell r="T455" t="str">
            <v/>
          </cell>
        </row>
        <row r="456">
          <cell r="A456" t="str">
            <v/>
          </cell>
          <cell r="T456" t="str">
            <v/>
          </cell>
        </row>
        <row r="457">
          <cell r="A457" t="str">
            <v/>
          </cell>
          <cell r="T457" t="str">
            <v/>
          </cell>
        </row>
        <row r="458">
          <cell r="A458" t="str">
            <v/>
          </cell>
          <cell r="T458" t="str">
            <v/>
          </cell>
        </row>
        <row r="459">
          <cell r="A459" t="str">
            <v/>
          </cell>
          <cell r="T459" t="str">
            <v/>
          </cell>
        </row>
        <row r="460">
          <cell r="A460" t="str">
            <v/>
          </cell>
          <cell r="T460" t="str">
            <v/>
          </cell>
        </row>
        <row r="461">
          <cell r="A461" t="str">
            <v/>
          </cell>
          <cell r="T461" t="str">
            <v/>
          </cell>
        </row>
        <row r="462">
          <cell r="A462" t="str">
            <v/>
          </cell>
          <cell r="T462" t="str">
            <v/>
          </cell>
        </row>
        <row r="463">
          <cell r="A463" t="str">
            <v/>
          </cell>
          <cell r="T463" t="str">
            <v/>
          </cell>
        </row>
        <row r="464">
          <cell r="T464" t="str">
            <v/>
          </cell>
        </row>
      </sheetData>
      <sheetData sheetId="32">
        <row r="3">
          <cell r="A3" t="str">
            <v/>
          </cell>
          <cell r="T3" t="str">
            <v/>
          </cell>
        </row>
        <row r="4">
          <cell r="A4" t="str">
            <v/>
          </cell>
          <cell r="T4" t="str">
            <v/>
          </cell>
        </row>
        <row r="5">
          <cell r="A5" t="str">
            <v/>
          </cell>
          <cell r="T5" t="str">
            <v/>
          </cell>
        </row>
        <row r="6">
          <cell r="A6" t="str">
            <v/>
          </cell>
          <cell r="T6" t="str">
            <v/>
          </cell>
        </row>
        <row r="7">
          <cell r="A7" t="str">
            <v/>
          </cell>
          <cell r="T7" t="str">
            <v/>
          </cell>
        </row>
        <row r="8">
          <cell r="A8" t="str">
            <v/>
          </cell>
          <cell r="T8" t="str">
            <v/>
          </cell>
        </row>
        <row r="9">
          <cell r="A9" t="str">
            <v/>
          </cell>
          <cell r="T9" t="str">
            <v/>
          </cell>
        </row>
        <row r="10">
          <cell r="A10" t="str">
            <v/>
          </cell>
          <cell r="T10" t="str">
            <v/>
          </cell>
        </row>
        <row r="11">
          <cell r="A11" t="str">
            <v/>
          </cell>
          <cell r="T11" t="str">
            <v/>
          </cell>
        </row>
        <row r="12">
          <cell r="A12" t="str">
            <v/>
          </cell>
          <cell r="T12" t="str">
            <v/>
          </cell>
        </row>
        <row r="13">
          <cell r="A13" t="str">
            <v/>
          </cell>
          <cell r="T13" t="str">
            <v/>
          </cell>
        </row>
        <row r="14">
          <cell r="A14" t="str">
            <v/>
          </cell>
          <cell r="T14" t="str">
            <v/>
          </cell>
        </row>
        <row r="15">
          <cell r="A15" t="str">
            <v/>
          </cell>
          <cell r="T15" t="str">
            <v/>
          </cell>
        </row>
        <row r="16">
          <cell r="A16" t="str">
            <v/>
          </cell>
          <cell r="T16" t="str">
            <v/>
          </cell>
        </row>
        <row r="17">
          <cell r="A17" t="str">
            <v/>
          </cell>
          <cell r="T17" t="str">
            <v/>
          </cell>
        </row>
        <row r="18">
          <cell r="A18" t="str">
            <v/>
          </cell>
          <cell r="T18" t="str">
            <v/>
          </cell>
        </row>
        <row r="19">
          <cell r="A19" t="str">
            <v/>
          </cell>
          <cell r="T19" t="str">
            <v/>
          </cell>
        </row>
        <row r="20">
          <cell r="A20" t="str">
            <v/>
          </cell>
          <cell r="T20" t="str">
            <v/>
          </cell>
        </row>
        <row r="21">
          <cell r="A21" t="str">
            <v/>
          </cell>
          <cell r="T21" t="str">
            <v/>
          </cell>
        </row>
        <row r="22">
          <cell r="A22" t="str">
            <v/>
          </cell>
          <cell r="T22" t="str">
            <v/>
          </cell>
        </row>
        <row r="23">
          <cell r="A23" t="str">
            <v/>
          </cell>
          <cell r="T23" t="str">
            <v/>
          </cell>
        </row>
        <row r="24">
          <cell r="A24" t="str">
            <v/>
          </cell>
          <cell r="T24" t="str">
            <v/>
          </cell>
        </row>
        <row r="25">
          <cell r="A25" t="str">
            <v/>
          </cell>
          <cell r="T25" t="str">
            <v/>
          </cell>
        </row>
        <row r="26">
          <cell r="A26" t="str">
            <v/>
          </cell>
          <cell r="T26" t="str">
            <v/>
          </cell>
        </row>
        <row r="27">
          <cell r="A27" t="str">
            <v/>
          </cell>
          <cell r="T27" t="str">
            <v/>
          </cell>
        </row>
        <row r="28">
          <cell r="A28" t="str">
            <v/>
          </cell>
          <cell r="T28" t="str">
            <v/>
          </cell>
        </row>
        <row r="29">
          <cell r="A29" t="str">
            <v/>
          </cell>
          <cell r="T29" t="str">
            <v/>
          </cell>
        </row>
        <row r="30">
          <cell r="A30" t="str">
            <v/>
          </cell>
          <cell r="T30" t="str">
            <v/>
          </cell>
        </row>
        <row r="31">
          <cell r="A31" t="str">
            <v/>
          </cell>
          <cell r="T31" t="str">
            <v/>
          </cell>
        </row>
        <row r="32">
          <cell r="A32" t="str">
            <v/>
          </cell>
          <cell r="T32" t="str">
            <v/>
          </cell>
        </row>
        <row r="33">
          <cell r="A33" t="str">
            <v/>
          </cell>
          <cell r="T33" t="str">
            <v/>
          </cell>
        </row>
        <row r="34">
          <cell r="A34" t="str">
            <v/>
          </cell>
          <cell r="T34" t="str">
            <v/>
          </cell>
        </row>
        <row r="35">
          <cell r="A35" t="str">
            <v/>
          </cell>
          <cell r="T35" t="str">
            <v/>
          </cell>
        </row>
        <row r="36">
          <cell r="A36" t="str">
            <v/>
          </cell>
          <cell r="T36" t="str">
            <v/>
          </cell>
        </row>
        <row r="37">
          <cell r="A37" t="str">
            <v/>
          </cell>
          <cell r="T37" t="str">
            <v/>
          </cell>
        </row>
        <row r="38">
          <cell r="A38" t="str">
            <v/>
          </cell>
          <cell r="T38" t="str">
            <v/>
          </cell>
        </row>
        <row r="39">
          <cell r="A39" t="str">
            <v/>
          </cell>
          <cell r="T39" t="str">
            <v/>
          </cell>
        </row>
        <row r="40">
          <cell r="A40" t="str">
            <v/>
          </cell>
          <cell r="T40" t="str">
            <v/>
          </cell>
        </row>
        <row r="41">
          <cell r="A41" t="str">
            <v/>
          </cell>
          <cell r="T41" t="str">
            <v/>
          </cell>
        </row>
        <row r="42">
          <cell r="A42" t="str">
            <v/>
          </cell>
          <cell r="T42" t="str">
            <v/>
          </cell>
        </row>
        <row r="43">
          <cell r="A43" t="str">
            <v/>
          </cell>
          <cell r="T43" t="str">
            <v/>
          </cell>
        </row>
        <row r="44">
          <cell r="A44" t="str">
            <v/>
          </cell>
          <cell r="T44" t="str">
            <v/>
          </cell>
        </row>
        <row r="45">
          <cell r="A45" t="str">
            <v/>
          </cell>
          <cell r="T45" t="str">
            <v/>
          </cell>
        </row>
        <row r="46">
          <cell r="A46" t="str">
            <v/>
          </cell>
          <cell r="T46" t="str">
            <v/>
          </cell>
        </row>
        <row r="47">
          <cell r="A47" t="str">
            <v/>
          </cell>
          <cell r="T47" t="str">
            <v/>
          </cell>
        </row>
        <row r="48">
          <cell r="A48" t="str">
            <v/>
          </cell>
          <cell r="T48" t="str">
            <v/>
          </cell>
        </row>
        <row r="49">
          <cell r="A49" t="str">
            <v/>
          </cell>
          <cell r="T49" t="str">
            <v/>
          </cell>
        </row>
        <row r="50">
          <cell r="A50" t="str">
            <v/>
          </cell>
          <cell r="T50" t="str">
            <v/>
          </cell>
        </row>
        <row r="51">
          <cell r="A51" t="str">
            <v/>
          </cell>
          <cell r="T51" t="str">
            <v/>
          </cell>
        </row>
        <row r="52">
          <cell r="A52" t="str">
            <v/>
          </cell>
          <cell r="T52" t="str">
            <v/>
          </cell>
        </row>
        <row r="53">
          <cell r="A53" t="str">
            <v/>
          </cell>
          <cell r="T53" t="str">
            <v/>
          </cell>
        </row>
        <row r="54">
          <cell r="A54" t="str">
            <v/>
          </cell>
          <cell r="T54" t="str">
            <v/>
          </cell>
        </row>
        <row r="55">
          <cell r="A55" t="str">
            <v/>
          </cell>
          <cell r="T55" t="str">
            <v/>
          </cell>
        </row>
        <row r="56">
          <cell r="A56" t="str">
            <v/>
          </cell>
          <cell r="T56" t="str">
            <v/>
          </cell>
        </row>
        <row r="57">
          <cell r="A57" t="str">
            <v/>
          </cell>
          <cell r="T57" t="str">
            <v/>
          </cell>
        </row>
        <row r="58">
          <cell r="A58" t="str">
            <v/>
          </cell>
          <cell r="T58" t="str">
            <v/>
          </cell>
        </row>
        <row r="59">
          <cell r="A59" t="str">
            <v/>
          </cell>
          <cell r="T59" t="str">
            <v/>
          </cell>
        </row>
        <row r="60">
          <cell r="A60" t="str">
            <v/>
          </cell>
          <cell r="T60" t="str">
            <v/>
          </cell>
        </row>
        <row r="61">
          <cell r="A61" t="str">
            <v/>
          </cell>
          <cell r="T61" t="str">
            <v/>
          </cell>
        </row>
        <row r="62">
          <cell r="A62" t="str">
            <v/>
          </cell>
          <cell r="T62" t="str">
            <v/>
          </cell>
        </row>
        <row r="63">
          <cell r="A63" t="str">
            <v/>
          </cell>
          <cell r="T63" t="str">
            <v/>
          </cell>
        </row>
        <row r="64">
          <cell r="A64" t="str">
            <v/>
          </cell>
          <cell r="T64" t="str">
            <v/>
          </cell>
        </row>
        <row r="65">
          <cell r="A65" t="str">
            <v/>
          </cell>
          <cell r="T65" t="str">
            <v/>
          </cell>
        </row>
        <row r="66">
          <cell r="A66" t="str">
            <v/>
          </cell>
          <cell r="T66" t="str">
            <v/>
          </cell>
        </row>
        <row r="67">
          <cell r="A67" t="str">
            <v/>
          </cell>
          <cell r="T67" t="str">
            <v/>
          </cell>
        </row>
        <row r="68">
          <cell r="A68" t="str">
            <v/>
          </cell>
          <cell r="T68" t="str">
            <v/>
          </cell>
        </row>
        <row r="69">
          <cell r="A69" t="str">
            <v/>
          </cell>
          <cell r="T69" t="str">
            <v/>
          </cell>
        </row>
        <row r="70">
          <cell r="A70" t="str">
            <v/>
          </cell>
          <cell r="T70" t="str">
            <v/>
          </cell>
        </row>
        <row r="71">
          <cell r="A71" t="str">
            <v/>
          </cell>
          <cell r="T71" t="str">
            <v/>
          </cell>
        </row>
        <row r="72">
          <cell r="A72" t="str">
            <v/>
          </cell>
          <cell r="T72" t="str">
            <v/>
          </cell>
        </row>
        <row r="73">
          <cell r="A73" t="str">
            <v/>
          </cell>
          <cell r="T73" t="str">
            <v/>
          </cell>
        </row>
        <row r="74">
          <cell r="A74" t="str">
            <v/>
          </cell>
          <cell r="T74" t="str">
            <v/>
          </cell>
        </row>
        <row r="75">
          <cell r="A75" t="str">
            <v/>
          </cell>
          <cell r="T75" t="str">
            <v/>
          </cell>
        </row>
        <row r="76">
          <cell r="A76" t="str">
            <v/>
          </cell>
          <cell r="T76" t="str">
            <v/>
          </cell>
        </row>
        <row r="77">
          <cell r="A77" t="str">
            <v/>
          </cell>
          <cell r="T77" t="str">
            <v/>
          </cell>
        </row>
        <row r="78">
          <cell r="A78" t="str">
            <v/>
          </cell>
          <cell r="T78" t="str">
            <v/>
          </cell>
        </row>
        <row r="79">
          <cell r="A79" t="str">
            <v/>
          </cell>
          <cell r="T79" t="str">
            <v/>
          </cell>
        </row>
        <row r="80">
          <cell r="A80" t="str">
            <v/>
          </cell>
          <cell r="T80" t="str">
            <v/>
          </cell>
        </row>
        <row r="81">
          <cell r="A81" t="str">
            <v/>
          </cell>
          <cell r="T81" t="str">
            <v/>
          </cell>
        </row>
        <row r="82">
          <cell r="A82" t="str">
            <v/>
          </cell>
          <cell r="T82" t="str">
            <v/>
          </cell>
        </row>
        <row r="83">
          <cell r="A83" t="str">
            <v/>
          </cell>
          <cell r="T83" t="str">
            <v/>
          </cell>
        </row>
        <row r="84">
          <cell r="A84" t="str">
            <v/>
          </cell>
          <cell r="T84" t="str">
            <v/>
          </cell>
        </row>
        <row r="85">
          <cell r="A85" t="str">
            <v/>
          </cell>
          <cell r="T85" t="str">
            <v/>
          </cell>
        </row>
        <row r="86">
          <cell r="A86" t="str">
            <v/>
          </cell>
          <cell r="T86" t="str">
            <v/>
          </cell>
        </row>
        <row r="87">
          <cell r="A87" t="str">
            <v/>
          </cell>
          <cell r="T87" t="str">
            <v/>
          </cell>
        </row>
        <row r="88">
          <cell r="A88" t="str">
            <v/>
          </cell>
          <cell r="T88" t="str">
            <v/>
          </cell>
        </row>
        <row r="89">
          <cell r="A89" t="str">
            <v/>
          </cell>
          <cell r="T89" t="str">
            <v/>
          </cell>
        </row>
        <row r="90">
          <cell r="A90" t="str">
            <v/>
          </cell>
          <cell r="T90" t="str">
            <v/>
          </cell>
        </row>
        <row r="91">
          <cell r="A91" t="str">
            <v/>
          </cell>
          <cell r="T91" t="str">
            <v/>
          </cell>
        </row>
        <row r="92">
          <cell r="A92" t="str">
            <v/>
          </cell>
          <cell r="T92" t="str">
            <v/>
          </cell>
        </row>
        <row r="93">
          <cell r="A93" t="str">
            <v/>
          </cell>
          <cell r="T93" t="str">
            <v/>
          </cell>
        </row>
        <row r="94">
          <cell r="A94" t="str">
            <v/>
          </cell>
          <cell r="T94" t="str">
            <v/>
          </cell>
        </row>
        <row r="95">
          <cell r="A95" t="str">
            <v/>
          </cell>
          <cell r="T95" t="str">
            <v/>
          </cell>
        </row>
        <row r="96">
          <cell r="A96" t="str">
            <v/>
          </cell>
          <cell r="T96" t="str">
            <v/>
          </cell>
        </row>
        <row r="97">
          <cell r="A97" t="str">
            <v/>
          </cell>
          <cell r="T97" t="str">
            <v/>
          </cell>
        </row>
        <row r="98">
          <cell r="A98" t="str">
            <v/>
          </cell>
          <cell r="T98" t="str">
            <v/>
          </cell>
        </row>
        <row r="99">
          <cell r="A99" t="str">
            <v/>
          </cell>
          <cell r="T99" t="str">
            <v/>
          </cell>
        </row>
        <row r="100">
          <cell r="A100" t="str">
            <v/>
          </cell>
          <cell r="T100" t="str">
            <v/>
          </cell>
        </row>
        <row r="101">
          <cell r="A101" t="str">
            <v/>
          </cell>
          <cell r="T101" t="str">
            <v/>
          </cell>
        </row>
        <row r="102">
          <cell r="A102" t="str">
            <v/>
          </cell>
          <cell r="T102" t="str">
            <v/>
          </cell>
        </row>
        <row r="103">
          <cell r="A103" t="str">
            <v/>
          </cell>
          <cell r="T103" t="str">
            <v/>
          </cell>
        </row>
        <row r="104">
          <cell r="A104" t="str">
            <v/>
          </cell>
          <cell r="T104" t="str">
            <v/>
          </cell>
        </row>
        <row r="105">
          <cell r="A105" t="str">
            <v/>
          </cell>
          <cell r="T105" t="str">
            <v/>
          </cell>
        </row>
        <row r="106">
          <cell r="A106" t="str">
            <v/>
          </cell>
          <cell r="T106" t="str">
            <v/>
          </cell>
        </row>
        <row r="107">
          <cell r="A107" t="str">
            <v/>
          </cell>
          <cell r="T107" t="str">
            <v/>
          </cell>
        </row>
        <row r="108">
          <cell r="A108" t="str">
            <v/>
          </cell>
          <cell r="T108" t="str">
            <v/>
          </cell>
        </row>
        <row r="109">
          <cell r="A109" t="str">
            <v/>
          </cell>
          <cell r="T109" t="str">
            <v/>
          </cell>
        </row>
        <row r="110">
          <cell r="A110" t="str">
            <v/>
          </cell>
          <cell r="T110" t="str">
            <v/>
          </cell>
        </row>
        <row r="111">
          <cell r="A111" t="str">
            <v/>
          </cell>
          <cell r="T111" t="str">
            <v/>
          </cell>
        </row>
        <row r="112">
          <cell r="A112" t="str">
            <v/>
          </cell>
          <cell r="T112" t="str">
            <v/>
          </cell>
        </row>
        <row r="113">
          <cell r="A113" t="str">
            <v/>
          </cell>
          <cell r="T113" t="str">
            <v/>
          </cell>
        </row>
        <row r="114">
          <cell r="A114" t="str">
            <v/>
          </cell>
          <cell r="T114" t="str">
            <v/>
          </cell>
        </row>
        <row r="115">
          <cell r="A115" t="str">
            <v/>
          </cell>
          <cell r="T115" t="str">
            <v/>
          </cell>
        </row>
        <row r="116">
          <cell r="A116" t="str">
            <v/>
          </cell>
          <cell r="T116" t="str">
            <v/>
          </cell>
        </row>
        <row r="117">
          <cell r="A117" t="str">
            <v/>
          </cell>
          <cell r="T117" t="str">
            <v/>
          </cell>
        </row>
        <row r="118">
          <cell r="A118" t="str">
            <v/>
          </cell>
          <cell r="T118" t="str">
            <v/>
          </cell>
        </row>
        <row r="119">
          <cell r="A119" t="str">
            <v/>
          </cell>
          <cell r="T119" t="str">
            <v/>
          </cell>
        </row>
        <row r="120">
          <cell r="A120" t="str">
            <v/>
          </cell>
          <cell r="T120" t="str">
            <v/>
          </cell>
        </row>
        <row r="121">
          <cell r="A121" t="str">
            <v/>
          </cell>
          <cell r="T121" t="str">
            <v/>
          </cell>
        </row>
        <row r="122">
          <cell r="A122" t="str">
            <v/>
          </cell>
          <cell r="T122" t="str">
            <v/>
          </cell>
        </row>
        <row r="123">
          <cell r="A123" t="str">
            <v/>
          </cell>
          <cell r="T123" t="str">
            <v/>
          </cell>
        </row>
        <row r="124">
          <cell r="A124" t="str">
            <v/>
          </cell>
          <cell r="T124" t="str">
            <v/>
          </cell>
        </row>
        <row r="125">
          <cell r="A125" t="str">
            <v/>
          </cell>
          <cell r="T125" t="str">
            <v/>
          </cell>
        </row>
        <row r="126">
          <cell r="A126" t="str">
            <v/>
          </cell>
          <cell r="T126" t="str">
            <v/>
          </cell>
        </row>
        <row r="127">
          <cell r="A127" t="str">
            <v/>
          </cell>
          <cell r="T127" t="str">
            <v/>
          </cell>
        </row>
        <row r="128">
          <cell r="A128" t="str">
            <v/>
          </cell>
          <cell r="T128" t="str">
            <v/>
          </cell>
        </row>
        <row r="129">
          <cell r="A129" t="str">
            <v/>
          </cell>
          <cell r="T129" t="str">
            <v/>
          </cell>
        </row>
        <row r="130">
          <cell r="A130" t="str">
            <v/>
          </cell>
          <cell r="T130" t="str">
            <v/>
          </cell>
        </row>
        <row r="131">
          <cell r="A131" t="str">
            <v/>
          </cell>
          <cell r="T131" t="str">
            <v/>
          </cell>
        </row>
        <row r="132">
          <cell r="A132" t="str">
            <v/>
          </cell>
          <cell r="T132" t="str">
            <v/>
          </cell>
        </row>
        <row r="133">
          <cell r="A133" t="str">
            <v/>
          </cell>
          <cell r="T133" t="str">
            <v/>
          </cell>
        </row>
        <row r="134">
          <cell r="A134" t="str">
            <v/>
          </cell>
          <cell r="T134" t="str">
            <v/>
          </cell>
        </row>
        <row r="135">
          <cell r="A135" t="str">
            <v/>
          </cell>
          <cell r="T135" t="str">
            <v/>
          </cell>
        </row>
        <row r="136">
          <cell r="A136" t="str">
            <v/>
          </cell>
          <cell r="T136" t="str">
            <v/>
          </cell>
        </row>
        <row r="137">
          <cell r="A137" t="str">
            <v/>
          </cell>
          <cell r="T137" t="str">
            <v/>
          </cell>
        </row>
        <row r="138">
          <cell r="A138" t="str">
            <v/>
          </cell>
          <cell r="T138" t="str">
            <v/>
          </cell>
        </row>
        <row r="139">
          <cell r="A139" t="str">
            <v/>
          </cell>
          <cell r="T139" t="str">
            <v/>
          </cell>
        </row>
        <row r="140">
          <cell r="A140" t="str">
            <v/>
          </cell>
          <cell r="T140" t="str">
            <v/>
          </cell>
        </row>
        <row r="141">
          <cell r="A141" t="str">
            <v/>
          </cell>
          <cell r="T141" t="str">
            <v/>
          </cell>
        </row>
        <row r="142">
          <cell r="A142" t="str">
            <v/>
          </cell>
          <cell r="T142" t="str">
            <v/>
          </cell>
        </row>
        <row r="143">
          <cell r="A143" t="str">
            <v/>
          </cell>
          <cell r="T143" t="str">
            <v/>
          </cell>
        </row>
        <row r="144">
          <cell r="A144" t="str">
            <v/>
          </cell>
          <cell r="T144" t="str">
            <v/>
          </cell>
        </row>
        <row r="145">
          <cell r="A145" t="str">
            <v/>
          </cell>
          <cell r="T145" t="str">
            <v/>
          </cell>
        </row>
        <row r="146">
          <cell r="A146" t="str">
            <v/>
          </cell>
          <cell r="T146" t="str">
            <v/>
          </cell>
        </row>
        <row r="147">
          <cell r="A147" t="str">
            <v/>
          </cell>
          <cell r="T147" t="str">
            <v/>
          </cell>
        </row>
        <row r="148">
          <cell r="A148" t="str">
            <v/>
          </cell>
          <cell r="T148" t="str">
            <v/>
          </cell>
        </row>
        <row r="149">
          <cell r="A149" t="str">
            <v/>
          </cell>
          <cell r="T149" t="str">
            <v/>
          </cell>
        </row>
        <row r="150">
          <cell r="A150" t="str">
            <v/>
          </cell>
          <cell r="T150" t="str">
            <v/>
          </cell>
        </row>
        <row r="151">
          <cell r="A151" t="str">
            <v/>
          </cell>
          <cell r="T151" t="str">
            <v/>
          </cell>
        </row>
        <row r="152">
          <cell r="A152" t="str">
            <v/>
          </cell>
          <cell r="T152" t="str">
            <v/>
          </cell>
        </row>
        <row r="153">
          <cell r="A153" t="str">
            <v/>
          </cell>
          <cell r="T153" t="str">
            <v/>
          </cell>
        </row>
        <row r="154">
          <cell r="A154" t="str">
            <v/>
          </cell>
          <cell r="T154" t="str">
            <v/>
          </cell>
        </row>
        <row r="155">
          <cell r="A155" t="str">
            <v/>
          </cell>
          <cell r="T155" t="str">
            <v/>
          </cell>
        </row>
        <row r="156">
          <cell r="A156" t="str">
            <v/>
          </cell>
          <cell r="T156" t="str">
            <v/>
          </cell>
        </row>
        <row r="157">
          <cell r="A157" t="str">
            <v/>
          </cell>
          <cell r="T157" t="str">
            <v/>
          </cell>
        </row>
        <row r="158">
          <cell r="A158" t="str">
            <v/>
          </cell>
          <cell r="T158" t="str">
            <v/>
          </cell>
        </row>
        <row r="159">
          <cell r="A159" t="str">
            <v/>
          </cell>
          <cell r="T159" t="str">
            <v/>
          </cell>
        </row>
        <row r="160">
          <cell r="A160" t="str">
            <v/>
          </cell>
          <cell r="T160" t="str">
            <v/>
          </cell>
        </row>
        <row r="161">
          <cell r="A161" t="str">
            <v/>
          </cell>
          <cell r="T161" t="str">
            <v/>
          </cell>
        </row>
        <row r="162">
          <cell r="A162" t="str">
            <v/>
          </cell>
          <cell r="T162" t="str">
            <v/>
          </cell>
        </row>
        <row r="163">
          <cell r="A163" t="str">
            <v/>
          </cell>
          <cell r="T163" t="str">
            <v/>
          </cell>
        </row>
        <row r="164">
          <cell r="A164" t="str">
            <v/>
          </cell>
          <cell r="T164" t="str">
            <v/>
          </cell>
        </row>
        <row r="165">
          <cell r="A165" t="str">
            <v/>
          </cell>
          <cell r="T165" t="str">
            <v/>
          </cell>
        </row>
        <row r="166">
          <cell r="A166" t="str">
            <v/>
          </cell>
          <cell r="T166" t="str">
            <v/>
          </cell>
        </row>
        <row r="167">
          <cell r="A167" t="str">
            <v/>
          </cell>
          <cell r="T167" t="str">
            <v/>
          </cell>
        </row>
        <row r="168">
          <cell r="A168" t="str">
            <v/>
          </cell>
          <cell r="T168" t="str">
            <v/>
          </cell>
        </row>
        <row r="169">
          <cell r="A169" t="str">
            <v/>
          </cell>
          <cell r="T169" t="str">
            <v/>
          </cell>
        </row>
        <row r="170">
          <cell r="A170" t="str">
            <v/>
          </cell>
          <cell r="T170" t="str">
            <v/>
          </cell>
        </row>
        <row r="171">
          <cell r="A171" t="str">
            <v/>
          </cell>
          <cell r="T171" t="str">
            <v/>
          </cell>
        </row>
        <row r="172">
          <cell r="A172" t="str">
            <v/>
          </cell>
          <cell r="T172" t="str">
            <v/>
          </cell>
        </row>
        <row r="173">
          <cell r="A173" t="str">
            <v/>
          </cell>
          <cell r="T173" t="str">
            <v/>
          </cell>
        </row>
        <row r="174">
          <cell r="A174" t="str">
            <v/>
          </cell>
          <cell r="T174" t="str">
            <v/>
          </cell>
        </row>
        <row r="175">
          <cell r="A175" t="str">
            <v/>
          </cell>
          <cell r="T175" t="str">
            <v/>
          </cell>
        </row>
        <row r="176">
          <cell r="A176" t="str">
            <v/>
          </cell>
          <cell r="T176" t="str">
            <v/>
          </cell>
        </row>
        <row r="177">
          <cell r="A177" t="str">
            <v/>
          </cell>
          <cell r="T177" t="str">
            <v/>
          </cell>
        </row>
        <row r="178">
          <cell r="A178" t="str">
            <v/>
          </cell>
          <cell r="T178" t="str">
            <v/>
          </cell>
        </row>
        <row r="179">
          <cell r="A179" t="str">
            <v/>
          </cell>
          <cell r="T179" t="str">
            <v/>
          </cell>
        </row>
        <row r="180">
          <cell r="A180" t="str">
            <v/>
          </cell>
          <cell r="T180" t="str">
            <v/>
          </cell>
        </row>
        <row r="181">
          <cell r="A181" t="str">
            <v/>
          </cell>
          <cell r="T181" t="str">
            <v/>
          </cell>
        </row>
        <row r="182">
          <cell r="A182" t="str">
            <v/>
          </cell>
          <cell r="T182" t="str">
            <v/>
          </cell>
        </row>
        <row r="183">
          <cell r="A183" t="str">
            <v/>
          </cell>
          <cell r="T183" t="str">
            <v/>
          </cell>
        </row>
        <row r="184">
          <cell r="A184" t="str">
            <v/>
          </cell>
          <cell r="T184" t="str">
            <v/>
          </cell>
        </row>
        <row r="185">
          <cell r="A185" t="str">
            <v/>
          </cell>
          <cell r="T185" t="str">
            <v/>
          </cell>
        </row>
        <row r="186">
          <cell r="A186" t="str">
            <v/>
          </cell>
          <cell r="T186" t="str">
            <v/>
          </cell>
        </row>
        <row r="187">
          <cell r="A187" t="str">
            <v/>
          </cell>
          <cell r="T187" t="str">
            <v/>
          </cell>
        </row>
        <row r="188">
          <cell r="A188" t="str">
            <v/>
          </cell>
          <cell r="T188" t="str">
            <v/>
          </cell>
        </row>
        <row r="189">
          <cell r="A189" t="str">
            <v/>
          </cell>
          <cell r="T189" t="str">
            <v/>
          </cell>
        </row>
        <row r="190">
          <cell r="A190" t="str">
            <v/>
          </cell>
          <cell r="T190" t="str">
            <v/>
          </cell>
        </row>
        <row r="191">
          <cell r="A191" t="str">
            <v/>
          </cell>
          <cell r="T191" t="str">
            <v/>
          </cell>
        </row>
        <row r="192">
          <cell r="A192" t="str">
            <v/>
          </cell>
          <cell r="T192" t="str">
            <v/>
          </cell>
        </row>
        <row r="193">
          <cell r="A193" t="str">
            <v/>
          </cell>
          <cell r="T193" t="str">
            <v/>
          </cell>
        </row>
        <row r="194">
          <cell r="A194" t="str">
            <v/>
          </cell>
          <cell r="T194" t="str">
            <v/>
          </cell>
        </row>
        <row r="195">
          <cell r="A195" t="str">
            <v/>
          </cell>
          <cell r="T195" t="str">
            <v/>
          </cell>
        </row>
        <row r="196">
          <cell r="A196" t="str">
            <v/>
          </cell>
          <cell r="T196" t="str">
            <v/>
          </cell>
        </row>
        <row r="197">
          <cell r="A197" t="str">
            <v/>
          </cell>
          <cell r="T197" t="str">
            <v/>
          </cell>
        </row>
        <row r="198">
          <cell r="A198" t="str">
            <v/>
          </cell>
          <cell r="T198" t="str">
            <v/>
          </cell>
        </row>
        <row r="199">
          <cell r="A199" t="str">
            <v/>
          </cell>
          <cell r="T199" t="str">
            <v/>
          </cell>
        </row>
        <row r="200">
          <cell r="A200" t="str">
            <v/>
          </cell>
          <cell r="T200" t="str">
            <v/>
          </cell>
        </row>
        <row r="201">
          <cell r="A201" t="str">
            <v/>
          </cell>
          <cell r="T201" t="str">
            <v/>
          </cell>
        </row>
        <row r="202">
          <cell r="A202" t="str">
            <v/>
          </cell>
          <cell r="T202" t="str">
            <v/>
          </cell>
        </row>
        <row r="203">
          <cell r="A203" t="str">
            <v/>
          </cell>
          <cell r="T203" t="str">
            <v/>
          </cell>
        </row>
        <row r="204">
          <cell r="A204" t="str">
            <v/>
          </cell>
          <cell r="T204" t="str">
            <v/>
          </cell>
        </row>
        <row r="205">
          <cell r="A205" t="str">
            <v/>
          </cell>
          <cell r="T205" t="str">
            <v/>
          </cell>
        </row>
        <row r="206">
          <cell r="A206" t="str">
            <v/>
          </cell>
          <cell r="T206" t="str">
            <v/>
          </cell>
        </row>
        <row r="207">
          <cell r="A207" t="str">
            <v/>
          </cell>
          <cell r="T207" t="str">
            <v/>
          </cell>
        </row>
        <row r="208">
          <cell r="A208" t="str">
            <v/>
          </cell>
          <cell r="T208" t="str">
            <v/>
          </cell>
        </row>
        <row r="209">
          <cell r="A209" t="str">
            <v/>
          </cell>
          <cell r="T209" t="str">
            <v/>
          </cell>
        </row>
        <row r="210">
          <cell r="A210" t="str">
            <v/>
          </cell>
          <cell r="T210" t="str">
            <v/>
          </cell>
        </row>
        <row r="211">
          <cell r="A211" t="str">
            <v/>
          </cell>
          <cell r="T211" t="str">
            <v/>
          </cell>
        </row>
        <row r="212">
          <cell r="A212" t="str">
            <v/>
          </cell>
          <cell r="T212" t="str">
            <v/>
          </cell>
        </row>
        <row r="213">
          <cell r="A213" t="str">
            <v/>
          </cell>
          <cell r="T213" t="str">
            <v/>
          </cell>
        </row>
        <row r="214">
          <cell r="A214" t="str">
            <v/>
          </cell>
          <cell r="T214" t="str">
            <v/>
          </cell>
        </row>
        <row r="215">
          <cell r="A215" t="str">
            <v/>
          </cell>
          <cell r="T215" t="str">
            <v/>
          </cell>
        </row>
        <row r="216">
          <cell r="A216" t="str">
            <v/>
          </cell>
          <cell r="T216" t="str">
            <v/>
          </cell>
        </row>
        <row r="217">
          <cell r="A217" t="str">
            <v/>
          </cell>
          <cell r="T217" t="str">
            <v/>
          </cell>
        </row>
        <row r="218">
          <cell r="A218" t="str">
            <v/>
          </cell>
          <cell r="T218" t="str">
            <v/>
          </cell>
        </row>
        <row r="219">
          <cell r="A219" t="str">
            <v/>
          </cell>
          <cell r="T219" t="str">
            <v/>
          </cell>
        </row>
        <row r="220">
          <cell r="A220" t="str">
            <v/>
          </cell>
          <cell r="T220" t="str">
            <v/>
          </cell>
        </row>
        <row r="221">
          <cell r="A221" t="str">
            <v/>
          </cell>
          <cell r="T221" t="str">
            <v/>
          </cell>
        </row>
        <row r="222">
          <cell r="A222" t="str">
            <v/>
          </cell>
          <cell r="T222" t="str">
            <v/>
          </cell>
        </row>
        <row r="223">
          <cell r="A223" t="str">
            <v/>
          </cell>
          <cell r="T223" t="str">
            <v/>
          </cell>
        </row>
        <row r="224">
          <cell r="A224" t="str">
            <v/>
          </cell>
          <cell r="T224" t="str">
            <v/>
          </cell>
        </row>
        <row r="225">
          <cell r="A225" t="str">
            <v/>
          </cell>
          <cell r="T225" t="str">
            <v/>
          </cell>
        </row>
        <row r="226">
          <cell r="A226" t="str">
            <v/>
          </cell>
          <cell r="T226" t="str">
            <v/>
          </cell>
        </row>
        <row r="227">
          <cell r="A227" t="str">
            <v/>
          </cell>
          <cell r="T227" t="str">
            <v/>
          </cell>
        </row>
        <row r="228">
          <cell r="A228" t="str">
            <v/>
          </cell>
          <cell r="T228" t="str">
            <v/>
          </cell>
        </row>
        <row r="229">
          <cell r="A229" t="str">
            <v/>
          </cell>
          <cell r="T229" t="str">
            <v/>
          </cell>
        </row>
        <row r="230">
          <cell r="A230" t="str">
            <v/>
          </cell>
          <cell r="T230" t="str">
            <v/>
          </cell>
        </row>
        <row r="231">
          <cell r="A231" t="str">
            <v/>
          </cell>
          <cell r="T231" t="str">
            <v/>
          </cell>
        </row>
        <row r="232">
          <cell r="A232" t="str">
            <v/>
          </cell>
          <cell r="T232" t="str">
            <v/>
          </cell>
        </row>
        <row r="233">
          <cell r="A233" t="str">
            <v/>
          </cell>
          <cell r="T233" t="str">
            <v/>
          </cell>
        </row>
        <row r="234">
          <cell r="A234" t="str">
            <v/>
          </cell>
          <cell r="T234" t="str">
            <v/>
          </cell>
        </row>
        <row r="235">
          <cell r="A235" t="str">
            <v/>
          </cell>
          <cell r="T235" t="str">
            <v/>
          </cell>
        </row>
        <row r="236">
          <cell r="A236" t="str">
            <v/>
          </cell>
          <cell r="T236" t="str">
            <v/>
          </cell>
        </row>
        <row r="237">
          <cell r="A237" t="str">
            <v/>
          </cell>
          <cell r="T237" t="str">
            <v/>
          </cell>
        </row>
        <row r="238">
          <cell r="A238" t="str">
            <v/>
          </cell>
          <cell r="T238" t="str">
            <v/>
          </cell>
        </row>
        <row r="239">
          <cell r="A239" t="str">
            <v/>
          </cell>
          <cell r="T239" t="str">
            <v/>
          </cell>
        </row>
        <row r="240">
          <cell r="A240" t="str">
            <v/>
          </cell>
          <cell r="T240" t="str">
            <v/>
          </cell>
        </row>
        <row r="241">
          <cell r="A241" t="str">
            <v/>
          </cell>
          <cell r="T241" t="str">
            <v/>
          </cell>
        </row>
        <row r="242">
          <cell r="A242" t="str">
            <v/>
          </cell>
          <cell r="T242" t="str">
            <v/>
          </cell>
        </row>
        <row r="243">
          <cell r="A243" t="str">
            <v/>
          </cell>
          <cell r="T243" t="str">
            <v/>
          </cell>
        </row>
        <row r="244">
          <cell r="A244" t="str">
            <v/>
          </cell>
          <cell r="T244" t="str">
            <v/>
          </cell>
        </row>
        <row r="245">
          <cell r="A245" t="str">
            <v/>
          </cell>
          <cell r="T245" t="str">
            <v/>
          </cell>
        </row>
        <row r="246">
          <cell r="A246" t="str">
            <v/>
          </cell>
          <cell r="T246" t="str">
            <v/>
          </cell>
        </row>
        <row r="247">
          <cell r="A247" t="str">
            <v/>
          </cell>
          <cell r="T247" t="str">
            <v/>
          </cell>
        </row>
        <row r="248">
          <cell r="A248" t="str">
            <v/>
          </cell>
          <cell r="T248" t="str">
            <v/>
          </cell>
        </row>
        <row r="249">
          <cell r="A249" t="str">
            <v/>
          </cell>
          <cell r="T249" t="str">
            <v/>
          </cell>
        </row>
        <row r="250">
          <cell r="A250" t="str">
            <v/>
          </cell>
          <cell r="T250" t="str">
            <v/>
          </cell>
        </row>
        <row r="251">
          <cell r="A251" t="str">
            <v/>
          </cell>
          <cell r="T251" t="str">
            <v/>
          </cell>
        </row>
        <row r="252">
          <cell r="A252" t="str">
            <v/>
          </cell>
          <cell r="T252" t="str">
            <v/>
          </cell>
        </row>
        <row r="253">
          <cell r="A253" t="str">
            <v/>
          </cell>
          <cell r="T253" t="str">
            <v/>
          </cell>
        </row>
        <row r="254">
          <cell r="A254" t="str">
            <v/>
          </cell>
          <cell r="T254" t="str">
            <v/>
          </cell>
        </row>
        <row r="255">
          <cell r="A255" t="str">
            <v/>
          </cell>
          <cell r="T255" t="str">
            <v/>
          </cell>
        </row>
        <row r="256">
          <cell r="A256" t="str">
            <v/>
          </cell>
          <cell r="T256" t="str">
            <v/>
          </cell>
        </row>
        <row r="257">
          <cell r="A257" t="str">
            <v/>
          </cell>
          <cell r="T257" t="str">
            <v/>
          </cell>
        </row>
        <row r="258">
          <cell r="A258" t="str">
            <v/>
          </cell>
          <cell r="T258" t="str">
            <v/>
          </cell>
        </row>
        <row r="259">
          <cell r="A259" t="str">
            <v/>
          </cell>
          <cell r="T259" t="str">
            <v/>
          </cell>
        </row>
        <row r="260">
          <cell r="A260" t="str">
            <v/>
          </cell>
          <cell r="T260" t="str">
            <v/>
          </cell>
        </row>
        <row r="261">
          <cell r="A261" t="str">
            <v/>
          </cell>
          <cell r="T261" t="str">
            <v/>
          </cell>
        </row>
        <row r="262">
          <cell r="A262" t="str">
            <v/>
          </cell>
          <cell r="T262" t="str">
            <v/>
          </cell>
        </row>
        <row r="263">
          <cell r="A263" t="str">
            <v/>
          </cell>
          <cell r="T263" t="str">
            <v/>
          </cell>
        </row>
        <row r="264">
          <cell r="A264" t="str">
            <v/>
          </cell>
          <cell r="T264" t="str">
            <v/>
          </cell>
        </row>
        <row r="265">
          <cell r="A265" t="str">
            <v/>
          </cell>
          <cell r="T265" t="str">
            <v/>
          </cell>
        </row>
        <row r="266">
          <cell r="A266" t="str">
            <v/>
          </cell>
          <cell r="T266" t="str">
            <v/>
          </cell>
        </row>
        <row r="267">
          <cell r="A267" t="str">
            <v/>
          </cell>
          <cell r="T267" t="str">
            <v/>
          </cell>
        </row>
        <row r="268">
          <cell r="A268" t="str">
            <v/>
          </cell>
          <cell r="T268" t="str">
            <v/>
          </cell>
        </row>
        <row r="269">
          <cell r="A269" t="str">
            <v/>
          </cell>
          <cell r="T269" t="str">
            <v/>
          </cell>
        </row>
        <row r="270">
          <cell r="A270" t="str">
            <v/>
          </cell>
          <cell r="T270" t="str">
            <v/>
          </cell>
        </row>
        <row r="271">
          <cell r="A271" t="str">
            <v/>
          </cell>
          <cell r="T271" t="str">
            <v/>
          </cell>
        </row>
        <row r="272">
          <cell r="A272" t="str">
            <v/>
          </cell>
          <cell r="T272" t="str">
            <v/>
          </cell>
        </row>
        <row r="273">
          <cell r="A273" t="str">
            <v/>
          </cell>
          <cell r="T273" t="str">
            <v/>
          </cell>
        </row>
        <row r="274">
          <cell r="A274" t="str">
            <v/>
          </cell>
          <cell r="T274" t="str">
            <v/>
          </cell>
        </row>
        <row r="275">
          <cell r="A275" t="str">
            <v/>
          </cell>
          <cell r="T275" t="str">
            <v/>
          </cell>
        </row>
        <row r="276">
          <cell r="A276" t="str">
            <v/>
          </cell>
          <cell r="T276" t="str">
            <v/>
          </cell>
        </row>
        <row r="277">
          <cell r="A277" t="str">
            <v/>
          </cell>
          <cell r="T277" t="str">
            <v/>
          </cell>
        </row>
        <row r="278">
          <cell r="A278" t="str">
            <v/>
          </cell>
          <cell r="T278" t="str">
            <v/>
          </cell>
        </row>
        <row r="279">
          <cell r="A279" t="str">
            <v/>
          </cell>
          <cell r="T279" t="str">
            <v/>
          </cell>
        </row>
        <row r="280">
          <cell r="A280" t="str">
            <v/>
          </cell>
          <cell r="T280" t="str">
            <v/>
          </cell>
        </row>
        <row r="281">
          <cell r="A281" t="str">
            <v/>
          </cell>
          <cell r="T281" t="str">
            <v/>
          </cell>
        </row>
        <row r="282">
          <cell r="A282" t="str">
            <v/>
          </cell>
          <cell r="T282" t="str">
            <v/>
          </cell>
        </row>
        <row r="283">
          <cell r="A283" t="str">
            <v/>
          </cell>
          <cell r="T283" t="str">
            <v/>
          </cell>
        </row>
        <row r="284">
          <cell r="A284" t="str">
            <v/>
          </cell>
          <cell r="T284" t="str">
            <v/>
          </cell>
        </row>
        <row r="285">
          <cell r="A285" t="str">
            <v/>
          </cell>
          <cell r="T285" t="str">
            <v/>
          </cell>
        </row>
        <row r="286">
          <cell r="A286" t="str">
            <v/>
          </cell>
          <cell r="T286" t="str">
            <v/>
          </cell>
        </row>
        <row r="287">
          <cell r="A287" t="str">
            <v/>
          </cell>
          <cell r="T287" t="str">
            <v/>
          </cell>
        </row>
        <row r="288">
          <cell r="A288" t="str">
            <v/>
          </cell>
          <cell r="T288" t="str">
            <v/>
          </cell>
        </row>
        <row r="289">
          <cell r="A289" t="str">
            <v/>
          </cell>
          <cell r="T289" t="str">
            <v/>
          </cell>
        </row>
        <row r="290">
          <cell r="A290" t="str">
            <v/>
          </cell>
          <cell r="T290" t="str">
            <v/>
          </cell>
        </row>
        <row r="291">
          <cell r="A291" t="str">
            <v/>
          </cell>
          <cell r="T291" t="str">
            <v/>
          </cell>
        </row>
        <row r="292">
          <cell r="A292" t="str">
            <v/>
          </cell>
          <cell r="T292" t="str">
            <v/>
          </cell>
        </row>
        <row r="293">
          <cell r="A293" t="str">
            <v/>
          </cell>
          <cell r="T293" t="str">
            <v/>
          </cell>
        </row>
        <row r="294">
          <cell r="A294" t="str">
            <v/>
          </cell>
          <cell r="T294" t="str">
            <v/>
          </cell>
        </row>
        <row r="295">
          <cell r="A295" t="str">
            <v/>
          </cell>
          <cell r="T295" t="str">
            <v/>
          </cell>
        </row>
        <row r="296">
          <cell r="A296" t="str">
            <v/>
          </cell>
          <cell r="T296" t="str">
            <v/>
          </cell>
        </row>
        <row r="297">
          <cell r="A297" t="str">
            <v/>
          </cell>
          <cell r="T297" t="str">
            <v/>
          </cell>
        </row>
        <row r="298">
          <cell r="A298" t="str">
            <v/>
          </cell>
          <cell r="T298" t="str">
            <v/>
          </cell>
        </row>
        <row r="299">
          <cell r="A299" t="str">
            <v/>
          </cell>
          <cell r="T299" t="str">
            <v/>
          </cell>
        </row>
        <row r="300">
          <cell r="A300" t="str">
            <v/>
          </cell>
          <cell r="T300" t="str">
            <v/>
          </cell>
        </row>
        <row r="301">
          <cell r="A301" t="str">
            <v/>
          </cell>
          <cell r="T301" t="str">
            <v/>
          </cell>
        </row>
        <row r="302">
          <cell r="A302" t="str">
            <v/>
          </cell>
          <cell r="T302" t="str">
            <v/>
          </cell>
        </row>
        <row r="303">
          <cell r="A303" t="str">
            <v/>
          </cell>
          <cell r="T303" t="str">
            <v/>
          </cell>
        </row>
        <row r="304">
          <cell r="A304" t="str">
            <v/>
          </cell>
          <cell r="T304" t="str">
            <v/>
          </cell>
        </row>
        <row r="305">
          <cell r="A305" t="str">
            <v/>
          </cell>
          <cell r="T305" t="str">
            <v/>
          </cell>
        </row>
        <row r="306">
          <cell r="A306" t="str">
            <v/>
          </cell>
          <cell r="T306" t="str">
            <v/>
          </cell>
        </row>
        <row r="307">
          <cell r="A307" t="str">
            <v/>
          </cell>
          <cell r="T307" t="str">
            <v/>
          </cell>
        </row>
        <row r="308">
          <cell r="A308" t="str">
            <v/>
          </cell>
          <cell r="T308" t="str">
            <v/>
          </cell>
        </row>
        <row r="309">
          <cell r="A309" t="str">
            <v/>
          </cell>
          <cell r="T309" t="str">
            <v/>
          </cell>
        </row>
        <row r="310">
          <cell r="A310" t="str">
            <v/>
          </cell>
          <cell r="T310" t="str">
            <v/>
          </cell>
        </row>
        <row r="311">
          <cell r="A311" t="str">
            <v/>
          </cell>
          <cell r="T311" t="str">
            <v/>
          </cell>
        </row>
        <row r="312">
          <cell r="A312" t="str">
            <v/>
          </cell>
          <cell r="T312" t="str">
            <v/>
          </cell>
        </row>
        <row r="313">
          <cell r="A313" t="str">
            <v/>
          </cell>
          <cell r="T313" t="str">
            <v/>
          </cell>
        </row>
        <row r="314">
          <cell r="A314" t="str">
            <v/>
          </cell>
          <cell r="T314" t="str">
            <v/>
          </cell>
        </row>
        <row r="315">
          <cell r="A315" t="str">
            <v/>
          </cell>
          <cell r="T315" t="str">
            <v/>
          </cell>
        </row>
        <row r="316">
          <cell r="A316" t="str">
            <v/>
          </cell>
          <cell r="T316" t="str">
            <v/>
          </cell>
        </row>
        <row r="317">
          <cell r="A317" t="str">
            <v/>
          </cell>
          <cell r="T317" t="str">
            <v/>
          </cell>
        </row>
        <row r="318">
          <cell r="A318" t="str">
            <v/>
          </cell>
          <cell r="T318" t="str">
            <v/>
          </cell>
        </row>
        <row r="319">
          <cell r="A319" t="str">
            <v/>
          </cell>
          <cell r="T319" t="str">
            <v/>
          </cell>
        </row>
        <row r="320">
          <cell r="A320" t="str">
            <v/>
          </cell>
          <cell r="T320" t="str">
            <v/>
          </cell>
        </row>
        <row r="321">
          <cell r="A321" t="str">
            <v/>
          </cell>
          <cell r="T321" t="str">
            <v/>
          </cell>
        </row>
        <row r="322">
          <cell r="A322" t="str">
            <v/>
          </cell>
          <cell r="T322" t="str">
            <v/>
          </cell>
        </row>
        <row r="323">
          <cell r="A323" t="str">
            <v/>
          </cell>
          <cell r="T323" t="str">
            <v/>
          </cell>
        </row>
        <row r="324">
          <cell r="A324" t="str">
            <v/>
          </cell>
          <cell r="T324" t="str">
            <v/>
          </cell>
        </row>
        <row r="325">
          <cell r="A325" t="str">
            <v/>
          </cell>
          <cell r="T325" t="str">
            <v/>
          </cell>
        </row>
        <row r="326">
          <cell r="A326" t="str">
            <v/>
          </cell>
          <cell r="T326" t="str">
            <v/>
          </cell>
        </row>
        <row r="327">
          <cell r="A327" t="str">
            <v/>
          </cell>
          <cell r="T327" t="str">
            <v/>
          </cell>
        </row>
        <row r="328">
          <cell r="A328" t="str">
            <v/>
          </cell>
          <cell r="T328" t="str">
            <v/>
          </cell>
        </row>
        <row r="329">
          <cell r="A329" t="str">
            <v/>
          </cell>
          <cell r="T329" t="str">
            <v/>
          </cell>
        </row>
        <row r="330">
          <cell r="A330" t="str">
            <v/>
          </cell>
          <cell r="T330" t="str">
            <v/>
          </cell>
        </row>
        <row r="331">
          <cell r="A331" t="str">
            <v/>
          </cell>
          <cell r="T331" t="str">
            <v/>
          </cell>
        </row>
        <row r="332">
          <cell r="A332" t="str">
            <v/>
          </cell>
          <cell r="T332" t="str">
            <v/>
          </cell>
        </row>
        <row r="333">
          <cell r="A333" t="str">
            <v/>
          </cell>
          <cell r="T333" t="str">
            <v/>
          </cell>
        </row>
        <row r="334">
          <cell r="A334" t="str">
            <v/>
          </cell>
          <cell r="T334" t="str">
            <v/>
          </cell>
        </row>
        <row r="335">
          <cell r="A335" t="str">
            <v/>
          </cell>
          <cell r="T335" t="str">
            <v/>
          </cell>
        </row>
        <row r="336">
          <cell r="A336" t="str">
            <v/>
          </cell>
          <cell r="T336" t="str">
            <v/>
          </cell>
        </row>
        <row r="337">
          <cell r="A337" t="str">
            <v/>
          </cell>
          <cell r="T337" t="str">
            <v/>
          </cell>
        </row>
        <row r="338">
          <cell r="A338" t="str">
            <v/>
          </cell>
          <cell r="T338" t="str">
            <v/>
          </cell>
        </row>
        <row r="339">
          <cell r="A339" t="str">
            <v/>
          </cell>
          <cell r="T339" t="str">
            <v/>
          </cell>
        </row>
        <row r="340">
          <cell r="A340" t="str">
            <v/>
          </cell>
          <cell r="T340" t="str">
            <v/>
          </cell>
        </row>
        <row r="341">
          <cell r="A341" t="str">
            <v/>
          </cell>
          <cell r="T341" t="str">
            <v/>
          </cell>
        </row>
        <row r="342">
          <cell r="A342" t="str">
            <v/>
          </cell>
          <cell r="T342" t="str">
            <v/>
          </cell>
        </row>
        <row r="343">
          <cell r="A343" t="str">
            <v/>
          </cell>
          <cell r="T343" t="str">
            <v/>
          </cell>
        </row>
        <row r="344">
          <cell r="A344" t="str">
            <v/>
          </cell>
          <cell r="T344" t="str">
            <v/>
          </cell>
        </row>
        <row r="345">
          <cell r="A345" t="str">
            <v/>
          </cell>
          <cell r="T345" t="str">
            <v/>
          </cell>
        </row>
        <row r="346">
          <cell r="A346" t="str">
            <v/>
          </cell>
          <cell r="T346" t="str">
            <v/>
          </cell>
        </row>
        <row r="347">
          <cell r="A347" t="str">
            <v/>
          </cell>
          <cell r="T347" t="str">
            <v/>
          </cell>
        </row>
        <row r="348">
          <cell r="A348" t="str">
            <v/>
          </cell>
          <cell r="T348" t="str">
            <v/>
          </cell>
        </row>
        <row r="349">
          <cell r="A349" t="str">
            <v/>
          </cell>
          <cell r="T349" t="str">
            <v/>
          </cell>
        </row>
        <row r="350">
          <cell r="A350" t="str">
            <v/>
          </cell>
          <cell r="T350" t="str">
            <v/>
          </cell>
        </row>
        <row r="351">
          <cell r="A351" t="str">
            <v/>
          </cell>
          <cell r="T351" t="str">
            <v/>
          </cell>
        </row>
        <row r="352">
          <cell r="A352" t="str">
            <v/>
          </cell>
          <cell r="T352" t="str">
            <v/>
          </cell>
        </row>
        <row r="353">
          <cell r="A353" t="str">
            <v/>
          </cell>
          <cell r="T353" t="str">
            <v/>
          </cell>
        </row>
        <row r="354">
          <cell r="A354" t="str">
            <v/>
          </cell>
          <cell r="T354" t="str">
            <v/>
          </cell>
        </row>
        <row r="355">
          <cell r="A355" t="str">
            <v/>
          </cell>
          <cell r="T355" t="str">
            <v/>
          </cell>
        </row>
        <row r="356">
          <cell r="A356" t="str">
            <v/>
          </cell>
          <cell r="T356" t="str">
            <v/>
          </cell>
        </row>
        <row r="357">
          <cell r="A357" t="str">
            <v/>
          </cell>
          <cell r="T357" t="str">
            <v/>
          </cell>
        </row>
        <row r="358">
          <cell r="A358" t="str">
            <v/>
          </cell>
          <cell r="T358" t="str">
            <v/>
          </cell>
        </row>
        <row r="359">
          <cell r="A359" t="str">
            <v/>
          </cell>
          <cell r="T359" t="str">
            <v/>
          </cell>
        </row>
        <row r="360">
          <cell r="A360" t="str">
            <v/>
          </cell>
          <cell r="T360" t="str">
            <v/>
          </cell>
        </row>
        <row r="361">
          <cell r="A361" t="str">
            <v/>
          </cell>
          <cell r="T361" t="str">
            <v/>
          </cell>
        </row>
        <row r="362">
          <cell r="A362" t="str">
            <v/>
          </cell>
          <cell r="T362" t="str">
            <v/>
          </cell>
        </row>
        <row r="363">
          <cell r="A363" t="str">
            <v/>
          </cell>
          <cell r="T363" t="str">
            <v/>
          </cell>
        </row>
        <row r="364">
          <cell r="A364" t="str">
            <v/>
          </cell>
          <cell r="T364" t="str">
            <v/>
          </cell>
        </row>
        <row r="365">
          <cell r="A365" t="str">
            <v/>
          </cell>
          <cell r="T365" t="str">
            <v/>
          </cell>
        </row>
        <row r="366">
          <cell r="A366" t="str">
            <v/>
          </cell>
          <cell r="T366" t="str">
            <v/>
          </cell>
        </row>
        <row r="367">
          <cell r="A367" t="str">
            <v/>
          </cell>
          <cell r="T367" t="str">
            <v/>
          </cell>
        </row>
        <row r="368">
          <cell r="A368" t="str">
            <v/>
          </cell>
          <cell r="T368" t="str">
            <v/>
          </cell>
        </row>
        <row r="369">
          <cell r="A369" t="str">
            <v/>
          </cell>
          <cell r="T369" t="str">
            <v/>
          </cell>
        </row>
        <row r="370">
          <cell r="A370" t="str">
            <v/>
          </cell>
          <cell r="T370" t="str">
            <v/>
          </cell>
        </row>
        <row r="371">
          <cell r="A371" t="str">
            <v/>
          </cell>
          <cell r="T371" t="str">
            <v/>
          </cell>
        </row>
        <row r="372">
          <cell r="A372" t="str">
            <v/>
          </cell>
          <cell r="T372" t="str">
            <v/>
          </cell>
        </row>
        <row r="373">
          <cell r="A373" t="str">
            <v/>
          </cell>
          <cell r="T373" t="str">
            <v/>
          </cell>
        </row>
        <row r="374">
          <cell r="A374" t="str">
            <v/>
          </cell>
          <cell r="T374" t="str">
            <v/>
          </cell>
        </row>
        <row r="375">
          <cell r="A375" t="str">
            <v/>
          </cell>
          <cell r="T375" t="str">
            <v/>
          </cell>
        </row>
        <row r="376">
          <cell r="A376" t="str">
            <v/>
          </cell>
          <cell r="T376" t="str">
            <v/>
          </cell>
        </row>
        <row r="377">
          <cell r="A377" t="str">
            <v/>
          </cell>
          <cell r="T377" t="str">
            <v/>
          </cell>
        </row>
        <row r="378">
          <cell r="A378" t="str">
            <v/>
          </cell>
          <cell r="T378" t="str">
            <v/>
          </cell>
        </row>
        <row r="379">
          <cell r="A379" t="str">
            <v/>
          </cell>
          <cell r="T379" t="str">
            <v/>
          </cell>
        </row>
        <row r="380">
          <cell r="A380" t="str">
            <v/>
          </cell>
          <cell r="T380" t="str">
            <v/>
          </cell>
        </row>
        <row r="381">
          <cell r="A381" t="str">
            <v/>
          </cell>
          <cell r="T381" t="str">
            <v/>
          </cell>
        </row>
        <row r="382">
          <cell r="A382" t="str">
            <v/>
          </cell>
          <cell r="T382" t="str">
            <v/>
          </cell>
        </row>
        <row r="383">
          <cell r="A383" t="str">
            <v/>
          </cell>
          <cell r="T383" t="str">
            <v/>
          </cell>
        </row>
        <row r="384">
          <cell r="A384" t="str">
            <v/>
          </cell>
          <cell r="T384" t="str">
            <v/>
          </cell>
        </row>
        <row r="385">
          <cell r="A385" t="str">
            <v/>
          </cell>
          <cell r="T385" t="str">
            <v/>
          </cell>
        </row>
        <row r="386">
          <cell r="A386" t="str">
            <v/>
          </cell>
          <cell r="T386" t="str">
            <v/>
          </cell>
        </row>
        <row r="387">
          <cell r="A387" t="str">
            <v/>
          </cell>
          <cell r="T387" t="str">
            <v/>
          </cell>
        </row>
        <row r="388">
          <cell r="A388" t="str">
            <v/>
          </cell>
          <cell r="T388" t="str">
            <v/>
          </cell>
        </row>
        <row r="389">
          <cell r="A389" t="str">
            <v/>
          </cell>
          <cell r="T389" t="str">
            <v/>
          </cell>
        </row>
        <row r="390">
          <cell r="A390" t="str">
            <v/>
          </cell>
          <cell r="T390" t="str">
            <v/>
          </cell>
        </row>
        <row r="391">
          <cell r="A391" t="str">
            <v/>
          </cell>
          <cell r="T391" t="str">
            <v/>
          </cell>
        </row>
        <row r="392">
          <cell r="A392" t="str">
            <v/>
          </cell>
          <cell r="T392" t="str">
            <v/>
          </cell>
        </row>
        <row r="393">
          <cell r="A393" t="str">
            <v/>
          </cell>
          <cell r="T393" t="str">
            <v/>
          </cell>
        </row>
        <row r="394">
          <cell r="A394" t="str">
            <v/>
          </cell>
          <cell r="T394" t="str">
            <v/>
          </cell>
        </row>
        <row r="395">
          <cell r="A395" t="str">
            <v/>
          </cell>
          <cell r="T395" t="str">
            <v/>
          </cell>
        </row>
        <row r="396">
          <cell r="A396" t="str">
            <v/>
          </cell>
          <cell r="T396" t="str">
            <v/>
          </cell>
        </row>
        <row r="397">
          <cell r="A397" t="str">
            <v/>
          </cell>
          <cell r="T397" t="str">
            <v/>
          </cell>
        </row>
        <row r="398">
          <cell r="A398" t="str">
            <v/>
          </cell>
          <cell r="T398" t="str">
            <v/>
          </cell>
        </row>
        <row r="399">
          <cell r="A399" t="str">
            <v/>
          </cell>
          <cell r="T399" t="str">
            <v/>
          </cell>
        </row>
        <row r="400">
          <cell r="A400" t="str">
            <v/>
          </cell>
          <cell r="T400" t="str">
            <v/>
          </cell>
        </row>
        <row r="401">
          <cell r="A401" t="str">
            <v/>
          </cell>
          <cell r="T401" t="str">
            <v/>
          </cell>
        </row>
        <row r="402">
          <cell r="A402" t="str">
            <v/>
          </cell>
          <cell r="T402" t="str">
            <v/>
          </cell>
        </row>
        <row r="403">
          <cell r="A403" t="str">
            <v/>
          </cell>
          <cell r="T403" t="str">
            <v/>
          </cell>
        </row>
        <row r="404">
          <cell r="A404" t="str">
            <v/>
          </cell>
          <cell r="T404" t="str">
            <v/>
          </cell>
        </row>
        <row r="405">
          <cell r="A405" t="str">
            <v/>
          </cell>
          <cell r="T405" t="str">
            <v/>
          </cell>
        </row>
        <row r="406">
          <cell r="A406" t="str">
            <v/>
          </cell>
          <cell r="T406" t="str">
            <v/>
          </cell>
        </row>
        <row r="407">
          <cell r="A407" t="str">
            <v/>
          </cell>
          <cell r="T407" t="str">
            <v/>
          </cell>
        </row>
        <row r="408">
          <cell r="A408" t="str">
            <v/>
          </cell>
          <cell r="T408" t="str">
            <v/>
          </cell>
        </row>
        <row r="409">
          <cell r="A409" t="str">
            <v/>
          </cell>
          <cell r="T409" t="str">
            <v/>
          </cell>
        </row>
        <row r="410">
          <cell r="A410" t="str">
            <v/>
          </cell>
          <cell r="T410" t="str">
            <v/>
          </cell>
        </row>
        <row r="411">
          <cell r="A411" t="str">
            <v/>
          </cell>
          <cell r="T411" t="str">
            <v/>
          </cell>
        </row>
        <row r="412">
          <cell r="A412" t="str">
            <v/>
          </cell>
          <cell r="T412" t="str">
            <v/>
          </cell>
        </row>
        <row r="413">
          <cell r="A413" t="str">
            <v/>
          </cell>
          <cell r="T413" t="str">
            <v/>
          </cell>
        </row>
        <row r="414">
          <cell r="A414" t="str">
            <v/>
          </cell>
          <cell r="T414" t="str">
            <v/>
          </cell>
        </row>
        <row r="415">
          <cell r="A415" t="str">
            <v/>
          </cell>
          <cell r="T415" t="str">
            <v/>
          </cell>
        </row>
        <row r="416">
          <cell r="A416" t="str">
            <v/>
          </cell>
          <cell r="T416" t="str">
            <v/>
          </cell>
        </row>
        <row r="417">
          <cell r="A417" t="str">
            <v/>
          </cell>
          <cell r="T417" t="str">
            <v/>
          </cell>
        </row>
        <row r="418">
          <cell r="A418" t="str">
            <v/>
          </cell>
          <cell r="T418" t="str">
            <v/>
          </cell>
        </row>
        <row r="419">
          <cell r="A419" t="str">
            <v/>
          </cell>
          <cell r="T419" t="str">
            <v/>
          </cell>
        </row>
        <row r="420">
          <cell r="A420" t="str">
            <v/>
          </cell>
          <cell r="T420" t="str">
            <v/>
          </cell>
        </row>
        <row r="421">
          <cell r="A421" t="str">
            <v/>
          </cell>
          <cell r="T421" t="str">
            <v/>
          </cell>
        </row>
        <row r="422">
          <cell r="A422" t="str">
            <v/>
          </cell>
          <cell r="T422" t="str">
            <v/>
          </cell>
        </row>
        <row r="423">
          <cell r="A423" t="str">
            <v/>
          </cell>
          <cell r="T423" t="str">
            <v/>
          </cell>
        </row>
        <row r="424">
          <cell r="T424" t="str">
            <v/>
          </cell>
        </row>
      </sheetData>
      <sheetData sheetId="33">
        <row r="5">
          <cell r="A5" t="str">
            <v>PE</v>
          </cell>
        </row>
        <row r="6">
          <cell r="A6" t="str">
            <v>PN</v>
          </cell>
        </row>
        <row r="7">
          <cell r="A7" t="str">
            <v>PSL</v>
          </cell>
        </row>
        <row r="8">
          <cell r="A8" t="str">
            <v>PSE</v>
          </cell>
        </row>
        <row r="9">
          <cell r="A9" t="str">
            <v>PRG</v>
          </cell>
        </row>
        <row r="10">
          <cell r="A10" t="str">
            <v>RO</v>
          </cell>
        </row>
        <row r="11">
          <cell r="A11" t="str">
            <v>LL</v>
          </cell>
        </row>
        <row r="12">
          <cell r="A12" t="str">
            <v>RS</v>
          </cell>
        </row>
        <row r="13">
          <cell r="A13" t="str">
            <v>AM</v>
          </cell>
        </row>
        <row r="14">
          <cell r="A14" t="str">
            <v>MN</v>
          </cell>
        </row>
        <row r="15">
          <cell r="A15" t="str">
            <v>ST</v>
          </cell>
        </row>
        <row r="16">
          <cell r="A16" t="str">
            <v>DJ</v>
          </cell>
        </row>
        <row r="17">
          <cell r="A17" t="str">
            <v>RN</v>
          </cell>
        </row>
        <row r="18">
          <cell r="A18" t="str">
            <v>NT</v>
          </cell>
        </row>
        <row r="19">
          <cell r="A19" t="str">
            <v>TR</v>
          </cell>
        </row>
        <row r="20">
          <cell r="A20" t="str">
            <v>BD</v>
          </cell>
        </row>
        <row r="21">
          <cell r="A21" t="str">
            <v>LM</v>
          </cell>
        </row>
        <row r="22">
          <cell r="A22" t="str">
            <v>TL</v>
          </cell>
        </row>
        <row r="23">
          <cell r="A23" t="str">
            <v>LY</v>
          </cell>
        </row>
        <row r="24">
          <cell r="A24" t="str">
            <v>CF</v>
          </cell>
        </row>
        <row r="25">
          <cell r="A25" t="str">
            <v>CH</v>
          </cell>
        </row>
        <row r="26">
          <cell r="A26" t="str">
            <v>MR</v>
          </cell>
        </row>
        <row r="27">
          <cell r="A27" t="str">
            <v>MP</v>
          </cell>
        </row>
        <row r="31">
          <cell r="A31" t="str">
            <v>ECAF</v>
          </cell>
        </row>
        <row r="32">
          <cell r="A32" t="str">
            <v>Ass. Loc</v>
          </cell>
        </row>
        <row r="33">
          <cell r="A33" t="str">
            <v>CDS</v>
          </cell>
        </row>
        <row r="34">
          <cell r="A34" t="str">
            <v>Marche disp</v>
          </cell>
        </row>
        <row r="35">
          <cell r="A35" t="str">
            <v>Jumelage</v>
          </cell>
        </row>
        <row r="36">
          <cell r="A36" t="str">
            <v>Arbitrage</v>
          </cell>
        </row>
        <row r="37">
          <cell r="A37" t="str">
            <v>Autre</v>
          </cell>
        </row>
        <row r="41">
          <cell r="A41" t="str">
            <v>Pas de Solution</v>
          </cell>
        </row>
        <row r="42">
          <cell r="A42" t="str">
            <v>Refus Client</v>
          </cell>
        </row>
        <row r="43">
          <cell r="A43" t="str">
            <v>Refus Réseau Etranger</v>
          </cell>
        </row>
        <row r="44">
          <cell r="A44" t="str">
            <v>Rag Relai/Gare</v>
          </cell>
        </row>
        <row r="45">
          <cell r="A45" t="str">
            <v>Pb Client</v>
          </cell>
        </row>
        <row r="46">
          <cell r="A46" t="str">
            <v>Att. Visite</v>
          </cell>
        </row>
        <row r="47">
          <cell r="A47" t="str">
            <v>Att. Réparation</v>
          </cell>
        </row>
        <row r="48">
          <cell r="A48" t="str">
            <v>Marche disp</v>
          </cell>
        </row>
        <row r="49">
          <cell r="A49" t="str">
            <v>Facultatif</v>
          </cell>
        </row>
        <row r="50">
          <cell r="A50" t="str">
            <v>Lotissement</v>
          </cell>
        </row>
        <row r="51">
          <cell r="A51" t="str">
            <v>Jumelage</v>
          </cell>
        </row>
        <row r="52">
          <cell r="A52" t="str">
            <v>Autre Opérateur</v>
          </cell>
        </row>
        <row r="53">
          <cell r="A53" t="str">
            <v>Autre</v>
          </cell>
        </row>
      </sheetData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hoix"/>
      <sheetName val="rég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A5" t="str">
            <v>PE</v>
          </cell>
        </row>
        <row r="6">
          <cell r="A6" t="str">
            <v>PN</v>
          </cell>
        </row>
        <row r="7">
          <cell r="A7" t="str">
            <v>PSL</v>
          </cell>
        </row>
        <row r="8">
          <cell r="A8" t="str">
            <v>PSE</v>
          </cell>
        </row>
        <row r="9">
          <cell r="A9" t="str">
            <v>PRG</v>
          </cell>
        </row>
        <row r="10">
          <cell r="A10" t="str">
            <v>RO</v>
          </cell>
        </row>
        <row r="11">
          <cell r="A11" t="str">
            <v>LL</v>
          </cell>
        </row>
        <row r="12">
          <cell r="A12" t="str">
            <v>RS</v>
          </cell>
        </row>
        <row r="13">
          <cell r="A13" t="str">
            <v>AM</v>
          </cell>
        </row>
        <row r="14">
          <cell r="A14" t="str">
            <v>MN</v>
          </cell>
        </row>
        <row r="15">
          <cell r="A15" t="str">
            <v>ST</v>
          </cell>
        </row>
        <row r="16">
          <cell r="A16" t="str">
            <v>DJ</v>
          </cell>
        </row>
        <row r="17">
          <cell r="A17" t="str">
            <v>RN</v>
          </cell>
        </row>
        <row r="18">
          <cell r="A18" t="str">
            <v>NT</v>
          </cell>
        </row>
        <row r="19">
          <cell r="A19" t="str">
            <v>TR</v>
          </cell>
        </row>
        <row r="20">
          <cell r="A20" t="str">
            <v>BD</v>
          </cell>
        </row>
        <row r="21">
          <cell r="A21" t="str">
            <v>LM</v>
          </cell>
        </row>
        <row r="22">
          <cell r="A22" t="str">
            <v>TL</v>
          </cell>
        </row>
        <row r="23">
          <cell r="A23" t="str">
            <v>LY</v>
          </cell>
        </row>
        <row r="24">
          <cell r="A24" t="str">
            <v>CF</v>
          </cell>
        </row>
        <row r="25">
          <cell r="A25" t="str">
            <v>CH</v>
          </cell>
        </row>
        <row r="26">
          <cell r="A26" t="str">
            <v>MR</v>
          </cell>
        </row>
        <row r="27">
          <cell r="A27" t="str">
            <v>MP</v>
          </cell>
        </row>
      </sheetData>
      <sheetData sheetId="3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D0037"/>
    <pageSetUpPr fitToPage="1"/>
  </sheetPr>
  <dimension ref="A1:AJ121"/>
  <sheetViews>
    <sheetView tabSelected="1" topLeftCell="R1" zoomScale="90" zoomScaleNormal="90" workbookViewId="0">
      <pane xSplit="25335" topLeftCell="AJ1"/>
      <selection activeCell="Z11" sqref="Z11:AA11"/>
      <selection pane="topRight" activeCell="AI1" sqref="AI1"/>
    </sheetView>
  </sheetViews>
  <sheetFormatPr baseColWidth="10" defaultRowHeight="12.75"/>
  <cols>
    <col min="1" max="1" width="7.7109375" style="232" hidden="1" customWidth="1"/>
    <col min="2" max="2" width="12.5703125" style="232" hidden="1" customWidth="1"/>
    <col min="3" max="3" width="11.42578125" style="232" hidden="1" customWidth="1"/>
    <col min="4" max="5" width="12.5703125" style="232" hidden="1" customWidth="1"/>
    <col min="6" max="6" width="7.140625" style="232" hidden="1" customWidth="1"/>
    <col min="7" max="7" width="6.28515625" style="232" hidden="1" customWidth="1"/>
    <col min="8" max="11" width="7.7109375" style="232" hidden="1" customWidth="1"/>
    <col min="12" max="12" width="7.7109375" style="233" hidden="1" customWidth="1"/>
    <col min="13" max="17" width="7.7109375" style="3" hidden="1" customWidth="1"/>
    <col min="18" max="18" width="11.42578125" style="3"/>
    <col min="19" max="19" width="10.7109375" style="3" customWidth="1"/>
    <col min="20" max="20" width="11.140625" style="3" customWidth="1"/>
    <col min="21" max="21" width="17.5703125" style="3" customWidth="1"/>
    <col min="22" max="22" width="14" style="3" customWidth="1"/>
    <col min="23" max="23" width="11.42578125" style="3"/>
    <col min="24" max="24" width="8.85546875" style="3" customWidth="1"/>
    <col min="25" max="25" width="13.5703125" style="3" customWidth="1"/>
    <col min="26" max="26" width="11.42578125" style="3"/>
    <col min="27" max="27" width="13.28515625" style="3" bestFit="1" customWidth="1"/>
    <col min="28" max="16384" width="11.42578125" style="3"/>
  </cols>
  <sheetData>
    <row r="1" spans="1:3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ht="14.2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6" ht="14.25" customHeight="1" thickTop="1" thickBot="1">
      <c r="A3" s="4" t="s">
        <v>0</v>
      </c>
      <c r="B3" s="5"/>
      <c r="C3" s="5"/>
      <c r="D3" s="6"/>
      <c r="E3" s="7"/>
      <c r="F3" s="8"/>
      <c r="G3" s="9"/>
      <c r="H3" s="10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2"/>
      <c r="S3" s="13" t="s">
        <v>2</v>
      </c>
      <c r="T3" s="2"/>
      <c r="U3" s="14" t="s">
        <v>3</v>
      </c>
      <c r="V3" s="2"/>
      <c r="W3" s="2"/>
      <c r="X3" s="15"/>
      <c r="Y3" s="15"/>
      <c r="Z3" s="15"/>
      <c r="AA3" s="15"/>
      <c r="AB3" s="15"/>
      <c r="AC3" s="15"/>
      <c r="AD3" s="15"/>
      <c r="AE3" s="15"/>
      <c r="AF3" s="15"/>
      <c r="AG3" s="2"/>
      <c r="AH3" s="2"/>
      <c r="AI3" s="2"/>
    </row>
    <row r="4" spans="1:36" s="31" customFormat="1" ht="14.25" customHeight="1" thickTop="1" thickBot="1">
      <c r="A4" s="16"/>
      <c r="B4" s="17"/>
      <c r="C4" s="17"/>
      <c r="D4" s="18"/>
      <c r="E4" s="19"/>
      <c r="F4" s="20"/>
      <c r="G4" s="21"/>
      <c r="H4" s="22" t="s">
        <v>4</v>
      </c>
      <c r="I4" s="23"/>
      <c r="J4" s="23"/>
      <c r="K4" s="24"/>
      <c r="L4" s="25" t="s">
        <v>5</v>
      </c>
      <c r="M4" s="26"/>
      <c r="N4" s="26"/>
      <c r="O4" s="26"/>
      <c r="P4" s="26"/>
      <c r="Q4" s="26"/>
      <c r="R4" s="27"/>
      <c r="S4" s="28"/>
      <c r="T4" s="29"/>
      <c r="U4" s="30"/>
      <c r="V4" s="29"/>
      <c r="W4" s="29"/>
      <c r="X4" s="15"/>
      <c r="Y4" s="15"/>
      <c r="Z4" s="15"/>
      <c r="AA4" s="15"/>
      <c r="AB4" s="15"/>
      <c r="AC4" s="15"/>
      <c r="AD4" s="15"/>
      <c r="AE4" s="15"/>
      <c r="AF4" s="15"/>
      <c r="AG4" s="29"/>
      <c r="AH4" s="2"/>
      <c r="AI4" s="2"/>
      <c r="AJ4" s="3"/>
    </row>
    <row r="5" spans="1:36" ht="14.25" customHeight="1" thickBot="1">
      <c r="A5" s="32"/>
      <c r="B5" s="33"/>
      <c r="C5" s="33"/>
      <c r="D5" s="34"/>
      <c r="E5" s="35"/>
      <c r="F5" s="36"/>
      <c r="G5" s="37"/>
      <c r="H5" s="38"/>
      <c r="I5" s="39"/>
      <c r="J5" s="39"/>
      <c r="K5" s="40"/>
      <c r="L5" s="41" t="s">
        <v>6</v>
      </c>
      <c r="M5" s="42"/>
      <c r="N5" s="43" t="s">
        <v>7</v>
      </c>
      <c r="O5" s="44" t="s">
        <v>8</v>
      </c>
      <c r="P5" s="44" t="s">
        <v>9</v>
      </c>
      <c r="Q5" s="43" t="s">
        <v>10</v>
      </c>
      <c r="R5" s="45"/>
      <c r="S5" s="28"/>
      <c r="T5" s="2"/>
      <c r="U5" s="46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6" s="63" customFormat="1" ht="14.25" customHeight="1" thickTop="1" thickBot="1">
      <c r="A6" s="47" t="s">
        <v>11</v>
      </c>
      <c r="B6" s="48" t="s">
        <v>12</v>
      </c>
      <c r="C6" s="48" t="s">
        <v>13</v>
      </c>
      <c r="D6" s="49" t="s">
        <v>14</v>
      </c>
      <c r="E6" s="50"/>
      <c r="F6" s="51"/>
      <c r="G6" s="52" t="s">
        <v>11</v>
      </c>
      <c r="H6" s="53" t="s">
        <v>6</v>
      </c>
      <c r="I6" s="54" t="s">
        <v>7</v>
      </c>
      <c r="J6" s="54" t="s">
        <v>8</v>
      </c>
      <c r="K6" s="54" t="s">
        <v>9</v>
      </c>
      <c r="L6" s="54" t="s">
        <v>15</v>
      </c>
      <c r="M6" s="55" t="s">
        <v>16</v>
      </c>
      <c r="N6" s="56" t="s">
        <v>17</v>
      </c>
      <c r="O6" s="55" t="s">
        <v>18</v>
      </c>
      <c r="P6" s="55" t="s">
        <v>19</v>
      </c>
      <c r="Q6" s="56" t="s">
        <v>20</v>
      </c>
      <c r="R6" s="57" t="s">
        <v>11</v>
      </c>
      <c r="S6" s="58"/>
      <c r="T6" s="59"/>
      <c r="U6" s="60"/>
      <c r="V6" s="59"/>
      <c r="W6" s="61"/>
      <c r="X6" s="62"/>
      <c r="Y6" s="62"/>
      <c r="Z6" s="62"/>
      <c r="AA6" s="62"/>
      <c r="AB6" s="62"/>
      <c r="AC6" s="62"/>
      <c r="AD6" s="62"/>
      <c r="AE6" s="62"/>
      <c r="AF6" s="62"/>
      <c r="AG6" s="59"/>
      <c r="AH6" s="2"/>
      <c r="AI6" s="2"/>
      <c r="AJ6" s="3"/>
    </row>
    <row r="7" spans="1:36" ht="14.25" customHeight="1">
      <c r="A7" s="64">
        <f>1</f>
        <v>1</v>
      </c>
      <c r="B7" s="65">
        <f>COUNTIF('[1]01'!$O$2:$O$351,"O")</f>
        <v>4</v>
      </c>
      <c r="C7" s="66">
        <f>COUNTA('[1]01'!$O$2:$O$351)</f>
        <v>19</v>
      </c>
      <c r="D7" s="67">
        <f>IF(ISERR(B7/C7),"",B7/C7)</f>
        <v>0.21052631578947367</v>
      </c>
      <c r="E7" s="68"/>
      <c r="F7" s="69"/>
      <c r="G7" s="70">
        <v>1</v>
      </c>
      <c r="H7" s="71">
        <f>COUNTIF('[1]01'!$A$2:$A$351,"AC")</f>
        <v>5</v>
      </c>
      <c r="I7" s="72">
        <f>COUNTIF('[1]01'!$A$2:$A$351,"CA")</f>
        <v>8</v>
      </c>
      <c r="J7" s="72">
        <f>COUNTIF('[1]01'!$A$2:$A$351,"CE")</f>
        <v>0</v>
      </c>
      <c r="K7" s="73">
        <f>COUNTIF('[1]01'!$A$2:$A$351,"SR")</f>
        <v>6</v>
      </c>
      <c r="L7" s="72">
        <f>COUNTIF('[1]01'!$G$2:$G$351,"APGC")</f>
        <v>1</v>
      </c>
      <c r="M7" s="74">
        <f>COUNTIF('[1]01'!$G$2:$G$351,"CHIM")+COUNTIF('[1]02'!$G$2:$G$414,"PCM")</f>
        <v>2</v>
      </c>
      <c r="N7" s="75">
        <f>COUNTIF('[1]01'!$G$2:$G$351,"PCA")</f>
        <v>7</v>
      </c>
      <c r="O7" s="76">
        <f>COUNTIF('[1]01'!$G$2:$G$351,"COMB")</f>
        <v>4</v>
      </c>
      <c r="P7" s="76">
        <f>COUNTIF('[1]01'!$G$2:$G$351,"APC")</f>
        <v>2</v>
      </c>
      <c r="Q7" s="75">
        <f>COUNTIF('[1]01'!$G$2:$G$351,"LOT")</f>
        <v>3</v>
      </c>
      <c r="R7" s="77">
        <f ca="1">DATE(AE31,AE30,1)</f>
        <v>42186</v>
      </c>
      <c r="S7" s="78">
        <f t="array" ref="S7">IF(SUM(IF(('[1]01'!$T$2:$T$361&lt;&gt;""),1,0))&lt;&gt;0,(SUM('[1]01'!$T$2:$T$361))/(SUM(IF(('[1]01'!$T$2:$T$361&lt;&gt;""),1,0))),"")</f>
        <v>49.6875</v>
      </c>
      <c r="T7" s="2"/>
      <c r="U7" s="78">
        <v>49.6875</v>
      </c>
      <c r="V7" s="2"/>
      <c r="W7" s="62"/>
      <c r="X7" s="62"/>
      <c r="Z7" s="79" t="s">
        <v>21</v>
      </c>
      <c r="AA7" s="80"/>
      <c r="AB7" s="62"/>
      <c r="AC7" s="62"/>
      <c r="AD7" s="62"/>
      <c r="AE7" s="62"/>
      <c r="AF7" s="62"/>
      <c r="AG7" s="2"/>
      <c r="AH7" s="2"/>
      <c r="AI7" s="2"/>
    </row>
    <row r="8" spans="1:36" ht="14.25" customHeight="1">
      <c r="A8" s="81">
        <f t="shared" ref="A8:A36" si="0">A7+1</f>
        <v>2</v>
      </c>
      <c r="B8" s="82">
        <f>COUNTIF('[1]02'!$O$2:$O$414,"O")</f>
        <v>3</v>
      </c>
      <c r="C8" s="83">
        <f>COUNTA('[1]02'!$O$2:$O$414)</f>
        <v>18</v>
      </c>
      <c r="D8" s="84">
        <f t="shared" ref="D8:D37" si="1">IF(ISERR(B8/C8),"",B8/C8)</f>
        <v>0.16666666666666666</v>
      </c>
      <c r="E8" s="68"/>
      <c r="F8" s="69"/>
      <c r="G8" s="70">
        <f t="shared" ref="G8:G36" si="2">G7+1</f>
        <v>2</v>
      </c>
      <c r="H8" s="85">
        <f>COUNTIF('[1]02'!$A$2:$A$414,"AC")</f>
        <v>5</v>
      </c>
      <c r="I8" s="83">
        <f>COUNTIF('[1]02'!$A$2:$A$414,"CA")</f>
        <v>6</v>
      </c>
      <c r="J8" s="83">
        <f>COUNTIF('[1]02'!$A$2:$A$414,"CE")</f>
        <v>0</v>
      </c>
      <c r="K8" s="86">
        <f>COUNTIF('[1]02'!$A$2:$A$414,"SR")</f>
        <v>7</v>
      </c>
      <c r="L8" s="83">
        <f>COUNTIF('[1]02'!$G$2:$G$414,"APGC")</f>
        <v>1</v>
      </c>
      <c r="M8" s="87">
        <f>COUNTIF('[1]02'!$G$2:$G$414,"CHIM")+COUNTIF('[1]02'!$G$2:$G$414,"PCM")</f>
        <v>2</v>
      </c>
      <c r="N8" s="88">
        <f>COUNTIF('[1]02'!$G$2:$G$414,"PCA")</f>
        <v>4</v>
      </c>
      <c r="O8" s="89">
        <f>COUNTIF('[1]02'!$G$2:$G$414,"COMB")</f>
        <v>6</v>
      </c>
      <c r="P8" s="89">
        <f>COUNTIF('[1]02'!$G$2:$G$414,"APC")</f>
        <v>2</v>
      </c>
      <c r="Q8" s="88">
        <f>COUNTIF('[1]02'!$G$2:$G$414,"LOT")</f>
        <v>3</v>
      </c>
      <c r="R8" s="77">
        <f ca="1">R7+1</f>
        <v>42187</v>
      </c>
      <c r="S8" s="90">
        <f t="array" ref="S8">IF(SUM(IF(('[1]02'!$T$2:$T$424&lt;&gt;""),1,0))&lt;&gt;0,(SUM('[1]02'!$T$2:$T$424))/(SUM(IF(('[1]02'!$T$2:$T$424&lt;&gt;""),1,0))),"")</f>
        <v>30</v>
      </c>
      <c r="T8" s="2"/>
      <c r="U8" s="78">
        <v>30</v>
      </c>
      <c r="V8" s="2"/>
      <c r="W8" s="62"/>
      <c r="X8" s="62"/>
      <c r="Z8" s="79"/>
      <c r="AA8" s="80"/>
      <c r="AB8" s="62"/>
      <c r="AC8" s="62"/>
      <c r="AD8" s="62"/>
      <c r="AE8" s="62"/>
      <c r="AF8" s="62"/>
      <c r="AG8" s="2"/>
      <c r="AH8" s="2"/>
      <c r="AI8" s="2"/>
    </row>
    <row r="9" spans="1:36" ht="14.25" customHeight="1">
      <c r="A9" s="81">
        <f t="shared" si="0"/>
        <v>3</v>
      </c>
      <c r="B9" s="82">
        <f>COUNTIF('[1]03'!$O$2:$O$416,"O")</f>
        <v>2</v>
      </c>
      <c r="C9" s="83">
        <f>COUNTA('[1]03'!$O$2:$O$416)</f>
        <v>18</v>
      </c>
      <c r="D9" s="84">
        <f t="shared" si="1"/>
        <v>0.1111111111111111</v>
      </c>
      <c r="E9" s="68"/>
      <c r="F9" s="69"/>
      <c r="G9" s="70">
        <f t="shared" si="2"/>
        <v>3</v>
      </c>
      <c r="H9" s="85">
        <f>COUNTIF('[1]03'!$A$2:$A$416,"AC")</f>
        <v>5</v>
      </c>
      <c r="I9" s="83">
        <f>COUNTIF('[1]03'!$A$2:$A$416,"CA")</f>
        <v>6</v>
      </c>
      <c r="J9" s="83">
        <f>COUNTIF('[1]03'!$A$2:$A$416,"CE")</f>
        <v>0</v>
      </c>
      <c r="K9" s="86">
        <f>COUNTIF('[1]03'!$A$2:$A$416,"SR")</f>
        <v>7</v>
      </c>
      <c r="L9" s="83">
        <f>COUNTIF('[1]03'!$G$2:$G$416,"APGC")</f>
        <v>1</v>
      </c>
      <c r="M9" s="87">
        <f>COUNTIF('[1]03'!$G$2:$G$416,"CHIM")+COUNTIF('[1]03'!$G$2:$G$416,"PCM")</f>
        <v>3</v>
      </c>
      <c r="N9" s="88">
        <f>COUNTIF('[1]03'!$G$2:$G$416,"PCA")</f>
        <v>4</v>
      </c>
      <c r="O9" s="89">
        <f>COUNTIF('[1]03'!$G$2:$G$416,"COMB")</f>
        <v>5</v>
      </c>
      <c r="P9" s="89">
        <f>COUNTIF('[1]03'!$G$2:$G$416,"APC")</f>
        <v>2</v>
      </c>
      <c r="Q9" s="88">
        <f>COUNTIF('[1]03'!$G$2:$G$416,"LOT")</f>
        <v>3</v>
      </c>
      <c r="R9" s="77">
        <f t="shared" ref="R9:R37" ca="1" si="3">R8+1</f>
        <v>42188</v>
      </c>
      <c r="S9" s="90">
        <f t="array" ref="S9">IF(SUM(IF(('[1]03'!$T$2:$T$426&lt;&gt;""),1,0))&lt;&gt;0,(SUM('[1]03'!$T$2:$T$426))/(SUM(IF(('[1]03'!$T$2:$T$426&lt;&gt;""),1,0))),"")</f>
        <v>37.545454545454547</v>
      </c>
      <c r="T9" s="2"/>
      <c r="U9" s="78">
        <v>37.545454545454547</v>
      </c>
      <c r="V9" s="2"/>
      <c r="W9" s="62"/>
      <c r="X9" s="62"/>
      <c r="Z9" s="79"/>
      <c r="AA9" s="80"/>
      <c r="AB9" s="62"/>
      <c r="AC9" s="62"/>
      <c r="AD9" s="62"/>
      <c r="AE9" s="62"/>
      <c r="AF9" s="62"/>
      <c r="AG9" s="2"/>
      <c r="AH9" s="2"/>
      <c r="AI9" s="2"/>
    </row>
    <row r="10" spans="1:36" ht="14.25" customHeight="1" thickBot="1">
      <c r="A10" s="81">
        <f t="shared" si="0"/>
        <v>4</v>
      </c>
      <c r="B10" s="82">
        <f>COUNTIF('[1]04'!$O$2:$O$350,"O")</f>
        <v>1</v>
      </c>
      <c r="C10" s="83">
        <f>COUNTA('[1]04'!$O$2:$O$350)</f>
        <v>16</v>
      </c>
      <c r="D10" s="84">
        <f t="shared" si="1"/>
        <v>6.25E-2</v>
      </c>
      <c r="E10" s="68"/>
      <c r="F10" s="69"/>
      <c r="G10" s="70">
        <f t="shared" si="2"/>
        <v>4</v>
      </c>
      <c r="H10" s="85">
        <f>COUNTIF('[1]04'!$A$2:$A$350,"AC")</f>
        <v>5</v>
      </c>
      <c r="I10" s="83">
        <f>COUNTIF('[1]04'!$A$2:$A$350,"CA")</f>
        <v>5</v>
      </c>
      <c r="J10" s="83">
        <f>COUNTIF('[1]04'!$A$2:$A$350,"CE")</f>
        <v>0</v>
      </c>
      <c r="K10" s="86">
        <f>COUNTIF('[1]04'!$A$2:$A$350,"SR")</f>
        <v>6</v>
      </c>
      <c r="L10" s="83">
        <f>COUNTIF('[1]04'!$G$2:$G$350,"APGC")</f>
        <v>1</v>
      </c>
      <c r="M10" s="87">
        <f>COUNTIF('[1]04'!$G$2:$G$350,"CHIM")+COUNTIF('[1]04'!$G$2:$G$350,"PCM")</f>
        <v>1</v>
      </c>
      <c r="N10" s="88">
        <f>COUNTIF('[1]04'!$G$2:$G$350,"PCA")</f>
        <v>2</v>
      </c>
      <c r="O10" s="89">
        <f>COUNTIF('[1]04'!$G$2:$G$350,"COMB")</f>
        <v>8</v>
      </c>
      <c r="P10" s="89">
        <f>COUNTIF('[1]04'!$G$2:$G$350,"APC")</f>
        <v>1</v>
      </c>
      <c r="Q10" s="88">
        <f>COUNTIF('[1]04'!$G$2:$G$350,"LOT")</f>
        <v>3</v>
      </c>
      <c r="R10" s="77">
        <f t="shared" ca="1" si="3"/>
        <v>42189</v>
      </c>
      <c r="S10" s="90">
        <f t="array" ref="S10">IF(SUM(IF(('[1]04'!$T$2:$T$360&lt;&gt;""),1,0))&lt;&gt;0,(SUM('[1]04'!$T$2:$T$360))/(SUM(IF(('[1]04'!$T$2:$T$360&lt;&gt;""),1,0))),"")</f>
        <v>51</v>
      </c>
      <c r="T10" s="2"/>
      <c r="U10" s="78">
        <v>51</v>
      </c>
      <c r="V10" s="2"/>
      <c r="W10" s="62"/>
      <c r="X10" s="62"/>
      <c r="Z10" s="79"/>
      <c r="AA10" s="80"/>
      <c r="AB10" s="62"/>
      <c r="AC10" s="62"/>
      <c r="AD10" s="91"/>
      <c r="AE10" s="62"/>
      <c r="AF10" s="62"/>
      <c r="AG10" s="2"/>
      <c r="AH10" s="2"/>
      <c r="AI10" s="2"/>
    </row>
    <row r="11" spans="1:36" ht="14.25" customHeight="1" thickBot="1">
      <c r="A11" s="81">
        <f t="shared" si="0"/>
        <v>5</v>
      </c>
      <c r="B11" s="82">
        <f>COUNTIF('[1]05'!$O$2:$O$343,"O")</f>
        <v>1</v>
      </c>
      <c r="C11" s="83">
        <f>COUNTA('[1]05'!$O$2:$O$343)</f>
        <v>16</v>
      </c>
      <c r="D11" s="84">
        <f t="shared" si="1"/>
        <v>6.25E-2</v>
      </c>
      <c r="E11" s="68"/>
      <c r="F11" s="69"/>
      <c r="G11" s="70">
        <f t="shared" si="2"/>
        <v>5</v>
      </c>
      <c r="H11" s="85">
        <f>COUNTIF('[1]05'!$A$2:$A$343,"AC")</f>
        <v>3</v>
      </c>
      <c r="I11" s="83">
        <f>COUNTIF('[1]05'!$A$2:$A$343,"CA")</f>
        <v>7</v>
      </c>
      <c r="J11" s="83">
        <f>COUNTIF('[1]05'!$A$2:$A$343,"CE")</f>
        <v>0</v>
      </c>
      <c r="K11" s="86">
        <f>COUNTIF('[1]05'!$A$2:$A$343,"SR")</f>
        <v>6</v>
      </c>
      <c r="L11" s="83">
        <f>COUNTIF('[1]05'!$G$2:$G$343,"APGC")</f>
        <v>1</v>
      </c>
      <c r="M11" s="87">
        <f>COUNTIF('[1]05'!$G$2:$G$343,"CHIM")+COUNTIF('[1]05'!$G$2:$G$343,"PCM")</f>
        <v>1</v>
      </c>
      <c r="N11" s="88">
        <f>COUNTIF('[1]05'!$G$2:$G$343,"PCA")</f>
        <v>4</v>
      </c>
      <c r="O11" s="89">
        <f>COUNTIF('[1]05'!$G$2:$G$343,"COMB")</f>
        <v>7</v>
      </c>
      <c r="P11" s="89">
        <f>COUNTIF('[1]05'!$G$2:$G$343,"APC")</f>
        <v>1</v>
      </c>
      <c r="Q11" s="88">
        <f>COUNTIF('[1]05'!$G$2:$G$343,"LOT")</f>
        <v>2</v>
      </c>
      <c r="R11" s="77">
        <f t="shared" ca="1" si="3"/>
        <v>42190</v>
      </c>
      <c r="S11" s="90">
        <f t="array" ref="S11">IF(SUM(IF(('[1]05'!$T$2:$T$353&lt;&gt;""),1,0))&lt;&gt;0,(SUM('[1]05'!$T$2:$T$353))/(SUM(IF(('[1]05'!$T$2:$T$353&lt;&gt;""),1,0))),"")</f>
        <v>49.1</v>
      </c>
      <c r="T11" s="2"/>
      <c r="U11" s="78">
        <v>49.1</v>
      </c>
      <c r="V11" s="2"/>
      <c r="W11" s="62"/>
      <c r="X11" s="62"/>
      <c r="Y11" s="92" t="s">
        <v>51</v>
      </c>
      <c r="Z11" s="93"/>
      <c r="AA11" s="94"/>
      <c r="AB11" s="62"/>
      <c r="AC11" s="62"/>
      <c r="AD11" s="62"/>
      <c r="AE11" s="62"/>
      <c r="AF11" s="62"/>
      <c r="AG11" s="2"/>
      <c r="AH11" s="2"/>
      <c r="AI11" s="2"/>
    </row>
    <row r="12" spans="1:36" ht="14.25" customHeight="1" thickBot="1">
      <c r="A12" s="81">
        <f t="shared" si="0"/>
        <v>6</v>
      </c>
      <c r="B12" s="82">
        <f>COUNTIF('[1]06'!$O$2:$O$422,"O")</f>
        <v>1</v>
      </c>
      <c r="C12" s="83">
        <f>COUNTA('[1]06'!$O$2:$O$422)</f>
        <v>14</v>
      </c>
      <c r="D12" s="84">
        <f t="shared" si="1"/>
        <v>7.1428571428571425E-2</v>
      </c>
      <c r="E12" s="68"/>
      <c r="F12" s="69"/>
      <c r="G12" s="70">
        <f t="shared" si="2"/>
        <v>6</v>
      </c>
      <c r="H12" s="85">
        <f>COUNTIF('[1]06'!$A$2:$A$422,"AC")</f>
        <v>3</v>
      </c>
      <c r="I12" s="83">
        <f>COUNTIF('[1]06'!$A$2:$A$422,"CA")</f>
        <v>5</v>
      </c>
      <c r="J12" s="83">
        <f>COUNTIF('[1]06'!$A$2:$A$422,"CE")</f>
        <v>0</v>
      </c>
      <c r="K12" s="86">
        <f>COUNTIF('[1]06'!$A$2:$A$422,"SR")</f>
        <v>6</v>
      </c>
      <c r="L12" s="83">
        <f>COUNTIF('[1]06'!$G$2:$G$422,"APGC")</f>
        <v>1</v>
      </c>
      <c r="M12" s="87">
        <f>COUNTIF('[1]06'!$G$2:$G$422,"CHIM")+COUNTIF('[1]06'!$G$2:$G$422,"PCM")</f>
        <v>1</v>
      </c>
      <c r="N12" s="88">
        <f>COUNTIF('[1]06'!$G$2:$G$422,"PCA")</f>
        <v>3</v>
      </c>
      <c r="O12" s="89">
        <f>COUNTIF('[1]06'!$G$2:$G$422,"COMB")</f>
        <v>3</v>
      </c>
      <c r="P12" s="89">
        <f>COUNTIF('[1]06'!$G$2:$G$422,"APC")</f>
        <v>3</v>
      </c>
      <c r="Q12" s="88">
        <f>COUNTIF('[1]06'!$G$2:$G$422,"LOT")</f>
        <v>3</v>
      </c>
      <c r="R12" s="77">
        <f t="shared" ca="1" si="3"/>
        <v>42191</v>
      </c>
      <c r="S12" s="90">
        <f t="array" ref="S12">IF(SUM(IF(('[1]06'!$T$2:$T$432&lt;&gt;""),1,0))&lt;&gt;0,(SUM('[1]06'!$T$2:$T$432))/(SUM(IF(('[1]06'!$T$2:$T$432&lt;&gt;""),1,0))),"")</f>
        <v>51.1</v>
      </c>
      <c r="T12" s="2"/>
      <c r="U12" s="78">
        <v>51.1</v>
      </c>
      <c r="V12" s="2"/>
      <c r="W12" s="62"/>
      <c r="X12" s="62"/>
      <c r="Y12" s="92" t="s">
        <v>52</v>
      </c>
      <c r="Z12" s="93" t="str">
        <f>IF(ISERROR(AVERAGE(Stat!AS16:AS22)),"",AVERAGE(Stat!AS16:AS22))</f>
        <v/>
      </c>
      <c r="AA12" s="94"/>
      <c r="AB12" s="62"/>
      <c r="AC12" s="62"/>
      <c r="AD12" s="62"/>
      <c r="AE12" s="62"/>
      <c r="AF12" s="62"/>
      <c r="AG12" s="2"/>
      <c r="AH12" s="2"/>
      <c r="AI12" s="2"/>
    </row>
    <row r="13" spans="1:36" ht="14.25" customHeight="1" thickBot="1">
      <c r="A13" s="81">
        <f t="shared" si="0"/>
        <v>7</v>
      </c>
      <c r="B13" s="82">
        <f>COUNTIF('[1]07'!$O$2:$O$316,"O")</f>
        <v>1</v>
      </c>
      <c r="C13" s="83">
        <f>COUNTA('[1]07'!$O$2:$O$316)</f>
        <v>18</v>
      </c>
      <c r="D13" s="84">
        <f t="shared" si="1"/>
        <v>5.5555555555555552E-2</v>
      </c>
      <c r="E13" s="68"/>
      <c r="F13" s="69"/>
      <c r="G13" s="70">
        <f t="shared" si="2"/>
        <v>7</v>
      </c>
      <c r="H13" s="85">
        <f>COUNTIF('[1]07'!$A$2:$A$316,"AC")</f>
        <v>4</v>
      </c>
      <c r="I13" s="83">
        <f>COUNTIF('[1]07'!$A$2:$A$316,"CA")</f>
        <v>6</v>
      </c>
      <c r="J13" s="83">
        <f>COUNTIF('[1]07'!$A$2:$A$316,"CE")</f>
        <v>0</v>
      </c>
      <c r="K13" s="86">
        <f>COUNTIF('[1]07'!$A$2:$A$316,"SR")</f>
        <v>8</v>
      </c>
      <c r="L13" s="83">
        <f>COUNTIF('[1]07'!$G$2:$G$316,"APGC")</f>
        <v>0</v>
      </c>
      <c r="M13" s="87">
        <f>COUNTIF('[1]07'!$G$2:$G$316,"CHIM")+COUNTIF('[1]07'!$G$2:$G$316,"PCM")</f>
        <v>3</v>
      </c>
      <c r="N13" s="88">
        <f>COUNTIF('[1]07'!$G$2:$G$316,"PCA")</f>
        <v>4</v>
      </c>
      <c r="O13" s="89">
        <f>COUNTIF('[1]07'!$G$2:$G$316,"COMB")</f>
        <v>4</v>
      </c>
      <c r="P13" s="89">
        <f>COUNTIF('[1]07'!$G$2:$G$316,"APC")</f>
        <v>2</v>
      </c>
      <c r="Q13" s="88">
        <f>COUNTIF('[1]07'!$G$2:$G$316,"LOT")</f>
        <v>5</v>
      </c>
      <c r="R13" s="77">
        <f t="shared" ca="1" si="3"/>
        <v>42192</v>
      </c>
      <c r="S13" s="90">
        <f t="array" ref="S13">IF(SUM(IF(('[1]07'!$T$2:$T$326&lt;&gt;""),1,0))&lt;&gt;0,(SUM('[1]07'!$T$2:$T$326))/(SUM(IF(('[1]07'!$T$2:$T$326&lt;&gt;""),1,0))),"")</f>
        <v>30.928571428571427</v>
      </c>
      <c r="T13" s="2"/>
      <c r="U13" s="78">
        <v>30.928571428571427</v>
      </c>
      <c r="V13" s="2"/>
      <c r="W13" s="62"/>
      <c r="X13" s="62"/>
      <c r="Y13" s="92" t="s">
        <v>53</v>
      </c>
      <c r="Z13" s="95" t="str">
        <f>IF(ISERROR(AVERAGE(Stat!AS23:AS29)),"",AVERAGE(Stat!AS23:AS29))</f>
        <v/>
      </c>
      <c r="AA13" s="96"/>
      <c r="AB13" s="62"/>
      <c r="AC13" s="62"/>
      <c r="AD13" s="62"/>
      <c r="AE13" s="62"/>
      <c r="AF13" s="62"/>
      <c r="AG13" s="2"/>
      <c r="AH13" s="2"/>
      <c r="AI13" s="2"/>
    </row>
    <row r="14" spans="1:36" ht="14.25" customHeight="1" thickBot="1">
      <c r="A14" s="81">
        <f t="shared" si="0"/>
        <v>8</v>
      </c>
      <c r="B14" s="82">
        <f>COUNTIF('[1]08'!$O$2:$O$350,"O")</f>
        <v>3</v>
      </c>
      <c r="C14" s="83">
        <f>COUNTA('[1]08'!$O$2:$O$350)</f>
        <v>21</v>
      </c>
      <c r="D14" s="84">
        <f t="shared" si="1"/>
        <v>0.14285714285714285</v>
      </c>
      <c r="E14" s="68"/>
      <c r="F14" s="69"/>
      <c r="G14" s="70">
        <f t="shared" si="2"/>
        <v>8</v>
      </c>
      <c r="H14" s="85">
        <f>COUNTIF('[1]08'!$A$2:$A$350,"AC")</f>
        <v>8</v>
      </c>
      <c r="I14" s="83">
        <f>COUNTIF('[1]08'!$A$2:$A$350,"CA")</f>
        <v>6</v>
      </c>
      <c r="J14" s="83">
        <f>COUNTIF('[1]08'!$A$2:$A$350,"CE")</f>
        <v>0</v>
      </c>
      <c r="K14" s="86">
        <f>COUNTIF('[1]08'!$A$2:$A$350,"SR")</f>
        <v>7</v>
      </c>
      <c r="L14" s="83">
        <f>COUNTIF('[1]08'!$G$2:$G$350,"APGC")</f>
        <v>2</v>
      </c>
      <c r="M14" s="87">
        <f>COUNTIF('[1]08'!$G$2:$G$350,"CHIM")+COUNTIF('[1]08'!$G$2:$G$350,"PCM")</f>
        <v>2</v>
      </c>
      <c r="N14" s="88">
        <f>COUNTIF('[1]08'!$G$2:$G$350,"PCA")</f>
        <v>2</v>
      </c>
      <c r="O14" s="89">
        <f>COUNTIF('[1]08'!$G$2:$G$350,"COMB")</f>
        <v>3</v>
      </c>
      <c r="P14" s="89">
        <f>COUNTIF('[1]08'!$G$2:$G$350,"APC")</f>
        <v>2</v>
      </c>
      <c r="Q14" s="88">
        <f>COUNTIF('[1]08'!$G$2:$G$350,"LOT")</f>
        <v>10</v>
      </c>
      <c r="R14" s="77">
        <f t="shared" ca="1" si="3"/>
        <v>42193</v>
      </c>
      <c r="S14" s="90">
        <f t="array" ref="S14">IF(SUM(IF(('[1]08'!$T$2:$T$360&lt;&gt;""),1,0))&lt;&gt;0,(SUM('[1]08'!$T$2:$T$360))/(SUM(IF(('[1]08'!$T$2:$T$360&lt;&gt;""),1,0))),"")</f>
        <v>46.941176470588232</v>
      </c>
      <c r="T14" s="2"/>
      <c r="U14" s="78">
        <v>46.941176470588232</v>
      </c>
      <c r="V14" s="2"/>
      <c r="W14" s="62"/>
      <c r="X14" s="62"/>
      <c r="Y14" s="92" t="s">
        <v>54</v>
      </c>
      <c r="Z14" s="97" t="str">
        <f>IF(ISERROR(AVERAGE(Stat!AS30:AS36)),"",AVERAGE(Stat!AS30:AS36))</f>
        <v/>
      </c>
      <c r="AA14" s="96"/>
      <c r="AB14" s="62"/>
      <c r="AC14" s="62"/>
      <c r="AD14" s="62"/>
      <c r="AE14" s="62"/>
      <c r="AF14" s="62"/>
      <c r="AG14" s="2"/>
      <c r="AH14" s="2"/>
      <c r="AI14" s="2"/>
    </row>
    <row r="15" spans="1:36" ht="14.25" customHeight="1">
      <c r="A15" s="81">
        <f t="shared" si="0"/>
        <v>9</v>
      </c>
      <c r="B15" s="82">
        <f>COUNTIF('[1]09'!$O$2:$O$424,"O")</f>
        <v>2</v>
      </c>
      <c r="C15" s="83">
        <f>COUNTA('[1]09'!$O$2:$O$424)</f>
        <v>16</v>
      </c>
      <c r="D15" s="84">
        <f t="shared" si="1"/>
        <v>0.125</v>
      </c>
      <c r="E15" s="68"/>
      <c r="F15" s="69"/>
      <c r="G15" s="70">
        <f t="shared" si="2"/>
        <v>9</v>
      </c>
      <c r="H15" s="85">
        <f>COUNTIF('[1]09'!$A$2:$A$424,"AC")</f>
        <v>5</v>
      </c>
      <c r="I15" s="83">
        <f>COUNTIF('[1]09'!$A$2:$A$424,"CA")</f>
        <v>4</v>
      </c>
      <c r="J15" s="83">
        <f>COUNTIF('[1]09'!$A$2:$A$424,"CE")</f>
        <v>0</v>
      </c>
      <c r="K15" s="86">
        <f>COUNTIF('[1]09'!$A$2:$A$424,"SR")</f>
        <v>7</v>
      </c>
      <c r="L15" s="83">
        <f>COUNTIF('[1]09'!$G$2:$G$424,"APGC")</f>
        <v>3</v>
      </c>
      <c r="M15" s="87">
        <f>COUNTIF('[1]09'!$G$2:$G$424,"CHIM")+COUNTIF('[1]09'!$G$2:$G$424,"PCM")</f>
        <v>0</v>
      </c>
      <c r="N15" s="88">
        <f>COUNTIF('[1]09'!$G$2:$G$424,"PCA")</f>
        <v>2</v>
      </c>
      <c r="O15" s="89">
        <f>COUNTIF('[1]09'!$G$2:$G$424,"COMB")</f>
        <v>2</v>
      </c>
      <c r="P15" s="89">
        <f>COUNTIF('[1]09'!$G$2:$G$424,"APC")</f>
        <v>4</v>
      </c>
      <c r="Q15" s="88">
        <f>COUNTIF('[1]09'!$G$2:$G$424,"LOT")</f>
        <v>5</v>
      </c>
      <c r="R15" s="77">
        <f t="shared" ca="1" si="3"/>
        <v>42194</v>
      </c>
      <c r="S15" s="90">
        <f t="array" ref="S15">IF(SUM(IF(('[1]09'!$T$2:$T$434&lt;&gt;""),1,0))&lt;&gt;0,(SUM('[1]09'!$T$2:$T$434))/(SUM(IF(('[1]09'!$T$2:$T$434&lt;&gt;""),1,0))),"")</f>
        <v>32.53846153846154</v>
      </c>
      <c r="T15" s="2"/>
      <c r="U15" s="78">
        <v>32.53846153846154</v>
      </c>
      <c r="V15" s="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2"/>
      <c r="AH15" s="2"/>
      <c r="AI15" s="2"/>
    </row>
    <row r="16" spans="1:36" ht="14.25" customHeight="1">
      <c r="A16" s="81">
        <f t="shared" si="0"/>
        <v>10</v>
      </c>
      <c r="B16" s="82">
        <f>COUNTIF('[1]10'!$O$2:$O$395,"O")</f>
        <v>2</v>
      </c>
      <c r="C16" s="83">
        <f>COUNTA('[1]10'!$O$2:$O$395)</f>
        <v>16</v>
      </c>
      <c r="D16" s="84">
        <f t="shared" si="1"/>
        <v>0.125</v>
      </c>
      <c r="E16" s="68"/>
      <c r="F16" s="69"/>
      <c r="G16" s="70">
        <f t="shared" si="2"/>
        <v>10</v>
      </c>
      <c r="H16" s="85">
        <f>COUNTIF('[1]10'!$A$2:$A$395,"AC")</f>
        <v>2</v>
      </c>
      <c r="I16" s="83">
        <f>COUNTIF('[1]10'!$A$2:$A$395,"CA")</f>
        <v>8</v>
      </c>
      <c r="J16" s="83">
        <f>COUNTIF('[1]10'!$A$2:$A$395,"CE")</f>
        <v>0</v>
      </c>
      <c r="K16" s="86">
        <f>COUNTIF('[1]10'!$A$2:$A$395,"SR")</f>
        <v>6</v>
      </c>
      <c r="L16" s="83">
        <f>COUNTIF('[1]10'!$G$2:$G$395,"APGC")</f>
        <v>2</v>
      </c>
      <c r="M16" s="87">
        <f>COUNTIF('[1]10'!$G$2:$G$395,"CHIM")+COUNTIF('[1]10'!$G$2:$G$395,"PCM")</f>
        <v>4</v>
      </c>
      <c r="N16" s="88">
        <f>COUNTIF('[1]10'!$G$2:$G$395,"PCA")</f>
        <v>1</v>
      </c>
      <c r="O16" s="89">
        <f>COUNTIF('[1]10'!$G$2:$G$395,"COMB")</f>
        <v>0</v>
      </c>
      <c r="P16" s="89">
        <f>COUNTIF('[1]10'!$G$2:$G$395,"APC")</f>
        <v>3</v>
      </c>
      <c r="Q16" s="88">
        <f>COUNTIF('[1]10'!$G$2:$G$395,"LOT")</f>
        <v>6</v>
      </c>
      <c r="R16" s="77">
        <f t="shared" ca="1" si="3"/>
        <v>42195</v>
      </c>
      <c r="S16" s="90">
        <f t="array" ref="S16">IF(SUM(IF(('[1]10'!$T$2:$T$405&lt;&gt;""),1,0))&lt;&gt;0,(SUM('[1]10'!$T$2:$T$405))/(SUM(IF(('[1]10'!$T$2:$T$405&lt;&gt;""),1,0))),"")</f>
        <v>28.666666666666668</v>
      </c>
      <c r="T16" s="2"/>
      <c r="U16" s="78">
        <v>28.666666666666668</v>
      </c>
      <c r="V16" s="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2"/>
      <c r="AH16" s="2"/>
      <c r="AI16" s="2"/>
    </row>
    <row r="17" spans="1:35" ht="14.25" customHeight="1">
      <c r="A17" s="81">
        <f t="shared" si="0"/>
        <v>11</v>
      </c>
      <c r="B17" s="82">
        <f>COUNTIF('[1]11'!$O$2:$O$394,"O")</f>
        <v>1</v>
      </c>
      <c r="C17" s="83">
        <f>COUNTA('[1]11'!$O$2:$O$394)</f>
        <v>14</v>
      </c>
      <c r="D17" s="84">
        <f t="shared" si="1"/>
        <v>7.1428571428571425E-2</v>
      </c>
      <c r="E17" s="68"/>
      <c r="F17" s="69"/>
      <c r="G17" s="70">
        <f t="shared" si="2"/>
        <v>11</v>
      </c>
      <c r="H17" s="85">
        <f>COUNTIF('[1]11'!$A$2:$A$394,"AC")</f>
        <v>1</v>
      </c>
      <c r="I17" s="83">
        <f>COUNTIF('[1]11'!$A$2:$A$394,"CA")</f>
        <v>9</v>
      </c>
      <c r="J17" s="83">
        <f>COUNTIF('[1]11'!$A$2:$A$394,"CE")</f>
        <v>0</v>
      </c>
      <c r="K17" s="86">
        <f>COUNTIF('[1]11'!$A$2:$A$394,"SR")</f>
        <v>4</v>
      </c>
      <c r="L17" s="83">
        <f>COUNTIF('[1]11'!$G$2:$G$394,"APGC")</f>
        <v>1</v>
      </c>
      <c r="M17" s="87">
        <f>COUNTIF('[1]11'!$G$2:$G$394,"CHIM")+COUNTIF('[1]11'!$G$2:$G$394,"PCM")</f>
        <v>2</v>
      </c>
      <c r="N17" s="88">
        <f>COUNTIF('[1]11'!$G$2:$G$394,"PCA")</f>
        <v>1</v>
      </c>
      <c r="O17" s="89">
        <f>COUNTIF('[1]11'!$G$2:$G$394,"COMB")</f>
        <v>4</v>
      </c>
      <c r="P17" s="89">
        <f>COUNTIF('[1]11'!$G$2:$G$394,"APC")</f>
        <v>0</v>
      </c>
      <c r="Q17" s="88">
        <f>COUNTIF('[1]11'!$G$2:$G$394,"LOT")</f>
        <v>6</v>
      </c>
      <c r="R17" s="77">
        <f t="shared" ca="1" si="3"/>
        <v>42196</v>
      </c>
      <c r="S17" s="90">
        <f t="array" ref="S17">IF(SUM(IF(('[1]11'!$T$2:$T$404&lt;&gt;""),1,0))&lt;&gt;0,(SUM('[1]11'!$T$2:$T$404))/(SUM(IF(('[1]11'!$T$2:$T$404&lt;&gt;""),1,0))),"")</f>
        <v>24</v>
      </c>
      <c r="T17" s="2"/>
      <c r="U17" s="78">
        <v>24</v>
      </c>
      <c r="V17" s="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2"/>
      <c r="AH17" s="2"/>
      <c r="AI17" s="2"/>
    </row>
    <row r="18" spans="1:35" ht="14.25" customHeight="1">
      <c r="A18" s="81">
        <f t="shared" si="0"/>
        <v>12</v>
      </c>
      <c r="B18" s="82">
        <f>COUNTIF('[1]12'!$O$2:$O$392,"O")</f>
        <v>3</v>
      </c>
      <c r="C18" s="83">
        <f>COUNTA('[1]12'!$O$2:$O$392)</f>
        <v>14</v>
      </c>
      <c r="D18" s="84">
        <f t="shared" si="1"/>
        <v>0.21428571428571427</v>
      </c>
      <c r="E18" s="68"/>
      <c r="F18" s="69"/>
      <c r="G18" s="70">
        <f t="shared" si="2"/>
        <v>12</v>
      </c>
      <c r="H18" s="85">
        <f>COUNTIF('[1]12'!$A$2:$A$392,"AC")</f>
        <v>0</v>
      </c>
      <c r="I18" s="83">
        <f>COUNTIF('[1]12'!$A$2:$A$392,"CA")</f>
        <v>13</v>
      </c>
      <c r="J18" s="83">
        <f>COUNTIF('[1]12'!$A$2:$A$392,"CE")</f>
        <v>0</v>
      </c>
      <c r="K18" s="86">
        <f>COUNTIF('[1]12'!$A$2:$A$392,"SR")</f>
        <v>1</v>
      </c>
      <c r="L18" s="83">
        <f>COUNTIF('[1]12'!$G$2:$G$392,"APGC")</f>
        <v>1</v>
      </c>
      <c r="M18" s="87">
        <f>COUNTIF('[1]12'!$G$2:$G$392,"CHIM")+COUNTIF('[1]12'!$G$2:$G$392,"PCM")</f>
        <v>1</v>
      </c>
      <c r="N18" s="88">
        <f>COUNTIF('[1]12'!$G$2:$G$392,"PCA")</f>
        <v>1</v>
      </c>
      <c r="O18" s="89">
        <f>COUNTIF('[1]12'!$G$2:$G$392,"COMB")</f>
        <v>2</v>
      </c>
      <c r="P18" s="89">
        <f>COUNTIF('[1]12'!$G$2:$G$392,"APC")</f>
        <v>0</v>
      </c>
      <c r="Q18" s="88">
        <f>COUNTIF('[1]12'!$G$2:$G$392,"LOT")</f>
        <v>8</v>
      </c>
      <c r="R18" s="77">
        <f t="shared" ca="1" si="3"/>
        <v>42197</v>
      </c>
      <c r="S18" s="90">
        <f t="array" ref="S18">IF(SUM(IF(('[1]12'!$T$2:$T$402&lt;&gt;""),1,0))&lt;&gt;0,(SUM('[1]12'!$T$2:$T$402))/(SUM(IF(('[1]12'!$T$2:$T$402&lt;&gt;""),1,0))),"")</f>
        <v>52.333333333333336</v>
      </c>
      <c r="T18" s="2"/>
      <c r="U18" s="78">
        <v>52.333333333333336</v>
      </c>
      <c r="V18" s="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2"/>
      <c r="AH18" s="2"/>
      <c r="AI18" s="2"/>
    </row>
    <row r="19" spans="1:35" ht="14.25" customHeight="1">
      <c r="A19" s="81">
        <f t="shared" si="0"/>
        <v>13</v>
      </c>
      <c r="B19" s="82">
        <f>COUNTIF('[1]13'!$O$2:$O$390,"O")</f>
        <v>7</v>
      </c>
      <c r="C19" s="83">
        <f>COUNTA('[1]13'!$O$2:$O$390)</f>
        <v>22</v>
      </c>
      <c r="D19" s="84">
        <f t="shared" si="1"/>
        <v>0.31818181818181818</v>
      </c>
      <c r="E19" s="68"/>
      <c r="F19" s="69"/>
      <c r="G19" s="70">
        <f t="shared" si="2"/>
        <v>13</v>
      </c>
      <c r="H19" s="85">
        <f>COUNTIF('[1]13'!$A$2:$A$390,"AC")</f>
        <v>3</v>
      </c>
      <c r="I19" s="83">
        <f>COUNTIF('[1]13'!$A$2:$A$390,"CA")</f>
        <v>14</v>
      </c>
      <c r="J19" s="83">
        <f>COUNTIF('[1]13'!$A$2:$A$390,"CE")</f>
        <v>0</v>
      </c>
      <c r="K19" s="86">
        <f>COUNTIF('[1]13'!$A$2:$A$390,"SR")</f>
        <v>5</v>
      </c>
      <c r="L19" s="83">
        <f>COUNTIF('[1]13'!$G$2:$G$390,"APGC")</f>
        <v>3</v>
      </c>
      <c r="M19" s="87">
        <f>COUNTIF('[1]13'!$G$2:$G$390,"CHIM")+COUNTIF('[1]13'!$G$2:$G$390,"PCM")</f>
        <v>4</v>
      </c>
      <c r="N19" s="88">
        <f>COUNTIF('[1]13'!$G$2:$G$390,"PCA")</f>
        <v>5</v>
      </c>
      <c r="O19" s="89">
        <f>COUNTIF('[1]13'!$G$2:$G$390,"COMB")</f>
        <v>2</v>
      </c>
      <c r="P19" s="89">
        <f>COUNTIF('[1]13'!$G$2:$G$390,"APC")</f>
        <v>3</v>
      </c>
      <c r="Q19" s="88">
        <f>COUNTIF('[1]13'!$G$2:$G$390,"LOT")</f>
        <v>5</v>
      </c>
      <c r="R19" s="77">
        <f t="shared" ca="1" si="3"/>
        <v>42198</v>
      </c>
      <c r="S19" s="90">
        <f t="array" ref="S19">IF(SUM(IF(('[1]13'!$T$2:$T$400&lt;&gt;""),1,0))&lt;&gt;0,(SUM('[1]13'!$T$2:$T$400))/(SUM(IF(('[1]13'!$T$2:$T$400&lt;&gt;""),1,0))),"")</f>
        <v>48.666666666666664</v>
      </c>
      <c r="T19" s="2"/>
      <c r="U19" s="78">
        <v>48.666666666666664</v>
      </c>
      <c r="V19" s="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2"/>
      <c r="AH19" s="2"/>
      <c r="AI19" s="2"/>
    </row>
    <row r="20" spans="1:35" ht="14.25" customHeight="1">
      <c r="A20" s="81">
        <f t="shared" si="0"/>
        <v>14</v>
      </c>
      <c r="B20" s="82">
        <f>COUNTIF('[1]14'!$O$2:$O$292,"O")</f>
        <v>7</v>
      </c>
      <c r="C20" s="83">
        <f>COUNTA('[1]14'!$O$2:$O$292)</f>
        <v>16</v>
      </c>
      <c r="D20" s="84">
        <f t="shared" si="1"/>
        <v>0.4375</v>
      </c>
      <c r="E20" s="68"/>
      <c r="F20" s="69"/>
      <c r="G20" s="70">
        <f t="shared" si="2"/>
        <v>14</v>
      </c>
      <c r="H20" s="85">
        <f>COUNTIF('[1]14'!$A$2:$A$292,"AC")</f>
        <v>2</v>
      </c>
      <c r="I20" s="83">
        <f>COUNTIF('[1]14'!$A$2:$A$292,"CA")</f>
        <v>10</v>
      </c>
      <c r="J20" s="83">
        <f>COUNTIF('[1]14'!$A$2:$A$292,"CE")</f>
        <v>0</v>
      </c>
      <c r="K20" s="86">
        <f>COUNTIF('[1]14'!$A$2:$A$292,"SR")</f>
        <v>4</v>
      </c>
      <c r="L20" s="83">
        <f>COUNTIF('[1]14'!$G$2:$G$292,"APGC")</f>
        <v>2</v>
      </c>
      <c r="M20" s="87">
        <f>COUNTIF('[1]14'!$G$2:$G$292,"CHIM")+COUNTIF('[1]14'!$G$2:$G$292,"PCM")</f>
        <v>1</v>
      </c>
      <c r="N20" s="88">
        <f>COUNTIF('[1]14'!$G$2:$G$292,"PCA")</f>
        <v>5</v>
      </c>
      <c r="O20" s="89">
        <f>COUNTIF('[1]14'!$G$2:$G$292,"COMB")</f>
        <v>2</v>
      </c>
      <c r="P20" s="89">
        <f>COUNTIF('[1]14'!$G$2:$G$292,"APC")</f>
        <v>2</v>
      </c>
      <c r="Q20" s="88">
        <f>COUNTIF('[1]14'!$G$2:$G$292,"LOT")</f>
        <v>4</v>
      </c>
      <c r="R20" s="77">
        <f t="shared" ca="1" si="3"/>
        <v>42199</v>
      </c>
      <c r="S20" s="90">
        <f t="array" ref="S20">IF(SUM(IF(('[1]14'!$T$2:$T$302&lt;&gt;""),1,0))&lt;&gt;0,(SUM('[1]14'!$T$2:$T$302))/(SUM(IF(('[1]14'!$T$2:$T$302&lt;&gt;""),1,0))),"")</f>
        <v>37</v>
      </c>
      <c r="T20" s="2"/>
      <c r="U20" s="78">
        <v>37</v>
      </c>
      <c r="V20" s="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"/>
      <c r="AH20" s="2"/>
      <c r="AI20" s="2"/>
    </row>
    <row r="21" spans="1:35" ht="14.25" customHeight="1">
      <c r="A21" s="81">
        <f t="shared" si="0"/>
        <v>15</v>
      </c>
      <c r="B21" s="82">
        <f>COUNTIF('[1]15'!$O$2:$O$356,"O")</f>
        <v>3</v>
      </c>
      <c r="C21" s="83">
        <f>COUNTA('[1]15'!$O$2:$O$356)</f>
        <v>13</v>
      </c>
      <c r="D21" s="84">
        <f t="shared" si="1"/>
        <v>0.23076923076923078</v>
      </c>
      <c r="E21" s="68"/>
      <c r="F21" s="69"/>
      <c r="G21" s="70">
        <f t="shared" si="2"/>
        <v>15</v>
      </c>
      <c r="H21" s="85">
        <f>COUNTIF('[1]15'!$A$2:$A$356,"AC")</f>
        <v>0</v>
      </c>
      <c r="I21" s="83">
        <f>COUNTIF('[1]15'!$A$2:$A$356,"CA")</f>
        <v>9</v>
      </c>
      <c r="J21" s="83">
        <f>COUNTIF('[1]15'!$A$2:$A$356,"CE")</f>
        <v>0</v>
      </c>
      <c r="K21" s="86">
        <f>COUNTIF('[1]15'!$A$2:$A$356,"SR")</f>
        <v>4</v>
      </c>
      <c r="L21" s="83">
        <f>COUNTIF('[1]15'!$G$2:$G$356,"APGC")</f>
        <v>3</v>
      </c>
      <c r="M21" s="87">
        <f>COUNTIF('[1]15'!$G$2:$G$356,"CHIM")+COUNTIF('[1]15'!$G$2:$G$356,"PCM")</f>
        <v>1</v>
      </c>
      <c r="N21" s="88">
        <f>COUNTIF('[1]15'!$G$2:$G$356,"PCA")</f>
        <v>5</v>
      </c>
      <c r="O21" s="89">
        <f>COUNTIF('[1]15'!$G$2:$G$356,"COMB")</f>
        <v>2</v>
      </c>
      <c r="P21" s="89">
        <f>COUNTIF('[1]15'!$G$2:$G$356,"APC")</f>
        <v>1</v>
      </c>
      <c r="Q21" s="88">
        <f>COUNTIF('[1]15'!$G$2:$G$356,"LOT")</f>
        <v>1</v>
      </c>
      <c r="R21" s="77">
        <f t="shared" ca="1" si="3"/>
        <v>42200</v>
      </c>
      <c r="S21" s="90">
        <f t="array" ref="S21">IF(SUM(IF(('[1]15'!$T$2:$T$366&lt;&gt;""),1,0))&lt;&gt;0,(SUM('[1]15'!$T$2:$T$366))/(SUM(IF(('[1]15'!$T$2:$T$366&lt;&gt;""),1,0))),"")</f>
        <v>63.25</v>
      </c>
      <c r="T21" s="2"/>
      <c r="U21" s="78">
        <v>63.25</v>
      </c>
      <c r="V21" s="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2"/>
      <c r="AH21" s="2"/>
      <c r="AI21" s="2"/>
    </row>
    <row r="22" spans="1:35" ht="14.25" customHeight="1">
      <c r="A22" s="81">
        <f t="shared" si="0"/>
        <v>16</v>
      </c>
      <c r="B22" s="82">
        <f>COUNTIF('[1]16'!$O$2:$O$400,"O")</f>
        <v>0</v>
      </c>
      <c r="C22" s="83">
        <f>COUNTA('[1]16'!$O$2:$O$400)</f>
        <v>9</v>
      </c>
      <c r="D22" s="84">
        <f t="shared" si="1"/>
        <v>0</v>
      </c>
      <c r="E22" s="68"/>
      <c r="F22" s="69"/>
      <c r="G22" s="70">
        <f t="shared" si="2"/>
        <v>16</v>
      </c>
      <c r="H22" s="85">
        <f>COUNTIF('[1]16'!$A$2:$A$400,"AC")</f>
        <v>1</v>
      </c>
      <c r="I22" s="83">
        <f>COUNTIF('[1]16'!$A$2:$A$400,"CA")</f>
        <v>4</v>
      </c>
      <c r="J22" s="83">
        <f>COUNTIF('[1]16'!$A$2:$A$400,"CE")</f>
        <v>0</v>
      </c>
      <c r="K22" s="86">
        <f>COUNTIF('[1]16'!$A$2:$A$400,"SR")</f>
        <v>4</v>
      </c>
      <c r="L22" s="83">
        <f>COUNTIF('[1]16'!$G$2:$G$400,"APGC")</f>
        <v>1</v>
      </c>
      <c r="M22" s="87">
        <f>COUNTIF('[1]16'!$G$2:$G$400,"CHIM")+COUNTIF('[1]16'!$G$2:$G$400,"PCM")</f>
        <v>0</v>
      </c>
      <c r="N22" s="88">
        <f>COUNTIF('[1]16'!$G$2:$G$400,"PCA")</f>
        <v>1</v>
      </c>
      <c r="O22" s="89">
        <f>COUNTIF('[1]16'!$G$2:$G$400,"COMB")</f>
        <v>1</v>
      </c>
      <c r="P22" s="89">
        <f>COUNTIF('[1]16'!$G$2:$G$400,"APC")</f>
        <v>1</v>
      </c>
      <c r="Q22" s="88">
        <f>COUNTIF('[1]16'!$G$2:$G$400,"LOT")</f>
        <v>2</v>
      </c>
      <c r="R22" s="77">
        <f t="shared" ca="1" si="3"/>
        <v>42201</v>
      </c>
      <c r="S22" s="90">
        <f t="array" ref="S22">IF(SUM(IF(('[1]16'!$T$2:$T$410&lt;&gt;""),1,0))&lt;&gt;0,(SUM('[1]16'!$T$2:$T$410))/(SUM(IF(('[1]16'!$T$2:$T$410&lt;&gt;""),1,0))),"")</f>
        <v>48.142857142857146</v>
      </c>
      <c r="T22" s="2"/>
      <c r="U22" s="78">
        <v>48.142857142857146</v>
      </c>
      <c r="V22" s="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2"/>
      <c r="AH22" s="2"/>
      <c r="AI22" s="2"/>
    </row>
    <row r="23" spans="1:35" ht="14.25" customHeight="1">
      <c r="A23" s="81">
        <f t="shared" si="0"/>
        <v>17</v>
      </c>
      <c r="B23" s="82">
        <f>COUNTIF('[1]17'!$O$2:$O$401,"O")</f>
        <v>0</v>
      </c>
      <c r="C23" s="83">
        <f>COUNTA('[1]17'!$O$2:$O$401)</f>
        <v>13</v>
      </c>
      <c r="D23" s="84">
        <f t="shared" si="1"/>
        <v>0</v>
      </c>
      <c r="E23" s="68"/>
      <c r="F23" s="69"/>
      <c r="G23" s="70">
        <f t="shared" si="2"/>
        <v>17</v>
      </c>
      <c r="H23" s="85">
        <f>COUNTIF('[1]17'!$A$2:$A$401,"AC")</f>
        <v>3</v>
      </c>
      <c r="I23" s="83">
        <f>COUNTIF('[1]17'!$A$2:$A$401,"CA")</f>
        <v>7</v>
      </c>
      <c r="J23" s="83">
        <f>COUNTIF('[1]17'!$A$2:$A$401,"CE")</f>
        <v>0</v>
      </c>
      <c r="K23" s="86">
        <f>COUNTIF('[1]17'!$A$2:$A$401,"SR")</f>
        <v>3</v>
      </c>
      <c r="L23" s="83">
        <f>COUNTIF('[1]17'!$G$2:$G$401,"APGC")</f>
        <v>2</v>
      </c>
      <c r="M23" s="87">
        <f>COUNTIF('[1]17'!$G$2:$G$401,"CHIM")+COUNTIF('[1]17'!$G$2:$G$401,"PCM")</f>
        <v>1</v>
      </c>
      <c r="N23" s="88">
        <f>COUNTIF('[1]17'!$G$2:$G$401,"PCA")</f>
        <v>0</v>
      </c>
      <c r="O23" s="89">
        <f>COUNTIF('[1]17'!$G$2:$G$401,"COMB")</f>
        <v>3</v>
      </c>
      <c r="P23" s="89">
        <f>COUNTIF('[1]17'!$G$2:$G$401,"APC")</f>
        <v>2</v>
      </c>
      <c r="Q23" s="88">
        <f>COUNTIF('[1]17'!$G$2:$G$401,"LOT")</f>
        <v>2</v>
      </c>
      <c r="R23" s="77">
        <f t="shared" ca="1" si="3"/>
        <v>42202</v>
      </c>
      <c r="S23" s="90">
        <f t="array" ref="S23">IF(SUM(IF(('[1]17'!$T$2:$T$411&lt;&gt;""),1,0))&lt;&gt;0,(SUM('[1]17'!$T$2:$T$411))/(SUM(IF(('[1]17'!$T$2:$T$411&lt;&gt;""),1,0))),"")</f>
        <v>39.583333333333336</v>
      </c>
      <c r="T23" s="2"/>
      <c r="U23" s="78">
        <v>39.583333333333336</v>
      </c>
      <c r="V23" s="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2"/>
      <c r="AH23" s="2"/>
      <c r="AI23" s="2"/>
    </row>
    <row r="24" spans="1:35" ht="14.25" customHeight="1">
      <c r="A24" s="81">
        <f t="shared" si="0"/>
        <v>18</v>
      </c>
      <c r="B24" s="82">
        <f>COUNTIF('[1]18'!$O$2:$O$394,"O")</f>
        <v>0</v>
      </c>
      <c r="C24" s="83">
        <f>COUNTA('[1]18'!$O$2:$O$394)</f>
        <v>9</v>
      </c>
      <c r="D24" s="84">
        <f t="shared" si="1"/>
        <v>0</v>
      </c>
      <c r="E24" s="68"/>
      <c r="F24" s="69"/>
      <c r="G24" s="70">
        <f t="shared" si="2"/>
        <v>18</v>
      </c>
      <c r="H24" s="85">
        <f>COUNTIF('[1]18'!$A$2:$A$394,"AC")</f>
        <v>4</v>
      </c>
      <c r="I24" s="83">
        <f>COUNTIF('[1]18'!$A$2:$A$394,"CA")</f>
        <v>5</v>
      </c>
      <c r="J24" s="83">
        <f>COUNTIF('[1]18'!$A$2:$A$394,"CE")</f>
        <v>0</v>
      </c>
      <c r="K24" s="86">
        <f>COUNTIF('[1]18'!$A$2:$A$394,"SR")</f>
        <v>0</v>
      </c>
      <c r="L24" s="83">
        <f>COUNTIF('[1]18'!$G$2:$G$394,"APGC")</f>
        <v>0</v>
      </c>
      <c r="M24" s="87">
        <f>COUNTIF('[1]18'!$G$2:$G$394,"CHIM")+COUNTIF('[1]18'!$G$2:$G$394,"PCM")</f>
        <v>0</v>
      </c>
      <c r="N24" s="88">
        <f>COUNTIF('[1]18'!$G$2:$G$394,"PCA")</f>
        <v>0</v>
      </c>
      <c r="O24" s="89">
        <f>COUNTIF('[1]18'!$G$2:$G$394,"COMB")</f>
        <v>4</v>
      </c>
      <c r="P24" s="89">
        <f>COUNTIF('[1]18'!$G$2:$G$394,"APC")</f>
        <v>0</v>
      </c>
      <c r="Q24" s="88">
        <f>COUNTIF('[1]18'!$G$2:$G$394,"LOT")</f>
        <v>5</v>
      </c>
      <c r="R24" s="77">
        <f t="shared" ca="1" si="3"/>
        <v>42203</v>
      </c>
      <c r="S24" s="90">
        <f t="array" ref="S24">IF(SUM(IF(('[1]18'!$T$2:$T$404&lt;&gt;""),1,0))&lt;&gt;0,(SUM('[1]18'!$T$2:$T$404))/(SUM(IF(('[1]18'!$T$2:$T$404&lt;&gt;""),1,0))),"")</f>
        <v>19.5</v>
      </c>
      <c r="T24" s="2"/>
      <c r="U24" s="78">
        <v>19.5</v>
      </c>
      <c r="V24" s="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2"/>
      <c r="AH24" s="2"/>
      <c r="AI24" s="2"/>
    </row>
    <row r="25" spans="1:35" ht="14.25" customHeight="1">
      <c r="A25" s="81">
        <f t="shared" si="0"/>
        <v>19</v>
      </c>
      <c r="B25" s="82">
        <f>COUNTIF('[1]19'!$O$2:$O$433,"O")</f>
        <v>0</v>
      </c>
      <c r="C25" s="83">
        <f>COUNTA('[1]19'!$O$2:$O$433)</f>
        <v>7</v>
      </c>
      <c r="D25" s="84">
        <f t="shared" si="1"/>
        <v>0</v>
      </c>
      <c r="E25" s="68"/>
      <c r="F25" s="69"/>
      <c r="G25" s="70">
        <f t="shared" si="2"/>
        <v>19</v>
      </c>
      <c r="H25" s="85">
        <f>COUNTIF('[1]19'!$A$2:$A$433,"AC")</f>
        <v>4</v>
      </c>
      <c r="I25" s="83">
        <f>COUNTIF('[1]19'!$A$2:$A$433,"CA")</f>
        <v>2</v>
      </c>
      <c r="J25" s="83">
        <f>COUNTIF('[1]19'!$A$2:$A$433,"CE")</f>
        <v>0</v>
      </c>
      <c r="K25" s="86">
        <f>COUNTIF('[1]19'!$A$2:$A$433,"SR")</f>
        <v>1</v>
      </c>
      <c r="L25" s="83">
        <f>COUNTIF('[1]19'!$G$2:$G$433,"APGC")</f>
        <v>0</v>
      </c>
      <c r="M25" s="87">
        <f>COUNTIF('[1]19'!$G$2:$G$433,"CHIM")+COUNTIF('[1]19'!$G$2:$G$433,"PCM")</f>
        <v>0</v>
      </c>
      <c r="N25" s="88">
        <f>COUNTIF('[1]19'!$G$2:$G$433,"PCA")</f>
        <v>0</v>
      </c>
      <c r="O25" s="89">
        <f>COUNTIF('[1]19'!$G$2:$G$433,"COMB")</f>
        <v>3</v>
      </c>
      <c r="P25" s="89">
        <f>COUNTIF('[1]19'!$G$2:$G$433,"APC")</f>
        <v>0</v>
      </c>
      <c r="Q25" s="88">
        <f>COUNTIF('[1]19'!$G$2:$G$433,"LOT")</f>
        <v>4</v>
      </c>
      <c r="R25" s="77">
        <f t="shared" ca="1" si="3"/>
        <v>42204</v>
      </c>
      <c r="S25" s="90">
        <f t="array" ref="S25">IF(SUM(IF(('[1]19'!$T$2:$T$443&lt;&gt;""),1,0))&lt;&gt;0,(SUM('[1]19'!$T$2:$T$443))/(SUM(IF(('[1]19'!$T$2:$T$443&lt;&gt;""),1,0))),"")</f>
        <v>45</v>
      </c>
      <c r="T25" s="2"/>
      <c r="U25" s="78">
        <v>45</v>
      </c>
      <c r="V25" s="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2"/>
      <c r="AH25" s="2"/>
      <c r="AI25" s="2"/>
    </row>
    <row r="26" spans="1:35" ht="14.25" customHeight="1">
      <c r="A26" s="81">
        <f t="shared" si="0"/>
        <v>20</v>
      </c>
      <c r="B26" s="82">
        <f>COUNTIF('[1]20'!$O$2:$O$357,"O")</f>
        <v>0</v>
      </c>
      <c r="C26" s="83">
        <f>COUNTA('[1]20'!$O$2:$O$357)</f>
        <v>4</v>
      </c>
      <c r="D26" s="84">
        <f t="shared" si="1"/>
        <v>0</v>
      </c>
      <c r="E26" s="68"/>
      <c r="F26" s="69"/>
      <c r="G26" s="70">
        <f t="shared" si="2"/>
        <v>20</v>
      </c>
      <c r="H26" s="85">
        <f>COUNTIF('[1]20'!$A$2:$A$357,"AC")</f>
        <v>3</v>
      </c>
      <c r="I26" s="83">
        <f>COUNTIF('[1]20'!$A$2:$A$357,"CA")</f>
        <v>2</v>
      </c>
      <c r="J26" s="83">
        <f>COUNTIF('[1]20'!$A$2:$A$357,"CE")</f>
        <v>0</v>
      </c>
      <c r="K26" s="86">
        <f>COUNTIF('[1]20'!$A$2:$A$357,"SR")</f>
        <v>2</v>
      </c>
      <c r="L26" s="83">
        <f>COUNTIF('[1]20'!$G$2:$G$357,"APGC")</f>
        <v>0</v>
      </c>
      <c r="M26" s="87">
        <f>COUNTIF('[1]20'!$G$2:$G$357,"CHIM")+COUNTIF('[1]20'!$G$2:$G$357,"PCM")</f>
        <v>0</v>
      </c>
      <c r="N26" s="88">
        <f>COUNTIF('[1]20'!$G$2:$G$357,"PCA")</f>
        <v>0</v>
      </c>
      <c r="O26" s="89">
        <f>COUNTIF('[1]20'!$G$2:$G$357,"COMB")</f>
        <v>1</v>
      </c>
      <c r="P26" s="89">
        <f>COUNTIF('[1]20'!$G$2:$G$357,"APC")</f>
        <v>0</v>
      </c>
      <c r="Q26" s="88">
        <f>COUNTIF('[1]20'!$G$2:$G$357,"LOT")</f>
        <v>0</v>
      </c>
      <c r="R26" s="77">
        <f t="shared" ca="1" si="3"/>
        <v>42205</v>
      </c>
      <c r="S26" s="90">
        <f t="array" ref="S26">IF(SUM(IF(('[1]20'!$T$2:$T$367&lt;&gt;""),1,0))&lt;&gt;0,(SUM('[1]20'!$T$2:$T$367))/(SUM(IF(('[1]20'!$T$2:$T$367&lt;&gt;""),1,0))),"")</f>
        <v>44.666666666666664</v>
      </c>
      <c r="T26" s="2"/>
      <c r="U26" s="78">
        <v>44.666666666666664</v>
      </c>
      <c r="V26" s="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2"/>
      <c r="AH26" s="2"/>
      <c r="AI26" s="2"/>
    </row>
    <row r="27" spans="1:35" ht="14.25" customHeight="1">
      <c r="A27" s="81">
        <f t="shared" si="0"/>
        <v>21</v>
      </c>
      <c r="B27" s="82">
        <f>COUNTIF('[1]21'!$O$2:$O$289,"O")</f>
        <v>0</v>
      </c>
      <c r="C27" s="83">
        <f>COUNTA('[1]21'!$O$2:$O$289)</f>
        <v>0</v>
      </c>
      <c r="D27" s="84" t="str">
        <f t="shared" si="1"/>
        <v/>
      </c>
      <c r="E27" s="68"/>
      <c r="F27" s="69"/>
      <c r="G27" s="70">
        <f t="shared" si="2"/>
        <v>21</v>
      </c>
      <c r="H27" s="85">
        <f>COUNTIF('[1]21'!$A$2:$A$289,"AC")</f>
        <v>0</v>
      </c>
      <c r="I27" s="83">
        <f>COUNTIF('[1]21'!$A$2:$A$289,"CA")</f>
        <v>0</v>
      </c>
      <c r="J27" s="83">
        <f>COUNTIF('[1]21'!$A$2:$A$289,"CE")</f>
        <v>0</v>
      </c>
      <c r="K27" s="86">
        <f>COUNTIF('[1]21'!$A$2:$A$289,"SR")</f>
        <v>0</v>
      </c>
      <c r="L27" s="83">
        <f>COUNTIF('[1]21'!$G$2:$G$289,"APGC")</f>
        <v>0</v>
      </c>
      <c r="M27" s="87">
        <f>COUNTIF('[1]21'!$G$2:$G$289,"CHIM")+COUNTIF('[1]21'!$G$2:$G$289,"PCM")</f>
        <v>0</v>
      </c>
      <c r="N27" s="88">
        <f>COUNTIF('[1]21'!$G$2:$G$289,"PCA")</f>
        <v>0</v>
      </c>
      <c r="O27" s="89">
        <f>COUNTIF('[1]21'!$G$2:$G$289,"COMB")</f>
        <v>0</v>
      </c>
      <c r="P27" s="89">
        <f>COUNTIF('[1]21'!$G$2:$G$289,"APC")</f>
        <v>0</v>
      </c>
      <c r="Q27" s="88">
        <f>COUNTIF('[1]21'!$G$2:$G$289,"LOT")</f>
        <v>0</v>
      </c>
      <c r="R27" s="77">
        <f t="shared" ca="1" si="3"/>
        <v>42206</v>
      </c>
      <c r="S27" s="90" t="str">
        <f t="array" ref="S27">IF(SUM(IF(('[1]21'!$T$2:$T$299&lt;&gt;""),1,0))&lt;&gt;0,(SUM('[1]21'!$T$2:$T$299))/(SUM(IF(('[1]21'!$T$2:$T$299&lt;&gt;""),1,0))),"")</f>
        <v/>
      </c>
      <c r="T27" s="2"/>
      <c r="U27" s="78" t="s">
        <v>50</v>
      </c>
      <c r="V27" s="2"/>
      <c r="W27" s="62"/>
      <c r="X27" s="62"/>
      <c r="Y27" s="62"/>
      <c r="Z27" s="62"/>
      <c r="AA27" s="91"/>
      <c r="AB27" s="62"/>
      <c r="AC27" s="62"/>
      <c r="AD27" s="62"/>
      <c r="AE27" s="62"/>
      <c r="AF27" s="62"/>
      <c r="AG27" s="2"/>
      <c r="AH27" s="2"/>
      <c r="AI27" s="2"/>
    </row>
    <row r="28" spans="1:35" ht="14.25" customHeight="1">
      <c r="A28" s="81">
        <f t="shared" si="0"/>
        <v>22</v>
      </c>
      <c r="B28" s="82">
        <f>COUNTIF('[1]22'!$O$2:$O$369,"O")</f>
        <v>0</v>
      </c>
      <c r="C28" s="83">
        <f>COUNTA('[1]22'!$O$2:$O$369)</f>
        <v>0</v>
      </c>
      <c r="D28" s="84" t="str">
        <f t="shared" si="1"/>
        <v/>
      </c>
      <c r="E28" s="68"/>
      <c r="F28" s="69"/>
      <c r="G28" s="70">
        <f t="shared" si="2"/>
        <v>22</v>
      </c>
      <c r="H28" s="85">
        <f>COUNTIF('[1]22'!$A$2:$A$369,"AC")</f>
        <v>0</v>
      </c>
      <c r="I28" s="83">
        <f>COUNTIF('[1]22'!$A$2:$A$369,"CA")</f>
        <v>0</v>
      </c>
      <c r="J28" s="83">
        <f>COUNTIF('[1]22'!$A$2:$A$369,"CE")</f>
        <v>0</v>
      </c>
      <c r="K28" s="86">
        <f>COUNTIF('[1]22'!$A$2:$A$369,"SR")</f>
        <v>0</v>
      </c>
      <c r="L28" s="83">
        <f>COUNTIF('[1]22'!$G$2:$G$369,"APGC")</f>
        <v>0</v>
      </c>
      <c r="M28" s="87">
        <f>COUNTIF('[1]22'!$G$2:$G$369,"CHIM")+COUNTIF('[1]22'!$G$2:$G$369,"PCM")</f>
        <v>0</v>
      </c>
      <c r="N28" s="88">
        <f>COUNTIF('[1]22'!$G$2:$G$369,"PCA")</f>
        <v>0</v>
      </c>
      <c r="O28" s="89">
        <f>COUNTIF('[1]22'!$G$2:$G$369,"COMB")</f>
        <v>0</v>
      </c>
      <c r="P28" s="89">
        <f>COUNTIF('[1]22'!$G$2:$G$369,"APC")</f>
        <v>0</v>
      </c>
      <c r="Q28" s="88">
        <f>COUNTIF('[1]22'!$G$2:$G$369,"LOT")</f>
        <v>0</v>
      </c>
      <c r="R28" s="77">
        <f t="shared" ca="1" si="3"/>
        <v>42207</v>
      </c>
      <c r="S28" s="90" t="str">
        <f t="array" ref="S28">IF(SUM(IF(('[1]22'!$T$2:$T$379&lt;&gt;""),1,0))&lt;&gt;0,(SUM('[1]22'!$T$2:$T$379))/(SUM(IF(('[1]22'!$T$2:$T$379&lt;&gt;""),1,0))),"")</f>
        <v/>
      </c>
      <c r="T28" s="2"/>
      <c r="U28" s="78" t="s">
        <v>50</v>
      </c>
      <c r="V28" s="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2"/>
      <c r="AH28" s="2"/>
      <c r="AI28" s="2"/>
    </row>
    <row r="29" spans="1:35" ht="14.25" customHeight="1">
      <c r="A29" s="81">
        <f t="shared" si="0"/>
        <v>23</v>
      </c>
      <c r="B29" s="82">
        <f>COUNTIF('[1]23'!$O$2:$O$411,"O")</f>
        <v>0</v>
      </c>
      <c r="C29" s="83">
        <f>COUNTA('[1]23'!$O$2:$O$411)</f>
        <v>0</v>
      </c>
      <c r="D29" s="84" t="str">
        <f t="shared" si="1"/>
        <v/>
      </c>
      <c r="E29" s="68"/>
      <c r="F29" s="69"/>
      <c r="G29" s="70">
        <f t="shared" si="2"/>
        <v>23</v>
      </c>
      <c r="H29" s="85">
        <f>COUNTIF('[1]23'!$A$2:$A$411,"AC")</f>
        <v>0</v>
      </c>
      <c r="I29" s="83">
        <f>COUNTIF('[1]23'!$A$2:$A$411,"CA")</f>
        <v>0</v>
      </c>
      <c r="J29" s="83">
        <f>COUNTIF('[1]23'!$A$2:$A$411,"CE")</f>
        <v>0</v>
      </c>
      <c r="K29" s="86">
        <f>COUNTIF('[1]23'!$A$2:$A$411,"SR")</f>
        <v>0</v>
      </c>
      <c r="L29" s="83">
        <f>COUNTIF('[1]23'!$G$2:$G$411,"APGC")</f>
        <v>0</v>
      </c>
      <c r="M29" s="87">
        <f>COUNTIF('[1]23'!$G$2:$G$411,"CHIM")+COUNTIF('[1]23'!$G$2:$G$411,"PCM")</f>
        <v>0</v>
      </c>
      <c r="N29" s="88">
        <f>COUNTIF('[1]23'!$G$2:$G$411,"PCA")</f>
        <v>0</v>
      </c>
      <c r="O29" s="89">
        <f>COUNTIF('[1]23'!$G$2:$G$411,"COMB")</f>
        <v>0</v>
      </c>
      <c r="P29" s="89">
        <f>COUNTIF('[1]23'!$G$2:$G$411,"APC")</f>
        <v>0</v>
      </c>
      <c r="Q29" s="88">
        <f>COUNTIF('[1]23'!$G$2:$G$411,"LOT")</f>
        <v>0</v>
      </c>
      <c r="R29" s="77">
        <f t="shared" ca="1" si="3"/>
        <v>42208</v>
      </c>
      <c r="S29" s="90" t="str">
        <f t="array" ref="S29">IF(SUM(IF(('[1]23'!$T$2:$T$421&lt;&gt;""),1,0))&lt;&gt;0,(SUM('[1]23'!$T$2:$T$421))/(SUM(IF(('[1]23'!$T$2:$T$421&lt;&gt;""),1,0))),"")</f>
        <v/>
      </c>
      <c r="T29" s="2"/>
      <c r="U29" s="78" t="s">
        <v>50</v>
      </c>
      <c r="V29" s="2"/>
      <c r="W29" s="62"/>
      <c r="X29" s="62"/>
      <c r="Y29" s="62"/>
      <c r="Z29" s="62"/>
      <c r="AA29" s="62"/>
      <c r="AB29" s="62"/>
      <c r="AC29" s="62"/>
      <c r="AD29" s="62"/>
      <c r="AE29" s="91">
        <f ca="1">TODAY()</f>
        <v>42206</v>
      </c>
      <c r="AF29" s="62"/>
      <c r="AG29" s="2"/>
      <c r="AH29" s="2"/>
      <c r="AI29" s="2"/>
    </row>
    <row r="30" spans="1:35" ht="14.25" customHeight="1">
      <c r="A30" s="81">
        <f t="shared" si="0"/>
        <v>24</v>
      </c>
      <c r="B30" s="82">
        <f>COUNTIF('[1]24'!$O$2:$O$404,"O")</f>
        <v>0</v>
      </c>
      <c r="C30" s="83">
        <f>COUNTA('[1]24'!$O$2:$O$404)</f>
        <v>0</v>
      </c>
      <c r="D30" s="84" t="str">
        <f t="shared" si="1"/>
        <v/>
      </c>
      <c r="E30" s="68"/>
      <c r="F30" s="69"/>
      <c r="G30" s="70">
        <f t="shared" si="2"/>
        <v>24</v>
      </c>
      <c r="H30" s="85">
        <f>COUNTIF('[1]24'!$A$2:$A$404,"AC")</f>
        <v>0</v>
      </c>
      <c r="I30" s="83">
        <f>COUNTIF('[1]24'!$A$2:$A$404,"CA")</f>
        <v>0</v>
      </c>
      <c r="J30" s="83">
        <f>COUNTIF('[1]24'!$A$2:$A$404,"CE")</f>
        <v>0</v>
      </c>
      <c r="K30" s="86">
        <f>COUNTIF('[1]24'!$A$2:$A$404,"SR")</f>
        <v>0</v>
      </c>
      <c r="L30" s="83">
        <f>COUNTIF('[1]24'!$G$2:$G$404,"APGC")</f>
        <v>0</v>
      </c>
      <c r="M30" s="87">
        <f>COUNTIF('[1]24'!$G$2:$G$404,"CHIM")+COUNTIF('[1]24'!$G$2:$G$404,"PCM")</f>
        <v>0</v>
      </c>
      <c r="N30" s="88">
        <f>COUNTIF('[1]24'!$G$2:$G$404,"PCA")</f>
        <v>0</v>
      </c>
      <c r="O30" s="89">
        <f>COUNTIF('[1]24'!$G$2:$G$404,"COMB")</f>
        <v>0</v>
      </c>
      <c r="P30" s="89">
        <f>COUNTIF('[1]24'!$G$2:$G$404,"APC")</f>
        <v>0</v>
      </c>
      <c r="Q30" s="88">
        <f>COUNTIF('[1]24'!$G$2:$G$404,"LOT")</f>
        <v>0</v>
      </c>
      <c r="R30" s="77">
        <f t="shared" ca="1" si="3"/>
        <v>42209</v>
      </c>
      <c r="S30" s="90" t="str">
        <f t="array" ref="S30">IF(SUM(IF(('[1]24'!$T$2:$T$414&lt;&gt;""),1,0))&lt;&gt;0,(SUM('[1]24'!$T$2:$T$414))/(SUM(IF(('[1]24'!$T$2:$T$414&lt;&gt;""),1,0))),"")</f>
        <v/>
      </c>
      <c r="T30" s="2"/>
      <c r="U30" s="78" t="s">
        <v>50</v>
      </c>
      <c r="V30" s="2"/>
      <c r="W30" s="62"/>
      <c r="X30" s="62"/>
      <c r="Y30" s="62"/>
      <c r="Z30" s="62"/>
      <c r="AA30" s="62"/>
      <c r="AB30" s="62"/>
      <c r="AC30" s="62"/>
      <c r="AD30" s="62"/>
      <c r="AE30" s="62">
        <f ca="1">MONTH(AE29)</f>
        <v>7</v>
      </c>
      <c r="AF30" s="62"/>
      <c r="AG30" s="2"/>
      <c r="AH30" s="2"/>
      <c r="AI30" s="2"/>
    </row>
    <row r="31" spans="1:35" ht="14.25" customHeight="1">
      <c r="A31" s="81">
        <f t="shared" si="0"/>
        <v>25</v>
      </c>
      <c r="B31" s="82">
        <f>COUNTIF('[1]25'!$O$2:$O$412,"O")</f>
        <v>0</v>
      </c>
      <c r="C31" s="83">
        <f>COUNTA('[1]25'!$O$2:$O$412)</f>
        <v>0</v>
      </c>
      <c r="D31" s="84" t="str">
        <f t="shared" si="1"/>
        <v/>
      </c>
      <c r="E31" s="68"/>
      <c r="F31" s="69"/>
      <c r="G31" s="70">
        <f t="shared" si="2"/>
        <v>25</v>
      </c>
      <c r="H31" s="85">
        <f>COUNTIF('[1]25'!$A$2:$A$412,"AC")</f>
        <v>0</v>
      </c>
      <c r="I31" s="83">
        <f>COUNTIF('[1]25'!$A$2:$A$412,"CA")</f>
        <v>0</v>
      </c>
      <c r="J31" s="83">
        <f>COUNTIF('[1]25'!$A$2:$A$412,"CE")</f>
        <v>0</v>
      </c>
      <c r="K31" s="86">
        <f>COUNTIF('[1]25'!$A$2:$A$412,"SR")</f>
        <v>0</v>
      </c>
      <c r="L31" s="83">
        <f>COUNTIF('[1]25'!$G$2:$G$412,"APGC")</f>
        <v>0</v>
      </c>
      <c r="M31" s="87">
        <f>COUNTIF('[1]25'!$G$2:$G$412,"CHIM")+COUNTIF('[1]25'!$G$2:$G$412,"PCM")</f>
        <v>0</v>
      </c>
      <c r="N31" s="88">
        <f>COUNTIF('[1]25'!$G$2:$G$412,"PCA")</f>
        <v>0</v>
      </c>
      <c r="O31" s="89">
        <f>COUNTIF('[1]25'!$G$2:$G$412,"COMB")</f>
        <v>0</v>
      </c>
      <c r="P31" s="89">
        <f>COUNTIF('[1]25'!$G$2:$G$412,"APC")</f>
        <v>0</v>
      </c>
      <c r="Q31" s="88">
        <f>COUNTIF('[1]25'!$G$2:$G$412,"LOT")</f>
        <v>0</v>
      </c>
      <c r="R31" s="77">
        <f t="shared" ca="1" si="3"/>
        <v>42210</v>
      </c>
      <c r="S31" s="90" t="str">
        <f t="array" ref="S31">IF(SUM(IF(('[1]25'!$T$2:$T$422&lt;&gt;""),1,0))&lt;&gt;0,(SUM('[1]25'!$T$2:$T$422))/(SUM(IF(('[1]25'!$T$2:$T$422&lt;&gt;""),1,0))),"")</f>
        <v/>
      </c>
      <c r="T31" s="2"/>
      <c r="U31" s="78" t="s">
        <v>50</v>
      </c>
      <c r="V31" s="2"/>
      <c r="W31" s="62"/>
      <c r="X31" s="62"/>
      <c r="Y31" s="62"/>
      <c r="Z31" s="62"/>
      <c r="AA31" s="62"/>
      <c r="AB31" s="62"/>
      <c r="AC31" s="62"/>
      <c r="AD31" s="62"/>
      <c r="AE31" s="62">
        <f ca="1">YEAR(AE29)</f>
        <v>2015</v>
      </c>
      <c r="AF31" s="62"/>
      <c r="AG31" s="2"/>
      <c r="AH31" s="2"/>
      <c r="AI31" s="2"/>
    </row>
    <row r="32" spans="1:35" ht="14.25" customHeight="1">
      <c r="A32" s="81">
        <f t="shared" si="0"/>
        <v>26</v>
      </c>
      <c r="B32" s="82">
        <f>COUNTIF('[1]26'!$O$2:$O$412,"O")</f>
        <v>0</v>
      </c>
      <c r="C32" s="83">
        <f>COUNTA('[1]26'!$O$2:$O$412)</f>
        <v>0</v>
      </c>
      <c r="D32" s="84" t="str">
        <f t="shared" si="1"/>
        <v/>
      </c>
      <c r="E32" s="68"/>
      <c r="F32" s="69"/>
      <c r="G32" s="70">
        <f t="shared" si="2"/>
        <v>26</v>
      </c>
      <c r="H32" s="85">
        <f>COUNTIF('[1]26'!$A$2:$A$412,"AC")</f>
        <v>0</v>
      </c>
      <c r="I32" s="83">
        <f>COUNTIF('[1]26'!$A$2:$A$412,"CA")</f>
        <v>0</v>
      </c>
      <c r="J32" s="83">
        <f>COUNTIF('[1]26'!$A$2:$A$412,"CE")</f>
        <v>0</v>
      </c>
      <c r="K32" s="86">
        <f>COUNTIF('[1]26'!$A$2:$A$412,"SR")</f>
        <v>0</v>
      </c>
      <c r="L32" s="83">
        <f>COUNTIF('[1]26'!$G$2:$G$412,"APGC")</f>
        <v>0</v>
      </c>
      <c r="M32" s="87">
        <f>COUNTIF('[1]26'!$G$2:$G$412,"CHIM")+COUNTIF('[1]26'!$G$2:$G$412,"PCM")</f>
        <v>0</v>
      </c>
      <c r="N32" s="88">
        <f>COUNTIF('[1]26'!$G$2:$G$412,"PCA")</f>
        <v>0</v>
      </c>
      <c r="O32" s="89">
        <f>COUNTIF('[1]26'!$G$2:$G$412,"COMB")</f>
        <v>0</v>
      </c>
      <c r="P32" s="89">
        <f>COUNTIF('[1]26'!$G$2:$G$412,"APC")</f>
        <v>0</v>
      </c>
      <c r="Q32" s="88">
        <f>COUNTIF('[1]26'!$G$2:$G$412,"LOT")</f>
        <v>0</v>
      </c>
      <c r="R32" s="77">
        <f t="shared" ca="1" si="3"/>
        <v>42211</v>
      </c>
      <c r="S32" s="90" t="str">
        <f t="array" ref="S32">IF(SUM(IF(('[1]26'!$T$2:$T$422&lt;&gt;""),1,0))&lt;&gt;0,(SUM('[1]26'!$T$2:$T$422))/(SUM(IF(('[1]26'!$T$2:$T$422&lt;&gt;""),1,0))),"")</f>
        <v/>
      </c>
      <c r="T32" s="2"/>
      <c r="U32" s="78" t="s">
        <v>50</v>
      </c>
      <c r="V32" s="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2"/>
      <c r="AH32" s="2"/>
      <c r="AI32" s="2"/>
    </row>
    <row r="33" spans="1:36" ht="14.25" customHeight="1">
      <c r="A33" s="81">
        <f t="shared" si="0"/>
        <v>27</v>
      </c>
      <c r="B33" s="82">
        <f>COUNTIF('[1]27'!$O$2:$O$356,"O")</f>
        <v>0</v>
      </c>
      <c r="C33" s="83">
        <f>COUNTA('[1]27'!$O$2:$O$356)</f>
        <v>0</v>
      </c>
      <c r="D33" s="84" t="str">
        <f t="shared" si="1"/>
        <v/>
      </c>
      <c r="E33" s="68"/>
      <c r="F33" s="69"/>
      <c r="G33" s="70">
        <f t="shared" si="2"/>
        <v>27</v>
      </c>
      <c r="H33" s="85">
        <f>COUNTIF('[1]27'!$A$2:$A$356,"AC")</f>
        <v>0</v>
      </c>
      <c r="I33" s="83">
        <f>COUNTIF('[1]27'!$A$2:$A$356,"CA")</f>
        <v>0</v>
      </c>
      <c r="J33" s="83">
        <f>COUNTIF('[1]27'!$A$2:$A$356,"CE")</f>
        <v>0</v>
      </c>
      <c r="K33" s="86">
        <f>COUNTIF('[1]27'!$A$2:$A$356,"SR")</f>
        <v>0</v>
      </c>
      <c r="L33" s="83">
        <f>COUNTIF('[1]27'!$G$2:$G$356,"APGC")</f>
        <v>0</v>
      </c>
      <c r="M33" s="87">
        <f>COUNTIF('[1]27'!$G$2:$G$356,"CHIM")+COUNTIF('[1]27'!$G$2:$G$356,"PCM")</f>
        <v>0</v>
      </c>
      <c r="N33" s="88">
        <f>COUNTIF('[1]27'!$G$2:$G$356,"PCA")</f>
        <v>0</v>
      </c>
      <c r="O33" s="89">
        <f>COUNTIF('[1]27'!$G$2:$G$356,"COMB")</f>
        <v>0</v>
      </c>
      <c r="P33" s="89">
        <f>COUNTIF('[1]27'!$G$2:$G$356,"APC")</f>
        <v>0</v>
      </c>
      <c r="Q33" s="88">
        <f>COUNTIF('[1]27'!$G$2:$G$356,"LOT")</f>
        <v>0</v>
      </c>
      <c r="R33" s="77">
        <f t="shared" ca="1" si="3"/>
        <v>42212</v>
      </c>
      <c r="S33" s="90" t="str">
        <f t="array" ref="S33">IF(SUM(IF(('[1]27'!$T$2:$T$366&lt;&gt;""),1,0))&lt;&gt;0,(SUM('[1]27'!$T$2:$T$366))/(SUM(IF(('[1]27'!$T$2:$T$366&lt;&gt;""),1,0))),"")</f>
        <v/>
      </c>
      <c r="T33" s="2"/>
      <c r="U33" s="78" t="s">
        <v>50</v>
      </c>
      <c r="V33" s="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2"/>
      <c r="AH33" s="2"/>
      <c r="AI33" s="2"/>
    </row>
    <row r="34" spans="1:36" ht="14.25" customHeight="1">
      <c r="A34" s="81">
        <f t="shared" si="0"/>
        <v>28</v>
      </c>
      <c r="B34" s="82">
        <f>COUNTIF('[1]28'!$O$2:$O$304,"O")</f>
        <v>0</v>
      </c>
      <c r="C34" s="83">
        <f>COUNTA('[1]28'!$O$2:$O$304)</f>
        <v>0</v>
      </c>
      <c r="D34" s="84" t="str">
        <f t="shared" si="1"/>
        <v/>
      </c>
      <c r="E34" s="68"/>
      <c r="F34" s="69"/>
      <c r="G34" s="70">
        <f t="shared" si="2"/>
        <v>28</v>
      </c>
      <c r="H34" s="85">
        <f>COUNTIF('[1]28'!$A$2:$A$304,"AC")</f>
        <v>0</v>
      </c>
      <c r="I34" s="83">
        <f>COUNTIF('[1]28'!$A$2:$A$304,"CA")</f>
        <v>0</v>
      </c>
      <c r="J34" s="83">
        <f>COUNTIF('[1]28'!$A$2:$A$304,"CE")</f>
        <v>0</v>
      </c>
      <c r="K34" s="86">
        <f>COUNTIF('[1]28'!$A$2:$A$304,"SR")</f>
        <v>0</v>
      </c>
      <c r="L34" s="83">
        <f>COUNTIF('[1]28'!$G$2:$G$304,"APGC")</f>
        <v>0</v>
      </c>
      <c r="M34" s="87">
        <f>COUNTIF('[1]28'!$G$2:$G$304,"CHIM")+COUNTIF('[1]28'!$G$2:$G$304,"PCM")</f>
        <v>0</v>
      </c>
      <c r="N34" s="88">
        <f>COUNTIF('[1]28'!$G$2:$G$304,"PCA")</f>
        <v>0</v>
      </c>
      <c r="O34" s="89">
        <f>COUNTIF('[1]28'!$G$2:$G$304,"COMB")</f>
        <v>0</v>
      </c>
      <c r="P34" s="89">
        <f>COUNTIF('[1]28'!$G$2:$G$304,"APC")</f>
        <v>0</v>
      </c>
      <c r="Q34" s="88">
        <f>COUNTIF('[1]28'!$G$2:$G$304,"LOT")</f>
        <v>0</v>
      </c>
      <c r="R34" s="77">
        <f t="shared" ca="1" si="3"/>
        <v>42213</v>
      </c>
      <c r="S34" s="90" t="str">
        <f t="array" ref="S34">IF(SUM(IF(('[1]28'!$T$2:$T$314&lt;&gt;""),1,0))&lt;&gt;0,(SUM('[1]28'!$T$2:$T$314))/(SUM(IF(('[1]28'!$T$2:$T$314&lt;&gt;""),1,0))),"")</f>
        <v/>
      </c>
      <c r="T34" s="2"/>
      <c r="U34" s="78" t="s">
        <v>50</v>
      </c>
      <c r="V34" s="2"/>
      <c r="W34" s="62"/>
      <c r="X34" s="62"/>
      <c r="Y34" s="62"/>
      <c r="Z34" s="62"/>
      <c r="AA34" s="62"/>
      <c r="AB34" s="91"/>
      <c r="AC34" s="62"/>
      <c r="AD34" s="62"/>
      <c r="AE34" s="62"/>
      <c r="AF34" s="62"/>
      <c r="AG34" s="2"/>
      <c r="AH34" s="2"/>
      <c r="AI34" s="2"/>
    </row>
    <row r="35" spans="1:36" ht="15" customHeight="1">
      <c r="A35" s="81">
        <f t="shared" si="0"/>
        <v>29</v>
      </c>
      <c r="B35" s="82">
        <f>COUNTIF('[1]29'!$O$2:$O$440,"O")</f>
        <v>0</v>
      </c>
      <c r="C35" s="83">
        <f>COUNTA('[1]29'!$O$2:$O$440)</f>
        <v>0</v>
      </c>
      <c r="D35" s="84" t="str">
        <f t="shared" si="1"/>
        <v/>
      </c>
      <c r="E35" s="68"/>
      <c r="F35" s="69"/>
      <c r="G35" s="70">
        <f t="shared" si="2"/>
        <v>29</v>
      </c>
      <c r="H35" s="85">
        <f>COUNTIF('[1]29'!$A$2:$A$440,"AC")</f>
        <v>0</v>
      </c>
      <c r="I35" s="83">
        <f>COUNTIF('[1]29'!$A$2:$A$440,"CA")</f>
        <v>0</v>
      </c>
      <c r="J35" s="83">
        <f>COUNTIF('[1]29'!$A$2:$A$440,"CE")</f>
        <v>0</v>
      </c>
      <c r="K35" s="86">
        <f>COUNTIF('[1]29'!$A$2:$A$440,"SR")</f>
        <v>0</v>
      </c>
      <c r="L35" s="83">
        <f>COUNTIF('[1]29'!$G$2:$G$440,"APGC")</f>
        <v>0</v>
      </c>
      <c r="M35" s="87">
        <f>COUNTIF('[1]29'!$G$2:$G$440,"CHIM")+COUNTIF('[1]29'!$G$2:$G$440,"PCM")</f>
        <v>0</v>
      </c>
      <c r="N35" s="88">
        <f>COUNTIF('[1]29'!$G$2:$G$440,"PCA")</f>
        <v>0</v>
      </c>
      <c r="O35" s="89">
        <f>COUNTIF('[1]29'!$G$2:$G$440,"COMB")</f>
        <v>0</v>
      </c>
      <c r="P35" s="89">
        <f>COUNTIF('[1]29'!$G$2:$G$440,"APC")</f>
        <v>0</v>
      </c>
      <c r="Q35" s="88">
        <f>COUNTIF('[1]29'!$G$2:$G$440,"LOT")</f>
        <v>0</v>
      </c>
      <c r="R35" s="77">
        <f t="shared" ca="1" si="3"/>
        <v>42214</v>
      </c>
      <c r="S35" s="90" t="str">
        <f t="array" ref="S35">IF(SUM(IF(('[1]29'!$T$2:$T$450&lt;&gt;""),1,0))&lt;&gt;0,(SUM('[1]29'!$T$2:$T$450))/(SUM(IF(('[1]29'!$T$2:$T$450&lt;&gt;""),1,0))),"")</f>
        <v/>
      </c>
      <c r="T35" s="2"/>
      <c r="U35" s="78" t="s">
        <v>50</v>
      </c>
      <c r="V35" s="2"/>
      <c r="W35" s="62"/>
      <c r="X35" s="62"/>
      <c r="Y35" s="62"/>
      <c r="Z35" s="62"/>
      <c r="AA35" s="62"/>
      <c r="AB35" s="91"/>
      <c r="AC35" s="62"/>
      <c r="AD35" s="62"/>
      <c r="AE35" s="62"/>
      <c r="AF35" s="62"/>
      <c r="AG35" s="2"/>
      <c r="AH35" s="2"/>
      <c r="AI35" s="2"/>
    </row>
    <row r="36" spans="1:36" ht="15" customHeight="1">
      <c r="A36" s="81">
        <f t="shared" si="0"/>
        <v>30</v>
      </c>
      <c r="B36" s="82">
        <f>COUNTIF('[1]30'!$O$2:$O$454,"O")</f>
        <v>0</v>
      </c>
      <c r="C36" s="83">
        <f>COUNTA('[1]30'!$O$2:$O$454)</f>
        <v>0</v>
      </c>
      <c r="D36" s="84" t="str">
        <f t="shared" si="1"/>
        <v/>
      </c>
      <c r="E36" s="68"/>
      <c r="F36" s="69"/>
      <c r="G36" s="70">
        <f t="shared" si="2"/>
        <v>30</v>
      </c>
      <c r="H36" s="85">
        <f>COUNTIF('[1]30'!$A$2:$A$454,"AC")</f>
        <v>0</v>
      </c>
      <c r="I36" s="83">
        <f>COUNTIF('[1]30'!$A$2:$A$454,"CA")</f>
        <v>0</v>
      </c>
      <c r="J36" s="83">
        <f>COUNTIF('[1]30'!$A$2:$A$454,"CE")</f>
        <v>0</v>
      </c>
      <c r="K36" s="86">
        <f>COUNTIF('[1]30'!$A$2:$A$454,"SR")</f>
        <v>0</v>
      </c>
      <c r="L36" s="83">
        <f>COUNTIF('[1]30'!$G$2:$G$454,"APGC")</f>
        <v>0</v>
      </c>
      <c r="M36" s="87">
        <f>COUNTIF('[1]30'!$G$2:$G$454,"CHIM")+COUNTIF('[1]30'!$G$2:$G$454,"PCM")</f>
        <v>0</v>
      </c>
      <c r="N36" s="88">
        <f>COUNTIF('[1]30'!$G$2:$G$454,"PCA")</f>
        <v>0</v>
      </c>
      <c r="O36" s="89">
        <f>COUNTIF('[1]30'!$G$2:$G$454,"COMB")</f>
        <v>0</v>
      </c>
      <c r="P36" s="89">
        <f>COUNTIF('[1]30'!$G$2:$G$454,"APC")</f>
        <v>0</v>
      </c>
      <c r="Q36" s="88">
        <f>COUNTIF('[1]30'!$G$2:$G$454,"LOT")</f>
        <v>0</v>
      </c>
      <c r="R36" s="77">
        <f t="shared" ca="1" si="3"/>
        <v>42215</v>
      </c>
      <c r="S36" s="90" t="str">
        <f t="array" ref="S36">IF(SUM(IF(('[1]30'!$T$2:$T$464&lt;&gt;""),1,0))&lt;&gt;0,(SUM('[1]30'!$T$2:$T$464))/(SUM(IF(('[1]30'!$T$2:$T$464&lt;&gt;""),1,0))),"")</f>
        <v/>
      </c>
      <c r="T36" s="2"/>
      <c r="U36" s="78" t="s">
        <v>50</v>
      </c>
      <c r="V36" s="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2"/>
      <c r="AH36" s="2"/>
      <c r="AI36" s="2"/>
    </row>
    <row r="37" spans="1:36" ht="15" customHeight="1" thickBot="1">
      <c r="A37" s="98">
        <v>31</v>
      </c>
      <c r="B37" s="99">
        <f>COUNTIF('[1]31'!$O$2:$O$414,"O")</f>
        <v>0</v>
      </c>
      <c r="C37" s="100">
        <f>COUNTA('[1]31'!$O$2:$O$414)</f>
        <v>0</v>
      </c>
      <c r="D37" s="101" t="str">
        <f t="shared" si="1"/>
        <v/>
      </c>
      <c r="E37" s="68"/>
      <c r="F37" s="69"/>
      <c r="G37" s="102">
        <v>31</v>
      </c>
      <c r="H37" s="103">
        <f>COUNTIF('[1]31'!$A$2:$A$414,"AC")</f>
        <v>0</v>
      </c>
      <c r="I37" s="104">
        <f>COUNTIF('[1]31'!$A$2:$A$414,"CA")</f>
        <v>0</v>
      </c>
      <c r="J37" s="104">
        <f>COUNTIF('[1]31'!$A$2:$A$414,"CE")</f>
        <v>0</v>
      </c>
      <c r="K37" s="105">
        <f>COUNTIF('[1]11'!$A$2:$A$394,"SR")</f>
        <v>4</v>
      </c>
      <c r="L37" s="104">
        <f>COUNTIF('[1]31'!$G$2:$G$414,"APGC")</f>
        <v>0</v>
      </c>
      <c r="M37" s="106">
        <f>COUNTIF('[1]31'!$G$2:$G$414,"CHIM")+COUNTIF('[1]31'!$G$2:$G$414,"PCM")</f>
        <v>0</v>
      </c>
      <c r="N37" s="107">
        <f>COUNTIF('[1]31'!$G$2:$G$414,"PCA")</f>
        <v>0</v>
      </c>
      <c r="O37" s="108">
        <f>COUNTIF('[1]31'!$G$2:$G$414,"COMB")</f>
        <v>0</v>
      </c>
      <c r="P37" s="108">
        <f>COUNTIF('[1]31'!$G$2:$G$414,"APC")</f>
        <v>0</v>
      </c>
      <c r="Q37" s="107">
        <f>COUNTIF('[1]31'!$G$2:$G$414,"LOT")</f>
        <v>0</v>
      </c>
      <c r="R37" s="77">
        <f t="shared" ca="1" si="3"/>
        <v>42216</v>
      </c>
      <c r="S37" s="109" t="str">
        <f t="array" ref="S37">IF(SUM(IF(('[1]31'!$T$2:$T$424&lt;&gt;""),1,0))&lt;&gt;0,(SUM('[1]31'!$T$2:$T$424))/(SUM(IF(('[1]31'!$T$2:$T$424&lt;&gt;""),1,0))),"")</f>
        <v/>
      </c>
      <c r="T37" s="2"/>
      <c r="U37" s="78" t="s">
        <v>50</v>
      </c>
      <c r="V37" s="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2"/>
      <c r="AH37" s="2"/>
      <c r="AI37" s="2"/>
    </row>
    <row r="38" spans="1:36" s="128" customFormat="1" ht="26.25" thickBot="1">
      <c r="A38" s="110" t="s">
        <v>22</v>
      </c>
      <c r="B38" s="111">
        <f>SUM(B7:B37)</f>
        <v>41</v>
      </c>
      <c r="C38" s="111">
        <f>SUM(C7:C37)</f>
        <v>293</v>
      </c>
      <c r="D38" s="112">
        <f>B38/C38</f>
        <v>0.13993174061433447</v>
      </c>
      <c r="E38" s="113"/>
      <c r="F38" s="114"/>
      <c r="G38" s="115" t="s">
        <v>23</v>
      </c>
      <c r="H38" s="116">
        <f t="shared" ref="H38:Q38" si="4">SUM(H7:H37)</f>
        <v>66</v>
      </c>
      <c r="I38" s="117">
        <f t="shared" si="4"/>
        <v>136</v>
      </c>
      <c r="J38" s="117">
        <f t="shared" si="4"/>
        <v>0</v>
      </c>
      <c r="K38" s="118">
        <f t="shared" si="4"/>
        <v>98</v>
      </c>
      <c r="L38" s="119">
        <f t="shared" si="4"/>
        <v>26</v>
      </c>
      <c r="M38" s="120">
        <f t="shared" si="4"/>
        <v>29</v>
      </c>
      <c r="N38" s="121">
        <f t="shared" si="4"/>
        <v>51</v>
      </c>
      <c r="O38" s="117">
        <f t="shared" si="4"/>
        <v>66</v>
      </c>
      <c r="P38" s="117">
        <f t="shared" si="4"/>
        <v>31</v>
      </c>
      <c r="Q38" s="121">
        <f t="shared" si="4"/>
        <v>80</v>
      </c>
      <c r="R38" s="122" t="s">
        <v>24</v>
      </c>
      <c r="S38" s="123">
        <f t="array" ref="S38">IF(SUM(IF(($S$7:$S$37&lt;&gt;""),1,0))&lt;&gt;0,(SUM($S$7:$S$37))/(SUM(IF(($S$7:$S$37&lt;&gt;""),1,0))),"")</f>
        <v>41.482534389629976</v>
      </c>
      <c r="T38" s="124"/>
      <c r="U38" s="125">
        <f t="array" ref="U38">IF(SUM(IF(($U$7:$U$37&lt;&gt;""),1,0))&lt;&gt;0,(SUM($U$7:$U$37))/(SUM(IF(($U$7:$U$37&lt;&gt;""),1,0))),"")</f>
        <v>41.482534389629976</v>
      </c>
      <c r="V38" s="124"/>
      <c r="W38" s="126"/>
      <c r="X38" s="127"/>
      <c r="Y38" s="127"/>
      <c r="Z38" s="127"/>
      <c r="AA38" s="127"/>
      <c r="AB38" s="127"/>
      <c r="AC38" s="127"/>
      <c r="AD38" s="127"/>
      <c r="AE38" s="127"/>
      <c r="AF38" s="127"/>
      <c r="AG38" s="124"/>
      <c r="AH38" s="2"/>
      <c r="AI38" s="2"/>
      <c r="AJ38" s="3"/>
    </row>
    <row r="39" spans="1:36" ht="20.25" customHeight="1" thickTop="1" thickBot="1">
      <c r="A39" s="1"/>
      <c r="B39" s="1"/>
      <c r="C39" s="1"/>
      <c r="D39" s="1"/>
      <c r="E39" s="1"/>
      <c r="F39" s="1"/>
      <c r="G39" s="1"/>
      <c r="H39" s="129">
        <f>SUM(H38:K38)</f>
        <v>300</v>
      </c>
      <c r="I39" s="129"/>
      <c r="J39" s="129"/>
      <c r="K39" s="130"/>
      <c r="L39" s="131">
        <f>SUM(L38:M38)</f>
        <v>55</v>
      </c>
      <c r="M39" s="13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3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3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6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33"/>
      <c r="M42" s="134" t="str">
        <f>IF(ISERR(A42/C1),"",B42/C1)</f>
        <v/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3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6" s="140" customFormat="1" hidden="1">
      <c r="A44" s="135" t="s">
        <v>25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6"/>
      <c r="L44" s="133"/>
      <c r="M44" s="137" t="s">
        <v>26</v>
      </c>
      <c r="N44" s="135"/>
      <c r="O44" s="135"/>
      <c r="P44" s="135"/>
      <c r="Q44" s="135"/>
      <c r="R44" s="135"/>
      <c r="S44" s="135"/>
      <c r="T44" s="135"/>
      <c r="U44" s="135"/>
      <c r="V44" s="135"/>
      <c r="W44" s="138"/>
      <c r="X44" s="2"/>
      <c r="Y44" s="137" t="s">
        <v>27</v>
      </c>
      <c r="Z44" s="135"/>
      <c r="AA44" s="135"/>
      <c r="AB44" s="135"/>
      <c r="AC44" s="135"/>
      <c r="AD44" s="135"/>
      <c r="AE44" s="135"/>
      <c r="AF44" s="135"/>
      <c r="AG44" s="139"/>
      <c r="AH44" s="2"/>
      <c r="AI44" s="2"/>
    </row>
    <row r="45" spans="1:36" s="140" customFormat="1" ht="13.5" hidden="1" thickBot="1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2"/>
      <c r="L45" s="133"/>
      <c r="M45" s="143"/>
      <c r="N45" s="144"/>
      <c r="O45" s="144"/>
      <c r="P45" s="144"/>
      <c r="Q45" s="144"/>
      <c r="R45" s="144"/>
      <c r="S45" s="144"/>
      <c r="T45" s="144"/>
      <c r="U45" s="144"/>
      <c r="V45" s="144"/>
      <c r="W45" s="145"/>
      <c r="X45" s="2"/>
      <c r="Y45" s="143"/>
      <c r="Z45" s="144"/>
      <c r="AA45" s="144"/>
      <c r="AB45" s="144"/>
      <c r="AC45" s="144"/>
      <c r="AD45" s="144"/>
      <c r="AE45" s="144"/>
      <c r="AF45" s="144"/>
      <c r="AG45" s="146"/>
      <c r="AH45" s="2"/>
      <c r="AI45" s="2"/>
    </row>
    <row r="46" spans="1:36" ht="14.25" hidden="1" thickTop="1" thickBot="1">
      <c r="A46" s="147" t="s">
        <v>28</v>
      </c>
      <c r="B46" s="148"/>
      <c r="C46" s="148"/>
      <c r="D46" s="148"/>
      <c r="E46" s="149"/>
      <c r="F46" s="147" t="s">
        <v>29</v>
      </c>
      <c r="G46" s="148"/>
      <c r="H46" s="148"/>
      <c r="I46" s="148"/>
      <c r="J46" s="148"/>
      <c r="K46" s="150"/>
      <c r="L46" s="133"/>
      <c r="M46" s="151" t="s">
        <v>28</v>
      </c>
      <c r="N46" s="152"/>
      <c r="O46" s="152"/>
      <c r="P46" s="152"/>
      <c r="Q46" s="152"/>
      <c r="R46" s="153" t="s">
        <v>29</v>
      </c>
      <c r="S46" s="148"/>
      <c r="T46" s="148"/>
      <c r="U46" s="148"/>
      <c r="V46" s="148"/>
      <c r="W46" s="150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6" ht="15" hidden="1" customHeight="1" thickTop="1" thickBot="1">
      <c r="A47" s="154" t="s">
        <v>30</v>
      </c>
      <c r="B47" s="155" t="s">
        <v>31</v>
      </c>
      <c r="C47" s="155" t="s">
        <v>32</v>
      </c>
      <c r="D47" s="155" t="s">
        <v>33</v>
      </c>
      <c r="E47" s="156" t="s">
        <v>34</v>
      </c>
      <c r="F47" s="157" t="s">
        <v>19</v>
      </c>
      <c r="G47" s="155" t="s">
        <v>20</v>
      </c>
      <c r="H47" s="155" t="s">
        <v>17</v>
      </c>
      <c r="I47" s="155" t="s">
        <v>15</v>
      </c>
      <c r="J47" s="155" t="s">
        <v>16</v>
      </c>
      <c r="K47" s="158" t="s">
        <v>18</v>
      </c>
      <c r="L47" s="159" t="s">
        <v>11</v>
      </c>
      <c r="M47" s="160" t="s">
        <v>35</v>
      </c>
      <c r="N47" s="161" t="s">
        <v>31</v>
      </c>
      <c r="O47" s="161" t="s">
        <v>32</v>
      </c>
      <c r="P47" s="161" t="s">
        <v>33</v>
      </c>
      <c r="Q47" s="162" t="s">
        <v>34</v>
      </c>
      <c r="R47" s="157" t="s">
        <v>19</v>
      </c>
      <c r="S47" s="155" t="s">
        <v>20</v>
      </c>
      <c r="T47" s="155" t="s">
        <v>17</v>
      </c>
      <c r="U47" s="155" t="s">
        <v>15</v>
      </c>
      <c r="V47" s="155" t="s">
        <v>16</v>
      </c>
      <c r="W47" s="156" t="s">
        <v>18</v>
      </c>
      <c r="X47" s="163" t="s">
        <v>11</v>
      </c>
      <c r="Y47" s="164" t="s">
        <v>36</v>
      </c>
      <c r="Z47" s="165" t="s">
        <v>37</v>
      </c>
      <c r="AA47" s="165" t="s">
        <v>38</v>
      </c>
      <c r="AB47" s="165" t="s">
        <v>39</v>
      </c>
      <c r="AC47" s="165" t="s">
        <v>40</v>
      </c>
      <c r="AD47" s="165" t="s">
        <v>41</v>
      </c>
      <c r="AE47" s="165" t="s">
        <v>42</v>
      </c>
      <c r="AF47" s="165" t="s">
        <v>43</v>
      </c>
      <c r="AG47" s="166" t="s">
        <v>44</v>
      </c>
      <c r="AH47" s="2"/>
      <c r="AI47" s="2"/>
    </row>
    <row r="48" spans="1:36" ht="15" hidden="1" customHeight="1" thickBot="1">
      <c r="A48" s="167">
        <f t="array" ref="A48">IF(ISERROR(SUM(IF(('[1]01'!$A$2:$A$361=$A$47)*('[1]01'!$O$2:$O$361="O"),1,0))),"",SUM(IF(('[1]01'!$A$2:$A$361=$A$47)*('[1]01'!$O$2:$O$361="O"),1,0)))</f>
        <v>0</v>
      </c>
      <c r="B48" s="168">
        <f t="array" ref="B48">IF(ISERROR(SUM(IF(('[1]01'!$A$2:$A$361=B47)*('[1]01'!$O$2:$O$361="O"),1,0))),"",SUM(IF(('[1]01'!$A$2:$A$361=B47)*('[1]01'!$O$2:$O$361="O"),1,0)))</f>
        <v>0</v>
      </c>
      <c r="C48" s="168">
        <f t="array" ref="C48">IF(ISERROR(SUM(IF(('[1]01'!$A$2:$A$361=C47)*('[1]01'!$O$2:$O$361="O"),1,0))),"",SUM(IF(('[1]01'!$A$2:$A$361=C47)*('[1]01'!$O$2:$O$361="O"),1,0)))</f>
        <v>0</v>
      </c>
      <c r="D48" s="168">
        <f t="array" ref="D48">IF(ISERROR(SUM(IF(('[1]01'!$A$2:$A$361=D47)*('[1]01'!$O$2:$O$361="O"),1,0))),"",SUM(IF(('[1]01'!$A$2:$A$361=D47)*('[1]01'!$O$2:$O$361="O"),1,0)))</f>
        <v>0</v>
      </c>
      <c r="E48" s="169">
        <f t="array" ref="E48">IF(ISERROR(SUM(IF(('[1]01'!$A$2:$A$361=E47)*('[1]01'!$O$2:$O$361="O"),1,0))),"",SUM(IF(('[1]01'!$A$2:$A$361=E47)*('[1]01'!$O$2:$O$361="O"),1,0)))</f>
        <v>0</v>
      </c>
      <c r="F48" s="170">
        <f t="array" ref="F48">SUM(IF(('[1]01'!$G$2:$G$351="APC")*('[1]01'!$O$2:$O$351="O"),1,0))</f>
        <v>1</v>
      </c>
      <c r="G48" s="171">
        <f t="array" ref="G48">SUM(IF(('[1]01'!$G$2:$G$351="LOT")*('[1]01'!$O$2:$O$351="O"),1,0))</f>
        <v>0</v>
      </c>
      <c r="H48" s="171">
        <f t="array" ref="H48">SUM(IF(('[1]01'!$G$2:$G$351="PCA")*('[1]01'!$O$2:$O$351="O"),1,0))</f>
        <v>1</v>
      </c>
      <c r="I48" s="171">
        <f t="array" ref="I48">SUM(IF(('[1]01'!$G$2:$G$351="APGC")*('[1]01'!$O$2:$O$351="O"),1,0))</f>
        <v>1</v>
      </c>
      <c r="J48" s="171">
        <f t="array" ref="J48">SUM(IF(('[1]01'!$G$2:$G$351="CHIM")*('[1]01'!$O$2:$O$351="O"),1,0))+SUM(IF(('[1]01'!$G$2:$G$351="PCM")*('[1]01'!$O$2:$O$351="O"),1,0))</f>
        <v>1</v>
      </c>
      <c r="K48" s="172">
        <f t="array" ref="K48">SUM(IF(('[1]01'!$G$2:$G$351="COMB")*('[1]01'!$O$2:$O$351="O"),1,0))</f>
        <v>0</v>
      </c>
      <c r="L48" s="173">
        <v>1</v>
      </c>
      <c r="M48" s="174">
        <f t="shared" ref="M48:M77" si="5">IF(ISERR(A48/B7),"",A48/B7)</f>
        <v>0</v>
      </c>
      <c r="N48" s="175">
        <f t="shared" ref="N48:N77" si="6">IF(ISERR(B48/B7),"",B48/B7)</f>
        <v>0</v>
      </c>
      <c r="O48" s="175">
        <f t="shared" ref="O48:O77" si="7">IF(ISERR(C48/B7),"",C48/B7)</f>
        <v>0</v>
      </c>
      <c r="P48" s="175">
        <f t="shared" ref="P48:P77" si="8">IF(ISERR(D48/B7),"",D48/B7)</f>
        <v>0</v>
      </c>
      <c r="Q48" s="176">
        <f t="shared" ref="Q48:Q77" si="9">IF(ISERR(E48/B7),"",E48/B7)</f>
        <v>0</v>
      </c>
      <c r="R48" s="177">
        <f t="shared" ref="R48:R77" si="10">IF(ISERR(F48/B7),"",F48/B7)</f>
        <v>0.25</v>
      </c>
      <c r="S48" s="175">
        <f t="shared" ref="S48:S77" si="11">IF(ISERR(G48/B7),"",G48/B7)</f>
        <v>0</v>
      </c>
      <c r="T48" s="175">
        <f t="shared" ref="T48:T77" si="12">IF(ISERR(H48/B7),"",H48/B7)</f>
        <v>0.25</v>
      </c>
      <c r="U48" s="175">
        <f t="shared" ref="U48:U77" si="13">IF(ISERR(I48/B7),"",I48/B7)</f>
        <v>0.25</v>
      </c>
      <c r="V48" s="175">
        <f t="shared" ref="V48:V77" si="14">IF(ISERR(J48/B7),"",J48/B7)</f>
        <v>0.25</v>
      </c>
      <c r="W48" s="176">
        <f t="shared" ref="W48:W77" si="15">IF(ISERR(K48/B7),"",K48/B7)</f>
        <v>0</v>
      </c>
      <c r="X48" s="178">
        <v>1</v>
      </c>
      <c r="Y48" s="179">
        <f t="array" ref="Y48">SUM(IF(('[1]01'!$O$2:$O$361="O")*('[1]01'!$L$2:$L$361=$Y$47),1,0))</f>
        <v>0</v>
      </c>
      <c r="Z48" s="179">
        <f t="array" ref="Z48">SUM(IF(('[1]01'!$O$2:$O$361="O")*('[1]01'!$L$2:$L$361=$Z$47),1,0))</f>
        <v>1</v>
      </c>
      <c r="AA48" s="179">
        <f t="array" ref="AA48">SUM(IF(('[1]01'!$O$2:$O$361="O")*('[1]01'!$L$2:$L$361=$AA$47),1,0))</f>
        <v>2</v>
      </c>
      <c r="AB48" s="179">
        <f t="array" ref="AB48">SUM(IF(('[1]01'!$O$2:$O$361="O")*('[1]01'!$L$2:$L$361=$AB$47),1,0))</f>
        <v>0</v>
      </c>
      <c r="AC48" s="179">
        <f t="array" ref="AC48">SUM(IF(('[1]01'!$O$2:$O$361="O")*('[1]01'!$L$2:$L$361=$AC$47),1,0))</f>
        <v>0</v>
      </c>
      <c r="AD48" s="179">
        <f t="array" ref="AD48">SUM(IF(('[1]01'!$O$2:$O$361="O")*('[1]01'!$L$2:$L$361=$AD$47),1,0))</f>
        <v>0</v>
      </c>
      <c r="AE48" s="179">
        <f t="array" ref="AE48">SUM(IF(('[1]01'!$O$2:$O$361="O")*('[1]01'!$L$2:$L$361=$AE$47),1,0))</f>
        <v>0</v>
      </c>
      <c r="AF48" s="179">
        <f t="array" ref="AF48">SUM(IF(('[1]01'!$O$2:$O$361="O")*('[1]01'!$L$2:$L$361=$AF$47),1,0))</f>
        <v>0</v>
      </c>
      <c r="AG48" s="180">
        <f t="array" ref="AG48">SUM(IF(('[1]01'!$O$2:$O$361="O")*('[1]01'!$L$2:$L$361=$AG$47),1,0))</f>
        <v>1</v>
      </c>
      <c r="AH48" s="2"/>
      <c r="AI48" s="2"/>
    </row>
    <row r="49" spans="1:35" ht="15" hidden="1" customHeight="1" thickBot="1">
      <c r="A49" s="181">
        <f t="array" ref="A49">IF(ISERROR(SUM(IF(('[1]02'!$A$2:$A$424=A47)*('[1]02'!$O$2:$O$424="O"),1,0))),"",SUM(IF(('[1]02'!$A$2:$A$424=A47)*('[1]02'!$O$2:$O$424="O"),1,0)))</f>
        <v>0</v>
      </c>
      <c r="B49" s="168">
        <f t="array" ref="B49">IF(ISERROR(SUM(IF(('[1]02'!$A$2:$A$424=B47)*('[1]02'!$O$2:$O$424="O"),1,0))),"",SUM(IF(('[1]02'!$A$2:$A$424=B47)*('[1]02'!$O$2:$O$424="O"),1,0)))</f>
        <v>0</v>
      </c>
      <c r="C49" s="168">
        <f t="array" ref="C49">IF(ISERROR(SUM(IF(('[1]02'!$A$2:$A$424=C47)*('[1]02'!$O$2:$O$424="O"),1,0))),"",SUM(IF(('[1]02'!$A$2:$A$424=C47)*('[1]02'!$O$2:$O$424="O"),1,0)))</f>
        <v>0</v>
      </c>
      <c r="D49" s="168">
        <f t="array" ref="D49">IF(ISERROR(SUM(IF(('[1]02'!$A$2:$A$424=D47)*('[1]02'!$O$2:$O$424="O"),1,0))),"",SUM(IF(('[1]02'!$A$2:$A$424=D47)*('[1]02'!$O$2:$O$424="O"),1,0)))</f>
        <v>0</v>
      </c>
      <c r="E49" s="169">
        <f t="array" ref="E49">IF(ISERROR(SUM(IF(('[1]02'!$A$2:$A$424=E47)*('[1]02'!$O$2:$O$424="O"),1,0))),"",SUM(IF(('[1]02'!$A$2:$A$424=E47)*('[1]02'!$O$2:$O$424="O"),1,0)))</f>
        <v>0</v>
      </c>
      <c r="F49" s="182">
        <f t="array" ref="F49">SUM(IF(('[1]02'!$G$2:$G$414="APC")*('[1]02'!$O$2:$O$414="O"),1,0))</f>
        <v>0</v>
      </c>
      <c r="G49" s="168">
        <f t="array" ref="G49">SUM(IF(('[1]02'!$G$2:$G$414="LOT")*('[1]02'!$O$2:$O$414="O"),1,0))</f>
        <v>0</v>
      </c>
      <c r="H49" s="168">
        <f t="array" ref="H49">SUM(IF(('[1]02'!$G$2:$G$414="PCA")*('[1]02'!$O$2:$O$414="O"),1,0))</f>
        <v>1</v>
      </c>
      <c r="I49" s="168">
        <f t="array" ref="I49">SUM(IF(('[1]02'!$G$2:$G$414="APGC")*('[1]02'!$O$2:$O$414="O"),1,0))</f>
        <v>1</v>
      </c>
      <c r="J49" s="168">
        <f t="array" ref="J49">SUM(IF(('[1]02'!$G$2:$G$414="CHIM")*('[1]02'!$O$2:$O$414="O"),1,0))+SUM(IF(('[1]02'!$G$2:$G$414="PCM")*('[1]02'!$O$2:$O$414="O"),1,0))</f>
        <v>1</v>
      </c>
      <c r="K49" s="183">
        <f t="array" ref="K49">SUM(IF(('[1]02'!$G$2:$G$414="COMB")*('[1]02'!$O$2:$O$414="O"),1,0))</f>
        <v>0</v>
      </c>
      <c r="L49" s="173">
        <f t="shared" ref="L49:L77" si="16">L48+1</f>
        <v>2</v>
      </c>
      <c r="M49" s="184">
        <f t="shared" si="5"/>
        <v>0</v>
      </c>
      <c r="N49" s="185">
        <f t="shared" si="6"/>
        <v>0</v>
      </c>
      <c r="O49" s="185">
        <f t="shared" si="7"/>
        <v>0</v>
      </c>
      <c r="P49" s="185">
        <f t="shared" si="8"/>
        <v>0</v>
      </c>
      <c r="Q49" s="186">
        <f t="shared" si="9"/>
        <v>0</v>
      </c>
      <c r="R49" s="187">
        <f t="shared" si="10"/>
        <v>0</v>
      </c>
      <c r="S49" s="185">
        <f t="shared" si="11"/>
        <v>0</v>
      </c>
      <c r="T49" s="185">
        <f t="shared" si="12"/>
        <v>0.33333333333333331</v>
      </c>
      <c r="U49" s="185">
        <f t="shared" si="13"/>
        <v>0.33333333333333331</v>
      </c>
      <c r="V49" s="185">
        <f t="shared" si="14"/>
        <v>0.33333333333333331</v>
      </c>
      <c r="W49" s="186">
        <f t="shared" si="15"/>
        <v>0</v>
      </c>
      <c r="X49" s="178">
        <f t="shared" ref="X49:X77" si="17">X48+1</f>
        <v>2</v>
      </c>
      <c r="Y49" s="179">
        <f t="array" ref="Y49">SUM(IF(('[1]02'!$O$2:$O$424="O")*('[1]02'!$L$2:$L$424=Y47),1,0))</f>
        <v>0</v>
      </c>
      <c r="Z49" s="179">
        <f t="array" ref="Z49">SUM(IF(('[1]02'!$O$2:$O$424="O")*('[1]02'!$L$2:$L$424=Z47),1,0))</f>
        <v>0</v>
      </c>
      <c r="AA49" s="179">
        <f t="array" ref="AA49">SUM(IF(('[1]02'!$O$2:$O$424="O")*('[1]02'!$L$2:$L$424=AA47),1,0))</f>
        <v>1</v>
      </c>
      <c r="AB49" s="179">
        <f t="array" ref="AB49">SUM(IF(('[1]02'!$O$2:$O$424="O")*('[1]02'!$L$2:$L$424=AB47),1,0))</f>
        <v>0</v>
      </c>
      <c r="AC49" s="179">
        <f t="array" ref="AC49">SUM(IF(('[1]02'!$O$2:$O$424="O")*('[1]02'!$L$2:$L$424=AC47),1,0))</f>
        <v>0</v>
      </c>
      <c r="AD49" s="179">
        <f t="array" ref="AD49">SUM(IF(('[1]02'!$O$2:$O$424="O")*('[1]02'!$L$2:$L$424=AD47),1,0))</f>
        <v>0</v>
      </c>
      <c r="AE49" s="179">
        <f t="array" ref="AE49">SUM(IF(('[1]02'!$O$2:$O$424="O")*('[1]02'!$L$2:$L$424=AE47),1,0))</f>
        <v>0</v>
      </c>
      <c r="AF49" s="179">
        <f t="array" ref="AF49">SUM(IF(('[1]02'!$O$2:$O$424="O")*('[1]02'!$L$2:$L$424=AF47),1,0))</f>
        <v>0</v>
      </c>
      <c r="AG49" s="180">
        <f t="array" ref="AG49">SUM(IF(('[1]02'!$O$2:$O$424="O")*('[1]02'!$L$2:$L$424=AG47),1,0))</f>
        <v>2</v>
      </c>
      <c r="AH49" s="2"/>
      <c r="AI49" s="2"/>
    </row>
    <row r="50" spans="1:35" ht="15" hidden="1" customHeight="1" thickBot="1">
      <c r="A50" s="181">
        <f t="array" ref="A50">IF(ISERROR(SUM(IF(('[1]03'!$A$2:$A$428=A47)*('[1]03'!$O$2:$O$428="O"),1,0))),"",SUM(IF(('[1]03'!$A$2:$A$428=A47)*('[1]03'!$O$2:$O$428="O"),1,0)))</f>
        <v>0</v>
      </c>
      <c r="B50" s="168">
        <f t="array" ref="B50">IF(ISERROR(SUM(IF(('[1]03'!$A$2:$A$428=B47)*('[1]03'!$O$2:$O$428="O"),1,0))),"",SUM(IF(('[1]03'!$A$2:$A$428=B47)*('[1]03'!$O$2:$O$428="O"),1,0)))</f>
        <v>0</v>
      </c>
      <c r="C50" s="168">
        <f t="array" ref="C50">IF(ISERROR(SUM(IF(('[1]03'!$A$2:$A$428=C47)*('[1]03'!$O$2:$O$428="O"),1,0))),"",SUM(IF(('[1]03'!$A$2:$A$428=C47)*('[1]03'!$O$2:$O$428="O"),1,0)))</f>
        <v>0</v>
      </c>
      <c r="D50" s="168">
        <f t="array" ref="D50">IF(ISERROR(SUM(IF(('[1]03'!$A$2:$A$428=D47)*('[1]03'!$O$2:$O$428="O"),1,0))),"",SUM(IF(('[1]03'!$A$2:$A$428=D47)*('[1]03'!$O$2:$O$428="O"),1,0)))</f>
        <v>0</v>
      </c>
      <c r="E50" s="169">
        <f t="array" ref="E50">IF(ISERROR(SUM(IF(('[1]03'!$A$2:$A$428=E47)*('[1]03'!$O$2:$O$428="O"),1,0))),"",SUM(IF(('[1]03'!$A$2:$A$428=E47)*('[1]03'!$O$2:$O$428="O"),1,0)))</f>
        <v>0</v>
      </c>
      <c r="F50" s="182">
        <f t="array" ref="F50">SUM(IF(('[1]03'!$G$2:$G$416="APC")*('[1]03'!$O$2:$O$416="O"),1,0))</f>
        <v>0</v>
      </c>
      <c r="G50" s="168">
        <f t="array" ref="G50">SUM(IF(('[1]03'!$G$2:$G$416="LOT")*('[1]03'!$O$2:$O$416="O"),1,0))</f>
        <v>0</v>
      </c>
      <c r="H50" s="168">
        <f t="array" ref="H50">SUM(IF(('[1]03'!$G$2:$G$416="PCA")*('[1]03'!$O$2:$O$416="O"),1,0))</f>
        <v>0</v>
      </c>
      <c r="I50" s="168">
        <f t="array" ref="I50">SUM(IF(('[1]03'!$G$2:$G$416="APGC")*('[1]03'!$O$2:$O$416="O"),1,0))</f>
        <v>1</v>
      </c>
      <c r="J50" s="168">
        <f t="array" ref="J50">SUM(IF(('[1]03'!$G$2:$G$416="CHIM")*('[1]03'!$O$2:$O$416="O"),1,0))+SUM(IF(('[1]03'!$G$2:$G$416="PCM")*('[1]03'!$O$2:$O$416="O"),1,0))</f>
        <v>1</v>
      </c>
      <c r="K50" s="183">
        <f t="array" ref="K50">SUM(IF(('[1]03'!$G$2:$G$416="COMB")*('[1]03'!$O$2:$O$416="O"),1,0))</f>
        <v>0</v>
      </c>
      <c r="L50" s="173">
        <f t="shared" si="16"/>
        <v>3</v>
      </c>
      <c r="M50" s="184">
        <f t="shared" si="5"/>
        <v>0</v>
      </c>
      <c r="N50" s="185">
        <f t="shared" si="6"/>
        <v>0</v>
      </c>
      <c r="O50" s="185">
        <f t="shared" si="7"/>
        <v>0</v>
      </c>
      <c r="P50" s="185">
        <f t="shared" si="8"/>
        <v>0</v>
      </c>
      <c r="Q50" s="186">
        <f t="shared" si="9"/>
        <v>0</v>
      </c>
      <c r="R50" s="187">
        <f t="shared" si="10"/>
        <v>0</v>
      </c>
      <c r="S50" s="185">
        <f t="shared" si="11"/>
        <v>0</v>
      </c>
      <c r="T50" s="185">
        <f t="shared" si="12"/>
        <v>0</v>
      </c>
      <c r="U50" s="185">
        <f t="shared" si="13"/>
        <v>0.5</v>
      </c>
      <c r="V50" s="185">
        <f t="shared" si="14"/>
        <v>0.5</v>
      </c>
      <c r="W50" s="186">
        <f t="shared" si="15"/>
        <v>0</v>
      </c>
      <c r="X50" s="178">
        <f t="shared" si="17"/>
        <v>3</v>
      </c>
      <c r="Y50" s="179">
        <f t="array" ref="Y50">SUM(IF(('[1]03'!$O$2:$O$428="O")*('[1]03'!$L$2:$L$428=Y47),1,0))</f>
        <v>0</v>
      </c>
      <c r="Z50" s="179">
        <f t="array" ref="Z50">SUM(IF(('[1]03'!$O$2:$O$428="O")*('[1]03'!$L$2:$L$428=Z47),1,0))</f>
        <v>0</v>
      </c>
      <c r="AA50" s="179">
        <f t="array" ref="AA50">SUM(IF(('[1]03'!$O$2:$O$428="O")*('[1]03'!$L$2:$L$428=AA47),1,0))</f>
        <v>1</v>
      </c>
      <c r="AB50" s="179">
        <f t="array" ref="AB50">SUM(IF(('[1]03'!$O$2:$O$428="O")*('[1]03'!$L$2:$L$428=AB47),1,0))</f>
        <v>0</v>
      </c>
      <c r="AC50" s="179">
        <f t="array" ref="AC50">SUM(IF(('[1]03'!$O$2:$O$428="O")*('[1]03'!$L$2:$L$428=AC47),1,0))</f>
        <v>0</v>
      </c>
      <c r="AD50" s="179">
        <f t="array" ref="AD50">SUM(IF(('[1]03'!$O$2:$O$428="O")*('[1]03'!$L$2:$L$428=AD47),1,0))</f>
        <v>0</v>
      </c>
      <c r="AE50" s="179">
        <f t="array" ref="AE50">SUM(IF(('[1]03'!$O$2:$O$428="O")*('[1]03'!$L$2:$L$428=AE47),1,0))</f>
        <v>0</v>
      </c>
      <c r="AF50" s="179">
        <f t="array" ref="AF50">SUM(IF(('[1]03'!$O$2:$O$428="O")*('[1]03'!$L$2:$L$428=AF47),1,0))</f>
        <v>0</v>
      </c>
      <c r="AG50" s="180">
        <f t="array" ref="AG50">SUM(IF(('[1]03'!$O$2:$O$428="O")*('[1]03'!$L$2:$L$428=AG47),1,0))</f>
        <v>1</v>
      </c>
      <c r="AH50" s="2"/>
      <c r="AI50" s="2"/>
    </row>
    <row r="51" spans="1:35" ht="15" hidden="1" customHeight="1" thickBot="1">
      <c r="A51" s="181">
        <f t="array" ref="A51">IF(ISERROR(SUM(IF(('[1]04'!$A$2:$A$360=A47)*('[1]04'!$O$2:$O$360="O"),1,0))),"",SUM(IF(('[1]04'!$A$2:$A$360=A47)*('[1]04'!$O$2:$O$360="O"),1,0)))</f>
        <v>0</v>
      </c>
      <c r="B51" s="168">
        <f t="array" ref="B51">IF(ISERROR(SUM(IF(('[1]04'!$A$2:$A$360=B47)*('[1]04'!$O$2:$O$360="O"),1,0))),"",SUM(IF(('[1]04'!$A$2:$A$360=B47)*('[1]04'!$O$2:$O$360="O"),1,0)))</f>
        <v>0</v>
      </c>
      <c r="C51" s="168">
        <f t="array" ref="C51">IF(ISERROR(SUM(IF(('[1]04'!$A$2:$A$360=C47)*('[1]04'!$O$2:$O$360="O"),1,0))),"",SUM(IF(('[1]04'!$A$2:$A$360=C47)*('[1]04'!$O$2:$O$360="O"),1,0)))</f>
        <v>0</v>
      </c>
      <c r="D51" s="168">
        <f t="array" ref="D51">IF(ISERROR(SUM(IF(('[1]04'!$A$2:$A$360=D47)*('[1]04'!$O$2:$O$360="O"),1,0))),"",SUM(IF(('[1]04'!$A$2:$A$360=D47)*('[1]04'!$O$2:$O$360="O"),1,0)))</f>
        <v>0</v>
      </c>
      <c r="E51" s="169">
        <f t="array" ref="E51">IF(ISERROR(SUM(IF(('[1]04'!$A$2:$A$360=E47)*('[1]04'!$O$2:$O$360="O"),1,0))),"",SUM(IF(('[1]04'!$A$2:$A$360=E47)*('[1]04'!$O$2:$O$360="O"),1,0)))</f>
        <v>0</v>
      </c>
      <c r="F51" s="182">
        <f t="array" ref="F51">SUM(IF(('[1]04'!$G$2:$G$350="APC")*('[1]04'!$O$2:$O$350="O"),1,0))</f>
        <v>0</v>
      </c>
      <c r="G51" s="168">
        <f t="array" ref="G51">SUM(IF(('[1]04'!$G$2:$G$350="LOT")*('[1]04'!$O$2:$O$350="O"),1,0))</f>
        <v>0</v>
      </c>
      <c r="H51" s="168">
        <f t="array" ref="H51">SUM(IF(('[1]04'!$G$2:$G$350="PCA")*('[1]04'!$O$2:$O$350="O"),1,0))</f>
        <v>0</v>
      </c>
      <c r="I51" s="168">
        <f t="array" ref="I51">SUM(IF(('[1]04'!$G$2:$G$350="APGC")*('[1]04'!$O$2:$O$350="O"),1,0))</f>
        <v>1</v>
      </c>
      <c r="J51" s="168">
        <f t="array" ref="J51">SUM(IF(('[1]04'!$G$2:$G$350="CHIM")*('[1]04'!$O$2:$O$350="O"),1,0))+SUM(IF(('[1]04'!$G$2:$G$350="PCM")*('[1]04'!$O$2:$O$350="O"),1,0))</f>
        <v>0</v>
      </c>
      <c r="K51" s="183">
        <f t="array" ref="K51">SUM(IF(('[1]04'!$G$2:$G$350="COMB")*('[1]04'!$O$2:$O$350="O"),1,0))</f>
        <v>0</v>
      </c>
      <c r="L51" s="173">
        <f t="shared" si="16"/>
        <v>4</v>
      </c>
      <c r="M51" s="184">
        <f t="shared" si="5"/>
        <v>0</v>
      </c>
      <c r="N51" s="185">
        <f t="shared" si="6"/>
        <v>0</v>
      </c>
      <c r="O51" s="185">
        <f t="shared" si="7"/>
        <v>0</v>
      </c>
      <c r="P51" s="185">
        <f t="shared" si="8"/>
        <v>0</v>
      </c>
      <c r="Q51" s="186">
        <f t="shared" si="9"/>
        <v>0</v>
      </c>
      <c r="R51" s="187">
        <f t="shared" si="10"/>
        <v>0</v>
      </c>
      <c r="S51" s="185">
        <f t="shared" si="11"/>
        <v>0</v>
      </c>
      <c r="T51" s="185">
        <f t="shared" si="12"/>
        <v>0</v>
      </c>
      <c r="U51" s="185">
        <f t="shared" si="13"/>
        <v>1</v>
      </c>
      <c r="V51" s="185">
        <f t="shared" si="14"/>
        <v>0</v>
      </c>
      <c r="W51" s="186">
        <f t="shared" si="15"/>
        <v>0</v>
      </c>
      <c r="X51" s="178">
        <f t="shared" si="17"/>
        <v>4</v>
      </c>
      <c r="Y51" s="179">
        <f t="array" ref="Y51">SUM(IF(('[1]04'!$O$2:$O$360="O")*('[1]04'!$L$2:$L$360=Y47),1,0))</f>
        <v>0</v>
      </c>
      <c r="Z51" s="179">
        <f t="array" ref="Z51">SUM(IF(('[1]04'!$O$2:$O$360="O")*('[1]04'!$L$2:$L$360=Z47),1,0))</f>
        <v>0</v>
      </c>
      <c r="AA51" s="179">
        <f t="array" ref="AA51">SUM(IF(('[1]04'!$O$2:$O$360="O")*('[1]04'!$L$2:$L$360=AA47),1,0))</f>
        <v>1</v>
      </c>
      <c r="AB51" s="179">
        <f t="array" ref="AB51">SUM(IF(('[1]04'!$O$2:$O$360="O")*('[1]04'!$L$2:$L$360=AB47),1,0))</f>
        <v>0</v>
      </c>
      <c r="AC51" s="179">
        <f t="array" ref="AC51">SUM(IF(('[1]04'!$O$2:$O$360="O")*('[1]04'!$L$2:$L$360=AC47),1,0))</f>
        <v>0</v>
      </c>
      <c r="AD51" s="179">
        <f t="array" ref="AD51">SUM(IF(('[1]04'!$O$2:$O$360="O")*('[1]04'!$L$2:$L$360=AD47),1,0))</f>
        <v>0</v>
      </c>
      <c r="AE51" s="179">
        <f t="array" ref="AE51">SUM(IF(('[1]04'!$O$2:$O$360="O")*('[1]04'!$L$2:$L$360=AE47),1,0))</f>
        <v>0</v>
      </c>
      <c r="AF51" s="179">
        <f t="array" ref="AF51">SUM(IF(('[1]04'!$O$2:$O$360="O")*('[1]04'!$L$2:$L$360=AF47),1,0))</f>
        <v>0</v>
      </c>
      <c r="AG51" s="180">
        <f t="array" ref="AG51">SUM(IF(('[1]04'!$O$2:$O$360="O")*('[1]04'!$L$2:$L$360=AG47),1,0))</f>
        <v>0</v>
      </c>
      <c r="AH51" s="2"/>
      <c r="AI51" s="2"/>
    </row>
    <row r="52" spans="1:35" ht="15" hidden="1" customHeight="1" thickBot="1">
      <c r="A52" s="181">
        <f t="array" ref="A52">IF(ISERROR(SUM(IF(('[1]05'!$A$2:$A$355=A47)*('[1]05'!$O$2:$O$355="O"),1,0))),"",SUM(IF(('[1]05'!$A$2:$A$355=A47)*('[1]05'!$O$2:$O$355="O"),1,0)))</f>
        <v>0</v>
      </c>
      <c r="B52" s="168">
        <f t="array" ref="B52">IF(ISERROR(SUM(IF(('[1]05'!$A$2:$A$355=B47)*('[1]05'!$O$2:$O$355="O"),1,0))),"",SUM(IF(('[1]05'!$A$2:$A$355=B47)*('[1]05'!$O$2:$O$355="O"),1,0)))</f>
        <v>0</v>
      </c>
      <c r="C52" s="168">
        <f t="array" ref="C52">IF(ISERROR(SUM(IF(('[1]05'!$A$2:$A$355=C47)*('[1]05'!$O$2:$O$355="O"),1,0))),"",SUM(IF(('[1]05'!$A$2:$A$355=C47)*('[1]05'!$O$2:$O$355="O"),1,0)))</f>
        <v>0</v>
      </c>
      <c r="D52" s="168">
        <f t="array" ref="D52">IF(ISERROR(SUM(IF(('[1]05'!$A$2:$A$355=D47)*('[1]05'!$O$2:$O$355="O"),1,0))),"",SUM(IF(('[1]05'!$A$2:$A$355=D47)*('[1]05'!$O$2:$O$355="O"),1,0)))</f>
        <v>0</v>
      </c>
      <c r="E52" s="169">
        <f t="array" ref="E52">IF(ISERROR(SUM(IF(('[1]05'!$A$2:$A$355=E47)*('[1]05'!$O$2:$O$355="O"),1,0))),"",SUM(IF(('[1]05'!$A$2:$A$355=E47)*('[1]05'!$O$2:$O$355="O"),1,0)))</f>
        <v>0</v>
      </c>
      <c r="F52" s="182">
        <f t="array" ref="F52">SUM(IF(('[1]05'!$G$2:$G$343="APC")*('[1]05'!$O$2:$O$343="O"),1,0))</f>
        <v>0</v>
      </c>
      <c r="G52" s="168">
        <f t="array" ref="G52">SUM(IF(('[1]05'!$G$2:$G$343="LOT")*('[1]05'!$O$2:$O$343="O"),1,0))</f>
        <v>0</v>
      </c>
      <c r="H52" s="168">
        <f t="array" ref="H52">SUM(IF(('[1]05'!$G$2:$G$343="PCA")*('[1]05'!$O$2:$O$343="O"),1,0))</f>
        <v>0</v>
      </c>
      <c r="I52" s="168">
        <f t="array" ref="I52">SUM(IF(('[1]05'!$G$2:$G$343="APGC")*('[1]05'!$O$2:$O$343="O"),1,0))</f>
        <v>1</v>
      </c>
      <c r="J52" s="168">
        <f t="array" ref="J52">SUM(IF(('[1]05'!$G$2:$G$343="CHIM")*('[1]05'!$O$2:$O$343="O"),1,0))+SUM(IF(('[1]05'!$G$2:$G$343="PCM")*('[1]05'!$O$2:$O$343="O"),1,0))</f>
        <v>0</v>
      </c>
      <c r="K52" s="183">
        <f t="array" ref="K52">SUM(IF(('[1]05'!$G$2:$G$343="COMB")*('[1]05'!$O$2:$O$343="O"),1,0))</f>
        <v>0</v>
      </c>
      <c r="L52" s="173">
        <f t="shared" si="16"/>
        <v>5</v>
      </c>
      <c r="M52" s="184">
        <f t="shared" si="5"/>
        <v>0</v>
      </c>
      <c r="N52" s="185">
        <f t="shared" si="6"/>
        <v>0</v>
      </c>
      <c r="O52" s="185">
        <f t="shared" si="7"/>
        <v>0</v>
      </c>
      <c r="P52" s="185">
        <f t="shared" si="8"/>
        <v>0</v>
      </c>
      <c r="Q52" s="186">
        <f t="shared" si="9"/>
        <v>0</v>
      </c>
      <c r="R52" s="187">
        <f t="shared" si="10"/>
        <v>0</v>
      </c>
      <c r="S52" s="185">
        <f t="shared" si="11"/>
        <v>0</v>
      </c>
      <c r="T52" s="185">
        <f t="shared" si="12"/>
        <v>0</v>
      </c>
      <c r="U52" s="185">
        <f t="shared" si="13"/>
        <v>1</v>
      </c>
      <c r="V52" s="185">
        <f t="shared" si="14"/>
        <v>0</v>
      </c>
      <c r="W52" s="186">
        <f t="shared" si="15"/>
        <v>0</v>
      </c>
      <c r="X52" s="178">
        <f t="shared" si="17"/>
        <v>5</v>
      </c>
      <c r="Y52" s="179">
        <f t="array" ref="Y52">SUM(IF(('[1]05'!$O$2:$O$355="O")*('[1]05'!$L$2:$L$355=Y47),1,0))</f>
        <v>0</v>
      </c>
      <c r="Z52" s="179">
        <f t="array" ref="Z52">SUM(IF(('[1]05'!$O$2:$O$355="O")*('[1]05'!$L$2:$L$355=Z47),1,0))</f>
        <v>0</v>
      </c>
      <c r="AA52" s="179">
        <f t="array" ref="AA52">SUM(IF(('[1]05'!$O$2:$O$355="O")*('[1]05'!$L$2:$L$355=AA47),1,0))</f>
        <v>1</v>
      </c>
      <c r="AB52" s="179">
        <f t="array" ref="AB52">SUM(IF(('[1]05'!$O$2:$O$355="O")*('[1]05'!$L$2:$L$355=AB47),1,0))</f>
        <v>0</v>
      </c>
      <c r="AC52" s="179">
        <f t="array" ref="AC52">SUM(IF(('[1]05'!$O$2:$O$355="O")*('[1]05'!$L$2:$L$355=AC47),1,0))</f>
        <v>0</v>
      </c>
      <c r="AD52" s="179">
        <f t="array" ref="AD52">SUM(IF(('[1]05'!$O$2:$O$355="O")*('[1]05'!$L$2:$L$355=AD47),1,0))</f>
        <v>0</v>
      </c>
      <c r="AE52" s="179">
        <f t="array" ref="AE52">SUM(IF(('[1]05'!$O$2:$O$355="O")*('[1]05'!$L$2:$L$355=AE47),1,0))</f>
        <v>0</v>
      </c>
      <c r="AF52" s="179">
        <f t="array" ref="AF52">SUM(IF(('[1]05'!$O$2:$O$355="O")*('[1]05'!$L$2:$L$355=AF47),1,0))</f>
        <v>0</v>
      </c>
      <c r="AG52" s="180">
        <f t="array" ref="AG52">SUM(IF(('[1]05'!$O$2:$O$355="O")*('[1]05'!$L$2:$L$355=AG47),1,0))</f>
        <v>0</v>
      </c>
      <c r="AH52" s="2"/>
      <c r="AI52" s="2"/>
    </row>
    <row r="53" spans="1:35" ht="15" hidden="1" customHeight="1" thickBot="1">
      <c r="A53" s="181">
        <f t="array" ref="A53">IF(ISERROR(SUM(IF(('[1]06'!$A$2:$A$431=A47)*('[1]06'!$O$2:$O$431="O"),1,0))),"",SUM(IF(('[1]06'!$A$2:$A$431=A47)*('[1]06'!$O$2:$O$431="O"),1,0)))</f>
        <v>0</v>
      </c>
      <c r="B53" s="168">
        <f t="array" ref="B53">IF(ISERROR(SUM(IF(('[1]06'!$A$2:$A$431=B47)*('[1]06'!$O$2:$O$431="O"),1,0))),"",SUM(IF(('[1]06'!$A$2:$A$431=B47)*('[1]06'!$O$2:$O$431="O"),1,0)))</f>
        <v>0</v>
      </c>
      <c r="C53" s="168">
        <f t="array" ref="C53">IF(ISERROR(SUM(IF(('[1]06'!$A$2:$A$431=C47)*('[1]06'!$O$2:$O$431="O"),1,0))),"",SUM(IF(('[1]06'!$A$2:$A$431=C47)*('[1]06'!$O$2:$O$431="O"),1,0)))</f>
        <v>0</v>
      </c>
      <c r="D53" s="168">
        <f t="array" ref="D53">IF(ISERROR(SUM(IF(('[1]06'!$A$2:$A$431=D47)*('[1]06'!$O$2:$O$431="O"),1,0))),"",SUM(IF(('[1]06'!$A$2:$A$431=D47)*('[1]06'!$O$2:$O$431="O"),1,0)))</f>
        <v>0</v>
      </c>
      <c r="E53" s="169">
        <f t="array" ref="E53">IF(ISERROR(SUM(IF(('[1]06'!$A$2:$A$431=E47)*('[1]06'!$O$2:$O$431="O"),1,0))),"",SUM(IF(('[1]06'!$A$2:$A$431=E47)*('[1]06'!$O$2:$O$431="O"),1,0)))</f>
        <v>0</v>
      </c>
      <c r="F53" s="182">
        <f t="array" ref="F53">SUM(IF(('[1]06'!$G$2:$G$422="APC")*('[1]06'!$O$2:$O$422="O"),1,0))</f>
        <v>0</v>
      </c>
      <c r="G53" s="168">
        <f t="array" ref="G53">SUM(IF(('[1]06'!$G$2:$G$422="LOT")*('[1]06'!$O$2:$O$422="O"),1,0))</f>
        <v>0</v>
      </c>
      <c r="H53" s="168">
        <f t="array" ref="H53">SUM(IF(('[1]06'!$G$2:$G$422="PCA")*('[1]06'!$O$2:$O$422="O"),1,0))</f>
        <v>0</v>
      </c>
      <c r="I53" s="168">
        <f t="array" ref="I53">SUM(IF(('[1]06'!$G$2:$G$422="APGC")*('[1]06'!$O$2:$O$422="O"),1,0))</f>
        <v>0</v>
      </c>
      <c r="J53" s="168">
        <f t="array" ref="J53">SUM(IF(('[1]06'!$G$2:$G$422="CHIM")*('[1]06'!$O$2:$O$422="O"),1,0))+SUM(IF(('[1]06'!$G$2:$G$422="PCM")*('[1]06'!$O$2:$O$422="O"),1,0))</f>
        <v>0</v>
      </c>
      <c r="K53" s="183">
        <f t="array" ref="K53">SUM(IF(('[1]06'!$G$2:$G$422="COMB")*('[1]06'!$O$2:$O$422="O"),1,0))</f>
        <v>1</v>
      </c>
      <c r="L53" s="173">
        <f t="shared" si="16"/>
        <v>6</v>
      </c>
      <c r="M53" s="184">
        <f t="shared" si="5"/>
        <v>0</v>
      </c>
      <c r="N53" s="185">
        <f t="shared" si="6"/>
        <v>0</v>
      </c>
      <c r="O53" s="185">
        <f t="shared" si="7"/>
        <v>0</v>
      </c>
      <c r="P53" s="185">
        <f t="shared" si="8"/>
        <v>0</v>
      </c>
      <c r="Q53" s="186">
        <f t="shared" si="9"/>
        <v>0</v>
      </c>
      <c r="R53" s="187">
        <f t="shared" si="10"/>
        <v>0</v>
      </c>
      <c r="S53" s="185">
        <f t="shared" si="11"/>
        <v>0</v>
      </c>
      <c r="T53" s="185">
        <f t="shared" si="12"/>
        <v>0</v>
      </c>
      <c r="U53" s="185">
        <f t="shared" si="13"/>
        <v>0</v>
      </c>
      <c r="V53" s="185">
        <f t="shared" si="14"/>
        <v>0</v>
      </c>
      <c r="W53" s="186">
        <f t="shared" si="15"/>
        <v>1</v>
      </c>
      <c r="X53" s="178">
        <f t="shared" si="17"/>
        <v>6</v>
      </c>
      <c r="Y53" s="179">
        <f t="array" ref="Y53">SUM(IF(('[1]06'!$O$2:$O$431="O")*('[1]06'!$L$2:$L$431=Y47),1,0))</f>
        <v>0</v>
      </c>
      <c r="Z53" s="179">
        <f t="array" ref="Z53">SUM(IF(('[1]06'!$O$2:$O$431="O")*('[1]06'!$L$2:$L$431=Z47),1,0))</f>
        <v>0</v>
      </c>
      <c r="AA53" s="179">
        <f t="array" ref="AA53">SUM(IF(('[1]06'!$O$2:$O$431="O")*('[1]06'!$L$2:$L$431=AA47),1,0))</f>
        <v>0</v>
      </c>
      <c r="AB53" s="179">
        <f t="array" ref="AB53">SUM(IF(('[1]06'!$O$2:$O$431="O")*('[1]06'!$L$2:$L$431=AB47),1,0))</f>
        <v>1</v>
      </c>
      <c r="AC53" s="179">
        <f t="array" ref="AC53">SUM(IF(('[1]06'!$O$2:$O$431="O")*('[1]06'!$L$2:$L$431=AC47),1,0))</f>
        <v>0</v>
      </c>
      <c r="AD53" s="179">
        <f t="array" ref="AD53">SUM(IF(('[1]06'!$O$2:$O$431="O")*('[1]06'!$L$2:$L$431=AD47),1,0))</f>
        <v>0</v>
      </c>
      <c r="AE53" s="179">
        <f t="array" ref="AE53">SUM(IF(('[1]06'!$O$2:$O$431="O")*('[1]06'!$L$2:$L$431=AE47),1,0))</f>
        <v>0</v>
      </c>
      <c r="AF53" s="179">
        <f t="array" ref="AF53">SUM(IF(('[1]06'!$O$2:$O$431="O")*('[1]06'!$L$2:$L$431=AF47),1,0))</f>
        <v>0</v>
      </c>
      <c r="AG53" s="180">
        <f t="array" ref="AG53">SUM(IF(('[1]06'!$O$2:$O$431="O")*('[1]06'!$L$2:$L$431=AG47),1,0))</f>
        <v>0</v>
      </c>
      <c r="AH53" s="2"/>
      <c r="AI53" s="2"/>
    </row>
    <row r="54" spans="1:35" ht="15" hidden="1" customHeight="1" thickBot="1">
      <c r="A54" s="181">
        <f t="array" ref="A54">IF(ISERROR(SUM(IF(('[1]07'!$A$2:$A$325=A47)*('[1]07'!$O$2:$O$325="O"),1,0))),"",SUM(IF(('[1]07'!$A$2:$A$325=A47)*('[1]07'!$O$2:$O$325="O"),1,0)))</f>
        <v>0</v>
      </c>
      <c r="B54" s="168">
        <f t="array" ref="B54">IF(ISERROR(SUM(IF(('[1]07'!$A$2:$A$325=B47)*('[1]07'!$O$2:$O$325="O"),1,0))),"",SUM(IF(('[1]07'!$A$2:$A$325=B47)*('[1]07'!$O$2:$O$325="O"),1,0)))</f>
        <v>0</v>
      </c>
      <c r="C54" s="168">
        <f t="array" ref="C54">IF(ISERROR(SUM(IF(('[1]07'!$A$2:$A$325=C47)*('[1]07'!$O$2:$O$325="O"),1,0))),"",SUM(IF(('[1]07'!$A$2:$A$325=C47)*('[1]07'!$O$2:$O$325="O"),1,0)))</f>
        <v>0</v>
      </c>
      <c r="D54" s="168">
        <f t="array" ref="D54">IF(ISERROR(SUM(IF(('[1]07'!$A$2:$A$325=D47)*('[1]07'!$O$2:$O$325="O"),1,0))),"",SUM(IF(('[1]07'!$A$2:$A$325=D47)*('[1]07'!$O$2:$O$325="O"),1,0)))</f>
        <v>0</v>
      </c>
      <c r="E54" s="169">
        <f t="array" ref="E54">IF(ISERROR(SUM(IF(('[1]07'!$A$2:$A$325=E47)*('[1]07'!$O$2:$O$325="O"),1,0))),"",SUM(IF(('[1]07'!$A$2:$A$325=E47)*('[1]07'!$O$2:$O$325="O"),1,0)))</f>
        <v>0</v>
      </c>
      <c r="F54" s="182">
        <f t="array" ref="F54">SUM(IF(('[1]07'!$G$2:$G$316="APC")*('[1]07'!$O$2:$O$316="O"),1,0))</f>
        <v>0</v>
      </c>
      <c r="G54" s="168">
        <f t="array" ref="G54">SUM(IF(('[1]07'!$G$2:$G$316="LOT")*('[1]07'!$O$2:$O$316="O"),1,0))</f>
        <v>1</v>
      </c>
      <c r="H54" s="168">
        <f t="array" ref="H54">SUM(IF(('[1]07'!$G$2:$G$316="PCA")*('[1]07'!$O$2:$O$316="O"),1,0))</f>
        <v>0</v>
      </c>
      <c r="I54" s="168">
        <f t="array" ref="I54">SUM(IF(('[1]07'!$G$2:$G$316="APGC")*('[1]07'!$O$2:$O$316="O"),1,0))</f>
        <v>0</v>
      </c>
      <c r="J54" s="168">
        <f t="array" ref="J54">SUM(IF(('[1]07'!$G$2:$G$316="CHIM")*('[1]07'!$O$2:$O$316="O"),1,0))+SUM(IF(('[1]07'!$G$2:$G$316="PCM")*('[1]07'!$O$2:$O$316="O"),1,0))</f>
        <v>0</v>
      </c>
      <c r="K54" s="183">
        <f t="array" ref="K54">SUM(IF(('[1]07'!$G$2:$G$316="COMB")*('[1]07'!$O$2:$O$316="O"),1,0))</f>
        <v>0</v>
      </c>
      <c r="L54" s="173">
        <f t="shared" si="16"/>
        <v>7</v>
      </c>
      <c r="M54" s="184">
        <f t="shared" si="5"/>
        <v>0</v>
      </c>
      <c r="N54" s="185">
        <f t="shared" si="6"/>
        <v>0</v>
      </c>
      <c r="O54" s="185">
        <f t="shared" si="7"/>
        <v>0</v>
      </c>
      <c r="P54" s="185">
        <f t="shared" si="8"/>
        <v>0</v>
      </c>
      <c r="Q54" s="186">
        <f t="shared" si="9"/>
        <v>0</v>
      </c>
      <c r="R54" s="187">
        <f t="shared" si="10"/>
        <v>0</v>
      </c>
      <c r="S54" s="185">
        <f t="shared" si="11"/>
        <v>1</v>
      </c>
      <c r="T54" s="185">
        <f t="shared" si="12"/>
        <v>0</v>
      </c>
      <c r="U54" s="185">
        <f t="shared" si="13"/>
        <v>0</v>
      </c>
      <c r="V54" s="185">
        <f t="shared" si="14"/>
        <v>0</v>
      </c>
      <c r="W54" s="186">
        <f t="shared" si="15"/>
        <v>0</v>
      </c>
      <c r="X54" s="178">
        <f t="shared" si="17"/>
        <v>7</v>
      </c>
      <c r="Y54" s="179">
        <f t="array" ref="Y54">SUM(IF(('[1]07'!$O$2:$O$325="O")*('[1]07'!$L$2:$L$325=Y47),1,0))</f>
        <v>1</v>
      </c>
      <c r="Z54" s="179">
        <f t="array" ref="Z54">SUM(IF(('[1]07'!$O$2:$O$325="O")*('[1]07'!$L$2:$L$325=Z47),1,0))</f>
        <v>0</v>
      </c>
      <c r="AA54" s="179">
        <f t="array" ref="AA54">SUM(IF(('[1]07'!$O$2:$O$325="O")*('[1]07'!$L$2:$L$325=AA47),1,0))</f>
        <v>0</v>
      </c>
      <c r="AB54" s="179">
        <f t="array" ref="AB54">SUM(IF(('[1]07'!$O$2:$O$325="O")*('[1]07'!$L$2:$L$325=AB47),1,0))</f>
        <v>0</v>
      </c>
      <c r="AC54" s="179">
        <f t="array" ref="AC54">SUM(IF(('[1]07'!$O$2:$O$325="O")*('[1]07'!$L$2:$L$325=AC47),1,0))</f>
        <v>0</v>
      </c>
      <c r="AD54" s="179">
        <f t="array" ref="AD54">SUM(IF(('[1]07'!$O$2:$O$325="O")*('[1]07'!$L$2:$L$325=AD47),1,0))</f>
        <v>0</v>
      </c>
      <c r="AE54" s="179">
        <f t="array" ref="AE54">SUM(IF(('[1]07'!$O$2:$O$325="O")*('[1]07'!$L$2:$L$325=AE47),1,0))</f>
        <v>0</v>
      </c>
      <c r="AF54" s="179">
        <f t="array" ref="AF54">SUM(IF(('[1]07'!$O$2:$O$325="O")*('[1]07'!$L$2:$L$325=AF47),1,0))</f>
        <v>0</v>
      </c>
      <c r="AG54" s="180">
        <f t="array" ref="AG54">SUM(IF(('[1]07'!$O$2:$O$325="O")*('[1]07'!$L$2:$L$325=AG47),1,0))</f>
        <v>0</v>
      </c>
      <c r="AH54" s="2"/>
      <c r="AI54" s="2"/>
    </row>
    <row r="55" spans="1:35" ht="15" hidden="1" customHeight="1" thickBot="1">
      <c r="A55" s="181">
        <f t="array" ref="A55">IF(ISERROR(SUM(IF(('[1]08'!$A$2:$A$359=A47)*('[1]08'!$O$2:$O$359="O"),1,0))),"",SUM(IF(('[1]08'!$A$2:$A$359=A47)*('[1]08'!$O$2:$O$359="O"),1,0)))</f>
        <v>0</v>
      </c>
      <c r="B55" s="168">
        <f t="array" ref="B55">IF(ISERROR(SUM(IF(('[1]08'!$A$2:$A$359=B47)*('[1]08'!$O$2:$O$359="O"),1,0))),"",SUM(IF(('[1]08'!$A$2:$A$359=B47)*('[1]08'!$O$2:$O$359="O"),1,0)))</f>
        <v>0</v>
      </c>
      <c r="C55" s="168">
        <f t="array" ref="C55">IF(ISERROR(SUM(IF(('[1]08'!$A$2:$A$359=C47)*('[1]08'!$O$2:$O$359="O"),1,0))),"",SUM(IF(('[1]08'!$A$2:$A$359=C47)*('[1]08'!$O$2:$O$359="O"),1,0)))</f>
        <v>0</v>
      </c>
      <c r="D55" s="168">
        <f t="array" ref="D55">IF(ISERROR(SUM(IF(('[1]08'!$A$2:$A$359=D47)*('[1]08'!$O$2:$O$359="O"),1,0))),"",SUM(IF(('[1]08'!$A$2:$A$359=D47)*('[1]08'!$O$2:$O$359="O"),1,0)))</f>
        <v>0</v>
      </c>
      <c r="E55" s="169">
        <f t="array" ref="E55">IF(ISERROR(SUM(IF(('[1]08'!$A$2:$A$359=E47)*('[1]08'!$O$2:$O$359="O"),1,0))),"",SUM(IF(('[1]08'!$A$2:$A$359=E47)*('[1]08'!$O$2:$O$359="O"),1,0)))</f>
        <v>0</v>
      </c>
      <c r="F55" s="182">
        <f t="array" ref="F55">SUM(IF(('[1]08'!$G$2:$G$350="APC")*('[1]08'!$O$2:$O$350="O"),1,0))</f>
        <v>0</v>
      </c>
      <c r="G55" s="168">
        <f t="array" ref="G55">SUM(IF(('[1]08'!$G$2:$G$350="LOT")*('[1]08'!$O$2:$O$350="O"),1,0))</f>
        <v>1</v>
      </c>
      <c r="H55" s="168">
        <f t="array" ref="H55">SUM(IF(('[1]08'!$G$2:$G$350="PCA")*('[1]08'!$O$2:$O$350="O"),1,0))</f>
        <v>0</v>
      </c>
      <c r="I55" s="168">
        <f t="array" ref="I55">SUM(IF(('[1]08'!$G$2:$G$350="APGC")*('[1]08'!$O$2:$O$350="O"),1,0))</f>
        <v>2</v>
      </c>
      <c r="J55" s="168">
        <f t="array" ref="J55">SUM(IF(('[1]08'!$G$2:$G$350="CHIM")*('[1]08'!$O$2:$O$350="O"),1,0))+SUM(IF(('[1]08'!$G$2:$G$350="PCM")*('[1]08'!$O$2:$O$350="O"),1,0))</f>
        <v>0</v>
      </c>
      <c r="K55" s="183">
        <f t="array" ref="K55">SUM(IF(('[1]08'!$G$2:$G$350="COMB")*('[1]08'!$O$2:$O$350="O"),1,0))</f>
        <v>0</v>
      </c>
      <c r="L55" s="173">
        <f t="shared" si="16"/>
        <v>8</v>
      </c>
      <c r="M55" s="184">
        <f t="shared" si="5"/>
        <v>0</v>
      </c>
      <c r="N55" s="185">
        <f t="shared" si="6"/>
        <v>0</v>
      </c>
      <c r="O55" s="185">
        <f t="shared" si="7"/>
        <v>0</v>
      </c>
      <c r="P55" s="185">
        <f t="shared" si="8"/>
        <v>0</v>
      </c>
      <c r="Q55" s="186">
        <f t="shared" si="9"/>
        <v>0</v>
      </c>
      <c r="R55" s="187">
        <f t="shared" si="10"/>
        <v>0</v>
      </c>
      <c r="S55" s="185">
        <f t="shared" si="11"/>
        <v>0.33333333333333331</v>
      </c>
      <c r="T55" s="185">
        <f t="shared" si="12"/>
        <v>0</v>
      </c>
      <c r="U55" s="185">
        <f t="shared" si="13"/>
        <v>0.66666666666666663</v>
      </c>
      <c r="V55" s="185">
        <f t="shared" si="14"/>
        <v>0</v>
      </c>
      <c r="W55" s="186">
        <f t="shared" si="15"/>
        <v>0</v>
      </c>
      <c r="X55" s="178">
        <f t="shared" si="17"/>
        <v>8</v>
      </c>
      <c r="Y55" s="179">
        <f t="array" ref="Y55">SUM(IF(('[1]08'!$O$2:$O$359="O")*('[1]08'!$L$2:$L$359=Y47),1,0))</f>
        <v>1</v>
      </c>
      <c r="Z55" s="179">
        <f t="array" ref="Z55">SUM(IF(('[1]08'!$O$2:$O$359="O")*('[1]08'!$L$2:$L$359=Z47),1,0))</f>
        <v>1</v>
      </c>
      <c r="AA55" s="179">
        <f t="array" ref="AA55">SUM(IF(('[1]08'!$O$2:$O$359="O")*('[1]08'!$L$2:$L$359=AA47),1,0))</f>
        <v>1</v>
      </c>
      <c r="AB55" s="179">
        <f t="array" ref="AB55">SUM(IF(('[1]08'!$O$2:$O$359="O")*('[1]08'!$L$2:$L$359=AB47),1,0))</f>
        <v>0</v>
      </c>
      <c r="AC55" s="179">
        <f t="array" ref="AC55">SUM(IF(('[1]08'!$O$2:$O$359="O")*('[1]08'!$L$2:$L$359=AC47),1,0))</f>
        <v>0</v>
      </c>
      <c r="AD55" s="179">
        <f t="array" ref="AD55">SUM(IF(('[1]08'!$O$2:$O$359="O")*('[1]08'!$L$2:$L$359=AD47),1,0))</f>
        <v>0</v>
      </c>
      <c r="AE55" s="179">
        <f t="array" ref="AE55">SUM(IF(('[1]08'!$O$2:$O$359="O")*('[1]08'!$L$2:$L$359=AE47),1,0))</f>
        <v>0</v>
      </c>
      <c r="AF55" s="179">
        <f t="array" ref="AF55">SUM(IF(('[1]08'!$O$2:$O$359="O")*('[1]08'!$L$2:$L$359=AF47),1,0))</f>
        <v>0</v>
      </c>
      <c r="AG55" s="180">
        <f t="array" ref="AG55">SUM(IF(('[1]08'!$O$2:$O$359="O")*('[1]08'!$L$2:$L$359=AG47),1,0))</f>
        <v>0</v>
      </c>
      <c r="AH55" s="2"/>
      <c r="AI55" s="2"/>
    </row>
    <row r="56" spans="1:35" ht="15" hidden="1" customHeight="1" thickBot="1">
      <c r="A56" s="181">
        <f t="array" ref="A56">IF(ISERROR(SUM(IF(('[1]09'!$A$2:$A$433=A47)*('[1]09'!$O$2:$O$433="O"),1,0))),"",SUM(IF(('[1]09'!$A$2:$A$433=A47)*('[1]09'!$O$2:$O$433="O"),1,0)))</f>
        <v>0</v>
      </c>
      <c r="B56" s="168">
        <f t="array" ref="B56">IF(ISERROR(SUM(IF(('[1]09'!$A$2:$A$433=B47)*('[1]09'!$O$2:$O$433="O"),1,0))),"",SUM(IF(('[1]09'!$A$2:$A$433=B47)*('[1]09'!$O$2:$O$433="O"),1,0)))</f>
        <v>0</v>
      </c>
      <c r="C56" s="168">
        <f t="array" ref="C56">IF(ISERROR(SUM(IF(('[1]09'!$A$2:$A$433=C47)*('[1]09'!$O$2:$O$433="O"),1,0))),"",SUM(IF(('[1]09'!$A$2:$A$433=C47)*('[1]09'!$O$2:$O$433="O"),1,0)))</f>
        <v>0</v>
      </c>
      <c r="D56" s="168">
        <f t="array" ref="D56">IF(ISERROR(SUM(IF(('[1]09'!$A$2:$A$433=D47)*('[1]09'!$O$2:$O$433="O"),1,0))),"",SUM(IF(('[1]09'!$A$2:$A$433=D47)*('[1]09'!$O$2:$O$433="O"),1,0)))</f>
        <v>0</v>
      </c>
      <c r="E56" s="169">
        <f t="array" ref="E56">IF(ISERROR(SUM(IF(('[1]09'!$A$2:$A$433=E47)*('[1]09'!$O$2:$O$433="O"),1,0))),"",SUM(IF(('[1]09'!$A$2:$A$433=E47)*('[1]09'!$O$2:$O$433="O"),1,0)))</f>
        <v>0</v>
      </c>
      <c r="F56" s="182">
        <f t="array" ref="F56">SUM(IF(('[1]09'!$G$2:$G$424="APC")*('[1]09'!$O$2:$O$424="O"),1,0))</f>
        <v>0</v>
      </c>
      <c r="G56" s="168">
        <f t="array" ref="G56">SUM(IF(('[1]09'!$G$2:$G$424="LOT")*('[1]09'!$O$2:$O$424="O"),1,0))</f>
        <v>0</v>
      </c>
      <c r="H56" s="168">
        <f t="array" ref="H56">SUM(IF(('[1]09'!$G$2:$G$424="PCA")*('[1]09'!$O$2:$O$424="O"),1,0))</f>
        <v>0</v>
      </c>
      <c r="I56" s="168">
        <f t="array" ref="I56">SUM(IF(('[1]09'!$G$2:$G$424="APGC")*('[1]09'!$O$2:$O$424="O"),1,0))</f>
        <v>2</v>
      </c>
      <c r="J56" s="168">
        <f t="array" ref="J56">SUM(IF(('[1]09'!$G$2:$G$424="CHIM")*('[1]09'!$O$2:$O$424="O"),1,0))+SUM(IF(('[1]09'!$G$2:$G$424="PCM")*('[1]09'!$O$2:$O$424="O"),1,0))</f>
        <v>0</v>
      </c>
      <c r="K56" s="183">
        <f t="array" ref="K56">SUM(IF(('[1]09'!$G$2:$G$424="COMB")*('[1]09'!$O$2:$O$424="O"),1,0))</f>
        <v>0</v>
      </c>
      <c r="L56" s="173">
        <f t="shared" si="16"/>
        <v>9</v>
      </c>
      <c r="M56" s="184">
        <f t="shared" si="5"/>
        <v>0</v>
      </c>
      <c r="N56" s="185">
        <f t="shared" si="6"/>
        <v>0</v>
      </c>
      <c r="O56" s="185">
        <f t="shared" si="7"/>
        <v>0</v>
      </c>
      <c r="P56" s="185">
        <f t="shared" si="8"/>
        <v>0</v>
      </c>
      <c r="Q56" s="186">
        <f t="shared" si="9"/>
        <v>0</v>
      </c>
      <c r="R56" s="187">
        <f t="shared" si="10"/>
        <v>0</v>
      </c>
      <c r="S56" s="185">
        <f t="shared" si="11"/>
        <v>0</v>
      </c>
      <c r="T56" s="185">
        <f t="shared" si="12"/>
        <v>0</v>
      </c>
      <c r="U56" s="185">
        <f t="shared" si="13"/>
        <v>1</v>
      </c>
      <c r="V56" s="185">
        <f t="shared" si="14"/>
        <v>0</v>
      </c>
      <c r="W56" s="186">
        <f t="shared" si="15"/>
        <v>0</v>
      </c>
      <c r="X56" s="178">
        <f t="shared" si="17"/>
        <v>9</v>
      </c>
      <c r="Y56" s="179">
        <f t="array" ref="Y56">SUM(IF(('[1]09'!$O$2:$O$433="O")*('[1]09'!$L$2:$L$433=Y47),1,0))</f>
        <v>0</v>
      </c>
      <c r="Z56" s="179">
        <f t="array" ref="Z56">SUM(IF(('[1]09'!$O$2:$O$433="O")*('[1]09'!$L$2:$L$433=Z47),1,0))</f>
        <v>0</v>
      </c>
      <c r="AA56" s="179">
        <f t="array" ref="AA56">SUM(IF(('[1]09'!$O$2:$O$433="O")*('[1]09'!$L$2:$L$433=AA47),1,0))</f>
        <v>2</v>
      </c>
      <c r="AB56" s="179">
        <f t="array" ref="AB56">SUM(IF(('[1]09'!$O$2:$O$433="O")*('[1]09'!$L$2:$L$433=AB47),1,0))</f>
        <v>0</v>
      </c>
      <c r="AC56" s="179">
        <f t="array" ref="AC56">SUM(IF(('[1]09'!$O$2:$O$433="O")*('[1]09'!$L$2:$L$433=AC47),1,0))</f>
        <v>0</v>
      </c>
      <c r="AD56" s="179">
        <f t="array" ref="AD56">SUM(IF(('[1]09'!$O$2:$O$433="O")*('[1]09'!$L$2:$L$433=AD47),1,0))</f>
        <v>0</v>
      </c>
      <c r="AE56" s="179">
        <f t="array" ref="AE56">SUM(IF(('[1]09'!$O$2:$O$433="O")*('[1]09'!$L$2:$L$433=AE47),1,0))</f>
        <v>0</v>
      </c>
      <c r="AF56" s="179">
        <f t="array" ref="AF56">SUM(IF(('[1]09'!$O$2:$O$433="O")*('[1]09'!$L$2:$L$433=AF47),1,0))</f>
        <v>0</v>
      </c>
      <c r="AG56" s="180">
        <f t="array" ref="AG56">SUM(IF(('[1]09'!$O$2:$O$433="O")*('[1]09'!$L$2:$L$433=AG47),1,0))</f>
        <v>0</v>
      </c>
      <c r="AH56" s="2"/>
      <c r="AI56" s="2"/>
    </row>
    <row r="57" spans="1:35" ht="15" hidden="1" customHeight="1" thickBot="1">
      <c r="A57" s="181">
        <f t="array" ref="A57">IF(ISERROR(SUM(IF(('[1]10'!$A$2:$A$404=A47)*('[1]10'!$O$2:$O$404="O"),1,0))),"",SUM(IF(('[1]10'!$A$2:$A$404=A47)*('[1]10'!$O$2:$O$404="O"),1,0)))</f>
        <v>0</v>
      </c>
      <c r="B57" s="168">
        <f t="array" ref="B57">IF(ISERROR(SUM(IF(('[1]10'!$A$2:$A$404=B47)*('[1]10'!$O$2:$O$404="O"),1,0))),"",SUM(IF(('[1]10'!$A$2:$A$404=B47)*('[1]10'!$O$2:$O$404="O"),1,0)))</f>
        <v>0</v>
      </c>
      <c r="C57" s="168">
        <f t="array" ref="C57">IF(ISERROR(SUM(IF(('[1]10'!$A$2:$A$404=C47)*('[1]10'!$O$2:$O$404="O"),1,0))),"",SUM(IF(('[1]10'!$A$2:$A$404=C47)*('[1]10'!$O$2:$O$404="O"),1,0)))</f>
        <v>0</v>
      </c>
      <c r="D57" s="168">
        <f t="array" ref="D57">IF(ISERROR(SUM(IF(('[1]10'!$A$2:$A$404=D47)*('[1]10'!$O$2:$O$404="O"),1,0))),"",SUM(IF(('[1]10'!$A$2:$A$404=D47)*('[1]10'!$O$2:$O$404="O"),1,0)))</f>
        <v>0</v>
      </c>
      <c r="E57" s="169">
        <f t="array" ref="E57">IF(ISERROR(SUM(IF(('[1]10'!$A$2:$A$404=E47)*('[1]10'!$O$2:$O$404="O"),1,0))),"",SUM(IF(('[1]10'!$A$2:$A$404=E47)*('[1]10'!$O$2:$O$404="O"),1,0)))</f>
        <v>0</v>
      </c>
      <c r="F57" s="182">
        <f t="array" ref="F57">SUM(IF(('[1]10'!$G$2:$G$395="APC")*('[1]10'!$O$2:$O$395="O"),1,0))</f>
        <v>0</v>
      </c>
      <c r="G57" s="168">
        <f t="array" ref="G57">SUM(IF(('[1]10'!$G$2:$G$395="LOT")*('[1]10'!$O$2:$O$395="O"),1,0))</f>
        <v>0</v>
      </c>
      <c r="H57" s="168">
        <f t="array" ref="H57">SUM(IF(('[1]10'!$G$2:$G$395="PCA")*('[1]10'!$O$2:$O$395="O"),1,0))</f>
        <v>0</v>
      </c>
      <c r="I57" s="168">
        <f t="array" ref="I57">SUM(IF(('[1]10'!$G$2:$G$395="APGC")*('[1]10'!$O$2:$O$395="O"),1,0))</f>
        <v>1</v>
      </c>
      <c r="J57" s="168">
        <f t="array" ref="J57">SUM(IF(('[1]10'!$G$2:$G$395="CHIM")*('[1]10'!$O$2:$O$395="O"),1,0))+SUM(IF(('[1]10'!$G$2:$G$395="PCM")*('[1]10'!$O$2:$O$395="O"),1,0))</f>
        <v>1</v>
      </c>
      <c r="K57" s="183">
        <f t="array" ref="K57">SUM(IF(('[1]10'!$G$2:$G$395="COMB")*('[1]10'!$O$2:$O$395="O"),1,0))</f>
        <v>0</v>
      </c>
      <c r="L57" s="173">
        <f t="shared" si="16"/>
        <v>10</v>
      </c>
      <c r="M57" s="184">
        <f t="shared" si="5"/>
        <v>0</v>
      </c>
      <c r="N57" s="185">
        <f t="shared" si="6"/>
        <v>0</v>
      </c>
      <c r="O57" s="185">
        <f t="shared" si="7"/>
        <v>0</v>
      </c>
      <c r="P57" s="185">
        <f t="shared" si="8"/>
        <v>0</v>
      </c>
      <c r="Q57" s="186">
        <f t="shared" si="9"/>
        <v>0</v>
      </c>
      <c r="R57" s="187">
        <f t="shared" si="10"/>
        <v>0</v>
      </c>
      <c r="S57" s="185">
        <f t="shared" si="11"/>
        <v>0</v>
      </c>
      <c r="T57" s="185">
        <f t="shared" si="12"/>
        <v>0</v>
      </c>
      <c r="U57" s="185">
        <f t="shared" si="13"/>
        <v>0.5</v>
      </c>
      <c r="V57" s="185">
        <f t="shared" si="14"/>
        <v>0.5</v>
      </c>
      <c r="W57" s="186">
        <f t="shared" si="15"/>
        <v>0</v>
      </c>
      <c r="X57" s="178">
        <f t="shared" si="17"/>
        <v>10</v>
      </c>
      <c r="Y57" s="179">
        <f t="array" ref="Y57">SUM(IF(('[1]10'!$O$2:$O$404="O")*('[1]10'!$L$2:$L$404=Y47),1,0))</f>
        <v>0</v>
      </c>
      <c r="Z57" s="179">
        <f t="array" ref="Z57">SUM(IF(('[1]10'!$O$2:$O$404="O")*('[1]10'!$L$2:$L$404=Z47),1,0))</f>
        <v>0</v>
      </c>
      <c r="AA57" s="179">
        <f t="array" ref="AA57">SUM(IF(('[1]10'!$O$2:$O$404="O")*('[1]10'!$L$2:$L$404=AA47),1,0))</f>
        <v>2</v>
      </c>
      <c r="AB57" s="179">
        <f t="array" ref="AB57">SUM(IF(('[1]10'!$O$2:$O$404="O")*('[1]10'!$L$2:$L$404=AB47),1,0))</f>
        <v>0</v>
      </c>
      <c r="AC57" s="179">
        <f t="array" ref="AC57">SUM(IF(('[1]10'!$O$2:$O$404="O")*('[1]10'!$L$2:$L$404=AC47),1,0))</f>
        <v>0</v>
      </c>
      <c r="AD57" s="179">
        <f t="array" ref="AD57">SUM(IF(('[1]10'!$O$2:$O$404="O")*('[1]10'!$L$2:$L$404=AD47),1,0))</f>
        <v>0</v>
      </c>
      <c r="AE57" s="179">
        <f t="array" ref="AE57">SUM(IF(('[1]10'!$O$2:$O$404="O")*('[1]10'!$L$2:$L$404=AE47),1,0))</f>
        <v>0</v>
      </c>
      <c r="AF57" s="179">
        <f t="array" ref="AF57">SUM(IF(('[1]10'!$O$2:$O$404="O")*('[1]10'!$L$2:$L$404=AF47),1,0))</f>
        <v>0</v>
      </c>
      <c r="AG57" s="180">
        <f t="array" ref="AG57">SUM(IF(('[1]10'!$O$2:$O$404="O")*('[1]10'!$L$2:$L$404=AG47),1,0))</f>
        <v>0</v>
      </c>
      <c r="AH57" s="2"/>
      <c r="AI57" s="2"/>
    </row>
    <row r="58" spans="1:35" ht="15" hidden="1" customHeight="1" thickBot="1">
      <c r="A58" s="181">
        <f t="array" ref="A58">IF(ISERROR(SUM(IF(('[1]11'!$A$2:$A$403=A47)*('[1]11'!$O$2:$O$403="O"),1,0))),"",SUM(IF(('[1]11'!$A$2:$A$403=A47)*('[1]11'!$O$2:$O$403="O"),1,0)))</f>
        <v>0</v>
      </c>
      <c r="B58" s="168">
        <f t="array" ref="B58">IF(ISERROR(SUM(IF(('[1]11'!$A$2:$A$403=B47)*('[1]11'!$O$2:$O$403="O"),1,0))),"",SUM(IF(('[1]11'!$A$2:$A$403=B47)*('[1]11'!$O$2:$O$403="O"),1,0)))</f>
        <v>0</v>
      </c>
      <c r="C58" s="168">
        <f t="array" ref="C58">IF(ISERROR(SUM(IF(('[1]11'!$A$2:$A$403=C47)*('[1]11'!$O$2:$O$403="O"),1,0))),"",SUM(IF(('[1]11'!$A$2:$A$403=C47)*('[1]11'!$O$2:$O$403="O"),1,0)))</f>
        <v>0</v>
      </c>
      <c r="D58" s="168">
        <f t="array" ref="D58">IF(ISERROR(SUM(IF(('[1]11'!$A$2:$A$403=D47)*('[1]11'!$O$2:$O$403="O"),1,0))),"",SUM(IF(('[1]11'!$A$2:$A$403=D47)*('[1]11'!$O$2:$O$403="O"),1,0)))</f>
        <v>0</v>
      </c>
      <c r="E58" s="169">
        <f t="array" ref="E58">IF(ISERROR(SUM(IF(('[1]11'!$A$2:$A$403=E47)*('[1]11'!$O$2:$O$403="O"),1,0))),"",SUM(IF(('[1]11'!$A$2:$A$403=E47)*('[1]11'!$O$2:$O$403="O"),1,0)))</f>
        <v>0</v>
      </c>
      <c r="F58" s="182">
        <f t="array" ref="F58">SUM(IF(('[1]11'!$G$2:$G$394="APC")*('[1]11'!$O$2:$O$394="O"),1,0))</f>
        <v>0</v>
      </c>
      <c r="G58" s="168">
        <f t="array" ref="G58">SUM(IF(('[1]11'!$G$2:$G$394="LOT")*('[1]11'!$O$2:$O$394="O"),1,0))</f>
        <v>0</v>
      </c>
      <c r="H58" s="168">
        <f t="array" ref="H58">SUM(IF(('[1]11'!$G$2:$G$394="PCA")*('[1]11'!$O$2:$O$394="O"),1,0))</f>
        <v>0</v>
      </c>
      <c r="I58" s="168">
        <f t="array" ref="I58">SUM(IF(('[1]11'!$G$2:$G$394="APGC")*('[1]11'!$O$2:$O$394="O"),1,0))</f>
        <v>1</v>
      </c>
      <c r="J58" s="168">
        <f t="array" ref="J58">SUM(IF(('[1]11'!$G$2:$G$394="CHIM")*('[1]11'!$O$2:$O$394="O"),1,0))+SUM(IF(('[1]11'!$G$2:$G$394="PCM")*('[1]11'!$O$2:$O$394="O"),1,0))</f>
        <v>0</v>
      </c>
      <c r="K58" s="183">
        <f t="array" ref="K58">SUM(IF(('[1]11'!$G$2:$G$394="COMB")*('[1]11'!$O$2:$O$394="O"),1,0))</f>
        <v>0</v>
      </c>
      <c r="L58" s="173">
        <f t="shared" si="16"/>
        <v>11</v>
      </c>
      <c r="M58" s="184">
        <f t="shared" si="5"/>
        <v>0</v>
      </c>
      <c r="N58" s="185">
        <f t="shared" si="6"/>
        <v>0</v>
      </c>
      <c r="O58" s="185">
        <f t="shared" si="7"/>
        <v>0</v>
      </c>
      <c r="P58" s="185">
        <f t="shared" si="8"/>
        <v>0</v>
      </c>
      <c r="Q58" s="186">
        <f t="shared" si="9"/>
        <v>0</v>
      </c>
      <c r="R58" s="187">
        <f t="shared" si="10"/>
        <v>0</v>
      </c>
      <c r="S58" s="185">
        <f t="shared" si="11"/>
        <v>0</v>
      </c>
      <c r="T58" s="185">
        <f t="shared" si="12"/>
        <v>0</v>
      </c>
      <c r="U58" s="185">
        <f t="shared" si="13"/>
        <v>1</v>
      </c>
      <c r="V58" s="185">
        <f t="shared" si="14"/>
        <v>0</v>
      </c>
      <c r="W58" s="186">
        <f t="shared" si="15"/>
        <v>0</v>
      </c>
      <c r="X58" s="178">
        <f t="shared" si="17"/>
        <v>11</v>
      </c>
      <c r="Y58" s="179">
        <f t="array" ref="Y58">SUM(IF(('[1]11'!$O$2:$O$403="O")*('[1]11'!$L$2:$L$403=Y47),1,0))</f>
        <v>0</v>
      </c>
      <c r="Z58" s="179">
        <f t="array" ref="Z58">SUM(IF(('[1]11'!$O$2:$O$403="O")*('[1]11'!$L$2:$L$403=Z47),1,0))</f>
        <v>0</v>
      </c>
      <c r="AA58" s="179">
        <f t="array" ref="AA58">SUM(IF(('[1]11'!$O$2:$O$403="O")*('[1]11'!$L$2:$L$403=AA47),1,0))</f>
        <v>1</v>
      </c>
      <c r="AB58" s="179">
        <f t="array" ref="AB58">SUM(IF(('[1]11'!$O$2:$O$403="O")*('[1]11'!$L$2:$L$403=AB47),1,0))</f>
        <v>0</v>
      </c>
      <c r="AC58" s="179">
        <f t="array" ref="AC58">SUM(IF(('[1]11'!$O$2:$O$403="O")*('[1]11'!$L$2:$L$403=AC47),1,0))</f>
        <v>0</v>
      </c>
      <c r="AD58" s="179">
        <f t="array" ref="AD58">SUM(IF(('[1]11'!$O$2:$O$403="O")*('[1]11'!$L$2:$L$403=AD47),1,0))</f>
        <v>0</v>
      </c>
      <c r="AE58" s="179">
        <f t="array" ref="AE58">SUM(IF(('[1]11'!$O$2:$O$403="O")*('[1]11'!$L$2:$L$403=AE47),1,0))</f>
        <v>0</v>
      </c>
      <c r="AF58" s="179">
        <f t="array" ref="AF58">SUM(IF(('[1]11'!$O$2:$O$403="O")*('[1]11'!$L$2:$L$403=AF47),1,0))</f>
        <v>0</v>
      </c>
      <c r="AG58" s="180">
        <f t="array" ref="AG58">SUM(IF(('[1]11'!$O$2:$O$403="O")*('[1]11'!$L$2:$L$403=AG47),1,0))</f>
        <v>0</v>
      </c>
      <c r="AH58" s="2"/>
      <c r="AI58" s="2"/>
    </row>
    <row r="59" spans="1:35" ht="15" hidden="1" customHeight="1" thickBot="1">
      <c r="A59" s="181">
        <f t="array" ref="A59">IF(ISERROR(SUM(IF(('[1]12'!$A$2:$A$401=A47)*('[1]12'!$O$2:$O$401="O"),1,0))),"",SUM(IF(('[1]12'!$A$2:$A$401=A47)*('[1]12'!$O$2:$O$401="O"),1,0)))</f>
        <v>0</v>
      </c>
      <c r="B59" s="168">
        <f t="array" ref="B59">IF(ISERROR(SUM(IF(('[1]12'!$A$2:$A$401=B47)*('[1]12'!$O$2:$O$401="O"),1,0))),"",SUM(IF(('[1]12'!$A$2:$A$401=B47)*('[1]12'!$O$2:$O$401="O"),1,0)))</f>
        <v>0</v>
      </c>
      <c r="C59" s="168">
        <f t="array" ref="C59">IF(ISERROR(SUM(IF(('[1]12'!$A$2:$A$401=C47)*('[1]12'!$O$2:$O$401="O"),1,0))),"",SUM(IF(('[1]12'!$A$2:$A$401=C47)*('[1]12'!$O$2:$O$401="O"),1,0)))</f>
        <v>0</v>
      </c>
      <c r="D59" s="168">
        <f t="array" ref="D59">IF(ISERROR(SUM(IF(('[1]12'!$A$2:$A$401=D47)*('[1]12'!$O$2:$O$401="O"),1,0))),"",SUM(IF(('[1]12'!$A$2:$A$401=D47)*('[1]12'!$O$2:$O$401="O"),1,0)))</f>
        <v>0</v>
      </c>
      <c r="E59" s="169">
        <f t="array" ref="E59">IF(ISERROR(SUM(IF(('[1]12'!$A$2:$A$401=E47)*('[1]12'!$O$2:$O$401="O"),1,0))),"",SUM(IF(('[1]12'!$A$2:$A$401=E47)*('[1]12'!$O$2:$O$401="O"),1,0)))</f>
        <v>0</v>
      </c>
      <c r="F59" s="182">
        <f t="array" ref="F59">SUM(IF(('[1]12'!$G$2:$G$392="APC")*('[1]12'!$O$2:$O$392="O"),1,0))</f>
        <v>0</v>
      </c>
      <c r="G59" s="168">
        <f t="array" ref="G59">SUM(IF(('[1]12'!$G$2:$G$392="LOT")*('[1]12'!$O$2:$O$392="O"),1,0))</f>
        <v>2</v>
      </c>
      <c r="H59" s="168">
        <f t="array" ref="H59">SUM(IF(('[1]12'!$G$2:$G$392="PCA")*('[1]12'!$O$2:$O$392="O"),1,0))</f>
        <v>0</v>
      </c>
      <c r="I59" s="168">
        <f t="array" ref="I59">SUM(IF(('[1]12'!$G$2:$G$392="APGC")*('[1]12'!$O$2:$O$392="O"),1,0))</f>
        <v>1</v>
      </c>
      <c r="J59" s="168">
        <f t="array" ref="J59">SUM(IF(('[1]12'!$G$2:$G$392="CHIM")*('[1]12'!$O$2:$O$392="O"),1,0))+SUM(IF(('[1]12'!$G$2:$G$392="PCM")*('[1]12'!$O$2:$O$392="O"),1,0))</f>
        <v>0</v>
      </c>
      <c r="K59" s="183">
        <f t="array" ref="K59">SUM(IF(('[1]12'!$G$2:$G$392="COMB")*('[1]12'!$O$2:$O$392="O"),1,0))</f>
        <v>0</v>
      </c>
      <c r="L59" s="173">
        <f t="shared" si="16"/>
        <v>12</v>
      </c>
      <c r="M59" s="184">
        <f t="shared" si="5"/>
        <v>0</v>
      </c>
      <c r="N59" s="185">
        <f t="shared" si="6"/>
        <v>0</v>
      </c>
      <c r="O59" s="185">
        <f t="shared" si="7"/>
        <v>0</v>
      </c>
      <c r="P59" s="185">
        <f t="shared" si="8"/>
        <v>0</v>
      </c>
      <c r="Q59" s="186">
        <f t="shared" si="9"/>
        <v>0</v>
      </c>
      <c r="R59" s="187">
        <f t="shared" si="10"/>
        <v>0</v>
      </c>
      <c r="S59" s="185">
        <f t="shared" si="11"/>
        <v>0.66666666666666663</v>
      </c>
      <c r="T59" s="185">
        <f t="shared" si="12"/>
        <v>0</v>
      </c>
      <c r="U59" s="185">
        <f t="shared" si="13"/>
        <v>0.33333333333333331</v>
      </c>
      <c r="V59" s="185">
        <f t="shared" si="14"/>
        <v>0</v>
      </c>
      <c r="W59" s="186">
        <f t="shared" si="15"/>
        <v>0</v>
      </c>
      <c r="X59" s="178">
        <f t="shared" si="17"/>
        <v>12</v>
      </c>
      <c r="Y59" s="179">
        <f t="array" ref="Y59">SUM(IF(('[1]12'!$O$2:$O$401="O")*('[1]12'!$L$2:$L$401=Y47),1,0))</f>
        <v>0</v>
      </c>
      <c r="Z59" s="179">
        <f t="array" ref="Z59">SUM(IF(('[1]12'!$O$2:$O$401="O")*('[1]12'!$L$2:$L$401=Z47),1,0))</f>
        <v>1</v>
      </c>
      <c r="AA59" s="179">
        <f t="array" ref="AA59">SUM(IF(('[1]12'!$O$2:$O$401="O")*('[1]12'!$L$2:$L$401=AA47),1,0))</f>
        <v>1</v>
      </c>
      <c r="AB59" s="179">
        <f t="array" ref="AB59">SUM(IF(('[1]12'!$O$2:$O$401="O")*('[1]12'!$L$2:$L$401=AB47),1,0))</f>
        <v>0</v>
      </c>
      <c r="AC59" s="179">
        <f t="array" ref="AC59">SUM(IF(('[1]12'!$O$2:$O$401="O")*('[1]12'!$L$2:$L$401=AC47),1,0))</f>
        <v>0</v>
      </c>
      <c r="AD59" s="179">
        <f t="array" ref="AD59">SUM(IF(('[1]12'!$O$2:$O$401="O")*('[1]12'!$L$2:$L$401=AD47),1,0))</f>
        <v>0</v>
      </c>
      <c r="AE59" s="179">
        <f t="array" ref="AE59">SUM(IF(('[1]12'!$O$2:$O$401="O")*('[1]12'!$L$2:$L$401=AE47),1,0))</f>
        <v>0</v>
      </c>
      <c r="AF59" s="179">
        <f t="array" ref="AF59">SUM(IF(('[1]12'!$O$2:$O$401="O")*('[1]12'!$L$2:$L$401=AF47),1,0))</f>
        <v>0</v>
      </c>
      <c r="AG59" s="180">
        <f t="array" ref="AG59">SUM(IF(('[1]12'!$O$2:$O$401="O")*('[1]12'!$L$2:$L$401=AG47),1,0))</f>
        <v>1</v>
      </c>
      <c r="AH59" s="2"/>
      <c r="AI59" s="2"/>
    </row>
    <row r="60" spans="1:35" ht="15" hidden="1" customHeight="1" thickBot="1">
      <c r="A60" s="181">
        <f t="array" ref="A60">IF(ISERROR(SUM(IF(('[1]13'!$A$2:$A$399=A47)*('[1]13'!$O$2:$O$399="O"),1,0))),"",SUM(IF(('[1]13'!$A$2:$A$399=A47)*('[1]13'!$O$2:$O$399="O"),1,0)))</f>
        <v>0</v>
      </c>
      <c r="B60" s="168">
        <f t="array" ref="B60">IF(ISERROR(SUM(IF(('[1]13'!$A$2:$A$399=B47)*('[1]13'!$O$2:$O$399="O"),1,0))),"",SUM(IF(('[1]13'!$A$2:$A$399=B47)*('[1]13'!$O$2:$O$399="O"),1,0)))</f>
        <v>0</v>
      </c>
      <c r="C60" s="168">
        <f t="array" ref="C60">IF(ISERROR(SUM(IF(('[1]13'!$A$2:$A$399=C47)*('[1]13'!$O$2:$O$399="O"),1,0))),"",SUM(IF(('[1]13'!$A$2:$A$399=C47)*('[1]13'!$O$2:$O$399="O"),1,0)))</f>
        <v>0</v>
      </c>
      <c r="D60" s="168">
        <f t="array" ref="D60">IF(ISERROR(SUM(IF(('[1]13'!$A$2:$A$399=D47)*('[1]13'!$O$2:$O$399="O"),1,0))),"",SUM(IF(('[1]13'!$A$2:$A$399=D47)*('[1]13'!$O$2:$O$399="O"),1,0)))</f>
        <v>0</v>
      </c>
      <c r="E60" s="169">
        <f t="array" ref="E60">IF(ISERROR(SUM(IF(('[1]13'!$A$2:$A$399=E47)*('[1]13'!$O$2:$O$399="O"),1,0))),"",SUM(IF(('[1]13'!$A$2:$A$399=E47)*('[1]13'!$O$2:$O$399="O"),1,0)))</f>
        <v>0</v>
      </c>
      <c r="F60" s="182">
        <f t="array" ref="F60">SUM(IF(('[1]13'!$G$2:$G$390="APC")*('[1]13'!$O$2:$O$390="O"),1,0))</f>
        <v>1</v>
      </c>
      <c r="G60" s="168">
        <f t="array" ref="G60">SUM(IF(('[1]13'!$G$2:$G$390="LOT")*('[1]13'!$O$2:$O$390="O"),1,0))</f>
        <v>2</v>
      </c>
      <c r="H60" s="168">
        <f t="array" ref="H60">SUM(IF(('[1]13'!$G$2:$G$390="PCA")*('[1]13'!$O$2:$O$390="O"),1,0))</f>
        <v>2</v>
      </c>
      <c r="I60" s="168">
        <f t="array" ref="I60">SUM(IF(('[1]13'!$G$2:$G$390="APGC")*('[1]13'!$O$2:$O$390="O"),1,0))</f>
        <v>1</v>
      </c>
      <c r="J60" s="168">
        <f t="array" ref="J60">SUM(IF(('[1]13'!$G$2:$G$390="CHIM")*('[1]13'!$O$2:$O$390="O"),1,0))+SUM(IF(('[1]13'!$G$2:$G$390="PCM")*('[1]13'!$O$2:$O$390="O"),1,0))</f>
        <v>1</v>
      </c>
      <c r="K60" s="183">
        <f t="array" ref="K60">SUM(IF(('[1]13'!$G$2:$G$390="COMB")*('[1]13'!$O$2:$O$390="O"),1,0))</f>
        <v>0</v>
      </c>
      <c r="L60" s="173">
        <f t="shared" si="16"/>
        <v>13</v>
      </c>
      <c r="M60" s="184">
        <f t="shared" si="5"/>
        <v>0</v>
      </c>
      <c r="N60" s="185">
        <f t="shared" si="6"/>
        <v>0</v>
      </c>
      <c r="O60" s="185">
        <f t="shared" si="7"/>
        <v>0</v>
      </c>
      <c r="P60" s="185">
        <f t="shared" si="8"/>
        <v>0</v>
      </c>
      <c r="Q60" s="186">
        <f t="shared" si="9"/>
        <v>0</v>
      </c>
      <c r="R60" s="187">
        <f t="shared" si="10"/>
        <v>0.14285714285714285</v>
      </c>
      <c r="S60" s="185">
        <f t="shared" si="11"/>
        <v>0.2857142857142857</v>
      </c>
      <c r="T60" s="185">
        <f t="shared" si="12"/>
        <v>0.2857142857142857</v>
      </c>
      <c r="U60" s="185">
        <f t="shared" si="13"/>
        <v>0.14285714285714285</v>
      </c>
      <c r="V60" s="185">
        <f t="shared" si="14"/>
        <v>0.14285714285714285</v>
      </c>
      <c r="W60" s="186">
        <f t="shared" si="15"/>
        <v>0</v>
      </c>
      <c r="X60" s="178">
        <f t="shared" si="17"/>
        <v>13</v>
      </c>
      <c r="Y60" s="179">
        <f t="array" ref="Y60">SUM(IF(('[1]13'!$O$2:$O$399="O")*('[1]13'!$L$2:$L$399=Y47),1,0))</f>
        <v>1</v>
      </c>
      <c r="Z60" s="179">
        <f t="array" ref="Z60">SUM(IF(('[1]13'!$O$2:$O$399="O")*('[1]13'!$L$2:$L$399=Z47),1,0))</f>
        <v>0</v>
      </c>
      <c r="AA60" s="179">
        <f t="array" ref="AA60">SUM(IF(('[1]13'!$O$2:$O$399="O")*('[1]13'!$L$2:$L$399=AA47),1,0))</f>
        <v>5</v>
      </c>
      <c r="AB60" s="179">
        <f t="array" ref="AB60">SUM(IF(('[1]13'!$O$2:$O$399="O")*('[1]13'!$L$2:$L$399=AB47),1,0))</f>
        <v>0</v>
      </c>
      <c r="AC60" s="179">
        <f t="array" ref="AC60">SUM(IF(('[1]13'!$O$2:$O$399="O")*('[1]13'!$L$2:$L$399=AC47),1,0))</f>
        <v>0</v>
      </c>
      <c r="AD60" s="179">
        <f t="array" ref="AD60">SUM(IF(('[1]13'!$O$2:$O$399="O")*('[1]13'!$L$2:$L$399=AD47),1,0))</f>
        <v>0</v>
      </c>
      <c r="AE60" s="179">
        <f t="array" ref="AE60">SUM(IF(('[1]13'!$O$2:$O$399="O")*('[1]13'!$L$2:$L$399=AE47),1,0))</f>
        <v>0</v>
      </c>
      <c r="AF60" s="179">
        <f t="array" ref="AF60">SUM(IF(('[1]13'!$O$2:$O$399="O")*('[1]13'!$L$2:$L$399=AF47),1,0))</f>
        <v>0</v>
      </c>
      <c r="AG60" s="180">
        <f t="array" ref="AG60">SUM(IF(('[1]13'!$O$2:$O$399="O")*('[1]13'!$L$2:$L$399=AG47),1,0))</f>
        <v>1</v>
      </c>
      <c r="AH60" s="2"/>
      <c r="AI60" s="2"/>
    </row>
    <row r="61" spans="1:35" ht="15" hidden="1" customHeight="1" thickBot="1">
      <c r="A61" s="181">
        <f t="array" ref="A61">IF(ISERROR(SUM(IF(('[1]14'!$A$2:$A$301=A47)*('[1]14'!$O$2:$O$301="O"),1,0))),"",SUM(IF(('[1]14'!$A$2:$A$301=A47)*('[1]14'!$O$2:$O$301="O"),1,0)))</f>
        <v>0</v>
      </c>
      <c r="B61" s="168">
        <f t="array" ref="B61">IF(ISERROR(SUM(IF(('[1]14'!$A$2:$A$301=B47)*('[1]14'!$O$2:$O$301="O"),1,0))),"",SUM(IF(('[1]14'!$A$2:$A$301=B47)*('[1]14'!$O$2:$O$301="O"),1,0)))</f>
        <v>0</v>
      </c>
      <c r="C61" s="168">
        <f t="array" ref="C61">IF(ISERROR(SUM(IF(('[1]14'!$A$2:$A$301=C47)*('[1]14'!$O$2:$O$301="O"),1,0))),"",SUM(IF(('[1]14'!$A$2:$A$301=C47)*('[1]14'!$O$2:$O$301="O"),1,0)))</f>
        <v>0</v>
      </c>
      <c r="D61" s="168">
        <f t="array" ref="D61">IF(ISERROR(SUM(IF(('[1]14'!$A$2:$A$301=D47)*('[1]14'!$O$2:$O$301="O"),1,0))),"",SUM(IF(('[1]14'!$A$2:$A$301=D47)*('[1]14'!$O$2:$O$301="O"),1,0)))</f>
        <v>0</v>
      </c>
      <c r="E61" s="169">
        <f t="array" ref="E61">IF(ISERROR(SUM(IF(('[1]14'!$A$2:$A$301=E47)*('[1]14'!$O$2:$O$301="O"),1,0))),"",SUM(IF(('[1]14'!$A$2:$A$301=E47)*('[1]14'!$O$2:$O$301="O"),1,0)))</f>
        <v>0</v>
      </c>
      <c r="F61" s="182">
        <f t="array" ref="F61">SUM(IF(('[1]14'!$G$2:$G$292="APC")*('[1]14'!$O$2:$O$292="O"),1,0))</f>
        <v>1</v>
      </c>
      <c r="G61" s="168">
        <f t="array" ref="G61">SUM(IF(('[1]14'!$G$2:$G$292="LOT")*('[1]14'!$O$2:$O$292="O"),1,0))</f>
        <v>2</v>
      </c>
      <c r="H61" s="168">
        <f t="array" ref="H61">SUM(IF(('[1]14'!$G$2:$G$292="PCA")*('[1]14'!$O$2:$O$292="O"),1,0))</f>
        <v>2</v>
      </c>
      <c r="I61" s="168">
        <f t="array" ref="I61">SUM(IF(('[1]14'!$G$2:$G$292="APGC")*('[1]14'!$O$2:$O$292="O"),1,0))</f>
        <v>0</v>
      </c>
      <c r="J61" s="168">
        <f t="array" ref="J61">SUM(IF(('[1]14'!$G$2:$G$292="CHIM")*('[1]14'!$O$2:$O$292="O"),1,0))+SUM(IF(('[1]14'!$G$2:$G$292="PCM")*('[1]14'!$O$2:$O$292="O"),1,0))</f>
        <v>1</v>
      </c>
      <c r="K61" s="183">
        <f t="array" ref="K61">SUM(IF(('[1]14'!$G$2:$G$292="COMB")*('[1]14'!$O$2:$O$292="O"),1,0))</f>
        <v>1</v>
      </c>
      <c r="L61" s="173">
        <f t="shared" si="16"/>
        <v>14</v>
      </c>
      <c r="M61" s="184">
        <f t="shared" si="5"/>
        <v>0</v>
      </c>
      <c r="N61" s="185">
        <f t="shared" si="6"/>
        <v>0</v>
      </c>
      <c r="O61" s="185">
        <f t="shared" si="7"/>
        <v>0</v>
      </c>
      <c r="P61" s="185">
        <f t="shared" si="8"/>
        <v>0</v>
      </c>
      <c r="Q61" s="186">
        <f t="shared" si="9"/>
        <v>0</v>
      </c>
      <c r="R61" s="187">
        <f t="shared" si="10"/>
        <v>0.14285714285714285</v>
      </c>
      <c r="S61" s="185">
        <f t="shared" si="11"/>
        <v>0.2857142857142857</v>
      </c>
      <c r="T61" s="185">
        <f t="shared" si="12"/>
        <v>0.2857142857142857</v>
      </c>
      <c r="U61" s="185">
        <f t="shared" si="13"/>
        <v>0</v>
      </c>
      <c r="V61" s="185">
        <f t="shared" si="14"/>
        <v>0.14285714285714285</v>
      </c>
      <c r="W61" s="186">
        <f t="shared" si="15"/>
        <v>0.14285714285714285</v>
      </c>
      <c r="X61" s="178">
        <f t="shared" si="17"/>
        <v>14</v>
      </c>
      <c r="Y61" s="179">
        <f t="array" ref="Y61">SUM(IF(('[1]14'!$O$2:$O$301="O")*('[1]14'!$L$2:$L$301=Y47),1,0))</f>
        <v>1</v>
      </c>
      <c r="Z61" s="179">
        <f t="array" ref="Z61">SUM(IF(('[1]14'!$O$2:$O$301="O")*('[1]14'!$L$2:$L$301=Z47),1,0))</f>
        <v>0</v>
      </c>
      <c r="AA61" s="179">
        <f t="array" ref="AA61">SUM(IF(('[1]14'!$O$2:$O$301="O")*('[1]14'!$L$2:$L$301=AA47),1,0))</f>
        <v>5</v>
      </c>
      <c r="AB61" s="179">
        <f t="array" ref="AB61">SUM(IF(('[1]14'!$O$2:$O$301="O")*('[1]14'!$L$2:$L$301=AB47),1,0))</f>
        <v>0</v>
      </c>
      <c r="AC61" s="179">
        <f t="array" ref="AC61">SUM(IF(('[1]14'!$O$2:$O$301="O")*('[1]14'!$L$2:$L$301=AC47),1,0))</f>
        <v>0</v>
      </c>
      <c r="AD61" s="179">
        <f t="array" ref="AD61">SUM(IF(('[1]14'!$O$2:$O$301="O")*('[1]14'!$L$2:$L$301=AD47),1,0))</f>
        <v>0</v>
      </c>
      <c r="AE61" s="179">
        <f t="array" ref="AE61">SUM(IF(('[1]14'!$O$2:$O$301="O")*('[1]14'!$L$2:$L$301=AE47),1,0))</f>
        <v>0</v>
      </c>
      <c r="AF61" s="179">
        <f t="array" ref="AF61">SUM(IF(('[1]14'!$O$2:$O$301="O")*('[1]14'!$L$2:$L$301=AF47),1,0))</f>
        <v>0</v>
      </c>
      <c r="AG61" s="180">
        <f t="array" ref="AG61">SUM(IF(('[1]14'!$O$2:$O$301="O")*('[1]14'!$L$2:$L$301=AG47),1,0))</f>
        <v>1</v>
      </c>
      <c r="AH61" s="2"/>
      <c r="AI61" s="2"/>
    </row>
    <row r="62" spans="1:35" ht="15" hidden="1" customHeight="1" thickBot="1">
      <c r="A62" s="181">
        <f t="array" ref="A62">IF(ISERROR(SUM(IF(('[1]15'!$A$2:$A$365=A47)*('[1]15'!$O$2:$O$365="O"),1,0))),"",SUM(IF(('[1]15'!$A$2:$A$365=A47)*('[1]15'!$O$2:$O$365="O"),1,0)))</f>
        <v>0</v>
      </c>
      <c r="B62" s="168">
        <f t="array" ref="B62">IF(ISERROR(SUM(IF(('[1]15'!$A$2:$A$365=B47)*('[1]15'!$O$2:$O$365="O"),1,0))),"",SUM(IF(('[1]15'!$A$2:$A$365=B47)*('[1]15'!$O$2:$O$365="O"),1,0)))</f>
        <v>0</v>
      </c>
      <c r="C62" s="168">
        <f t="array" ref="C62">IF(ISERROR(SUM(IF(('[1]15'!$A$2:$A$365=C47)*('[1]15'!$O$2:$O$365="O"),1,0))),"",SUM(IF(('[1]15'!$A$2:$A$365=C47)*('[1]15'!$O$2:$O$365="O"),1,0)))</f>
        <v>0</v>
      </c>
      <c r="D62" s="168">
        <f t="array" ref="D62">IF(ISERROR(SUM(IF(('[1]15'!$A$2:$A$365=D47)*('[1]15'!$O$2:$O$365="O"),1,0))),"",SUM(IF(('[1]15'!$A$2:$A$365=D47)*('[1]15'!$O$2:$O$365="O"),1,0)))</f>
        <v>0</v>
      </c>
      <c r="E62" s="169">
        <f t="array" ref="E62">IF(ISERROR(SUM(IF(('[1]15'!$A$2:$A$365=E47)*('[1]15'!$O$2:$O$365="O"),1,0))),"",SUM(IF(('[1]15'!$A$2:$A$365=E47)*('[1]15'!$O$2:$O$365="O"),1,0)))</f>
        <v>0</v>
      </c>
      <c r="F62" s="182">
        <f t="array" ref="F62">SUM(IF(('[1]15'!$G$2:$G$356="APC")*('[1]15'!$O$2:$O$356="O"),1,0))</f>
        <v>0</v>
      </c>
      <c r="G62" s="168">
        <f t="array" ref="G62">SUM(IF(('[1]15'!$G$2:$G$356="LOT")*('[1]15'!$O$2:$O$356="O"),1,0))</f>
        <v>0</v>
      </c>
      <c r="H62" s="168">
        <f t="array" ref="H62">SUM(IF(('[1]15'!$G$2:$G$356="PCA")*('[1]15'!$O$2:$O$356="O"),1,0))</f>
        <v>2</v>
      </c>
      <c r="I62" s="168">
        <f t="array" ref="I62">SUM(IF(('[1]15'!$G$2:$G$356="APGC")*('[1]15'!$O$2:$O$356="O"),1,0))</f>
        <v>0</v>
      </c>
      <c r="J62" s="168">
        <f t="array" ref="J62">SUM(IF(('[1]15'!$G$2:$G$356="CHIM")*('[1]15'!$O$2:$O$356="O"),1,0))+SUM(IF(('[1]15'!$G$2:$G$356="PCM")*('[1]15'!$O$2:$O$356="O"),1,0))</f>
        <v>1</v>
      </c>
      <c r="K62" s="183">
        <f t="array" ref="K62">SUM(IF(('[1]15'!$G$2:$G$356="COMB")*('[1]15'!$O$2:$O$356="O"),1,0))</f>
        <v>0</v>
      </c>
      <c r="L62" s="173">
        <f t="shared" si="16"/>
        <v>15</v>
      </c>
      <c r="M62" s="184">
        <f t="shared" si="5"/>
        <v>0</v>
      </c>
      <c r="N62" s="185">
        <f t="shared" si="6"/>
        <v>0</v>
      </c>
      <c r="O62" s="185">
        <f t="shared" si="7"/>
        <v>0</v>
      </c>
      <c r="P62" s="185">
        <f t="shared" si="8"/>
        <v>0</v>
      </c>
      <c r="Q62" s="186">
        <f t="shared" si="9"/>
        <v>0</v>
      </c>
      <c r="R62" s="187">
        <f t="shared" si="10"/>
        <v>0</v>
      </c>
      <c r="S62" s="185">
        <f t="shared" si="11"/>
        <v>0</v>
      </c>
      <c r="T62" s="185">
        <f t="shared" si="12"/>
        <v>0.66666666666666663</v>
      </c>
      <c r="U62" s="185">
        <f t="shared" si="13"/>
        <v>0</v>
      </c>
      <c r="V62" s="185">
        <f t="shared" si="14"/>
        <v>0.33333333333333331</v>
      </c>
      <c r="W62" s="186">
        <f t="shared" si="15"/>
        <v>0</v>
      </c>
      <c r="X62" s="178">
        <f t="shared" si="17"/>
        <v>15</v>
      </c>
      <c r="Y62" s="179">
        <f t="array" ref="Y62">SUM(IF(('[1]15'!$O$2:$O$365="O")*('[1]15'!$L$2:$L$365=Y47),1,0))</f>
        <v>0</v>
      </c>
      <c r="Z62" s="179">
        <f t="array" ref="Z62">SUM(IF(('[1]15'!$O$2:$O$365="O")*('[1]15'!$L$2:$L$365=Z47),1,0))</f>
        <v>0</v>
      </c>
      <c r="AA62" s="179">
        <f t="array" ref="AA62">SUM(IF(('[1]15'!$O$2:$O$365="O")*('[1]15'!$L$2:$L$365=AA47),1,0))</f>
        <v>1</v>
      </c>
      <c r="AB62" s="179">
        <f t="array" ref="AB62">SUM(IF(('[1]15'!$O$2:$O$365="O")*('[1]15'!$L$2:$L$365=AB47),1,0))</f>
        <v>0</v>
      </c>
      <c r="AC62" s="179">
        <f t="array" ref="AC62">SUM(IF(('[1]15'!$O$2:$O$365="O")*('[1]15'!$L$2:$L$365=AC47),1,0))</f>
        <v>1</v>
      </c>
      <c r="AD62" s="179">
        <f t="array" ref="AD62">SUM(IF(('[1]15'!$O$2:$O$365="O")*('[1]15'!$L$2:$L$365=AD47),1,0))</f>
        <v>0</v>
      </c>
      <c r="AE62" s="179">
        <f t="array" ref="AE62">SUM(IF(('[1]15'!$O$2:$O$365="O")*('[1]15'!$L$2:$L$365=AE47),1,0))</f>
        <v>0</v>
      </c>
      <c r="AF62" s="179">
        <f t="array" ref="AF62">SUM(IF(('[1]15'!$O$2:$O$365="O")*('[1]15'!$L$2:$L$365=AF47),1,0))</f>
        <v>0</v>
      </c>
      <c r="AG62" s="180">
        <f t="array" ref="AG62">SUM(IF(('[1]15'!$O$2:$O$365="O")*('[1]15'!$L$2:$L$365=AG47),1,0))</f>
        <v>1</v>
      </c>
      <c r="AH62" s="2"/>
      <c r="AI62" s="2"/>
    </row>
    <row r="63" spans="1:35" ht="15" hidden="1" customHeight="1" thickBot="1">
      <c r="A63" s="181">
        <f t="array" ref="A63">IF(ISERROR(SUM(IF(('[1]16'!$A$2:$A$409=A47)*('[1]16'!$O$2:$O$409="O"),1,0))),"",SUM(IF(('[1]16'!$A$2:$A$409=A47)*('[1]16'!$O$2:$O$409="O"),1,0)))</f>
        <v>0</v>
      </c>
      <c r="B63" s="168">
        <f t="array" ref="B63">IF(ISERROR(SUM(IF(('[1]16'!$A$2:$A$409=B47)*('[1]16'!$O$2:$O$409="O"),1,0))),"",SUM(IF(('[1]16'!$A$2:$A$409=B47)*('[1]16'!$O$2:$O$409="O"),1,0)))</f>
        <v>0</v>
      </c>
      <c r="C63" s="168">
        <f t="array" ref="C63">IF(ISERROR(SUM(IF(('[1]16'!$A$2:$A$409=C47)*('[1]16'!$O$2:$O$409="O"),1,0))),"",SUM(IF(('[1]16'!$A$2:$A$409=C47)*('[1]16'!$O$2:$O$409="O"),1,0)))</f>
        <v>0</v>
      </c>
      <c r="D63" s="168">
        <f t="array" ref="D63">IF(ISERROR(SUM(IF(('[1]16'!$A$2:$A$409=D47)*('[1]16'!$O$2:$O$409="O"),1,0))),"",SUM(IF(('[1]16'!$A$2:$A$409=D47)*('[1]16'!$O$2:$O$409="O"),1,0)))</f>
        <v>0</v>
      </c>
      <c r="E63" s="169">
        <f t="array" ref="E63">IF(ISERROR(SUM(IF(('[1]16'!$A$2:$A$409=E47)*('[1]16'!$O$2:$O$409="O"),1,0))),"",SUM(IF(('[1]16'!$A$2:$A$409=E47)*('[1]16'!$O$2:$O$409="O"),1,0)))</f>
        <v>0</v>
      </c>
      <c r="F63" s="182">
        <f t="array" ref="F63">SUM(IF(('[1]16'!$G$2:$G$400="APC")*('[1]16'!$O$2:$O$400="O"),1,0))</f>
        <v>0</v>
      </c>
      <c r="G63" s="168">
        <f t="array" ref="G63">SUM(IF(('[1]16'!$G$2:$G$400="LOT")*('[1]16'!$O$2:$O$400="O"),1,0))</f>
        <v>0</v>
      </c>
      <c r="H63" s="168">
        <f t="array" ref="H63">SUM(IF(('[1]16'!$G$2:$G$400="PCA")*('[1]16'!$O$2:$O$400="O"),1,0))</f>
        <v>0</v>
      </c>
      <c r="I63" s="168">
        <f t="array" ref="I63">SUM(IF(('[1]16'!$G$2:$G$400="APGC")*('[1]16'!$O$2:$O$400="O"),1,0))</f>
        <v>0</v>
      </c>
      <c r="J63" s="168">
        <f t="array" ref="J63">SUM(IF(('[1]16'!$G$2:$G$400="CHIM")*('[1]16'!$O$2:$O$400="O"),1,0))+SUM(IF(('[1]16'!$G$2:$G$400="PCM")*('[1]16'!$O$2:$O$400="O"),1,0))</f>
        <v>0</v>
      </c>
      <c r="K63" s="183">
        <f t="array" ref="K63">SUM(IF(('[1]16'!$G$2:$G$400="COMB")*('[1]16'!$O$2:$O$400="O"),1,0))</f>
        <v>0</v>
      </c>
      <c r="L63" s="173">
        <f t="shared" si="16"/>
        <v>16</v>
      </c>
      <c r="M63" s="184" t="str">
        <f t="shared" si="5"/>
        <v/>
      </c>
      <c r="N63" s="185" t="str">
        <f t="shared" si="6"/>
        <v/>
      </c>
      <c r="O63" s="185" t="str">
        <f t="shared" si="7"/>
        <v/>
      </c>
      <c r="P63" s="185" t="str">
        <f t="shared" si="8"/>
        <v/>
      </c>
      <c r="Q63" s="186" t="str">
        <f t="shared" si="9"/>
        <v/>
      </c>
      <c r="R63" s="187" t="str">
        <f t="shared" si="10"/>
        <v/>
      </c>
      <c r="S63" s="185" t="str">
        <f t="shared" si="11"/>
        <v/>
      </c>
      <c r="T63" s="185" t="str">
        <f t="shared" si="12"/>
        <v/>
      </c>
      <c r="U63" s="185" t="str">
        <f t="shared" si="13"/>
        <v/>
      </c>
      <c r="V63" s="185" t="str">
        <f t="shared" si="14"/>
        <v/>
      </c>
      <c r="W63" s="186" t="str">
        <f t="shared" si="15"/>
        <v/>
      </c>
      <c r="X63" s="178">
        <f t="shared" si="17"/>
        <v>16</v>
      </c>
      <c r="Y63" s="179">
        <f t="array" ref="Y63">SUM(IF(('[1]16'!$O$2:$O$409="O")*('[1]16'!$L$2:$L$409=Y47),1,0))</f>
        <v>0</v>
      </c>
      <c r="Z63" s="179">
        <f t="array" ref="Z63">SUM(IF(('[1]16'!$O$2:$O$409="O")*('[1]16'!$L$2:$L$409=Z47),1,0))</f>
        <v>0</v>
      </c>
      <c r="AA63" s="179">
        <f t="array" ref="AA63">SUM(IF(('[1]16'!$O$2:$O$409="O")*('[1]16'!$L$2:$L$409=AA47),1,0))</f>
        <v>0</v>
      </c>
      <c r="AB63" s="179">
        <f t="array" ref="AB63">SUM(IF(('[1]16'!$O$2:$O$409="O")*('[1]16'!$L$2:$L$409=AB47),1,0))</f>
        <v>0</v>
      </c>
      <c r="AC63" s="179">
        <f t="array" ref="AC63">SUM(IF(('[1]16'!$O$2:$O$409="O")*('[1]16'!$L$2:$L$409=AC47),1,0))</f>
        <v>0</v>
      </c>
      <c r="AD63" s="179">
        <f t="array" ref="AD63">SUM(IF(('[1]16'!$O$2:$O$409="O")*('[1]16'!$L$2:$L$409=AD47),1,0))</f>
        <v>0</v>
      </c>
      <c r="AE63" s="179">
        <f t="array" ref="AE63">SUM(IF(('[1]16'!$O$2:$O$409="O")*('[1]16'!$L$2:$L$409=AE47),1,0))</f>
        <v>0</v>
      </c>
      <c r="AF63" s="179">
        <f t="array" ref="AF63">SUM(IF(('[1]16'!$O$2:$O$409="O")*('[1]16'!$L$2:$L$409=AF47),1,0))</f>
        <v>0</v>
      </c>
      <c r="AG63" s="180">
        <f t="array" ref="AG63">SUM(IF(('[1]16'!$O$2:$O$409="O")*('[1]16'!$L$2:$L$409=AG47),1,0))</f>
        <v>0</v>
      </c>
      <c r="AH63" s="2"/>
      <c r="AI63" s="2"/>
    </row>
    <row r="64" spans="1:35" ht="15" hidden="1" customHeight="1" thickBot="1">
      <c r="A64" s="181">
        <f t="array" ref="A64">IF(ISERROR(SUM(IF(('[1]17'!$A$2:$A$410=A47)*('[1]17'!$O$2:$O$410="O"),1,0))),"",SUM(IF(('[1]17'!$A$2:$A$410=A47)*('[1]17'!$O$2:$O$410="O"),1,0)))</f>
        <v>0</v>
      </c>
      <c r="B64" s="168">
        <f t="array" ref="B64">IF(ISERROR(SUM(IF(('[1]17'!$A$2:$A$410=B47)*('[1]17'!$O$2:$O$410="O"),1,0))),"",SUM(IF(('[1]17'!$A$2:$A$410=B47)*('[1]17'!$O$2:$O$410="O"),1,0)))</f>
        <v>0</v>
      </c>
      <c r="C64" s="168">
        <f t="array" ref="C64">IF(ISERROR(SUM(IF(('[1]17'!$A$2:$A$410=C47)*('[1]17'!$O$2:$O$410="O"),1,0))),"",SUM(IF(('[1]17'!$A$2:$A$410=C47)*('[1]17'!$O$2:$O$410="O"),1,0)))</f>
        <v>0</v>
      </c>
      <c r="D64" s="168">
        <f t="array" ref="D64">IF(ISERROR(SUM(IF(('[1]17'!$A$2:$A$410=D47)*('[1]17'!$O$2:$O$410="O"),1,0))),"",SUM(IF(('[1]17'!$A$2:$A$410=D47)*('[1]17'!$O$2:$O$410="O"),1,0)))</f>
        <v>0</v>
      </c>
      <c r="E64" s="169">
        <f t="array" ref="E64">IF(ISERROR(SUM(IF(('[1]17'!$A$2:$A$410=E47)*('[1]17'!$O$2:$O$410="O"),1,0))),"",SUM(IF(('[1]17'!$A$2:$A$410=E47)*('[1]17'!$O$2:$O$410="O"),1,0)))</f>
        <v>0</v>
      </c>
      <c r="F64" s="182">
        <f t="array" ref="F64">SUM(IF(('[1]17'!$G$2:$G$401="APC")*('[1]17'!$O$2:$O$401="O"),1,0))</f>
        <v>0</v>
      </c>
      <c r="G64" s="168">
        <f t="array" ref="G64">SUM(IF(('[1]17'!$G$2:$G$401="LOT")*('[1]17'!$O$2:$O$401="O"),1,0))</f>
        <v>0</v>
      </c>
      <c r="H64" s="168">
        <f t="array" ref="H64">SUM(IF(('[1]17'!$G$2:$G$401="PCA")*('[1]17'!$O$2:$O$401="O"),1,0))</f>
        <v>0</v>
      </c>
      <c r="I64" s="168">
        <f t="array" ref="I64">SUM(IF(('[1]17'!$G$2:$G$401="APGC")*('[1]17'!$O$2:$O$401="O"),1,0))</f>
        <v>0</v>
      </c>
      <c r="J64" s="168">
        <f t="array" ref="J64">SUM(IF(('[1]17'!$G$2:$G$401="CHIM")*('[1]17'!$O$2:$O$401="O"),1,0))+SUM(IF(('[1]17'!$G$2:$G$401="PCM")*('[1]17'!$O$2:$O$401="O"),1,0))</f>
        <v>0</v>
      </c>
      <c r="K64" s="183">
        <f t="array" ref="K64">SUM(IF(('[1]17'!$G$2:$G$401="COMB")*('[1]17'!$O$2:$O$401="O"),1,0))</f>
        <v>0</v>
      </c>
      <c r="L64" s="173">
        <f t="shared" si="16"/>
        <v>17</v>
      </c>
      <c r="M64" s="184" t="str">
        <f t="shared" si="5"/>
        <v/>
      </c>
      <c r="N64" s="185" t="str">
        <f t="shared" si="6"/>
        <v/>
      </c>
      <c r="O64" s="185" t="str">
        <f t="shared" si="7"/>
        <v/>
      </c>
      <c r="P64" s="185" t="str">
        <f t="shared" si="8"/>
        <v/>
      </c>
      <c r="Q64" s="186" t="str">
        <f t="shared" si="9"/>
        <v/>
      </c>
      <c r="R64" s="187" t="str">
        <f t="shared" si="10"/>
        <v/>
      </c>
      <c r="S64" s="185" t="str">
        <f t="shared" si="11"/>
        <v/>
      </c>
      <c r="T64" s="185" t="str">
        <f t="shared" si="12"/>
        <v/>
      </c>
      <c r="U64" s="185" t="str">
        <f t="shared" si="13"/>
        <v/>
      </c>
      <c r="V64" s="185" t="str">
        <f t="shared" si="14"/>
        <v/>
      </c>
      <c r="W64" s="186" t="str">
        <f t="shared" si="15"/>
        <v/>
      </c>
      <c r="X64" s="178">
        <f t="shared" si="17"/>
        <v>17</v>
      </c>
      <c r="Y64" s="179">
        <f t="array" ref="Y64">SUM(IF(('[1]17'!$O$2:$O$410="O")*('[1]17'!$L$2:$L$410=Y47),1,0))</f>
        <v>0</v>
      </c>
      <c r="Z64" s="179">
        <f t="array" ref="Z64">SUM(IF(('[1]17'!$O$2:$O$410="O")*('[1]17'!$L$2:$L$410=Z47),1,0))</f>
        <v>0</v>
      </c>
      <c r="AA64" s="179">
        <f t="array" ref="AA64">SUM(IF(('[1]17'!$O$2:$O$410="O")*('[1]17'!$L$2:$L$410=AA47),1,0))</f>
        <v>0</v>
      </c>
      <c r="AB64" s="179">
        <f t="array" ref="AB64">SUM(IF(('[1]17'!$O$2:$O$410="O")*('[1]17'!$L$2:$L$410=AB47),1,0))</f>
        <v>0</v>
      </c>
      <c r="AC64" s="179">
        <f t="array" ref="AC64">SUM(IF(('[1]17'!$O$2:$O$410="O")*('[1]17'!$L$2:$L$410=AC47),1,0))</f>
        <v>0</v>
      </c>
      <c r="AD64" s="179">
        <f t="array" ref="AD64">SUM(IF(('[1]17'!$O$2:$O$410="O")*('[1]17'!$L$2:$L$410=AD47),1,0))</f>
        <v>0</v>
      </c>
      <c r="AE64" s="179">
        <f t="array" ref="AE64">SUM(IF(('[1]17'!$O$2:$O$410="O")*('[1]17'!$L$2:$L$410=AE47),1,0))</f>
        <v>0</v>
      </c>
      <c r="AF64" s="179">
        <f t="array" ref="AF64">SUM(IF(('[1]17'!$O$2:$O$410="O")*('[1]17'!$L$2:$L$410=AF47),1,0))</f>
        <v>0</v>
      </c>
      <c r="AG64" s="180">
        <f t="array" ref="AG64">SUM(IF(('[1]17'!$O$2:$O$410="O")*('[1]17'!$L$2:$L$410=AG47),1,0))</f>
        <v>0</v>
      </c>
      <c r="AH64" s="2"/>
      <c r="AI64" s="2"/>
    </row>
    <row r="65" spans="1:35" ht="15" hidden="1" customHeight="1" thickBot="1">
      <c r="A65" s="181">
        <f t="array" ref="A65">IF(ISERROR(SUM(IF(('[1]18'!$A$2:$A$403=A47)*('[1]18'!$O$2:$O$403="O"),1,0))),"",SUM(IF(('[1]18'!$A$2:$A$403=A47)*('[1]18'!$O$2:$O$403="O"),1,0)))</f>
        <v>0</v>
      </c>
      <c r="B65" s="168">
        <f t="array" ref="B65">IF(ISERROR(SUM(IF(('[1]18'!$A$2:$A$403=B47)*('[1]18'!$O$2:$O$403="O"),1,0))),"",SUM(IF(('[1]18'!$A$2:$A$403=B47)*('[1]18'!$O$2:$O$403="O"),1,0)))</f>
        <v>0</v>
      </c>
      <c r="C65" s="168">
        <f t="array" ref="C65">IF(ISERROR(SUM(IF(('[1]18'!$A$2:$A$403=C47)*('[1]18'!$O$2:$O$403="O"),1,0))),"",SUM(IF(('[1]18'!$A$2:$A$403=C47)*('[1]18'!$O$2:$O$403="O"),1,0)))</f>
        <v>0</v>
      </c>
      <c r="D65" s="168">
        <f t="array" ref="D65">IF(ISERROR(SUM(IF(('[1]18'!$A$2:$A$403=D47)*('[1]18'!$O$2:$O$403="O"),1,0))),"",SUM(IF(('[1]18'!$A$2:$A$403=D47)*('[1]18'!$O$2:$O$403="O"),1,0)))</f>
        <v>0</v>
      </c>
      <c r="E65" s="169">
        <f t="array" ref="E65">IF(ISERROR(SUM(IF(('[1]18'!$A$2:$A$403=E47)*('[1]18'!$O$2:$O$403="O"),1,0))),"",SUM(IF(('[1]18'!$A$2:$A$403=E47)*('[1]18'!$O$2:$O$403="O"),1,0)))</f>
        <v>0</v>
      </c>
      <c r="F65" s="182">
        <f t="array" ref="F65">SUM(IF(('[1]18'!$G$2:$G$394="APC")*('[1]18'!$O$2:$O$394="O"),1,0))</f>
        <v>0</v>
      </c>
      <c r="G65" s="168">
        <f t="array" ref="G65">SUM(IF(('[1]18'!$G$2:$G$394="LOT")*('[1]18'!$O$2:$O$394="O"),1,0))</f>
        <v>0</v>
      </c>
      <c r="H65" s="168">
        <f t="array" ref="H65">SUM(IF(('[1]18'!$G$2:$G$394="PCA")*('[1]18'!$O$2:$O$394="O"),1,0))</f>
        <v>0</v>
      </c>
      <c r="I65" s="168">
        <f t="array" ref="I65">SUM(IF(('[1]18'!$G$2:$G$394="APGC")*('[1]18'!$O$2:$O$394="O"),1,0))</f>
        <v>0</v>
      </c>
      <c r="J65" s="168">
        <f t="array" ref="J65">SUM(IF(('[1]18'!$G$2:$G$394="CHIM")*('[1]18'!$O$2:$O$394="O"),1,0))+SUM(IF(('[1]18'!$G$2:$G$394="PCM")*('[1]18'!$O$2:$O$394="O"),1,0))</f>
        <v>0</v>
      </c>
      <c r="K65" s="183">
        <f t="array" ref="K65">SUM(IF(('[1]18'!$G$2:$G$394="COMB")*('[1]18'!$O$2:$O$394="O"),1,0))</f>
        <v>0</v>
      </c>
      <c r="L65" s="173">
        <f t="shared" si="16"/>
        <v>18</v>
      </c>
      <c r="M65" s="184" t="str">
        <f t="shared" si="5"/>
        <v/>
      </c>
      <c r="N65" s="185" t="str">
        <f t="shared" si="6"/>
        <v/>
      </c>
      <c r="O65" s="185" t="str">
        <f t="shared" si="7"/>
        <v/>
      </c>
      <c r="P65" s="185" t="str">
        <f t="shared" si="8"/>
        <v/>
      </c>
      <c r="Q65" s="186" t="str">
        <f t="shared" si="9"/>
        <v/>
      </c>
      <c r="R65" s="187" t="str">
        <f t="shared" si="10"/>
        <v/>
      </c>
      <c r="S65" s="185" t="str">
        <f t="shared" si="11"/>
        <v/>
      </c>
      <c r="T65" s="185" t="str">
        <f t="shared" si="12"/>
        <v/>
      </c>
      <c r="U65" s="185" t="str">
        <f t="shared" si="13"/>
        <v/>
      </c>
      <c r="V65" s="185" t="str">
        <f t="shared" si="14"/>
        <v/>
      </c>
      <c r="W65" s="186" t="str">
        <f t="shared" si="15"/>
        <v/>
      </c>
      <c r="X65" s="178">
        <f t="shared" si="17"/>
        <v>18</v>
      </c>
      <c r="Y65" s="179">
        <f t="array" ref="Y65">SUM(IF(('[1]18'!$O$2:$O$403="O")*('[1]18'!$L$2:$L$403=Y47),1,0))</f>
        <v>0</v>
      </c>
      <c r="Z65" s="179">
        <f t="array" ref="Z65">SUM(IF(('[1]18'!$O$2:$O$403="O")*('[1]18'!$L$2:$L$403=Z47),1,0))</f>
        <v>0</v>
      </c>
      <c r="AA65" s="179">
        <f t="array" ref="AA65">SUM(IF(('[1]18'!$O$2:$O$403="O")*('[1]18'!$L$2:$L$403=AA47),1,0))</f>
        <v>0</v>
      </c>
      <c r="AB65" s="179">
        <f t="array" ref="AB65">SUM(IF(('[1]18'!$O$2:$O$403="O")*('[1]18'!$L$2:$L$403=AB47),1,0))</f>
        <v>0</v>
      </c>
      <c r="AC65" s="179">
        <f t="array" ref="AC65">SUM(IF(('[1]18'!$O$2:$O$403="O")*('[1]18'!$L$2:$L$403=AC47),1,0))</f>
        <v>0</v>
      </c>
      <c r="AD65" s="179">
        <f t="array" ref="AD65">SUM(IF(('[1]18'!$O$2:$O$403="O")*('[1]18'!$L$2:$L$403=AD47),1,0))</f>
        <v>0</v>
      </c>
      <c r="AE65" s="179">
        <f t="array" ref="AE65">SUM(IF(('[1]18'!$O$2:$O$403="O")*('[1]18'!$L$2:$L$403=AE47),1,0))</f>
        <v>0</v>
      </c>
      <c r="AF65" s="179">
        <f t="array" ref="AF65">SUM(IF(('[1]18'!$O$2:$O$403="O")*('[1]18'!$L$2:$L$403=AF47),1,0))</f>
        <v>0</v>
      </c>
      <c r="AG65" s="180">
        <f t="array" ref="AG65">SUM(IF(('[1]18'!$O$2:$O$403="O")*('[1]18'!$L$2:$L$403=AG47),1,0))</f>
        <v>0</v>
      </c>
      <c r="AH65" s="2"/>
      <c r="AI65" s="2"/>
    </row>
    <row r="66" spans="1:35" ht="15" hidden="1" customHeight="1" thickBot="1">
      <c r="A66" s="181">
        <f t="array" ref="A66">IF(ISERROR(SUM(IF(('[1]19'!$A$2:$A$442=A47)*('[1]19'!$O$2:$O$442="O"),1,0))),"",SUM(IF(('[1]19'!$A$2:$A$442=A47)*('[1]19'!$O$2:$O$442="O"),1,0)))</f>
        <v>0</v>
      </c>
      <c r="B66" s="168">
        <f t="array" ref="B66">IF(ISERROR(SUM(IF(('[1]19'!$A$2:$A$442=B47)*('[1]19'!$O$2:$O$442="O"),1,0))),"",SUM(IF(('[1]19'!$A$2:$A$442=B47)*('[1]19'!$O$2:$O$442="O"),1,0)))</f>
        <v>0</v>
      </c>
      <c r="C66" s="168">
        <f t="array" ref="C66">IF(ISERROR(SUM(IF(('[1]19'!$A$2:$A$442=C47)*('[1]19'!$O$2:$O$442="O"),1,0))),"",SUM(IF(('[1]19'!$A$2:$A$442=C47)*('[1]19'!$O$2:$O$442="O"),1,0)))</f>
        <v>0</v>
      </c>
      <c r="D66" s="168">
        <f t="array" ref="D66">IF(ISERROR(SUM(IF(('[1]19'!$A$2:$A$442=D47)*('[1]19'!$O$2:$O$442="O"),1,0))),"",SUM(IF(('[1]19'!$A$2:$A$442=D47)*('[1]19'!$O$2:$O$442="O"),1,0)))</f>
        <v>0</v>
      </c>
      <c r="E66" s="169">
        <f t="array" ref="E66">IF(ISERROR(SUM(IF(('[1]19'!$A$2:$A$442=E47)*('[1]19'!$O$2:$O$442="O"),1,0))),"",SUM(IF(('[1]19'!$A$2:$A$442=E47)*('[1]19'!$O$2:$O$442="O"),1,0)))</f>
        <v>0</v>
      </c>
      <c r="F66" s="182">
        <f t="array" ref="F66">SUM(IF(('[1]19'!$G$2:$G$433="APC")*('[1]19'!$O$2:$O$433="O"),1,0))</f>
        <v>0</v>
      </c>
      <c r="G66" s="168">
        <f t="array" ref="G66">SUM(IF(('[1]19'!$G$2:$G$433="LOT")*('[1]19'!$O$2:$O$433="O"),1,0))</f>
        <v>0</v>
      </c>
      <c r="H66" s="168">
        <f t="array" ref="H66">SUM(IF(('[1]19'!$G$2:$G$433="PCA")*('[1]19'!$O$2:$O$433="O"),1,0))</f>
        <v>0</v>
      </c>
      <c r="I66" s="168">
        <f t="array" ref="I66">SUM(IF(('[1]19'!$G$2:$G$433="APGC")*('[1]19'!$O$2:$O$433="O"),1,0))</f>
        <v>0</v>
      </c>
      <c r="J66" s="168">
        <f t="array" ref="J66">SUM(IF(('[1]19'!$G$2:$G$433="CHIM")*('[1]19'!$O$2:$O$433="O"),1,0))+SUM(IF(('[1]19'!$G$2:$G$433="PCM")*('[1]19'!$O$2:$O$433="O"),1,0))</f>
        <v>0</v>
      </c>
      <c r="K66" s="183">
        <f t="array" ref="K66">SUM(IF(('[1]19'!$G$2:$G$433="COMB")*('[1]19'!$O$2:$O$433="O"),1,0))</f>
        <v>0</v>
      </c>
      <c r="L66" s="173">
        <f t="shared" si="16"/>
        <v>19</v>
      </c>
      <c r="M66" s="184" t="str">
        <f t="shared" si="5"/>
        <v/>
      </c>
      <c r="N66" s="185" t="str">
        <f t="shared" si="6"/>
        <v/>
      </c>
      <c r="O66" s="185" t="str">
        <f t="shared" si="7"/>
        <v/>
      </c>
      <c r="P66" s="185" t="str">
        <f t="shared" si="8"/>
        <v/>
      </c>
      <c r="Q66" s="186" t="str">
        <f t="shared" si="9"/>
        <v/>
      </c>
      <c r="R66" s="187" t="str">
        <f t="shared" si="10"/>
        <v/>
      </c>
      <c r="S66" s="185" t="str">
        <f t="shared" si="11"/>
        <v/>
      </c>
      <c r="T66" s="185" t="str">
        <f t="shared" si="12"/>
        <v/>
      </c>
      <c r="U66" s="185" t="str">
        <f t="shared" si="13"/>
        <v/>
      </c>
      <c r="V66" s="185" t="str">
        <f t="shared" si="14"/>
        <v/>
      </c>
      <c r="W66" s="186" t="str">
        <f t="shared" si="15"/>
        <v/>
      </c>
      <c r="X66" s="178">
        <f t="shared" si="17"/>
        <v>19</v>
      </c>
      <c r="Y66" s="179">
        <f t="array" ref="Y66">SUM(IF(('[1]19'!$O$2:$O$442="O")*('[1]19'!$L$2:$L$442=Y47),1,0))</f>
        <v>0</v>
      </c>
      <c r="Z66" s="179">
        <f t="array" ref="Z66">SUM(IF(('[1]19'!$O$2:$O$442="O")*('[1]19'!$L$2:$L$442=Z47),1,0))</f>
        <v>0</v>
      </c>
      <c r="AA66" s="179">
        <f t="array" ref="AA66">SUM(IF(('[1]19'!$O$2:$O$442="O")*('[1]19'!$L$2:$L$442=AA47),1,0))</f>
        <v>0</v>
      </c>
      <c r="AB66" s="179">
        <f t="array" ref="AB66">SUM(IF(('[1]19'!$O$2:$O$442="O")*('[1]19'!$L$2:$L$442=AB47),1,0))</f>
        <v>0</v>
      </c>
      <c r="AC66" s="179">
        <f t="array" ref="AC66">SUM(IF(('[1]19'!$O$2:$O$442="O")*('[1]19'!$L$2:$L$442=AC47),1,0))</f>
        <v>0</v>
      </c>
      <c r="AD66" s="179">
        <f t="array" ref="AD66">SUM(IF(('[1]19'!$O$2:$O$442="O")*('[1]19'!$L$2:$L$442=AD47),1,0))</f>
        <v>0</v>
      </c>
      <c r="AE66" s="179">
        <f t="array" ref="AE66">SUM(IF(('[1]19'!$O$2:$O$442="O")*('[1]19'!$L$2:$L$442=AE47),1,0))</f>
        <v>0</v>
      </c>
      <c r="AF66" s="179">
        <f t="array" ref="AF66">SUM(IF(('[1]19'!$O$2:$O$442="O")*('[1]19'!$L$2:$L$442=AF47),1,0))</f>
        <v>0</v>
      </c>
      <c r="AG66" s="180">
        <f t="array" ref="AG66">SUM(IF(('[1]19'!$O$2:$O$442="O")*('[1]19'!$L$2:$L$442=AG47),1,0))</f>
        <v>0</v>
      </c>
      <c r="AH66" s="2"/>
      <c r="AI66" s="2"/>
    </row>
    <row r="67" spans="1:35" ht="15" hidden="1" customHeight="1" thickBot="1">
      <c r="A67" s="181">
        <f t="array" ref="A67">IF(ISERROR(SUM(IF(('[1]20'!$A$2:$A$366=A47)*('[1]20'!$O$2:$O$366="O"),1,0))),"",SUM(IF(('[1]20'!$A$2:$A$366=A47)*('[1]20'!$O$2:$O$366="O"),1,0)))</f>
        <v>0</v>
      </c>
      <c r="B67" s="168">
        <f t="array" ref="B67">IF(ISERROR(SUM(IF(('[1]20'!$A$2:$A$366=B47)*('[1]20'!$O$2:$O$366="O"),1,0))),"",SUM(IF(('[1]20'!$A$2:$A$366=B47)*('[1]20'!$O$2:$O$366="O"),1,0)))</f>
        <v>0</v>
      </c>
      <c r="C67" s="168">
        <f t="array" ref="C67">IF(ISERROR(SUM(IF(('[1]20'!$A$2:$A$366=C47)*('[1]20'!$O$2:$O$366="O"),1,0))),"",SUM(IF(('[1]20'!$A$2:$A$366=C47)*('[1]20'!$O$2:$O$366="O"),1,0)))</f>
        <v>0</v>
      </c>
      <c r="D67" s="168">
        <f t="array" ref="D67">IF(ISERROR(SUM(IF(('[1]20'!$A$2:$A$366=D47)*('[1]20'!$O$2:$O$366="O"),1,0))),"",SUM(IF(('[1]20'!$A$2:$A$366=D47)*('[1]20'!$O$2:$O$366="O"),1,0)))</f>
        <v>0</v>
      </c>
      <c r="E67" s="169">
        <f t="array" ref="E67">IF(ISERROR(SUM(IF(('[1]20'!$A$2:$A$366=E47)*('[1]20'!$O$2:$O$366="O"),1,0))),"",SUM(IF(('[1]20'!$A$2:$A$366=E47)*('[1]20'!$O$2:$O$366="O"),1,0)))</f>
        <v>0</v>
      </c>
      <c r="F67" s="182">
        <f t="array" ref="F67">SUM(IF(('[1]20'!$G$2:$G$357="APC")*('[1]20'!$O$2:$O$357="O"),1,0))</f>
        <v>0</v>
      </c>
      <c r="G67" s="168">
        <f t="array" ref="G67">SUM(IF(('[1]20'!$G$2:$G$357="LOT")*('[1]20'!$O$2:$O$357="O"),1,0))</f>
        <v>0</v>
      </c>
      <c r="H67" s="168">
        <f t="array" ref="H67">SUM(IF(('[1]20'!$G$2:$G$357="PCA")*('[1]20'!$O$2:$O$357="O"),1,0))</f>
        <v>0</v>
      </c>
      <c r="I67" s="168">
        <f t="array" ref="I67">SUM(IF(('[1]20'!$G$2:$G$357="APGC")*('[1]20'!$O$2:$O$357="O"),1,0))</f>
        <v>0</v>
      </c>
      <c r="J67" s="168">
        <f t="array" ref="J67">SUM(IF(('[1]20'!$G$2:$G$357="CHIM")*('[1]20'!$O$2:$O$357="O"),1,0))+SUM(IF(('[1]20'!$G$2:$G$357="PCM")*('[1]20'!$O$2:$O$357="O"),1,0))</f>
        <v>0</v>
      </c>
      <c r="K67" s="183">
        <f t="array" ref="K67">SUM(IF(('[1]20'!$G$2:$G$357="COMB")*('[1]20'!$O$2:$O$357="O"),1,0))</f>
        <v>0</v>
      </c>
      <c r="L67" s="173">
        <f t="shared" si="16"/>
        <v>20</v>
      </c>
      <c r="M67" s="184" t="str">
        <f t="shared" si="5"/>
        <v/>
      </c>
      <c r="N67" s="185" t="str">
        <f t="shared" si="6"/>
        <v/>
      </c>
      <c r="O67" s="185" t="str">
        <f t="shared" si="7"/>
        <v/>
      </c>
      <c r="P67" s="185" t="str">
        <f t="shared" si="8"/>
        <v/>
      </c>
      <c r="Q67" s="186" t="str">
        <f t="shared" si="9"/>
        <v/>
      </c>
      <c r="R67" s="187" t="str">
        <f t="shared" si="10"/>
        <v/>
      </c>
      <c r="S67" s="185" t="str">
        <f t="shared" si="11"/>
        <v/>
      </c>
      <c r="T67" s="185" t="str">
        <f t="shared" si="12"/>
        <v/>
      </c>
      <c r="U67" s="185" t="str">
        <f t="shared" si="13"/>
        <v/>
      </c>
      <c r="V67" s="185" t="str">
        <f t="shared" si="14"/>
        <v/>
      </c>
      <c r="W67" s="186" t="str">
        <f t="shared" si="15"/>
        <v/>
      </c>
      <c r="X67" s="178">
        <f t="shared" si="17"/>
        <v>20</v>
      </c>
      <c r="Y67" s="179">
        <f t="array" ref="Y67">SUM(IF(('[1]20'!$O$2:$O$366="O")*('[1]20'!$L$2:$L$366=Y47),1,0))</f>
        <v>0</v>
      </c>
      <c r="Z67" s="179">
        <f t="array" ref="Z67">SUM(IF(('[1]20'!$O$2:$O$366="O")*('[1]20'!$L$2:$L$366=Z47),1,0))</f>
        <v>0</v>
      </c>
      <c r="AA67" s="179">
        <f t="array" ref="AA67">SUM(IF(('[1]20'!$O$2:$O$366="O")*('[1]20'!$L$2:$L$366=AA47),1,0))</f>
        <v>0</v>
      </c>
      <c r="AB67" s="179">
        <f t="array" ref="AB67">SUM(IF(('[1]20'!$O$2:$O$366="O")*('[1]20'!$L$2:$L$366=AB47),1,0))</f>
        <v>0</v>
      </c>
      <c r="AC67" s="179">
        <f t="array" ref="AC67">SUM(IF(('[1]20'!$O$2:$O$366="O")*('[1]20'!$L$2:$L$366=AC47),1,0))</f>
        <v>0</v>
      </c>
      <c r="AD67" s="179">
        <f t="array" ref="AD67">SUM(IF(('[1]20'!$O$2:$O$366="O")*('[1]20'!$L$2:$L$366=AD47),1,0))</f>
        <v>0</v>
      </c>
      <c r="AE67" s="179">
        <f t="array" ref="AE67">SUM(IF(('[1]20'!$O$2:$O$366="O")*('[1]20'!$L$2:$L$366=AE47),1,0))</f>
        <v>0</v>
      </c>
      <c r="AF67" s="179">
        <f t="array" ref="AF67">SUM(IF(('[1]20'!$O$2:$O$366="O")*('[1]20'!$L$2:$L$366=AF47),1,0))</f>
        <v>0</v>
      </c>
      <c r="AG67" s="180">
        <f t="array" ref="AG67">SUM(IF(('[1]20'!$O$2:$O$366="O")*('[1]20'!$L$2:$L$366=AG47),1,0))</f>
        <v>0</v>
      </c>
      <c r="AH67" s="2"/>
      <c r="AI67" s="2"/>
    </row>
    <row r="68" spans="1:35" ht="15" hidden="1" customHeight="1" thickBot="1">
      <c r="A68" s="181">
        <f t="array" ref="A68">IF(ISERROR(SUM(IF(('[1]21'!$A$2:$A$298=A47)*('[1]21'!$O$2:$O$298="O"),1,0))),"",SUM(IF(('[1]21'!$A$2:$A$298=A47)*('[1]21'!$O$2:$O$298="O"),1,0)))</f>
        <v>0</v>
      </c>
      <c r="B68" s="168">
        <f t="array" ref="B68">IF(ISERROR(SUM(IF(('[1]21'!$A$2:$A$298=B47)*('[1]21'!$O$2:$O$298="O"),1,0))),"",SUM(IF(('[1]21'!$A$2:$A$298=B47)*('[1]21'!$O$2:$O$298="O"),1,0)))</f>
        <v>0</v>
      </c>
      <c r="C68" s="168">
        <f t="array" ref="C68">IF(ISERROR(SUM(IF(('[1]21'!$A$2:$A$298=C47)*('[1]21'!$O$2:$O$298="O"),1,0))),"",SUM(IF(('[1]21'!$A$2:$A$298=C47)*('[1]21'!$O$2:$O$298="O"),1,0)))</f>
        <v>0</v>
      </c>
      <c r="D68" s="168">
        <f t="array" ref="D68">IF(ISERROR(SUM(IF(('[1]21'!$A$2:$A$298=D47)*('[1]21'!$O$2:$O$298="O"),1,0))),"",SUM(IF(('[1]21'!$A$2:$A$298=D47)*('[1]21'!$O$2:$O$298="O"),1,0)))</f>
        <v>0</v>
      </c>
      <c r="E68" s="169">
        <f t="array" ref="E68">IF(ISERROR(SUM(IF(('[1]21'!$A$2:$A$298=E47)*('[1]21'!$O$2:$O$298="O"),1,0))),"",SUM(IF(('[1]21'!$A$2:$A$298=E47)*('[1]21'!$O$2:$O$298="O"),1,0)))</f>
        <v>0</v>
      </c>
      <c r="F68" s="182">
        <f t="array" ref="F68">SUM(IF(('[1]21'!$G$2:$G$289="APC")*('[1]21'!$O$2:$O$289="O"),1,0))</f>
        <v>0</v>
      </c>
      <c r="G68" s="168">
        <f t="array" ref="G68">SUM(IF(('[1]21'!$G$2:$G$289="LOT")*('[1]21'!$O$2:$O$289="O"),1,0))</f>
        <v>0</v>
      </c>
      <c r="H68" s="168">
        <f t="array" ref="H68">SUM(IF(('[1]21'!$G$2:$G$289="PCA")*('[1]21'!$O$2:$O$289="O"),1,0))</f>
        <v>0</v>
      </c>
      <c r="I68" s="168">
        <f t="array" ref="I68">SUM(IF(('[1]21'!$G$2:$G$289="APGC")*('[1]21'!$O$2:$O$289="O"),1,0))</f>
        <v>0</v>
      </c>
      <c r="J68" s="168">
        <f t="array" ref="J68">SUM(IF(('[1]21'!$G$2:$G$289="CHIM")*('[1]21'!$O$2:$O$289="O"),1,0))+SUM(IF(('[1]21'!$G$2:$G$289="PCM")*('[1]21'!$O$2:$O$289="O"),1,0))</f>
        <v>0</v>
      </c>
      <c r="K68" s="183">
        <f t="array" ref="K68">SUM(IF(('[1]21'!$G$2:$G$289="COMB")*('[1]21'!$O$2:$O$289="O"),1,0))</f>
        <v>0</v>
      </c>
      <c r="L68" s="173">
        <f t="shared" si="16"/>
        <v>21</v>
      </c>
      <c r="M68" s="184" t="str">
        <f t="shared" si="5"/>
        <v/>
      </c>
      <c r="N68" s="185" t="str">
        <f t="shared" si="6"/>
        <v/>
      </c>
      <c r="O68" s="185" t="str">
        <f t="shared" si="7"/>
        <v/>
      </c>
      <c r="P68" s="185" t="str">
        <f t="shared" si="8"/>
        <v/>
      </c>
      <c r="Q68" s="186" t="str">
        <f t="shared" si="9"/>
        <v/>
      </c>
      <c r="R68" s="187" t="str">
        <f t="shared" si="10"/>
        <v/>
      </c>
      <c r="S68" s="185" t="str">
        <f t="shared" si="11"/>
        <v/>
      </c>
      <c r="T68" s="185" t="str">
        <f t="shared" si="12"/>
        <v/>
      </c>
      <c r="U68" s="185" t="str">
        <f t="shared" si="13"/>
        <v/>
      </c>
      <c r="V68" s="185" t="str">
        <f t="shared" si="14"/>
        <v/>
      </c>
      <c r="W68" s="186" t="str">
        <f t="shared" si="15"/>
        <v/>
      </c>
      <c r="X68" s="178">
        <f t="shared" si="17"/>
        <v>21</v>
      </c>
      <c r="Y68" s="179">
        <f t="array" ref="Y68">SUM(IF(('[1]21'!$O$2:$O$298="O")*('[1]21'!$L$2:$L$298=Y47),1,0))</f>
        <v>0</v>
      </c>
      <c r="Z68" s="179">
        <f t="array" ref="Z68">SUM(IF(('[1]21'!$O$2:$O$298="O")*('[1]21'!$L$2:$L$298=Z47),1,0))</f>
        <v>0</v>
      </c>
      <c r="AA68" s="179">
        <f t="array" ref="AA68">SUM(IF(('[1]21'!$O$2:$O$298="O")*('[1]21'!$L$2:$L$298=AA47),1,0))</f>
        <v>0</v>
      </c>
      <c r="AB68" s="179">
        <f t="array" ref="AB68">SUM(IF(('[1]21'!$O$2:$O$298="O")*('[1]21'!$L$2:$L$298=AB47),1,0))</f>
        <v>0</v>
      </c>
      <c r="AC68" s="179">
        <f t="array" ref="AC68">SUM(IF(('[1]21'!$O$2:$O$298="O")*('[1]21'!$L$2:$L$298=AC47),1,0))</f>
        <v>0</v>
      </c>
      <c r="AD68" s="179">
        <f t="array" ref="AD68">SUM(IF(('[1]21'!$O$2:$O$298="O")*('[1]21'!$L$2:$L$298=AD47),1,0))</f>
        <v>0</v>
      </c>
      <c r="AE68" s="179">
        <f t="array" ref="AE68">SUM(IF(('[1]21'!$O$2:$O$298="O")*('[1]21'!$L$2:$L$298=AE47),1,0))</f>
        <v>0</v>
      </c>
      <c r="AF68" s="179">
        <f t="array" ref="AF68">SUM(IF(('[1]21'!$O$2:$O$298="O")*('[1]21'!$L$2:$L$298=AF47),1,0))</f>
        <v>0</v>
      </c>
      <c r="AG68" s="180">
        <f t="array" ref="AG68">SUM(IF(('[1]21'!$O$2:$O$298="O")*('[1]21'!$L$2:$L$298=AG47),1,0))</f>
        <v>0</v>
      </c>
      <c r="AH68" s="2"/>
      <c r="AI68" s="2"/>
    </row>
    <row r="69" spans="1:35" ht="15" hidden="1" customHeight="1" thickBot="1">
      <c r="A69" s="181">
        <f t="array" ref="A69">IF(ISERROR(SUM(IF(('[1]22'!$A$2:$A$378=A47)*('[1]22'!$O$2:$O$378="O"),1,0))),"",SUM(IF(('[1]22'!$A$2:$A$378=A47)*('[1]22'!$O$2:$O$378="O"),1,0)))</f>
        <v>0</v>
      </c>
      <c r="B69" s="168">
        <f t="array" ref="B69">IF(ISERROR(SUM(IF(('[1]22'!$A$2:$A$378=B47)*('[1]22'!$O$2:$O$378="O"),1,0))),"",SUM(IF(('[1]22'!$A$2:$A$378=B47)*('[1]22'!$O$2:$O$378="O"),1,0)))</f>
        <v>0</v>
      </c>
      <c r="C69" s="168">
        <f t="array" ref="C69">IF(ISERROR(SUM(IF(('[1]22'!$A$2:$A$378=C47)*('[1]22'!$O$2:$O$378="O"),1,0))),"",SUM(IF(('[1]22'!$A$2:$A$378=C47)*('[1]22'!$O$2:$O$378="O"),1,0)))</f>
        <v>0</v>
      </c>
      <c r="D69" s="168">
        <f t="array" ref="D69">IF(ISERROR(SUM(IF(('[1]22'!$A$2:$A$378=D47)*('[1]22'!$O$2:$O$378="O"),1,0))),"",SUM(IF(('[1]22'!$A$2:$A$378=D47)*('[1]22'!$O$2:$O$378="O"),1,0)))</f>
        <v>0</v>
      </c>
      <c r="E69" s="169">
        <f t="array" ref="E69">IF(ISERROR(SUM(IF(('[1]22'!$A$2:$A$378=E47)*('[1]22'!$O$2:$O$378="O"),1,0))),"",SUM(IF(('[1]22'!$A$2:$A$378=E47)*('[1]22'!$O$2:$O$378="O"),1,0)))</f>
        <v>0</v>
      </c>
      <c r="F69" s="182">
        <f t="array" ref="F69">SUM(IF(('[1]22'!$G$2:$G$369="APC")*('[1]22'!$O$2:$O$369="O"),1,0))</f>
        <v>0</v>
      </c>
      <c r="G69" s="168">
        <f t="array" ref="G69">SUM(IF(('[1]22'!$G$2:$G$369="LOT")*('[1]22'!$O$2:$O$369="O"),1,0))</f>
        <v>0</v>
      </c>
      <c r="H69" s="168">
        <f t="array" ref="H69">SUM(IF(('[1]22'!$G$2:$G$369="PCA")*('[1]22'!$O$2:$O$369="O"),1,0))</f>
        <v>0</v>
      </c>
      <c r="I69" s="168">
        <f t="array" ref="I69">SUM(IF(('[1]22'!$G$2:$G$369="APGC")*('[1]22'!$O$2:$O$369="O"),1,0))</f>
        <v>0</v>
      </c>
      <c r="J69" s="168">
        <f t="array" ref="J69">SUM(IF(('[1]22'!$G$2:$G$369="CHIM")*('[1]22'!$O$2:$O$369="O"),1,0))+SUM(IF(('[1]22'!$G$2:$G$369="PCM")*('[1]22'!$O$2:$O$369="O"),1,0))</f>
        <v>0</v>
      </c>
      <c r="K69" s="183">
        <f t="array" ref="K69">SUM(IF(('[1]22'!$G$2:$G$369="COMB")*('[1]22'!$O$2:$O$369="O"),1,0))</f>
        <v>0</v>
      </c>
      <c r="L69" s="173">
        <f t="shared" si="16"/>
        <v>22</v>
      </c>
      <c r="M69" s="184" t="str">
        <f t="shared" si="5"/>
        <v/>
      </c>
      <c r="N69" s="185" t="str">
        <f t="shared" si="6"/>
        <v/>
      </c>
      <c r="O69" s="185" t="str">
        <f t="shared" si="7"/>
        <v/>
      </c>
      <c r="P69" s="185" t="str">
        <f t="shared" si="8"/>
        <v/>
      </c>
      <c r="Q69" s="186" t="str">
        <f t="shared" si="9"/>
        <v/>
      </c>
      <c r="R69" s="187" t="str">
        <f t="shared" si="10"/>
        <v/>
      </c>
      <c r="S69" s="185" t="str">
        <f t="shared" si="11"/>
        <v/>
      </c>
      <c r="T69" s="185" t="str">
        <f t="shared" si="12"/>
        <v/>
      </c>
      <c r="U69" s="185" t="str">
        <f t="shared" si="13"/>
        <v/>
      </c>
      <c r="V69" s="185" t="str">
        <f t="shared" si="14"/>
        <v/>
      </c>
      <c r="W69" s="186" t="str">
        <f t="shared" si="15"/>
        <v/>
      </c>
      <c r="X69" s="178">
        <f t="shared" si="17"/>
        <v>22</v>
      </c>
      <c r="Y69" s="179">
        <f t="array" ref="Y69">SUM(IF(('[1]22'!$O$2:$O$378="O")*('[1]22'!$L$2:$L$378=Y47),1,0))</f>
        <v>0</v>
      </c>
      <c r="Z69" s="179">
        <f t="array" ref="Z69">SUM(IF(('[1]22'!$O$2:$O$378="O")*('[1]22'!$L$2:$L$378=Z47),1,0))</f>
        <v>0</v>
      </c>
      <c r="AA69" s="179">
        <f t="array" ref="AA69">SUM(IF(('[1]22'!$O$2:$O$378="O")*('[1]22'!$L$2:$L$378=AA47),1,0))</f>
        <v>0</v>
      </c>
      <c r="AB69" s="179">
        <f t="array" ref="AB69">SUM(IF(('[1]22'!$O$2:$O$378="O")*('[1]22'!$L$2:$L$378=AB47),1,0))</f>
        <v>0</v>
      </c>
      <c r="AC69" s="179">
        <f t="array" ref="AC69">SUM(IF(('[1]22'!$O$2:$O$378="O")*('[1]22'!$L$2:$L$378=AC47),1,0))</f>
        <v>0</v>
      </c>
      <c r="AD69" s="179">
        <f t="array" ref="AD69">SUM(IF(('[1]22'!$O$2:$O$378="O")*('[1]22'!$L$2:$L$378=AD47),1,0))</f>
        <v>0</v>
      </c>
      <c r="AE69" s="179">
        <f t="array" ref="AE69">SUM(IF(('[1]22'!$O$2:$O$378="O")*('[1]22'!$L$2:$L$378=AE47),1,0))</f>
        <v>0</v>
      </c>
      <c r="AF69" s="179">
        <f t="array" ref="AF69">SUM(IF(('[1]22'!$O$2:$O$378="O")*('[1]22'!$L$2:$L$378=AF47),1,0))</f>
        <v>0</v>
      </c>
      <c r="AG69" s="180">
        <f t="array" ref="AG69">SUM(IF(('[1]22'!$O$2:$O$378="O")*('[1]22'!$L$2:$L$378=AG47),1,0))</f>
        <v>0</v>
      </c>
      <c r="AH69" s="2"/>
      <c r="AI69" s="2"/>
    </row>
    <row r="70" spans="1:35" ht="15" hidden="1" customHeight="1" thickBot="1">
      <c r="A70" s="181">
        <f t="array" ref="A70">IF(ISERROR(SUM(IF(('[1]23'!$A$2:$A$420=A47)*('[1]23'!$O$2:$O$420="O"),1,0))),"",SUM(IF(('[1]23'!$A$2:$A$420=A47)*('[1]23'!$O$2:$O$420="O"),1,0)))</f>
        <v>0</v>
      </c>
      <c r="B70" s="168">
        <f t="array" ref="B70">IF(ISERROR(SUM(IF(('[1]23'!$A$2:$A$420=B47)*('[1]23'!$O$2:$O$420="O"),1,0))),"",SUM(IF(('[1]23'!$A$2:$A$420=B47)*('[1]23'!$O$2:$O$420="O"),1,0)))</f>
        <v>0</v>
      </c>
      <c r="C70" s="168">
        <f t="array" ref="C70">IF(ISERROR(SUM(IF(('[1]23'!$A$2:$A$420=C47)*('[1]23'!$O$2:$O$420="O"),1,0))),"",SUM(IF(('[1]23'!$A$2:$A$420=C47)*('[1]23'!$O$2:$O$420="O"),1,0)))</f>
        <v>0</v>
      </c>
      <c r="D70" s="168">
        <f t="array" ref="D70">IF(ISERROR(SUM(IF(('[1]23'!$A$2:$A$420=D47)*('[1]23'!$O$2:$O$420="O"),1,0))),"",SUM(IF(('[1]23'!$A$2:$A$420=D47)*('[1]23'!$O$2:$O$420="O"),1,0)))</f>
        <v>0</v>
      </c>
      <c r="E70" s="169">
        <f t="array" ref="E70">IF(ISERROR(SUM(IF(('[1]23'!$A$2:$A$420=E47)*('[1]23'!$O$2:$O$420="O"),1,0))),"",SUM(IF(('[1]23'!$A$2:$A$420=E47)*('[1]23'!$O$2:$O$420="O"),1,0)))</f>
        <v>0</v>
      </c>
      <c r="F70" s="182">
        <f t="array" ref="F70">SUM(IF(('[1]23'!$G$2:$G$411="APC")*('[1]23'!$O$2:$O$411="O"),1,0))</f>
        <v>0</v>
      </c>
      <c r="G70" s="168">
        <f t="array" ref="G70">SUM(IF(('[1]23'!$G$2:$G$411="LOT")*('[1]23'!$O$2:$O$411="O"),1,0))</f>
        <v>0</v>
      </c>
      <c r="H70" s="168">
        <f t="array" ref="H70">SUM(IF(('[1]23'!$G$2:$G$411="PCA")*('[1]23'!$O$2:$O$411="O"),1,0))</f>
        <v>0</v>
      </c>
      <c r="I70" s="168">
        <f t="array" ref="I70">SUM(IF(('[1]23'!$G$2:$G$411="APGC")*('[1]23'!$O$2:$O$411="O"),1,0))</f>
        <v>0</v>
      </c>
      <c r="J70" s="168">
        <f t="array" ref="J70">SUM(IF(('[1]23'!$G$2:$G$411="CHIM")*('[1]23'!$O$2:$O$411="O"),1,0))+SUM(IF(('[1]23'!$G$2:$G$411="PCM")*('[1]23'!$O$2:$O$411="O"),1,0))</f>
        <v>0</v>
      </c>
      <c r="K70" s="183">
        <f t="array" ref="K70">SUM(IF(('[1]23'!$G$2:$G$411="COMB")*('[1]23'!$O$2:$O$411="O"),1,0))</f>
        <v>0</v>
      </c>
      <c r="L70" s="173">
        <f t="shared" si="16"/>
        <v>23</v>
      </c>
      <c r="M70" s="184" t="str">
        <f t="shared" si="5"/>
        <v/>
      </c>
      <c r="N70" s="185" t="str">
        <f t="shared" si="6"/>
        <v/>
      </c>
      <c r="O70" s="185" t="str">
        <f t="shared" si="7"/>
        <v/>
      </c>
      <c r="P70" s="185" t="str">
        <f t="shared" si="8"/>
        <v/>
      </c>
      <c r="Q70" s="186" t="str">
        <f t="shared" si="9"/>
        <v/>
      </c>
      <c r="R70" s="187" t="str">
        <f t="shared" si="10"/>
        <v/>
      </c>
      <c r="S70" s="185" t="str">
        <f t="shared" si="11"/>
        <v/>
      </c>
      <c r="T70" s="185" t="str">
        <f t="shared" si="12"/>
        <v/>
      </c>
      <c r="U70" s="185" t="str">
        <f t="shared" si="13"/>
        <v/>
      </c>
      <c r="V70" s="185" t="str">
        <f t="shared" si="14"/>
        <v/>
      </c>
      <c r="W70" s="186" t="str">
        <f t="shared" si="15"/>
        <v/>
      </c>
      <c r="X70" s="178">
        <f t="shared" si="17"/>
        <v>23</v>
      </c>
      <c r="Y70" s="179">
        <f t="array" ref="Y70">SUM(IF(('[1]23'!$O$2:$O$420="O")*('[1]23'!$L$2:$L$420=Y47),1,0))</f>
        <v>0</v>
      </c>
      <c r="Z70" s="179">
        <f t="array" ref="Z70">SUM(IF(('[1]23'!$O$2:$O$420="O")*('[1]23'!$L$2:$L$420=Z47),1,0))</f>
        <v>0</v>
      </c>
      <c r="AA70" s="179">
        <f t="array" ref="AA70">SUM(IF(('[1]23'!$O$2:$O$420="O")*('[1]23'!$L$2:$L$420=AA47),1,0))</f>
        <v>0</v>
      </c>
      <c r="AB70" s="179">
        <f t="array" ref="AB70">SUM(IF(('[1]23'!$O$2:$O$420="O")*('[1]23'!$L$2:$L$420=AB47),1,0))</f>
        <v>0</v>
      </c>
      <c r="AC70" s="179">
        <f t="array" ref="AC70">SUM(IF(('[1]23'!$O$2:$O$420="O")*('[1]23'!$L$2:$L$420=AC47),1,0))</f>
        <v>0</v>
      </c>
      <c r="AD70" s="179">
        <f t="array" ref="AD70">SUM(IF(('[1]23'!$O$2:$O$420="O")*('[1]23'!$L$2:$L$420=AD47),1,0))</f>
        <v>0</v>
      </c>
      <c r="AE70" s="179">
        <f t="array" ref="AE70">SUM(IF(('[1]23'!$O$2:$O$420="O")*('[1]23'!$L$2:$L$420=AE47),1,0))</f>
        <v>0</v>
      </c>
      <c r="AF70" s="179">
        <f t="array" ref="AF70">SUM(IF(('[1]23'!$O$2:$O$420="O")*('[1]23'!$L$2:$L$420=AF47),1,0))</f>
        <v>0</v>
      </c>
      <c r="AG70" s="180">
        <f t="array" ref="AG70">SUM(IF(('[1]23'!$O$2:$O$420="O")*('[1]23'!$L$2:$L$420=AG47),1,0))</f>
        <v>0</v>
      </c>
      <c r="AH70" s="2"/>
      <c r="AI70" s="2"/>
    </row>
    <row r="71" spans="1:35" ht="15" hidden="1" customHeight="1" thickBot="1">
      <c r="A71" s="181">
        <f t="array" ref="A71">IF(ISERROR(SUM(IF(('[1]24'!$A$2:$A$413=A47)*('[1]24'!$O$2:$O$413="O"),1,0))),"",SUM(IF(('[1]24'!$A$2:$A$413=A47)*('[1]24'!$O$2:$O$413="O"),1,0)))</f>
        <v>0</v>
      </c>
      <c r="B71" s="168">
        <f t="array" ref="B71">IF(ISERROR(SUM(IF(('[1]24'!$A$2:$A$413=B47)*('[1]24'!$O$2:$O$413="O"),1,0))),"",SUM(IF(('[1]24'!$A$2:$A$413=B47)*('[1]24'!$O$2:$O$413="O"),1,0)))</f>
        <v>0</v>
      </c>
      <c r="C71" s="168">
        <f t="array" ref="C71">IF(ISERROR(SUM(IF(('[1]24'!$A$2:$A$413=C47)*('[1]24'!$O$2:$O$413="O"),1,0))),"",SUM(IF(('[1]24'!$A$2:$A$413=C47)*('[1]24'!$O$2:$O$413="O"),1,0)))</f>
        <v>0</v>
      </c>
      <c r="D71" s="168">
        <f t="array" ref="D71">IF(ISERROR(SUM(IF(('[1]24'!$A$2:$A$413=D47)*('[1]24'!$O$2:$O$413="O"),1,0))),"",SUM(IF(('[1]24'!$A$2:$A$413=D47)*('[1]24'!$O$2:$O$413="O"),1,0)))</f>
        <v>0</v>
      </c>
      <c r="E71" s="169">
        <f t="array" ref="E71">IF(ISERROR(SUM(IF(('[1]24'!$A$2:$A$413=E47)*('[1]24'!$O$2:$O$413="O"),1,0))),"",SUM(IF(('[1]24'!$A$2:$A$413=E47)*('[1]24'!$O$2:$O$413="O"),1,0)))</f>
        <v>0</v>
      </c>
      <c r="F71" s="182">
        <f t="array" ref="F71">SUM(IF(('[1]24'!$G$2:$G$404="APC")*('[1]24'!$O$2:$O$404="O"),1,0))</f>
        <v>0</v>
      </c>
      <c r="G71" s="168">
        <f t="array" ref="G71">SUM(IF(('[1]24'!$G$2:$G$404="LOT")*('[1]24'!$O$2:$O$404="O"),1,0))</f>
        <v>0</v>
      </c>
      <c r="H71" s="168">
        <f t="array" ref="H71">SUM(IF(('[1]24'!$G$2:$G$404="PCA")*('[1]24'!$O$2:$O$404="O"),1,0))</f>
        <v>0</v>
      </c>
      <c r="I71" s="168">
        <f t="array" ref="I71">SUM(IF(('[1]24'!$G$2:$G$404="APGC")*('[1]24'!$O$2:$O$404="O"),1,0))</f>
        <v>0</v>
      </c>
      <c r="J71" s="168">
        <f t="array" ref="J71">SUM(IF(('[1]24'!$G$2:$G$404="CHIM")*('[1]24'!$O$2:$O$404="O"),1,0))+SUM(IF(('[1]24'!$G$2:$G$404="PCM")*('[1]24'!$O$2:$O$404="O"),1,0))</f>
        <v>0</v>
      </c>
      <c r="K71" s="183">
        <f t="array" ref="K71">SUM(IF(('[1]24'!$G$2:$G$404="COMB")*('[1]24'!$O$2:$O$404="O"),1,0))</f>
        <v>0</v>
      </c>
      <c r="L71" s="173">
        <f t="shared" si="16"/>
        <v>24</v>
      </c>
      <c r="M71" s="184" t="str">
        <f t="shared" si="5"/>
        <v/>
      </c>
      <c r="N71" s="185" t="str">
        <f t="shared" si="6"/>
        <v/>
      </c>
      <c r="O71" s="185" t="str">
        <f t="shared" si="7"/>
        <v/>
      </c>
      <c r="P71" s="185" t="str">
        <f t="shared" si="8"/>
        <v/>
      </c>
      <c r="Q71" s="186" t="str">
        <f t="shared" si="9"/>
        <v/>
      </c>
      <c r="R71" s="187" t="str">
        <f t="shared" si="10"/>
        <v/>
      </c>
      <c r="S71" s="185" t="str">
        <f t="shared" si="11"/>
        <v/>
      </c>
      <c r="T71" s="185" t="str">
        <f t="shared" si="12"/>
        <v/>
      </c>
      <c r="U71" s="185" t="str">
        <f t="shared" si="13"/>
        <v/>
      </c>
      <c r="V71" s="185" t="str">
        <f t="shared" si="14"/>
        <v/>
      </c>
      <c r="W71" s="186" t="str">
        <f t="shared" si="15"/>
        <v/>
      </c>
      <c r="X71" s="178">
        <f t="shared" si="17"/>
        <v>24</v>
      </c>
      <c r="Y71" s="179">
        <f t="array" ref="Y71">SUM(IF(('[1]24'!$O$2:$O$413="O")*('[1]24'!$L$2:$L$413=Y47),1,0))</f>
        <v>0</v>
      </c>
      <c r="Z71" s="179">
        <f t="array" ref="Z71">SUM(IF(('[1]24'!$O$2:$O$413="O")*('[1]24'!$L$2:$L$413=Z47),1,0))</f>
        <v>0</v>
      </c>
      <c r="AA71" s="179">
        <f t="array" ref="AA71">SUM(IF(('[1]24'!$O$2:$O$413="O")*('[1]24'!$L$2:$L$413=AA47),1,0))</f>
        <v>0</v>
      </c>
      <c r="AB71" s="179">
        <f t="array" ref="AB71">SUM(IF(('[1]24'!$O$2:$O$413="O")*('[1]24'!$L$2:$L$413=AB47),1,0))</f>
        <v>0</v>
      </c>
      <c r="AC71" s="179">
        <f t="array" ref="AC71">SUM(IF(('[1]24'!$O$2:$O$413="O")*('[1]24'!$L$2:$L$413=AC47),1,0))</f>
        <v>0</v>
      </c>
      <c r="AD71" s="179">
        <f t="array" ref="AD71">SUM(IF(('[1]24'!$O$2:$O$413="O")*('[1]24'!$L$2:$L$413=AD47),1,0))</f>
        <v>0</v>
      </c>
      <c r="AE71" s="179">
        <f t="array" ref="AE71">SUM(IF(('[1]24'!$O$2:$O$413="O")*('[1]24'!$L$2:$L$413=AE47),1,0))</f>
        <v>0</v>
      </c>
      <c r="AF71" s="179">
        <f t="array" ref="AF71">SUM(IF(('[1]24'!$O$2:$O$413="O")*('[1]24'!$L$2:$L$413=AF47),1,0))</f>
        <v>0</v>
      </c>
      <c r="AG71" s="180">
        <f t="array" ref="AG71">SUM(IF(('[1]24'!$O$2:$O$413="O")*('[1]24'!$L$2:$L$413=AG47),1,0))</f>
        <v>0</v>
      </c>
      <c r="AH71" s="2"/>
      <c r="AI71" s="2"/>
    </row>
    <row r="72" spans="1:35" ht="15" hidden="1" customHeight="1" thickBot="1">
      <c r="A72" s="181">
        <f t="array" ref="A72">IF(ISERROR(SUM(IF(('[1]25'!$A$2:$A$421=A47)*('[1]25'!$O$2:$O$421="O"),1,0))),"",SUM(IF(('[1]25'!$A$2:$A$421=A47)*('[1]25'!$O$2:$O$421="O"),1,0)))</f>
        <v>0</v>
      </c>
      <c r="B72" s="168">
        <f t="array" ref="B72">IF(ISERROR(SUM(IF(('[1]25'!$A$2:$A$421=B47)*('[1]25'!$O$2:$O$421="O"),1,0))),"",SUM(IF(('[1]25'!$A$2:$A$421=B47)*('[1]25'!$O$2:$O$421="O"),1,0)))</f>
        <v>0</v>
      </c>
      <c r="C72" s="168">
        <f t="array" ref="C72">IF(ISERROR(SUM(IF(('[1]25'!$A$2:$A$421=C47)*('[1]25'!$O$2:$O$421="O"),1,0))),"",SUM(IF(('[1]25'!$A$2:$A$421=C47)*('[1]25'!$O$2:$O$421="O"),1,0)))</f>
        <v>0</v>
      </c>
      <c r="D72" s="168">
        <f t="array" ref="D72">IF(ISERROR(SUM(IF(('[1]25'!$A$2:$A$421=D47)*('[1]25'!$O$2:$O$421="O"),1,0))),"",SUM(IF(('[1]25'!$A$2:$A$421=D47)*('[1]25'!$O$2:$O$421="O"),1,0)))</f>
        <v>0</v>
      </c>
      <c r="E72" s="169">
        <f t="array" ref="E72">IF(ISERROR(SUM(IF(('[1]25'!$A$2:$A$421=E47)*('[1]25'!$O$2:$O$421="O"),1,0))),"",SUM(IF(('[1]25'!$A$2:$A$421=E47)*('[1]25'!$O$2:$O$421="O"),1,0)))</f>
        <v>0</v>
      </c>
      <c r="F72" s="182">
        <f t="array" ref="F72">SUM(IF(('[1]25'!$G$2:$G$412="APC")*('[1]25'!$O$2:$O$412="O"),1,0))</f>
        <v>0</v>
      </c>
      <c r="G72" s="168">
        <f t="array" ref="G72">SUM(IF(('[1]25'!$G$2:$G$412="LOT")*('[1]25'!$O$2:$O$412="O"),1,0))</f>
        <v>0</v>
      </c>
      <c r="H72" s="168">
        <f t="array" ref="H72">SUM(IF(('[1]25'!$G$2:$G$412="PCA")*('[1]25'!$O$2:$O$412="O"),1,0))</f>
        <v>0</v>
      </c>
      <c r="I72" s="168">
        <f t="array" ref="I72">SUM(IF(('[1]25'!$G$2:$G$412="APGC")*('[1]25'!$O$2:$O$412="O"),1,0))</f>
        <v>0</v>
      </c>
      <c r="J72" s="168">
        <f t="array" ref="J72">SUM(IF(('[1]25'!$G$2:$G$412="CHIM")*('[1]25'!$O$2:$O$412="O"),1,0))+SUM(IF(('[1]25'!$G$2:$G$412="PCM")*('[1]25'!$O$2:$O$412="O"),1,0))</f>
        <v>0</v>
      </c>
      <c r="K72" s="183">
        <f t="array" ref="K72">SUM(IF(('[1]25'!$G$2:$G$412="COMB")*('[1]25'!$O$2:$O$412="O"),1,0))</f>
        <v>0</v>
      </c>
      <c r="L72" s="173">
        <f t="shared" si="16"/>
        <v>25</v>
      </c>
      <c r="M72" s="184" t="str">
        <f t="shared" si="5"/>
        <v/>
      </c>
      <c r="N72" s="185" t="str">
        <f t="shared" si="6"/>
        <v/>
      </c>
      <c r="O72" s="185" t="str">
        <f t="shared" si="7"/>
        <v/>
      </c>
      <c r="P72" s="185" t="str">
        <f t="shared" si="8"/>
        <v/>
      </c>
      <c r="Q72" s="186" t="str">
        <f t="shared" si="9"/>
        <v/>
      </c>
      <c r="R72" s="187" t="str">
        <f t="shared" si="10"/>
        <v/>
      </c>
      <c r="S72" s="185" t="str">
        <f t="shared" si="11"/>
        <v/>
      </c>
      <c r="T72" s="185" t="str">
        <f t="shared" si="12"/>
        <v/>
      </c>
      <c r="U72" s="185" t="str">
        <f t="shared" si="13"/>
        <v/>
      </c>
      <c r="V72" s="185" t="str">
        <f t="shared" si="14"/>
        <v/>
      </c>
      <c r="W72" s="186" t="str">
        <f t="shared" si="15"/>
        <v/>
      </c>
      <c r="X72" s="178">
        <f t="shared" si="17"/>
        <v>25</v>
      </c>
      <c r="Y72" s="179">
        <f t="array" ref="Y72">SUM(IF(('[1]25'!$O$2:$O$421="O")*('[1]25'!$L$2:$L$421=Y47),1,0))</f>
        <v>0</v>
      </c>
      <c r="Z72" s="179">
        <f t="array" ref="Z72">SUM(IF(('[1]25'!$O$2:$O$421="O")*('[1]25'!$L$2:$L$421=Z47),1,0))</f>
        <v>0</v>
      </c>
      <c r="AA72" s="179">
        <f t="array" ref="AA72">SUM(IF(('[1]25'!$O$2:$O$421="O")*('[1]25'!$L$2:$L$421=AA47),1,0))</f>
        <v>0</v>
      </c>
      <c r="AB72" s="179">
        <f t="array" ref="AB72">SUM(IF(('[1]25'!$O$2:$O$421="O")*('[1]25'!$L$2:$L$421=AB47),1,0))</f>
        <v>0</v>
      </c>
      <c r="AC72" s="179">
        <f t="array" ref="AC72">SUM(IF(('[1]25'!$O$2:$O$421="O")*('[1]25'!$L$2:$L$421=AC47),1,0))</f>
        <v>0</v>
      </c>
      <c r="AD72" s="179">
        <f t="array" ref="AD72">SUM(IF(('[1]25'!$O$2:$O$421="O")*('[1]25'!$L$2:$L$421=AD47),1,0))</f>
        <v>0</v>
      </c>
      <c r="AE72" s="179">
        <f t="array" ref="AE72">SUM(IF(('[1]25'!$O$2:$O$421="O")*('[1]25'!$L$2:$L$421=AE47),1,0))</f>
        <v>0</v>
      </c>
      <c r="AF72" s="179">
        <f t="array" ref="AF72">SUM(IF(('[1]25'!$O$2:$O$421="O")*('[1]25'!$L$2:$L$421=AF47),1,0))</f>
        <v>0</v>
      </c>
      <c r="AG72" s="180">
        <f t="array" ref="AG72">SUM(IF(('[1]25'!$O$2:$O$421="O")*('[1]25'!$L$2:$L$421=AG47),1,0))</f>
        <v>0</v>
      </c>
      <c r="AH72" s="2"/>
      <c r="AI72" s="2"/>
    </row>
    <row r="73" spans="1:35" ht="15" hidden="1" customHeight="1" thickBot="1">
      <c r="A73" s="181">
        <f t="array" ref="A73">IF(ISERROR(SUM(IF(('[1]26'!$A$2:$A$421=A47)*('[1]26'!$O$2:$O$421="O"),1,0))),"",SUM(IF(('[1]26'!$A$2:$A$421=A47)*('[1]26'!$O$2:$O$421="O"),1,0)))</f>
        <v>0</v>
      </c>
      <c r="B73" s="168">
        <f t="array" ref="B73">IF(ISERROR(SUM(IF(('[1]26'!$A$2:$A$421=B47)*('[1]26'!$O$2:$O$421="O"),1,0))),"",SUM(IF(('[1]26'!$A$2:$A$421=B47)*('[1]26'!$O$2:$O$421="O"),1,0)))</f>
        <v>0</v>
      </c>
      <c r="C73" s="168">
        <f t="array" ref="C73">IF(ISERROR(SUM(IF(('[1]26'!$A$2:$A$421=C47)*('[1]26'!$O$2:$O$421="O"),1,0))),"",SUM(IF(('[1]26'!$A$2:$A$421=C47)*('[1]26'!$O$2:$O$421="O"),1,0)))</f>
        <v>0</v>
      </c>
      <c r="D73" s="168">
        <f t="array" ref="D73">IF(ISERROR(SUM(IF(('[1]26'!$A$2:$A$421=D47)*('[1]26'!$O$2:$O$421="O"),1,0))),"",SUM(IF(('[1]26'!$A$2:$A$421=D47)*('[1]26'!$O$2:$O$421="O"),1,0)))</f>
        <v>0</v>
      </c>
      <c r="E73" s="169">
        <f t="array" ref="E73">IF(ISERROR(SUM(IF(('[1]26'!$A$2:$A$421=E47)*('[1]26'!$O$2:$O$421="O"),1,0))),"",SUM(IF(('[1]26'!$A$2:$A$421=E47)*('[1]26'!$O$2:$O$421="O"),1,0)))</f>
        <v>0</v>
      </c>
      <c r="F73" s="182">
        <f t="array" ref="F73">SUM(IF(('[1]26'!$G$2:$G$412="APC")*('[1]26'!$O$2:$O$412="O"),1,0))</f>
        <v>0</v>
      </c>
      <c r="G73" s="168">
        <f t="array" ref="G73">SUM(IF(('[1]26'!$G$2:$G$412="LOT")*('[1]26'!$O$2:$O$412="O"),1,0))</f>
        <v>0</v>
      </c>
      <c r="H73" s="168">
        <f t="array" ref="H73">SUM(IF(('[1]26'!$G$2:$G$412="PCA")*('[1]26'!$O$2:$O$412="O"),1,0))</f>
        <v>0</v>
      </c>
      <c r="I73" s="168">
        <f t="array" ref="I73">SUM(IF(('[1]26'!$G$2:$G$412="APGC")*('[1]26'!$O$2:$O$412="O"),1,0))</f>
        <v>0</v>
      </c>
      <c r="J73" s="168">
        <f t="array" ref="J73">SUM(IF(('[1]26'!$G$2:$G$412="CHIM")*('[1]26'!$O$2:$O$412="O"),1,0))+SUM(IF(('[1]26'!$G$2:$G$412="PCM")*('[1]26'!$O$2:$O$412="O"),1,0))</f>
        <v>0</v>
      </c>
      <c r="K73" s="183">
        <f t="array" ref="K73">SUM(IF(('[1]26'!$G$2:$G$412="COMB")*('[1]26'!$O$2:$O$412="O"),1,0))</f>
        <v>0</v>
      </c>
      <c r="L73" s="173">
        <f t="shared" si="16"/>
        <v>26</v>
      </c>
      <c r="M73" s="184" t="str">
        <f t="shared" si="5"/>
        <v/>
      </c>
      <c r="N73" s="185" t="str">
        <f t="shared" si="6"/>
        <v/>
      </c>
      <c r="O73" s="185" t="str">
        <f t="shared" si="7"/>
        <v/>
      </c>
      <c r="P73" s="185" t="str">
        <f t="shared" si="8"/>
        <v/>
      </c>
      <c r="Q73" s="186" t="str">
        <f t="shared" si="9"/>
        <v/>
      </c>
      <c r="R73" s="187" t="str">
        <f t="shared" si="10"/>
        <v/>
      </c>
      <c r="S73" s="185" t="str">
        <f t="shared" si="11"/>
        <v/>
      </c>
      <c r="T73" s="185" t="str">
        <f t="shared" si="12"/>
        <v/>
      </c>
      <c r="U73" s="185" t="str">
        <f t="shared" si="13"/>
        <v/>
      </c>
      <c r="V73" s="185" t="str">
        <f t="shared" si="14"/>
        <v/>
      </c>
      <c r="W73" s="186" t="str">
        <f t="shared" si="15"/>
        <v/>
      </c>
      <c r="X73" s="178">
        <f t="shared" si="17"/>
        <v>26</v>
      </c>
      <c r="Y73" s="179">
        <f t="array" ref="Y73">SUM(IF(('[1]26'!$O$2:$O$421="O")*('[1]26'!$L$2:$L$421=Y47),1,0))</f>
        <v>0</v>
      </c>
      <c r="Z73" s="179">
        <f t="array" ref="Z73">SUM(IF(('[1]26'!$O$2:$O$421="O")*('[1]26'!$L$2:$L$421=Z47),1,0))</f>
        <v>0</v>
      </c>
      <c r="AA73" s="179">
        <f t="array" ref="AA73">SUM(IF(('[1]26'!$O$2:$O$421="O")*('[1]26'!$L$2:$L$421=AA47),1,0))</f>
        <v>0</v>
      </c>
      <c r="AB73" s="179">
        <f t="array" ref="AB73">SUM(IF(('[1]26'!$O$2:$O$421="O")*('[1]26'!$L$2:$L$421=AB47),1,0))</f>
        <v>0</v>
      </c>
      <c r="AC73" s="179">
        <f t="array" ref="AC73">SUM(IF(('[1]26'!$O$2:$O$421="O")*('[1]26'!$L$2:$L$421=AC47),1,0))</f>
        <v>0</v>
      </c>
      <c r="AD73" s="179">
        <f t="array" ref="AD73">SUM(IF(('[1]26'!$O$2:$O$421="O")*('[1]26'!$L$2:$L$421=AD47),1,0))</f>
        <v>0</v>
      </c>
      <c r="AE73" s="179">
        <f t="array" ref="AE73">SUM(IF(('[1]26'!$O$2:$O$421="O")*('[1]26'!$L$2:$L$421=AE47),1,0))</f>
        <v>0</v>
      </c>
      <c r="AF73" s="179">
        <f t="array" ref="AF73">SUM(IF(('[1]26'!$O$2:$O$421="O")*('[1]26'!$L$2:$L$421=AF47),1,0))</f>
        <v>0</v>
      </c>
      <c r="AG73" s="180">
        <f t="array" ref="AG73">SUM(IF(('[1]26'!$O$2:$O$421="O")*('[1]26'!$L$2:$L$421=AG47),1,0))</f>
        <v>0</v>
      </c>
      <c r="AH73" s="2"/>
      <c r="AI73" s="2"/>
    </row>
    <row r="74" spans="1:35" ht="15" hidden="1" customHeight="1" thickBot="1">
      <c r="A74" s="181">
        <f t="array" ref="A74">IF(ISERROR(SUM(IF(('[1]27'!$A$2:$A$365=A47)*('[1]27'!$O$2:$O$365="O"),1,0))),"",SUM(IF(('[1]27'!$A$2:$A$365=A47)*('[1]27'!$O$2:$O$365="O"),1,0)))</f>
        <v>0</v>
      </c>
      <c r="B74" s="168">
        <f t="array" ref="B74">IF(ISERROR(SUM(IF(('[1]27'!$A$2:$A$365=B47)*('[1]27'!$O$2:$O$365="O"),1,0))),"",SUM(IF(('[1]27'!$A$2:$A$365=B47)*('[1]27'!$O$2:$O$365="O"),1,0)))</f>
        <v>0</v>
      </c>
      <c r="C74" s="168">
        <f t="array" ref="C74">IF(ISERROR(SUM(IF(('[1]27'!$A$2:$A$365=C47)*('[1]27'!$O$2:$O$365="O"),1,0))),"",SUM(IF(('[1]27'!$A$2:$A$365=C47)*('[1]27'!$O$2:$O$365="O"),1,0)))</f>
        <v>0</v>
      </c>
      <c r="D74" s="168">
        <f t="array" ref="D74">IF(ISERROR(SUM(IF(('[1]27'!$A$2:$A$365=D47)*('[1]27'!$O$2:$O$365="O"),1,0))),"",SUM(IF(('[1]27'!$A$2:$A$365=D47)*('[1]27'!$O$2:$O$365="O"),1,0)))</f>
        <v>0</v>
      </c>
      <c r="E74" s="169">
        <f t="array" ref="E74">IF(ISERROR(SUM(IF(('[1]27'!$A$2:$A$365=E47)*('[1]27'!$O$2:$O$365="O"),1,0))),"",SUM(IF(('[1]27'!$A$2:$A$365=E47)*('[1]27'!$O$2:$O$365="O"),1,0)))</f>
        <v>0</v>
      </c>
      <c r="F74" s="182">
        <f t="array" ref="F74">SUM(IF(('[1]27'!$G$2:$G$356="APC")*('[1]27'!$O$2:$O$356="O"),1,0))</f>
        <v>0</v>
      </c>
      <c r="G74" s="168">
        <f t="array" ref="G74">SUM(IF(('[1]27'!$G$2:$G$356="LOT")*('[1]27'!$O$2:$O$356="O"),1,0))</f>
        <v>0</v>
      </c>
      <c r="H74" s="168">
        <f t="array" ref="H74">SUM(IF(('[1]27'!$G$2:$G$356="PCA")*('[1]27'!$O$2:$O$356="O"),1,0))</f>
        <v>0</v>
      </c>
      <c r="I74" s="168">
        <f t="array" ref="I74">SUM(IF(('[1]27'!$G$2:$G$356="APGC")*('[1]27'!$O$2:$O$356="O"),1,0))</f>
        <v>0</v>
      </c>
      <c r="J74" s="168">
        <f t="array" ref="J74">SUM(IF(('[1]27'!$G$2:$G$356="CHIM")*('[1]27'!$O$2:$O$356="O"),1,0))+SUM(IF(('[1]27'!$G$2:$G$356="PCM")*('[1]27'!$O$2:$O$356="O"),1,0))</f>
        <v>0</v>
      </c>
      <c r="K74" s="183">
        <f t="array" ref="K74">SUM(IF(('[1]27'!$G$2:$G$356="COMB")*('[1]27'!$O$2:$O$356="O"),1,0))</f>
        <v>0</v>
      </c>
      <c r="L74" s="173">
        <f t="shared" si="16"/>
        <v>27</v>
      </c>
      <c r="M74" s="184" t="str">
        <f t="shared" si="5"/>
        <v/>
      </c>
      <c r="N74" s="185" t="str">
        <f t="shared" si="6"/>
        <v/>
      </c>
      <c r="O74" s="185" t="str">
        <f t="shared" si="7"/>
        <v/>
      </c>
      <c r="P74" s="185" t="str">
        <f t="shared" si="8"/>
        <v/>
      </c>
      <c r="Q74" s="186" t="str">
        <f t="shared" si="9"/>
        <v/>
      </c>
      <c r="R74" s="187" t="str">
        <f t="shared" si="10"/>
        <v/>
      </c>
      <c r="S74" s="185" t="str">
        <f t="shared" si="11"/>
        <v/>
      </c>
      <c r="T74" s="185" t="str">
        <f t="shared" si="12"/>
        <v/>
      </c>
      <c r="U74" s="185" t="str">
        <f t="shared" si="13"/>
        <v/>
      </c>
      <c r="V74" s="185" t="str">
        <f t="shared" si="14"/>
        <v/>
      </c>
      <c r="W74" s="186" t="str">
        <f t="shared" si="15"/>
        <v/>
      </c>
      <c r="X74" s="178">
        <f t="shared" si="17"/>
        <v>27</v>
      </c>
      <c r="Y74" s="179">
        <f t="array" ref="Y74">SUM(IF(('[1]27'!$O$2:$O$365="O")*('[1]27'!$L$2:$L$365=Y47),1,0))</f>
        <v>0</v>
      </c>
      <c r="Z74" s="179">
        <f t="array" ref="Z74">SUM(IF(('[1]27'!$O$2:$O$365="O")*('[1]27'!$L$2:$L$365=Z47),1,0))</f>
        <v>0</v>
      </c>
      <c r="AA74" s="179">
        <f t="array" ref="AA74">SUM(IF(('[1]27'!$O$2:$O$365="O")*('[1]27'!$L$2:$L$365=AA47),1,0))</f>
        <v>0</v>
      </c>
      <c r="AB74" s="179">
        <f t="array" ref="AB74">SUM(IF(('[1]27'!$O$2:$O$365="O")*('[1]27'!$L$2:$L$365=AB47),1,0))</f>
        <v>0</v>
      </c>
      <c r="AC74" s="179">
        <f t="array" ref="AC74">SUM(IF(('[1]27'!$O$2:$O$365="O")*('[1]27'!$L$2:$L$365=AC47),1,0))</f>
        <v>0</v>
      </c>
      <c r="AD74" s="179">
        <f t="array" ref="AD74">SUM(IF(('[1]27'!$O$2:$O$365="O")*('[1]27'!$L$2:$L$365=AD47),1,0))</f>
        <v>0</v>
      </c>
      <c r="AE74" s="179">
        <f t="array" ref="AE74">SUM(IF(('[1]27'!$O$2:$O$365="O")*('[1]27'!$L$2:$L$365=AE47),1,0))</f>
        <v>0</v>
      </c>
      <c r="AF74" s="179">
        <f t="array" ref="AF74">SUM(IF(('[1]27'!$O$2:$O$365="O")*('[1]27'!$L$2:$L$365=AF47),1,0))</f>
        <v>0</v>
      </c>
      <c r="AG74" s="180">
        <f t="array" ref="AG74">SUM(IF(('[1]27'!$O$2:$O$365="O")*('[1]27'!$L$2:$L$365=AG47),1,0))</f>
        <v>0</v>
      </c>
      <c r="AH74" s="2"/>
      <c r="AI74" s="2"/>
    </row>
    <row r="75" spans="1:35" ht="15" hidden="1" customHeight="1" thickBot="1">
      <c r="A75" s="181">
        <f t="array" ref="A75">IF(ISERROR(SUM(IF(('[1]28'!$A$2:$A$313=A47)*('[1]28'!$O$2:$O$313="O"),1,0))),"",SUM(IF(('[1]28'!$A$2:$A$313=A47)*('[1]28'!$O$2:$O$313="O"),1,0)))</f>
        <v>0</v>
      </c>
      <c r="B75" s="168">
        <f t="array" ref="B75">IF(ISERROR(SUM(IF(('[1]28'!$A$2:$A$313=B47)*('[1]28'!$O$2:$O$313="O"),1,0))),"",SUM(IF(('[1]28'!$A$2:$A$313=B47)*('[1]28'!$O$2:$O$313="O"),1,0)))</f>
        <v>0</v>
      </c>
      <c r="C75" s="168">
        <f t="array" ref="C75">IF(ISERROR(SUM(IF(('[1]28'!$A$2:$A$313=C47)*('[1]28'!$O$2:$O$313="O"),1,0))),"",SUM(IF(('[1]28'!$A$2:$A$313=C47)*('[1]28'!$O$2:$O$313="O"),1,0)))</f>
        <v>0</v>
      </c>
      <c r="D75" s="168">
        <f t="array" ref="D75">IF(ISERROR(SUM(IF(('[1]28'!$A$2:$A$313=D47)*('[1]28'!$O$2:$O$313="O"),1,0))),"",SUM(IF(('[1]28'!$A$2:$A$313=D47)*('[1]28'!$O$2:$O$313="O"),1,0)))</f>
        <v>0</v>
      </c>
      <c r="E75" s="169">
        <f t="array" ref="E75">IF(ISERROR(SUM(IF(('[1]28'!$A$2:$A$313=E47)*('[1]28'!$O$2:$O$313="O"),1,0))),"",SUM(IF(('[1]28'!$A$2:$A$313=E47)*('[1]28'!$O$2:$O$313="O"),1,0)))</f>
        <v>0</v>
      </c>
      <c r="F75" s="182">
        <f t="array" ref="F75">SUM(IF(('[1]28'!$G$2:$G$304="APC")*('[1]28'!$O$2:$O$304="O"),1,0))</f>
        <v>0</v>
      </c>
      <c r="G75" s="168">
        <f t="array" ref="G75">SUM(IF(('[1]28'!$G$2:$G$304="LOT")*('[1]28'!$O$2:$O$304="O"),1,0))</f>
        <v>0</v>
      </c>
      <c r="H75" s="168">
        <f t="array" ref="H75">SUM(IF(('[1]28'!$G$2:$G$304="PCA")*('[1]28'!$O$2:$O$304="O"),1,0))</f>
        <v>0</v>
      </c>
      <c r="I75" s="168">
        <f t="array" ref="I75">SUM(IF(('[1]28'!$G$2:$G$304="APGC")*('[1]28'!$O$2:$O$304="O"),1,0))</f>
        <v>0</v>
      </c>
      <c r="J75" s="168">
        <f t="array" ref="J75">SUM(IF(('[1]28'!$G$2:$G$304="CHIM")*('[1]28'!$O$2:$O$304="O"),1,0))+SUM(IF(('[1]28'!$G$2:$G$304="PCM")*('[1]28'!$O$2:$O$304="O"),1,0))</f>
        <v>0</v>
      </c>
      <c r="K75" s="183">
        <f t="array" ref="K75">SUM(IF(('[1]28'!$G$2:$G$304="COMB")*('[1]28'!$O$2:$O$304="O"),1,0))</f>
        <v>0</v>
      </c>
      <c r="L75" s="173">
        <f t="shared" si="16"/>
        <v>28</v>
      </c>
      <c r="M75" s="184" t="str">
        <f t="shared" si="5"/>
        <v/>
      </c>
      <c r="N75" s="185" t="str">
        <f t="shared" si="6"/>
        <v/>
      </c>
      <c r="O75" s="185" t="str">
        <f t="shared" si="7"/>
        <v/>
      </c>
      <c r="P75" s="185" t="str">
        <f t="shared" si="8"/>
        <v/>
      </c>
      <c r="Q75" s="186" t="str">
        <f t="shared" si="9"/>
        <v/>
      </c>
      <c r="R75" s="187" t="str">
        <f t="shared" si="10"/>
        <v/>
      </c>
      <c r="S75" s="185" t="str">
        <f t="shared" si="11"/>
        <v/>
      </c>
      <c r="T75" s="185" t="str">
        <f t="shared" si="12"/>
        <v/>
      </c>
      <c r="U75" s="185" t="str">
        <f t="shared" si="13"/>
        <v/>
      </c>
      <c r="V75" s="185" t="str">
        <f t="shared" si="14"/>
        <v/>
      </c>
      <c r="W75" s="186" t="str">
        <f t="shared" si="15"/>
        <v/>
      </c>
      <c r="X75" s="178">
        <f t="shared" si="17"/>
        <v>28</v>
      </c>
      <c r="Y75" s="179">
        <f t="array" ref="Y75">SUM(IF(('[1]28'!$O$2:$O$313="O")*('[1]28'!$L$2:$L$313=Y47),1,0))</f>
        <v>0</v>
      </c>
      <c r="Z75" s="179">
        <f t="array" ref="Z75">SUM(IF(('[1]28'!$O$2:$O$313="O")*('[1]28'!$L$2:$L$313=Z47),1,0))</f>
        <v>0</v>
      </c>
      <c r="AA75" s="179">
        <f t="array" ref="AA75">SUM(IF(('[1]28'!$O$2:$O$313="O")*('[1]28'!$L$2:$L$313=AA47),1,0))</f>
        <v>0</v>
      </c>
      <c r="AB75" s="179">
        <f t="array" ref="AB75">SUM(IF(('[1]28'!$O$2:$O$313="O")*('[1]28'!$L$2:$L$313=AB47),1,0))</f>
        <v>0</v>
      </c>
      <c r="AC75" s="179">
        <f t="array" ref="AC75">SUM(IF(('[1]28'!$O$2:$O$313="O")*('[1]28'!$L$2:$L$313=AC47),1,0))</f>
        <v>0</v>
      </c>
      <c r="AD75" s="179">
        <f t="array" ref="AD75">SUM(IF(('[1]28'!$O$2:$O$313="O")*('[1]28'!$L$2:$L$313=AD47),1,0))</f>
        <v>0</v>
      </c>
      <c r="AE75" s="179">
        <f t="array" ref="AE75">SUM(IF(('[1]28'!$O$2:$O$313="O")*('[1]28'!$L$2:$L$313=AE47),1,0))</f>
        <v>0</v>
      </c>
      <c r="AF75" s="179">
        <f t="array" ref="AF75">SUM(IF(('[1]28'!$O$2:$O$313="O")*('[1]28'!$L$2:$L$313=AF47),1,0))</f>
        <v>0</v>
      </c>
      <c r="AG75" s="180">
        <f t="array" ref="AG75">SUM(IF(('[1]28'!$O$2:$O$313="O")*('[1]28'!$L$2:$L$313=AG47),1,0))</f>
        <v>0</v>
      </c>
      <c r="AH75" s="2"/>
      <c r="AI75" s="2"/>
    </row>
    <row r="76" spans="1:35" ht="15" hidden="1" customHeight="1" thickBot="1">
      <c r="A76" s="181">
        <f t="array" ref="A76">IF(ISERROR(SUM(IF(('[1]29'!$A$2:$A$449=A47)*('[1]29'!$O$2:$O$449="O"),1,0))),"",SUM(IF(('[1]29'!$A$2:$A$449=A47)*('[1]29'!$O$2:$O$449="O"),1,0)))</f>
        <v>0</v>
      </c>
      <c r="B76" s="168">
        <f t="array" ref="B76">IF(ISERROR(SUM(IF(('[1]29'!$A$2:$A$449=B47)*('[1]29'!$O$2:$O$449="O"),1,0))),"",SUM(IF(('[1]29'!$A$2:$A$449=B47)*('[1]29'!$O$2:$O$449="O"),1,0)))</f>
        <v>0</v>
      </c>
      <c r="C76" s="168">
        <f t="array" ref="C76">IF(ISERROR(SUM(IF(('[1]29'!$A$2:$A$449=C47)*('[1]29'!$O$2:$O$449="O"),1,0))),"",SUM(IF(('[1]29'!$A$2:$A$449=C47)*('[1]29'!$O$2:$O$449="O"),1,0)))</f>
        <v>0</v>
      </c>
      <c r="D76" s="168">
        <f t="array" ref="D76">IF(ISERROR(SUM(IF(('[1]29'!$A$2:$A$449=D47)*('[1]29'!$O$2:$O$449="O"),1,0))),"",SUM(IF(('[1]29'!$A$2:$A$449=D47)*('[1]29'!$O$2:$O$449="O"),1,0)))</f>
        <v>0</v>
      </c>
      <c r="E76" s="169">
        <f t="array" ref="E76">IF(ISERROR(SUM(IF(('[1]29'!$A$2:$A$449=E47)*('[1]29'!$O$2:$O$449="O"),1,0))),"",SUM(IF(('[1]29'!$A$2:$A$449=E47)*('[1]29'!$O$2:$O$449="O"),1,0)))</f>
        <v>0</v>
      </c>
      <c r="F76" s="182">
        <f t="array" ref="F76">SUM(IF(('[1]29'!$G$2:$G$440="APC")*('[1]29'!$O$2:$O$440="O"),1,0))</f>
        <v>0</v>
      </c>
      <c r="G76" s="168">
        <f t="array" ref="G76">SUM(IF(('[1]29'!$G$2:$G$440="LOT")*('[1]29'!$O$2:$O$440="O"),1,0))</f>
        <v>0</v>
      </c>
      <c r="H76" s="168">
        <f t="array" ref="H76">SUM(IF(('[1]29'!$G$2:$G$440="PCA")*('[1]29'!$O$2:$O$440="O"),1,0))</f>
        <v>0</v>
      </c>
      <c r="I76" s="168">
        <f t="array" ref="I76">SUM(IF(('[1]29'!$G$2:$G$440="APGC")*('[1]29'!$O$2:$O$440="O"),1,0))</f>
        <v>0</v>
      </c>
      <c r="J76" s="168">
        <f t="array" ref="J76">SUM(IF(('[1]29'!$G$2:$G$440="CHIM")*('[1]29'!$O$2:$O$440="O"),1,0))+SUM(IF(('[1]29'!$G$2:$G$440="PCM")*('[1]29'!$O$2:$O$440="O"),1,0))</f>
        <v>0</v>
      </c>
      <c r="K76" s="183">
        <f t="array" ref="K76">SUM(IF(('[1]29'!$G$2:$G$440="COMB")*('[1]29'!$O$2:$O$440="O"),1,0))</f>
        <v>0</v>
      </c>
      <c r="L76" s="173">
        <f t="shared" si="16"/>
        <v>29</v>
      </c>
      <c r="M76" s="184" t="str">
        <f t="shared" si="5"/>
        <v/>
      </c>
      <c r="N76" s="185" t="str">
        <f t="shared" si="6"/>
        <v/>
      </c>
      <c r="O76" s="185" t="str">
        <f t="shared" si="7"/>
        <v/>
      </c>
      <c r="P76" s="185" t="str">
        <f t="shared" si="8"/>
        <v/>
      </c>
      <c r="Q76" s="186" t="str">
        <f t="shared" si="9"/>
        <v/>
      </c>
      <c r="R76" s="187" t="str">
        <f t="shared" si="10"/>
        <v/>
      </c>
      <c r="S76" s="185" t="str">
        <f t="shared" si="11"/>
        <v/>
      </c>
      <c r="T76" s="185" t="str">
        <f t="shared" si="12"/>
        <v/>
      </c>
      <c r="U76" s="185" t="str">
        <f t="shared" si="13"/>
        <v/>
      </c>
      <c r="V76" s="185" t="str">
        <f t="shared" si="14"/>
        <v/>
      </c>
      <c r="W76" s="186" t="str">
        <f t="shared" si="15"/>
        <v/>
      </c>
      <c r="X76" s="178">
        <f t="shared" si="17"/>
        <v>29</v>
      </c>
      <c r="Y76" s="179">
        <f t="array" ref="Y76">SUM(IF(('[1]29'!$O$2:$O$449="O")*('[1]29'!$L$2:$L$449=Y47),1,0))</f>
        <v>0</v>
      </c>
      <c r="Z76" s="179">
        <f t="array" ref="Z76">SUM(IF(('[1]29'!$O$2:$O$449="O")*('[1]29'!$L$2:$L$449=Z47),1,0))</f>
        <v>0</v>
      </c>
      <c r="AA76" s="179">
        <f t="array" ref="AA76">SUM(IF(('[1]29'!$O$2:$O$449="O")*('[1]29'!$L$2:$L$449=AA47),1,0))</f>
        <v>0</v>
      </c>
      <c r="AB76" s="179">
        <f t="array" ref="AB76">SUM(IF(('[1]29'!$O$2:$O$449="O")*('[1]29'!$L$2:$L$449=AB47),1,0))</f>
        <v>0</v>
      </c>
      <c r="AC76" s="179">
        <f t="array" ref="AC76">SUM(IF(('[1]29'!$O$2:$O$449="O")*('[1]29'!$L$2:$L$449=AC47),1,0))</f>
        <v>0</v>
      </c>
      <c r="AD76" s="179">
        <f t="array" ref="AD76">SUM(IF(('[1]29'!$O$2:$O$449="O")*('[1]29'!$L$2:$L$449=AD47),1,0))</f>
        <v>0</v>
      </c>
      <c r="AE76" s="179">
        <f t="array" ref="AE76">SUM(IF(('[1]29'!$O$2:$O$449="O")*('[1]29'!$L$2:$L$449=AE47),1,0))</f>
        <v>0</v>
      </c>
      <c r="AF76" s="179">
        <f t="array" ref="AF76">SUM(IF(('[1]29'!$O$2:$O$449="O")*('[1]29'!$L$2:$L$449=AF47),1,0))</f>
        <v>0</v>
      </c>
      <c r="AG76" s="180">
        <f t="array" ref="AG76">SUM(IF(('[1]29'!$O$2:$O$449="O")*('[1]29'!$L$2:$L$449=AG47),1,0))</f>
        <v>0</v>
      </c>
      <c r="AH76" s="2"/>
      <c r="AI76" s="2"/>
    </row>
    <row r="77" spans="1:35" ht="15" hidden="1" customHeight="1" thickBot="1">
      <c r="A77" s="181">
        <f t="array" ref="A77">IF(ISERROR(SUM(IF(('[1]30'!$A$2:$A$463=A47)*('[1]30'!$O$2:$O$463="O"),1,0))),"",SUM(IF(('[1]30'!$A$2:$A$463=A47)*('[1]30'!$O$2:$O$463="O"),1,0)))</f>
        <v>0</v>
      </c>
      <c r="B77" s="168">
        <f t="array" ref="B77">IF(ISERROR(SUM(IF(('[1]30'!$A$2:$A$463=B47)*('[1]30'!$O$2:$O$463="O"),1,0))),"",SUM(IF(('[1]30'!$A$2:$A$463=B47)*('[1]30'!$O$2:$O$463="O"),1,0)))</f>
        <v>0</v>
      </c>
      <c r="C77" s="168">
        <f t="array" ref="C77">IF(ISERROR(SUM(IF(('[1]30'!$A$2:$A$463=C47)*('[1]30'!$O$2:$O$463="O"),1,0))),"",SUM(IF(('[1]30'!$A$2:$A$463=C47)*('[1]30'!$O$2:$O$463="O"),1,0)))</f>
        <v>0</v>
      </c>
      <c r="D77" s="168">
        <f t="array" ref="D77">IF(ISERROR(SUM(IF(('[1]30'!$A$2:$A$463=D47)*('[1]30'!$O$2:$O$463="O"),1,0))),"",SUM(IF(('[1]30'!$A$2:$A$463=D47)*('[1]30'!$O$2:$O$463="O"),1,0)))</f>
        <v>0</v>
      </c>
      <c r="E77" s="169">
        <f t="array" ref="E77">IF(ISERROR(SUM(IF(('[1]30'!$A$2:$A$463=E47)*('[1]30'!$O$2:$O$463="O"),1,0))),"",SUM(IF(('[1]30'!$A$2:$A$463=E47)*('[1]30'!$O$2:$O$463="O"),1,0)))</f>
        <v>0</v>
      </c>
      <c r="F77" s="182">
        <f t="array" ref="F77">SUM(IF(('[1]30'!$G$2:$G$454="APC")*('[1]30'!$O$2:$O$454="O"),1,0))</f>
        <v>0</v>
      </c>
      <c r="G77" s="168">
        <f t="array" ref="G77">SUM(IF(('[1]30'!$G$2:$G$454="LOT")*('[1]30'!$O$2:$O$454="O"),1,0))</f>
        <v>0</v>
      </c>
      <c r="H77" s="168">
        <f t="array" ref="H77">SUM(IF(('[1]30'!$G$2:$G$454="PCA")*('[1]30'!$O$2:$O$454="O"),1,0))</f>
        <v>0</v>
      </c>
      <c r="I77" s="168">
        <f t="array" ref="I77">SUM(IF(('[1]30'!$G$2:$G$454="APGC")*('[1]30'!$O$2:$O$454="O"),1,0))</f>
        <v>0</v>
      </c>
      <c r="J77" s="168">
        <f t="array" ref="J77">SUM(IF(('[1]30'!$G$2:$G$454="CHIM")*('[1]30'!$O$2:$O$454="O"),1,0))+SUM(IF(('[1]30'!$G$2:$G$454="PCM")*('[1]30'!$O$2:$O$454="O"),1,0))</f>
        <v>0</v>
      </c>
      <c r="K77" s="183">
        <f t="array" ref="K77">SUM(IF(('[1]30'!$G$2:$G$454="COMB")*('[1]30'!$O$2:$O$454="O"),1,0))</f>
        <v>0</v>
      </c>
      <c r="L77" s="173">
        <f t="shared" si="16"/>
        <v>30</v>
      </c>
      <c r="M77" s="184" t="str">
        <f t="shared" si="5"/>
        <v/>
      </c>
      <c r="N77" s="185" t="str">
        <f t="shared" si="6"/>
        <v/>
      </c>
      <c r="O77" s="185" t="str">
        <f t="shared" si="7"/>
        <v/>
      </c>
      <c r="P77" s="185" t="str">
        <f t="shared" si="8"/>
        <v/>
      </c>
      <c r="Q77" s="186" t="str">
        <f t="shared" si="9"/>
        <v/>
      </c>
      <c r="R77" s="187" t="str">
        <f t="shared" si="10"/>
        <v/>
      </c>
      <c r="S77" s="185" t="str">
        <f t="shared" si="11"/>
        <v/>
      </c>
      <c r="T77" s="185" t="str">
        <f t="shared" si="12"/>
        <v/>
      </c>
      <c r="U77" s="185" t="str">
        <f t="shared" si="13"/>
        <v/>
      </c>
      <c r="V77" s="185" t="str">
        <f t="shared" si="14"/>
        <v/>
      </c>
      <c r="W77" s="186" t="str">
        <f t="shared" si="15"/>
        <v/>
      </c>
      <c r="X77" s="178">
        <f t="shared" si="17"/>
        <v>30</v>
      </c>
      <c r="Y77" s="179">
        <f t="array" ref="Y77">SUM(IF(('[1]30'!$O$2:$O$463="O")*('[1]30'!$L$2:$L$463=Y47),1,0))</f>
        <v>0</v>
      </c>
      <c r="Z77" s="179">
        <f t="array" ref="Z77">SUM(IF(('[1]30'!$O$2:$O$463="O")*('[1]30'!$L$2:$L$463=Z47),1,0))</f>
        <v>0</v>
      </c>
      <c r="AA77" s="179">
        <f t="array" ref="AA77">SUM(IF(('[1]30'!$O$2:$O$463="O")*('[1]30'!$L$2:$L$463=AA47),1,0))</f>
        <v>0</v>
      </c>
      <c r="AB77" s="179">
        <f t="array" ref="AB77">SUM(IF(('[1]30'!$O$2:$O$463="O")*('[1]30'!$L$2:$L$463=AB47),1,0))</f>
        <v>0</v>
      </c>
      <c r="AC77" s="179">
        <f t="array" ref="AC77">SUM(IF(('[1]30'!$O$2:$O$463="O")*('[1]30'!$L$2:$L$463=AC47),1,0))</f>
        <v>0</v>
      </c>
      <c r="AD77" s="179">
        <f t="array" ref="AD77">SUM(IF(('[1]30'!$O$2:$O$463="O")*('[1]30'!$L$2:$L$463=AD47),1,0))</f>
        <v>0</v>
      </c>
      <c r="AE77" s="179">
        <f t="array" ref="AE77">SUM(IF(('[1]30'!$O$2:$O$463="O")*('[1]30'!$L$2:$L$463=AE47),1,0))</f>
        <v>0</v>
      </c>
      <c r="AF77" s="179">
        <f t="array" ref="AF77">SUM(IF(('[1]30'!$O$2:$O$463="O")*('[1]30'!$L$2:$L$463=AF47),1,0))</f>
        <v>0</v>
      </c>
      <c r="AG77" s="180">
        <f t="array" ref="AG77">SUM(IF(('[1]30'!$O$2:$O$463="O")*('[1]30'!$L$2:$L$463=AG47),1,0))</f>
        <v>0</v>
      </c>
      <c r="AH77" s="2"/>
      <c r="AI77" s="2"/>
    </row>
    <row r="78" spans="1:35" ht="15" hidden="1" customHeight="1" thickBot="1">
      <c r="A78" s="181">
        <f t="array" ref="A78">IF(ISERROR(SUM(IF(('[1]31'!$A$2:$A$423=A47)*('[1]31'!$O$2:$O$423="O"),1,0))),"",SUM(IF(('[1]31'!$A$2:$A$423=A47)*('[1]31'!$O$2:$O$423="O"),1,0)))</f>
        <v>0</v>
      </c>
      <c r="B78" s="168">
        <f t="array" ref="B78">IF(ISERROR(SUM(IF(('[1]31'!$A$2:$A$423=B47)*('[1]31'!$O$2:$O$423="O"),1,0))),"",SUM(IF(('[1]31'!$A$2:$A$423=B47)*('[1]31'!$O$2:$O$423="O"),1,0)))</f>
        <v>0</v>
      </c>
      <c r="C78" s="168">
        <f t="array" ref="C78">IF(ISERROR(SUM(IF(('[1]31'!$A$2:$A$423=C47)*('[1]31'!$O$2:$O$423="O"),1,0))),"",SUM(IF(('[1]31'!$A$2:$A$423=C47)*('[1]31'!$O$2:$O$423="O"),1,0)))</f>
        <v>0</v>
      </c>
      <c r="D78" s="168">
        <f t="array" ref="D78">IF(ISERROR(SUM(IF(('[1]31'!$A$2:$A$423=D47)*('[1]31'!$O$2:$O$423="O"),1,0))),"",SUM(IF(('[1]31'!$A$2:$A$423=D47)*('[1]31'!$O$2:$O$423="O"),1,0)))</f>
        <v>0</v>
      </c>
      <c r="E78" s="169">
        <f t="array" ref="E78">IF(ISERROR(SUM(IF(('[1]31'!$A$2:$A$423=E47)*('[1]31'!$O$2:$O$423="O"),1,0))),"",SUM(IF(('[1]31'!$A$2:$A$423=E47)*('[1]31'!$O$2:$O$423="O"),1,0)))</f>
        <v>0</v>
      </c>
      <c r="F78" s="188">
        <f t="array" ref="F78">SUM(IF(('[1]31'!$G$2:$G$414="APC")*('[1]31'!$O$2:$O$414="O"),1,0))</f>
        <v>0</v>
      </c>
      <c r="G78" s="189">
        <f t="array" ref="G78">SUM(IF(('[1]31'!$G$2:$G$414="LOT")*('[1]31'!$O$2:$O$414="O"),1,0))</f>
        <v>0</v>
      </c>
      <c r="H78" s="189">
        <f t="array" ref="H78">SUM(IF(('[1]31'!$G$2:$G$414="PCA")*('[1]31'!$O$2:$O$414="O"),1,0))</f>
        <v>0</v>
      </c>
      <c r="I78" s="189">
        <f t="array" ref="I78">SUM(IF(('[1]31'!$G$2:$G$414="APGC")*('[1]31'!$O$2:$O$414="O"),1,0))</f>
        <v>0</v>
      </c>
      <c r="J78" s="189">
        <f t="array" ref="J78">SUM(IF(('[1]31'!$G$2:$G$414="CHIM")*('[1]31'!$O$2:$O$414="O"),1,0))+SUM(IF(('[1]31'!$G$2:$G$414="PCM")*('[1]31'!$O$2:$O$414="O"),1,0))</f>
        <v>0</v>
      </c>
      <c r="K78" s="190">
        <f t="array" ref="K78">SUM(IF(('[1]31'!$G$2:$G$414="COMB")*('[1]31'!$O$2:$O$414="O"),1,0))</f>
        <v>0</v>
      </c>
      <c r="L78" s="191">
        <v>31</v>
      </c>
      <c r="M78" s="192" t="str">
        <f>IF(ISERR(A78/B37),"",A78/B37)</f>
        <v/>
      </c>
      <c r="N78" s="193" t="str">
        <f>IF(ISERR(B78/B37),"",B78/B37)</f>
        <v/>
      </c>
      <c r="O78" s="193" t="str">
        <f>IF(ISERR(C78/B37),"",C78/B37)</f>
        <v/>
      </c>
      <c r="P78" s="193" t="str">
        <f>IF(ISERR(D78/B37),"",D78/B37)</f>
        <v/>
      </c>
      <c r="Q78" s="194" t="str">
        <f>IF(ISERR(E78/B37),"",E78/B37)</f>
        <v/>
      </c>
      <c r="R78" s="195" t="str">
        <f>IF(ISERR(F78/B37),"",F78/B37)</f>
        <v/>
      </c>
      <c r="S78" s="193" t="str">
        <f>IF(ISERR(G78/B37),"",G78/B37)</f>
        <v/>
      </c>
      <c r="T78" s="193" t="str">
        <f>IF(ISERR(H78/B37),"",H78/B37)</f>
        <v/>
      </c>
      <c r="U78" s="193" t="str">
        <f>IF(ISERR(I78/B37),"",I78/B37)</f>
        <v/>
      </c>
      <c r="V78" s="193" t="str">
        <f>IF(ISERR(J78/B37),"",J78/B37)</f>
        <v/>
      </c>
      <c r="W78" s="194" t="str">
        <f>IF(ISERR(K78/B37),"",K78/B37)</f>
        <v/>
      </c>
      <c r="X78" s="196">
        <v>31</v>
      </c>
      <c r="Y78" s="179">
        <f t="array" ref="Y78">SUM(IF(('[1]31'!$O$2:$O$423="O")*('[1]31'!$L$2:$L$423=Y47),1,0))</f>
        <v>0</v>
      </c>
      <c r="Z78" s="179">
        <f t="array" ref="Z78">SUM(IF(('[1]31'!$O$2:$O$423="O")*('[1]31'!$L$2:$L$423=Z47),1,0))</f>
        <v>0</v>
      </c>
      <c r="AA78" s="179">
        <f t="array" ref="AA78">SUM(IF(('[1]31'!$O$2:$O$423="O")*('[1]31'!$L$2:$L$423=AA47),1,0))</f>
        <v>0</v>
      </c>
      <c r="AB78" s="179">
        <f t="array" ref="AB78">SUM(IF(('[1]31'!$O$2:$O$423="O")*('[1]31'!$L$2:$L$423=AB47),1,0))</f>
        <v>0</v>
      </c>
      <c r="AC78" s="179">
        <f t="array" ref="AC78">SUM(IF(('[1]31'!$O$2:$O$423="O")*('[1]31'!$L$2:$L$423=AC47),1,0))</f>
        <v>0</v>
      </c>
      <c r="AD78" s="179">
        <f t="array" ref="AD78">SUM(IF(('[1]31'!$O$2:$O$423="O")*('[1]31'!$L$2:$L$423=AD47),1,0))</f>
        <v>0</v>
      </c>
      <c r="AE78" s="179">
        <f t="array" ref="AE78">SUM(IF(('[1]31'!$O$2:$O$423="O")*('[1]31'!$L$2:$L$423=AE47),1,0))</f>
        <v>0</v>
      </c>
      <c r="AF78" s="179">
        <f t="array" ref="AF78">SUM(IF(('[1]31'!$O$2:$O$423="O")*('[1]31'!$L$2:$L$423=AF47),1,0))</f>
        <v>0</v>
      </c>
      <c r="AG78" s="180">
        <f t="array" ref="AG78">SUM(IF(('[1]31'!$O$2:$O$423="O")*('[1]31'!$L$2:$L$423=AG47),1,0))</f>
        <v>0</v>
      </c>
      <c r="AH78" s="2"/>
      <c r="AI78" s="2"/>
    </row>
    <row r="79" spans="1:35" s="213" customFormat="1" ht="15" hidden="1" customHeight="1" thickTop="1" thickBot="1">
      <c r="A79" s="197">
        <f t="shared" ref="A79:K79" si="18">SUM(A48:A78)</f>
        <v>0</v>
      </c>
      <c r="B79" s="198">
        <f t="shared" si="18"/>
        <v>0</v>
      </c>
      <c r="C79" s="198">
        <f t="shared" si="18"/>
        <v>0</v>
      </c>
      <c r="D79" s="198">
        <f t="shared" si="18"/>
        <v>0</v>
      </c>
      <c r="E79" s="199">
        <f t="shared" si="18"/>
        <v>0</v>
      </c>
      <c r="F79" s="200">
        <f t="shared" si="18"/>
        <v>3</v>
      </c>
      <c r="G79" s="198">
        <f t="shared" si="18"/>
        <v>8</v>
      </c>
      <c r="H79" s="198">
        <f t="shared" si="18"/>
        <v>8</v>
      </c>
      <c r="I79" s="198">
        <f t="shared" si="18"/>
        <v>13</v>
      </c>
      <c r="J79" s="198">
        <f t="shared" si="18"/>
        <v>7</v>
      </c>
      <c r="K79" s="201">
        <f t="shared" si="18"/>
        <v>2</v>
      </c>
      <c r="L79" s="202" t="s">
        <v>23</v>
      </c>
      <c r="M79" s="203">
        <f t="shared" ref="M79:W79" si="19">IF(ISERR(A79/$B$38),"",A79/$B$38)</f>
        <v>0</v>
      </c>
      <c r="N79" s="204">
        <f t="shared" si="19"/>
        <v>0</v>
      </c>
      <c r="O79" s="204">
        <f t="shared" si="19"/>
        <v>0</v>
      </c>
      <c r="P79" s="204">
        <f t="shared" si="19"/>
        <v>0</v>
      </c>
      <c r="Q79" s="205">
        <f t="shared" si="19"/>
        <v>0</v>
      </c>
      <c r="R79" s="206">
        <f t="shared" si="19"/>
        <v>7.3170731707317069E-2</v>
      </c>
      <c r="S79" s="207">
        <f t="shared" si="19"/>
        <v>0.1951219512195122</v>
      </c>
      <c r="T79" s="207">
        <f t="shared" si="19"/>
        <v>0.1951219512195122</v>
      </c>
      <c r="U79" s="207">
        <f t="shared" si="19"/>
        <v>0.31707317073170732</v>
      </c>
      <c r="V79" s="207">
        <f t="shared" si="19"/>
        <v>0.17073170731707318</v>
      </c>
      <c r="W79" s="208">
        <f t="shared" si="19"/>
        <v>4.878048780487805E-2</v>
      </c>
      <c r="X79" s="209" t="s">
        <v>23</v>
      </c>
      <c r="Y79" s="210">
        <f>SUM(Y48:Y78)</f>
        <v>4</v>
      </c>
      <c r="Z79" s="210">
        <f t="shared" ref="Z79:AG79" si="20">SUM(Z48:Z78)</f>
        <v>3</v>
      </c>
      <c r="AA79" s="210">
        <f t="shared" si="20"/>
        <v>24</v>
      </c>
      <c r="AB79" s="210">
        <f t="shared" si="20"/>
        <v>1</v>
      </c>
      <c r="AC79" s="210">
        <f t="shared" si="20"/>
        <v>1</v>
      </c>
      <c r="AD79" s="210">
        <f t="shared" si="20"/>
        <v>0</v>
      </c>
      <c r="AE79" s="210">
        <f t="shared" si="20"/>
        <v>0</v>
      </c>
      <c r="AF79" s="210">
        <f t="shared" si="20"/>
        <v>0</v>
      </c>
      <c r="AG79" s="211">
        <f t="shared" si="20"/>
        <v>8</v>
      </c>
      <c r="AH79" s="212"/>
      <c r="AI79" s="212"/>
    </row>
    <row r="80" spans="1:35" ht="14.25" hidden="1" thickTop="1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3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09" t="s">
        <v>45</v>
      </c>
      <c r="Y80" s="214">
        <f>IF($B$38=0,"",Y79/$B$38)</f>
        <v>9.7560975609756101E-2</v>
      </c>
      <c r="Z80" s="214">
        <f t="shared" ref="Z80:AG80" si="21">IF($B$38=0,"",Z79/$B$38)</f>
        <v>7.3170731707317069E-2</v>
      </c>
      <c r="AA80" s="214">
        <f t="shared" si="21"/>
        <v>0.58536585365853655</v>
      </c>
      <c r="AB80" s="214">
        <f t="shared" si="21"/>
        <v>2.4390243902439025E-2</v>
      </c>
      <c r="AC80" s="214">
        <f t="shared" si="21"/>
        <v>2.4390243902439025E-2</v>
      </c>
      <c r="AD80" s="214">
        <f t="shared" si="21"/>
        <v>0</v>
      </c>
      <c r="AE80" s="214">
        <f t="shared" si="21"/>
        <v>0</v>
      </c>
      <c r="AF80" s="214">
        <f t="shared" si="21"/>
        <v>0</v>
      </c>
      <c r="AG80" s="214">
        <f t="shared" si="21"/>
        <v>0.1951219512195122</v>
      </c>
      <c r="AH80" s="2"/>
      <c r="AI80" s="2"/>
    </row>
    <row r="81" spans="1:35" hidden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3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idden="1">
      <c r="A82" s="1"/>
      <c r="B82" s="1"/>
      <c r="C82" s="2"/>
      <c r="D82" s="137" t="s">
        <v>46</v>
      </c>
      <c r="E82" s="135"/>
      <c r="F82" s="135"/>
      <c r="G82" s="135"/>
      <c r="H82" s="135"/>
      <c r="I82" s="135"/>
      <c r="J82" s="135"/>
      <c r="K82" s="135"/>
      <c r="L82" s="139"/>
      <c r="M82" s="2"/>
      <c r="N82" s="2"/>
      <c r="O82" s="137" t="s">
        <v>47</v>
      </c>
      <c r="P82" s="135"/>
      <c r="Q82" s="135"/>
      <c r="R82" s="135"/>
      <c r="S82" s="135"/>
      <c r="T82" s="135"/>
      <c r="U82" s="135"/>
      <c r="V82" s="135"/>
      <c r="W82" s="139"/>
      <c r="X82" s="2"/>
      <c r="Y82" s="215"/>
      <c r="Z82" s="216" t="s">
        <v>48</v>
      </c>
      <c r="AA82" s="217"/>
      <c r="AB82" s="217"/>
      <c r="AC82" s="217"/>
      <c r="AD82" s="217"/>
      <c r="AE82" s="217"/>
      <c r="AF82" s="217"/>
      <c r="AG82" s="217"/>
      <c r="AH82" s="218"/>
      <c r="AI82" s="2"/>
    </row>
    <row r="83" spans="1:35" ht="13.5" hidden="1" thickBot="1">
      <c r="A83" s="1"/>
      <c r="B83" s="1"/>
      <c r="C83" s="2"/>
      <c r="D83" s="143"/>
      <c r="E83" s="144"/>
      <c r="F83" s="144"/>
      <c r="G83" s="144"/>
      <c r="H83" s="144"/>
      <c r="I83" s="144"/>
      <c r="J83" s="144"/>
      <c r="K83" s="144"/>
      <c r="L83" s="146"/>
      <c r="M83" s="219"/>
      <c r="N83" s="2"/>
      <c r="O83" s="143"/>
      <c r="P83" s="144"/>
      <c r="Q83" s="144"/>
      <c r="R83" s="144"/>
      <c r="S83" s="144"/>
      <c r="T83" s="144"/>
      <c r="U83" s="144"/>
      <c r="V83" s="144"/>
      <c r="W83" s="146"/>
      <c r="X83" s="2"/>
      <c r="Y83" s="2"/>
      <c r="Z83" s="220"/>
      <c r="AA83" s="221"/>
      <c r="AB83" s="221"/>
      <c r="AC83" s="221"/>
      <c r="AD83" s="221"/>
      <c r="AE83" s="221"/>
      <c r="AF83" s="221"/>
      <c r="AG83" s="221"/>
      <c r="AH83" s="222"/>
      <c r="AI83" s="2"/>
    </row>
    <row r="84" spans="1:35" hidden="1">
      <c r="A84" s="1"/>
      <c r="B84" s="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hidden="1" thickTop="1" thickBot="1">
      <c r="A85" s="1"/>
      <c r="B85" s="1"/>
      <c r="C85" s="163" t="s">
        <v>11</v>
      </c>
      <c r="D85" s="164" t="s">
        <v>36</v>
      </c>
      <c r="E85" s="165" t="s">
        <v>37</v>
      </c>
      <c r="F85" s="165" t="s">
        <v>38</v>
      </c>
      <c r="G85" s="165" t="s">
        <v>39</v>
      </c>
      <c r="H85" s="165" t="s">
        <v>40</v>
      </c>
      <c r="I85" s="165" t="s">
        <v>41</v>
      </c>
      <c r="J85" s="165" t="s">
        <v>42</v>
      </c>
      <c r="K85" s="165" t="s">
        <v>43</v>
      </c>
      <c r="L85" s="166" t="s">
        <v>44</v>
      </c>
      <c r="M85" s="2"/>
      <c r="N85" s="163" t="s">
        <v>11</v>
      </c>
      <c r="O85" s="164" t="s">
        <v>36</v>
      </c>
      <c r="P85" s="165" t="s">
        <v>37</v>
      </c>
      <c r="Q85" s="165" t="s">
        <v>38</v>
      </c>
      <c r="R85" s="165" t="s">
        <v>39</v>
      </c>
      <c r="S85" s="165" t="s">
        <v>40</v>
      </c>
      <c r="T85" s="165" t="s">
        <v>41</v>
      </c>
      <c r="U85" s="165" t="s">
        <v>42</v>
      </c>
      <c r="V85" s="165" t="s">
        <v>43</v>
      </c>
      <c r="W85" s="166" t="s">
        <v>44</v>
      </c>
      <c r="X85" s="2"/>
      <c r="Y85" s="163" t="s">
        <v>11</v>
      </c>
      <c r="Z85" s="164" t="s">
        <v>36</v>
      </c>
      <c r="AA85" s="165" t="s">
        <v>37</v>
      </c>
      <c r="AB85" s="165" t="s">
        <v>38</v>
      </c>
      <c r="AC85" s="165" t="s">
        <v>39</v>
      </c>
      <c r="AD85" s="165" t="s">
        <v>40</v>
      </c>
      <c r="AE85" s="165" t="s">
        <v>41</v>
      </c>
      <c r="AF85" s="165" t="s">
        <v>42</v>
      </c>
      <c r="AG85" s="165" t="s">
        <v>43</v>
      </c>
      <c r="AH85" s="166" t="s">
        <v>44</v>
      </c>
      <c r="AI85" s="2"/>
    </row>
    <row r="86" spans="1:35" ht="13.5" hidden="1" thickBot="1">
      <c r="A86" s="1"/>
      <c r="B86" s="1"/>
      <c r="C86" s="178">
        <v>1</v>
      </c>
      <c r="D86" s="223">
        <f t="array" ref="D86">SUM(IF(('[1]01'!$L$2:$L$361=$D$85),1,0))</f>
        <v>1</v>
      </c>
      <c r="E86" s="223">
        <f t="array" ref="E86">SUM(IF(('[1]01'!$L$2:$L$361=$E$85),1,0))</f>
        <v>5</v>
      </c>
      <c r="F86" s="223">
        <f t="array" ref="F86">SUM(IF(('[1]01'!$L$2:$L$361=$F$85),1,0))</f>
        <v>4</v>
      </c>
      <c r="G86" s="223">
        <f t="array" ref="G86">SUM(IF(('[1]01'!$L$2:$L$361=$G$85),1,0))</f>
        <v>5</v>
      </c>
      <c r="H86" s="223">
        <f t="array" ref="H86">SUM(IF(('[1]01'!$L$2:$L$361=$H$85),1,0))</f>
        <v>1</v>
      </c>
      <c r="I86" s="223">
        <f t="array" ref="I86">SUM(IF(('[1]01'!$L$2:$L$361=$I$85),1,0))</f>
        <v>1</v>
      </c>
      <c r="J86" s="223">
        <f t="array" ref="J86">SUM(IF(('[1]01'!$L$2:$L$361=$J$85),1,0))</f>
        <v>0</v>
      </c>
      <c r="K86" s="223">
        <f t="array" ref="K86">SUM(IF(('[1]01'!$L$2:$L$361=$K$85),1,0))</f>
        <v>0</v>
      </c>
      <c r="L86" s="223">
        <f t="array" ref="L86">SUM(IF(('[1]01'!$L$2:$L$361=$L$85),1,0))</f>
        <v>2</v>
      </c>
      <c r="M86" s="2"/>
      <c r="N86" s="178">
        <v>1</v>
      </c>
      <c r="O86" s="224">
        <f>IF($C$7=0,"",D86/$C$7)</f>
        <v>5.2631578947368418E-2</v>
      </c>
      <c r="P86" s="224">
        <f t="shared" ref="P86:W101" si="22">IF($C7=0,"",E86/$C7)</f>
        <v>0.26315789473684209</v>
      </c>
      <c r="Q86" s="224">
        <f t="shared" si="22"/>
        <v>0.21052631578947367</v>
      </c>
      <c r="R86" s="224">
        <f t="shared" si="22"/>
        <v>0.26315789473684209</v>
      </c>
      <c r="S86" s="224">
        <f t="shared" si="22"/>
        <v>5.2631578947368418E-2</v>
      </c>
      <c r="T86" s="224">
        <f t="shared" si="22"/>
        <v>5.2631578947368418E-2</v>
      </c>
      <c r="U86" s="224">
        <f t="shared" si="22"/>
        <v>0</v>
      </c>
      <c r="V86" s="224">
        <f t="shared" si="22"/>
        <v>0</v>
      </c>
      <c r="W86" s="224">
        <f t="shared" si="22"/>
        <v>0.10526315789473684</v>
      </c>
      <c r="X86" s="2"/>
      <c r="Y86" s="178">
        <v>1</v>
      </c>
      <c r="Z86" s="225">
        <f t="array" ref="Z86">IF(SUM(IF(('[1]01'!$L$2:$L$361=$Z$85)*('[1]01'!$T$2:$T$361&lt;&gt;""),1,0))&lt;&gt;0,(SUMIF('[1]01'!$L$2:$L$361,$Z$85,'[1]01'!$T$2:$T$361))/(SUM(IF(('[1]01'!$L$2:$L$361=$Z$85)*('[1]01'!$T$2:$T$361&lt;&gt;""),1,0))),"")</f>
        <v>24</v>
      </c>
      <c r="AA86" s="225">
        <f t="array" ref="AA86">IF(SUM(IF(('[1]01'!$L$2:$L$361=$AA$85)*('[1]01'!$T$2:$T$361&lt;&gt;""),1,0))&lt;&gt;0,(SUMIF('[1]01'!$L$2:$L$361,$AA$85,'[1]01'!$T$2:$T$361))/(SUM(IF(('[1]01'!$L$2:$L$361=$AA$85)*('[1]01'!$T$2:$T$361&lt;&gt;""),1,0))),"")</f>
        <v>79.666666666666671</v>
      </c>
      <c r="AB86" s="225">
        <f t="array" ref="AB86">IF(SUM(IF(('[1]01'!$L$2:$L$361=$AB$85)*('[1]01'!$T$2:$T$361&lt;&gt;""),1,0))&lt;&gt;0,(SUMIF('[1]01'!$L$2:$L$361,$AB$85,'[1]01'!$T$2:$T$361))/(SUM(IF(('[1]01'!$L$2:$L$361=$AB$85)*('[1]01'!$T$2:$T$361&lt;&gt;""),1,0))),"")</f>
        <v>95</v>
      </c>
      <c r="AC86" s="225">
        <f t="array" ref="AC86">IF(SUM(IF(('[1]01'!$L$2:$L$361=$AC$85)*('[1]01'!$T$2:$T$361&lt;&gt;""),1,0))&lt;&gt;0,(SUMIF('[1]01'!$L$2:$L$361,$AC$85,'[1]01'!$T$2:$T$361))/(SUM(IF(('[1]01'!$L$2:$L$361=$AC$85)*('[1]01'!$T$2:$T$361&lt;&gt;""),1,0))),"")</f>
        <v>24</v>
      </c>
      <c r="AD86" s="225">
        <f t="array" ref="AD86">IF(SUM(IF(('[1]01'!$L$2:$L$361=$AD$85)*('[1]01'!$T$2:$T$361&lt;&gt;""),1,0))&lt;&gt;0,(SUMIF('[1]01'!$L$2:$L$361,$AD$85,'[1]01'!$T$2:$T$361))/(SUM(IF(('[1]01'!$L$2:$L$361=$AD$85)*('[1]01'!$T$2:$T$361&lt;&gt;""),1,0))),"")</f>
        <v>34</v>
      </c>
      <c r="AE86" s="225">
        <f t="array" ref="AE86">IF(SUM(IF(('[1]01'!$L$2:$L$361=$AE$85)*('[1]01'!$T$2:$T$361&lt;&gt;""),1,0))&lt;&gt;0,(SUMIF('[1]01'!$L$2:$L$361,$AE$85,'[1]01'!$T$2:$T$361))/(SUM(IF(('[1]01'!$L$2:$L$361=$AE$85)*('[1]01'!$T$2:$T$361&lt;&gt;""),1,0))),"")</f>
        <v>10</v>
      </c>
      <c r="AF86" s="225" t="str">
        <f t="array" ref="AF86">IF(SUM(IF(('[1]01'!$L$2:$L$361=$AF$85)*('[1]01'!$T$2:$T$361&lt;&gt;""),1,0))&lt;&gt;0,(SUMIF('[1]01'!$L$2:$L$361,$AF$85,'[1]01'!$T$2:$T$361))/(SUM(IF(('[1]01'!$L$2:$L$361=$AF$85)*('[1]01'!$T$2:$T$361&lt;&gt;""),1,0))),"")</f>
        <v/>
      </c>
      <c r="AG86" s="225" t="str">
        <f t="array" ref="AG86">IF(SUM(IF(('[1]01'!$L$2:$L$361=$AG$85)*('[1]01'!$T$2:$T$361&lt;&gt;""),1,0))&lt;&gt;0,(SUMIF('[1]01'!$L$2:$L$361,$AG$85,'[1]01'!$T$2:$T$361))/(SUM(IF(('[1]01'!$L$2:$L$361=$AG$85)*('[1]01'!$T$2:$T$361&lt;&gt;""),1,0))),"")</f>
        <v/>
      </c>
      <c r="AH86" s="226">
        <f t="array" ref="AH86">IF(SUM(IF(('[1]01'!$L$2:$L$361=$AH$85)*('[1]01'!$T$2:$T$361&lt;&gt;""),1,0))&lt;&gt;0,(SUMIF('[1]01'!$L$2:$L$361,$AH$85,'[1]01'!$T$2:$T$361))/(SUM(IF(('[1]01'!$L$2:$L$361=$AH$85)*('[1]01'!$T$2:$T$361&lt;&gt;""),1,0))),"")</f>
        <v>41.5</v>
      </c>
      <c r="AI86" s="2"/>
    </row>
    <row r="87" spans="1:35" ht="13.5" hidden="1" thickBot="1">
      <c r="A87" s="1"/>
      <c r="B87" s="1"/>
      <c r="C87" s="178">
        <f t="shared" ref="C87:C115" si="23">C86+1</f>
        <v>2</v>
      </c>
      <c r="D87" s="223">
        <f t="array" ref="D87">SUM(IF(('[1]02'!$L$2:$L$424=D85),1,0))</f>
        <v>1</v>
      </c>
      <c r="E87" s="223">
        <f t="array" ref="E87">SUM(IF(('[1]02'!$L$2:$L$424=E85),1,0))</f>
        <v>5</v>
      </c>
      <c r="F87" s="223">
        <f t="array" ref="F87">SUM(IF(('[1]02'!$L$2:$L$424=F85),1,0))</f>
        <v>5</v>
      </c>
      <c r="G87" s="223">
        <f t="array" ref="G87">SUM(IF(('[1]02'!$L$2:$L$424=G85),1,0))</f>
        <v>4</v>
      </c>
      <c r="H87" s="223">
        <f t="array" ref="H87">SUM(IF(('[1]02'!$L$2:$L$424=H85),1,0))</f>
        <v>1</v>
      </c>
      <c r="I87" s="223">
        <f t="array" ref="I87">SUM(IF(('[1]02'!$L$2:$L$424=I85),1,0))</f>
        <v>0</v>
      </c>
      <c r="J87" s="223">
        <f t="array" ref="J87">SUM(IF(('[1]02'!$L$2:$L$424=J85),1,0))</f>
        <v>0</v>
      </c>
      <c r="K87" s="223">
        <f t="array" ref="K87">SUM(IF(('[1]02'!$L$2:$L$424=K85),1,0))</f>
        <v>0</v>
      </c>
      <c r="L87" s="223">
        <f t="array" ref="L87">SUM(IF(('[1]02'!$L$2:$L$424=L85),1,0))</f>
        <v>2</v>
      </c>
      <c r="M87" s="2"/>
      <c r="N87" s="178">
        <f t="shared" ref="N87:N115" si="24">N86+1</f>
        <v>2</v>
      </c>
      <c r="O87" s="224">
        <f t="shared" ref="O87:W102" si="25">IF($C8=0,"",D87/$C8)</f>
        <v>5.5555555555555552E-2</v>
      </c>
      <c r="P87" s="224">
        <f t="shared" si="22"/>
        <v>0.27777777777777779</v>
      </c>
      <c r="Q87" s="224">
        <f t="shared" si="22"/>
        <v>0.27777777777777779</v>
      </c>
      <c r="R87" s="224">
        <f t="shared" si="22"/>
        <v>0.22222222222222221</v>
      </c>
      <c r="S87" s="224">
        <f t="shared" si="22"/>
        <v>5.5555555555555552E-2</v>
      </c>
      <c r="T87" s="224">
        <f t="shared" si="22"/>
        <v>0</v>
      </c>
      <c r="U87" s="224">
        <f t="shared" si="22"/>
        <v>0</v>
      </c>
      <c r="V87" s="224">
        <f t="shared" si="22"/>
        <v>0</v>
      </c>
      <c r="W87" s="224">
        <f t="shared" si="22"/>
        <v>0.1111111111111111</v>
      </c>
      <c r="X87" s="2"/>
      <c r="Y87" s="178">
        <f t="shared" ref="Y87:Y115" si="26">Y86+1</f>
        <v>2</v>
      </c>
      <c r="Z87" s="225">
        <f t="array" ref="Z87">IF(SUM(IF(('[1]02'!$L$2:$L$424=Z85)*('[1]02'!$T$2:$T$424&lt;&gt;""),1,0))&lt;&gt;0,(SUMIF('[1]02'!$L$2:$L$424,Z85,'[1]02'!$T$2:$T$424))/(SUM(IF(('[1]02'!$L$2:$L$424=Z85)*('[1]02'!$T$2:$T$424&lt;&gt;""),1,0))),"")</f>
        <v>1</v>
      </c>
      <c r="AA87" s="225">
        <f t="array" ref="AA87">IF(SUM(IF(('[1]02'!$L$2:$L$424=AA85)*('[1]02'!$T$2:$T$424&lt;&gt;""),1,0))&lt;&gt;0,(SUMIF('[1]02'!$L$2:$L$424,AA85,'[1]02'!$T$2:$T$424))/(SUM(IF(('[1]02'!$L$2:$L$424=AA85)*('[1]02'!$T$2:$T$424&lt;&gt;""),1,0))),"")</f>
        <v>28.25</v>
      </c>
      <c r="AB87" s="225">
        <f t="array" ref="AB87">IF(SUM(IF(('[1]02'!$L$2:$L$424=AB85)*('[1]02'!$T$2:$T$424&lt;&gt;""),1,0))&lt;&gt;0,(SUMIF('[1]02'!$L$2:$L$424,AB85,'[1]02'!$T$2:$T$424))/(SUM(IF(('[1]02'!$L$2:$L$424=AB85)*('[1]02'!$T$2:$T$424&lt;&gt;""),1,0))),"")</f>
        <v>66</v>
      </c>
      <c r="AC87" s="225">
        <f t="array" ref="AC87">IF(SUM(IF(('[1]02'!$L$2:$L$424=AC85)*('[1]02'!$T$2:$T$424&lt;&gt;""),1,0))&lt;&gt;0,(SUMIF('[1]02'!$L$2:$L$424,AC85,'[1]02'!$T$2:$T$424))/(SUM(IF(('[1]02'!$L$2:$L$424=AC85)*('[1]02'!$T$2:$T$424&lt;&gt;""),1,0))),"")</f>
        <v>31</v>
      </c>
      <c r="AD87" s="225">
        <f t="array" ref="AD87">IF(SUM(IF(('[1]02'!$L$2:$L$424=AD85)*('[1]02'!$T$2:$T$424&lt;&gt;""),1,0))&lt;&gt;0,(SUMIF('[1]02'!$L$2:$L$424,AD85,'[1]02'!$T$2:$T$424))/(SUM(IF(('[1]02'!$L$2:$L$424=AD85)*('[1]02'!$T$2:$T$424&lt;&gt;""),1,0))),"")</f>
        <v>48</v>
      </c>
      <c r="AE87" s="225" t="str">
        <f t="array" ref="AE87">IF(SUM(IF(('[1]02'!$L$2:$L$424=AE85)*('[1]02'!$T$2:$T$424&lt;&gt;""),1,0))&lt;&gt;0,(SUMIF('[1]02'!$L$2:$L$424,AE85,'[1]02'!$T$2:$T$424))/(SUM(IF(('[1]02'!$L$2:$L$424=AE85)*('[1]02'!$T$2:$T$424&lt;&gt;""),1,0))),"")</f>
        <v/>
      </c>
      <c r="AF87" s="225" t="str">
        <f t="array" ref="AF87">IF(SUM(IF(('[1]02'!$L$2:$L$424=AF85)*('[1]02'!$T$2:$T$424&lt;&gt;""),1,0))&lt;&gt;0,(SUMIF('[1]02'!$L$2:$L$424,AF85,'[1]02'!$T$2:$T$424))/(SUM(IF(('[1]02'!$L$2:$L$424=AF85)*('[1]02'!$T$2:$T$424&lt;&gt;""),1,0))),"")</f>
        <v/>
      </c>
      <c r="AG87" s="225" t="str">
        <f t="array" ref="AG87">IF(SUM(IF(('[1]02'!$L$2:$L$424=AG85)*('[1]02'!$T$2:$T$424&lt;&gt;""),1,0))&lt;&gt;0,(SUMIF('[1]02'!$L$2:$L$424,AG85,'[1]02'!$T$2:$T$424))/(SUM(IF(('[1]02'!$L$2:$L$424=AG85)*('[1]02'!$T$2:$T$424&lt;&gt;""),1,0))),"")</f>
        <v/>
      </c>
      <c r="AH87" s="226">
        <f t="array" ref="AH87">IF(SUM(IF(('[1]02'!$L$2:$L$424=AH85)*('[1]02'!$T$2:$T$424&lt;&gt;""),1,0))&lt;&gt;0,(SUMIF('[1]02'!$L$2:$L$424,AH85,'[1]02'!$T$2:$T$424))/(SUM(IF(('[1]02'!$L$2:$L$424=AH85)*('[1]02'!$T$2:$T$424&lt;&gt;""),1,0))),"")</f>
        <v>9</v>
      </c>
      <c r="AI87" s="2"/>
    </row>
    <row r="88" spans="1:35" ht="13.5" hidden="1" thickBot="1">
      <c r="A88" s="1"/>
      <c r="B88" s="1"/>
      <c r="C88" s="178">
        <f t="shared" si="23"/>
        <v>3</v>
      </c>
      <c r="D88" s="223">
        <f t="array" ref="D88">SUM(IF(('[1]03'!$L$2:$L$428=D85),1,0))</f>
        <v>4</v>
      </c>
      <c r="E88" s="223">
        <f t="array" ref="E88">SUM(IF(('[1]03'!$L$2:$L$428=E85),1,0))</f>
        <v>3</v>
      </c>
      <c r="F88" s="223">
        <f t="array" ref="F88">SUM(IF(('[1]03'!$L$2:$L$428=F85),1,0))</f>
        <v>5</v>
      </c>
      <c r="G88" s="223">
        <f t="array" ref="G88">SUM(IF(('[1]03'!$L$2:$L$428=G85),1,0))</f>
        <v>4</v>
      </c>
      <c r="H88" s="223">
        <f t="array" ref="H88">SUM(IF(('[1]03'!$L$2:$L$428=H85),1,0))</f>
        <v>0</v>
      </c>
      <c r="I88" s="223">
        <f t="array" ref="I88">SUM(IF(('[1]03'!$L$2:$L$428=I85),1,0))</f>
        <v>0</v>
      </c>
      <c r="J88" s="223">
        <f t="array" ref="J88">SUM(IF(('[1]03'!$L$2:$L$428=J85),1,0))</f>
        <v>0</v>
      </c>
      <c r="K88" s="223">
        <f t="array" ref="K88">SUM(IF(('[1]03'!$L$2:$L$428=K85),1,0))</f>
        <v>0</v>
      </c>
      <c r="L88" s="223">
        <f t="array" ref="L88">SUM(IF(('[1]03'!$L$2:$L$428=L85),1,0))</f>
        <v>2</v>
      </c>
      <c r="M88" s="2"/>
      <c r="N88" s="178">
        <f t="shared" si="24"/>
        <v>3</v>
      </c>
      <c r="O88" s="224">
        <f t="shared" si="25"/>
        <v>0.22222222222222221</v>
      </c>
      <c r="P88" s="224">
        <f t="shared" si="22"/>
        <v>0.16666666666666666</v>
      </c>
      <c r="Q88" s="224">
        <f t="shared" si="22"/>
        <v>0.27777777777777779</v>
      </c>
      <c r="R88" s="224">
        <f t="shared" si="22"/>
        <v>0.22222222222222221</v>
      </c>
      <c r="S88" s="224">
        <f t="shared" si="22"/>
        <v>0</v>
      </c>
      <c r="T88" s="224">
        <f t="shared" si="22"/>
        <v>0</v>
      </c>
      <c r="U88" s="224">
        <f t="shared" si="22"/>
        <v>0</v>
      </c>
      <c r="V88" s="224">
        <f t="shared" si="22"/>
        <v>0</v>
      </c>
      <c r="W88" s="224">
        <f t="shared" si="22"/>
        <v>0.1111111111111111</v>
      </c>
      <c r="X88" s="2"/>
      <c r="Y88" s="178">
        <f t="shared" si="26"/>
        <v>3</v>
      </c>
      <c r="Z88" s="225">
        <f t="array" ref="Z88">IF(SUM(IF(('[1]03'!$L$2:$L$426=Z85)*('[1]03'!$T$2:$T$426&lt;&gt;""),1,0))&lt;&gt;0,(SUMIF('[1]03'!$L$2:$L$426,Z85,'[1]03'!$T$2:$T$426))/(SUM(IF(('[1]03'!$L$2:$L$426=Z85)*('[1]03'!$T$2:$T$426&lt;&gt;""),1,0))),"")</f>
        <v>19.5</v>
      </c>
      <c r="AA88" s="225">
        <f t="array" ref="AA88">IF(SUM(IF(('[1]03'!$L$2:$L$426=AA85)*('[1]03'!$T$2:$T$426&lt;&gt;""),1,0))&lt;&gt;0,(SUMIF('[1]03'!$L$2:$L$426,AA85,'[1]03'!$T$2:$T$426))/(SUM(IF(('[1]03'!$L$2:$L$426=AA85)*('[1]03'!$T$2:$T$426&lt;&gt;""),1,0))),"")</f>
        <v>45.5</v>
      </c>
      <c r="AB88" s="225">
        <f t="array" ref="AB88">IF(SUM(IF(('[1]03'!$L$2:$L$426=AB85)*('[1]03'!$T$2:$T$426&lt;&gt;""),1,0))&lt;&gt;0,(SUMIF('[1]03'!$L$2:$L$426,AB85,'[1]03'!$T$2:$T$426))/(SUM(IF(('[1]03'!$L$2:$L$426=AB85)*('[1]03'!$T$2:$T$426&lt;&gt;""),1,0))),"")</f>
        <v>77</v>
      </c>
      <c r="AC88" s="225">
        <f t="array" ref="AC88">IF(SUM(IF(('[1]03'!$L$2:$L$426=AC85)*('[1]03'!$T$2:$T$426&lt;&gt;""),1,0))&lt;&gt;0,(SUMIF('[1]03'!$L$2:$L$426,AC85,'[1]03'!$T$2:$T$426))/(SUM(IF(('[1]03'!$L$2:$L$426=AC85)*('[1]03'!$T$2:$T$426&lt;&gt;""),1,0))),"")</f>
        <v>42.5</v>
      </c>
      <c r="AD88" s="225" t="str">
        <f t="array" ref="AD88">IF(SUM(IF(('[1]03'!$L$2:$L$426=AD85)*('[1]03'!$T$2:$T$426&lt;&gt;""),1,0))&lt;&gt;0,(SUMIF('[1]03'!$L$2:$L$426,AD85,'[1]03'!$T$2:$T$426))/(SUM(IF(('[1]03'!$L$2:$L$426=AD85)*('[1]03'!$T$2:$T$426&lt;&gt;""),1,0))),"")</f>
        <v/>
      </c>
      <c r="AE88" s="225" t="str">
        <f t="array" ref="AE88">IF(SUM(IF(('[1]03'!$L$2:$L$426=AE85)*('[1]03'!$T$2:$T$426&lt;&gt;""),1,0))&lt;&gt;0,(SUMIF('[1]03'!$L$2:$L$426,AE85,'[1]03'!$T$2:$T$426))/(SUM(IF(('[1]03'!$L$2:$L$426=AE85)*('[1]03'!$T$2:$T$426&lt;&gt;""),1,0))),"")</f>
        <v/>
      </c>
      <c r="AF88" s="225" t="str">
        <f t="array" ref="AF88">IF(SUM(IF(('[1]03'!$L$2:$L$426=AF85)*('[1]03'!$T$2:$T$426&lt;&gt;""),1,0))&lt;&gt;0,(SUMIF('[1]03'!$L$2:$L$426,AF85,'[1]03'!$T$2:$T$426))/(SUM(IF(('[1]03'!$L$2:$L$426=AF85)*('[1]03'!$T$2:$T$426&lt;&gt;""),1,0))),"")</f>
        <v/>
      </c>
      <c r="AG88" s="225" t="str">
        <f t="array" ref="AG88">IF(SUM(IF(('[1]03'!$L$2:$L$426=AG85)*('[1]03'!$T$2:$T$426&lt;&gt;""),1,0))&lt;&gt;0,(SUMIF('[1]03'!$L$2:$L$426,AG85,'[1]03'!$T$2:$T$426))/(SUM(IF(('[1]03'!$L$2:$L$426=AG85)*('[1]03'!$T$2:$T$426&lt;&gt;""),1,0))),"")</f>
        <v/>
      </c>
      <c r="AH88" s="226">
        <f t="array" ref="AH88">IF(SUM(IF(('[1]03'!$L$2:$L$426=AH85)*('[1]03'!$T$2:$T$426&lt;&gt;""),1,0))&lt;&gt;0,(SUMIF('[1]03'!$L$2:$L$426,AH85,'[1]03'!$T$2:$T$426))/(SUM(IF(('[1]03'!$L$2:$L$426=AH85)*('[1]03'!$T$2:$T$426&lt;&gt;""),1,0))),"")</f>
        <v>5</v>
      </c>
      <c r="AI88" s="2"/>
    </row>
    <row r="89" spans="1:35" ht="13.5" hidden="1" thickBot="1">
      <c r="A89" s="1"/>
      <c r="B89" s="1"/>
      <c r="C89" s="178">
        <f t="shared" si="23"/>
        <v>4</v>
      </c>
      <c r="D89" s="223">
        <f t="array" ref="D89">SUM(IF(('[1]04'!$L$2:$L$360=D85),1,0))</f>
        <v>4</v>
      </c>
      <c r="E89" s="223">
        <f t="array" ref="E89">SUM(IF(('[1]04'!$L$2:$L$360=E85),1,0))</f>
        <v>2</v>
      </c>
      <c r="F89" s="223">
        <f t="array" ref="F89">SUM(IF(('[1]04'!$L$2:$L$360=F85),1,0))</f>
        <v>4</v>
      </c>
      <c r="G89" s="223">
        <f t="array" ref="G89">SUM(IF(('[1]04'!$L$2:$L$360=G85),1,0))</f>
        <v>5</v>
      </c>
      <c r="H89" s="223">
        <f t="array" ref="H89">SUM(IF(('[1]04'!$L$2:$L$360=H85),1,0))</f>
        <v>0</v>
      </c>
      <c r="I89" s="223">
        <f t="array" ref="I89">SUM(IF(('[1]04'!$L$2:$L$360=I85),1,0))</f>
        <v>0</v>
      </c>
      <c r="J89" s="223">
        <f t="array" ref="J89">SUM(IF(('[1]04'!$L$2:$L$360=J85),1,0))</f>
        <v>0</v>
      </c>
      <c r="K89" s="223">
        <f t="array" ref="K89">SUM(IF(('[1]04'!$L$2:$L$360=K85),1,0))</f>
        <v>0</v>
      </c>
      <c r="L89" s="223">
        <f t="array" ref="L89">SUM(IF(('[1]04'!$L$2:$L$360=L85),1,0))</f>
        <v>1</v>
      </c>
      <c r="M89" s="2"/>
      <c r="N89" s="178">
        <f t="shared" si="24"/>
        <v>4</v>
      </c>
      <c r="O89" s="224">
        <f t="shared" si="25"/>
        <v>0.25</v>
      </c>
      <c r="P89" s="224">
        <f t="shared" si="22"/>
        <v>0.125</v>
      </c>
      <c r="Q89" s="224">
        <f t="shared" si="22"/>
        <v>0.25</v>
      </c>
      <c r="R89" s="224">
        <f t="shared" si="22"/>
        <v>0.3125</v>
      </c>
      <c r="S89" s="224">
        <f t="shared" si="22"/>
        <v>0</v>
      </c>
      <c r="T89" s="224">
        <f t="shared" si="22"/>
        <v>0</v>
      </c>
      <c r="U89" s="224">
        <f t="shared" si="22"/>
        <v>0</v>
      </c>
      <c r="V89" s="224">
        <f t="shared" si="22"/>
        <v>0</v>
      </c>
      <c r="W89" s="224">
        <f t="shared" si="22"/>
        <v>6.25E-2</v>
      </c>
      <c r="X89" s="2"/>
      <c r="Y89" s="178">
        <f t="shared" si="26"/>
        <v>4</v>
      </c>
      <c r="Z89" s="225">
        <f t="array" ref="Z89">IF(SUM(IF(('[1]04'!$L$2:$L$360=Z85)*('[1]04'!$T$2:$T$360&lt;&gt;""),1,0))&lt;&gt;0,(SUMIF('[1]04'!$L$2:$L$360,Z85,'[1]04'!$T$2:$T$360))/(SUM(IF(('[1]04'!$L$2:$L$360=Z85)*('[1]04'!$T$2:$T$360&lt;&gt;""),1,0))),"")</f>
        <v>17.5</v>
      </c>
      <c r="AA89" s="225" t="str">
        <f t="array" ref="AA89">IF(SUM(IF(('[1]04'!$L$2:$L$360=AA85)*('[1]04'!$T$2:$T$360&lt;&gt;""),1,0))&lt;&gt;0,(SUMIF('[1]04'!$L$2:$L$360,AA85,'[1]04'!$T$2:$T$360))/(SUM(IF(('[1]04'!$L$2:$L$360=AA85)*('[1]04'!$T$2:$T$360&lt;&gt;""),1,0))),"")</f>
        <v/>
      </c>
      <c r="AB89" s="225">
        <f t="array" ref="AB89">IF(SUM(IF(('[1]04'!$L$2:$L$360=AB85)*('[1]04'!$T$2:$T$360&lt;&gt;""),1,0))&lt;&gt;0,(SUMIF('[1]04'!$L$2:$L$360,AB85,'[1]04'!$T$2:$T$360))/(SUM(IF(('[1]04'!$L$2:$L$360=AB85)*('[1]04'!$T$2:$T$360&lt;&gt;""),1,0))),"")</f>
        <v>164</v>
      </c>
      <c r="AC89" s="225">
        <f t="array" ref="AC89">IF(SUM(IF(('[1]04'!$L$2:$L$360=AC85)*('[1]04'!$T$2:$T$360&lt;&gt;""),1,0))&lt;&gt;0,(SUMIF('[1]04'!$L$2:$L$360,AC85,'[1]04'!$T$2:$T$360))/(SUM(IF(('[1]04'!$L$2:$L$360=AC85)*('[1]04'!$T$2:$T$360&lt;&gt;""),1,0))),"")</f>
        <v>35.666666666666664</v>
      </c>
      <c r="AD89" s="225" t="str">
        <f t="array" ref="AD89">IF(SUM(IF(('[1]04'!$L$2:$L$360=AD85)*('[1]04'!$T$2:$T$360&lt;&gt;""),1,0))&lt;&gt;0,(SUMIF('[1]04'!$L$2:$L$360,AD85,'[1]04'!$T$2:$T$360))/(SUM(IF(('[1]04'!$L$2:$L$360=AD85)*('[1]04'!$T$2:$T$360&lt;&gt;""),1,0))),"")</f>
        <v/>
      </c>
      <c r="AE89" s="225" t="str">
        <f t="array" ref="AE89">IF(SUM(IF(('[1]04'!$L$2:$L$360=AE85)*('[1]04'!$T$2:$T$360&lt;&gt;""),1,0))&lt;&gt;0,(SUMIF('[1]04'!$L$2:$L$360,AE85,'[1]04'!$T$2:$T$360))/(SUM(IF(('[1]04'!$L$2:$L$360=AE85)*('[1]04'!$T$2:$T$360&lt;&gt;""),1,0))),"")</f>
        <v/>
      </c>
      <c r="AF89" s="225" t="str">
        <f t="array" ref="AF89">IF(SUM(IF(('[1]04'!$L$2:$L$360=AF85)*('[1]04'!$T$2:$T$360&lt;&gt;""),1,0))&lt;&gt;0,(SUMIF('[1]04'!$L$2:$L$360,AF85,'[1]04'!$T$2:$T$360))/(SUM(IF(('[1]04'!$L$2:$L$360=AF85)*('[1]04'!$T$2:$T$360&lt;&gt;""),1,0))),"")</f>
        <v/>
      </c>
      <c r="AG89" s="225" t="str">
        <f t="array" ref="AG89">IF(SUM(IF(('[1]04'!$L$2:$L$360=AG85)*('[1]04'!$T$2:$T$360&lt;&gt;""),1,0))&lt;&gt;0,(SUMIF('[1]04'!$L$2:$L$360,AG85,'[1]04'!$T$2:$T$360))/(SUM(IF(('[1]04'!$L$2:$L$360=AG85)*('[1]04'!$T$2:$T$360&lt;&gt;""),1,0))),"")</f>
        <v/>
      </c>
      <c r="AH89" s="226" t="str">
        <f t="array" ref="AH89">IF(SUM(IF(('[1]04'!$L$2:$L$360=AH85)*('[1]04'!$T$2:$T$360&lt;&gt;""),1,0))&lt;&gt;0,(SUMIF('[1]04'!$L$2:$L$360,AH85,'[1]04'!$T$2:$T$360))/(SUM(IF(('[1]04'!$L$2:$L$360=AH85)*('[1]04'!$T$2:$T$360&lt;&gt;""),1,0))),"")</f>
        <v/>
      </c>
      <c r="AI89" s="2"/>
    </row>
    <row r="90" spans="1:35" ht="13.5" hidden="1" thickBot="1">
      <c r="A90" s="1"/>
      <c r="B90" s="1"/>
      <c r="C90" s="178">
        <f t="shared" si="23"/>
        <v>5</v>
      </c>
      <c r="D90" s="223">
        <f t="array" ref="D90">SUM(IF(('[1]05'!$L$2:$L$355=D85),1,0))</f>
        <v>4</v>
      </c>
      <c r="E90" s="223">
        <f t="array" ref="E90">SUM(IF(('[1]05'!$L$2:$L$355=E85),1,0))</f>
        <v>2</v>
      </c>
      <c r="F90" s="223">
        <f t="array" ref="F90">SUM(IF(('[1]05'!$L$2:$L$355=F85),1,0))</f>
        <v>5</v>
      </c>
      <c r="G90" s="223">
        <f t="array" ref="G90">SUM(IF(('[1]05'!$L$2:$L$355=G85),1,0))</f>
        <v>3</v>
      </c>
      <c r="H90" s="223">
        <f t="array" ref="H90">SUM(IF(('[1]05'!$L$2:$L$355=H85),1,0))</f>
        <v>0</v>
      </c>
      <c r="I90" s="223">
        <f t="array" ref="I90">SUM(IF(('[1]05'!$L$2:$L$355=I85),1,0))</f>
        <v>0</v>
      </c>
      <c r="J90" s="223">
        <f t="array" ref="J90">SUM(IF(('[1]05'!$L$2:$L$355=J85),1,0))</f>
        <v>1</v>
      </c>
      <c r="K90" s="223">
        <f t="array" ref="K90">SUM(IF(('[1]05'!$L$2:$L$355=K85),1,0))</f>
        <v>0</v>
      </c>
      <c r="L90" s="223">
        <f t="array" ref="L90">SUM(IF(('[1]05'!$L$2:$L$355=L85),1,0))</f>
        <v>1</v>
      </c>
      <c r="M90" s="2"/>
      <c r="N90" s="178">
        <f t="shared" si="24"/>
        <v>5</v>
      </c>
      <c r="O90" s="224">
        <f t="shared" si="25"/>
        <v>0.25</v>
      </c>
      <c r="P90" s="224">
        <f t="shared" si="22"/>
        <v>0.125</v>
      </c>
      <c r="Q90" s="224">
        <f t="shared" si="22"/>
        <v>0.3125</v>
      </c>
      <c r="R90" s="224">
        <f t="shared" si="22"/>
        <v>0.1875</v>
      </c>
      <c r="S90" s="224">
        <f t="shared" si="22"/>
        <v>0</v>
      </c>
      <c r="T90" s="224">
        <f t="shared" si="22"/>
        <v>0</v>
      </c>
      <c r="U90" s="224">
        <f t="shared" si="22"/>
        <v>6.25E-2</v>
      </c>
      <c r="V90" s="224">
        <f t="shared" si="22"/>
        <v>0</v>
      </c>
      <c r="W90" s="224">
        <f t="shared" si="22"/>
        <v>6.25E-2</v>
      </c>
      <c r="X90" s="2"/>
      <c r="Y90" s="178">
        <f t="shared" si="26"/>
        <v>5</v>
      </c>
      <c r="Z90" s="225">
        <f t="array" ref="Z90">IF(SUM(IF(('[1]05'!$L$2:$L$353=Z85)*('[1]05'!$T$2:$T$353&lt;&gt;""),1,0))&lt;&gt;0,(SUMIF('[1]05'!$L$2:$L$353,Z85,'[1]05'!$T$2:$T$353))/(SUM(IF(('[1]05'!$L$2:$L$353=Z85)*('[1]05'!$T$2:$T$353&lt;&gt;""),1,0))),"")</f>
        <v>18.5</v>
      </c>
      <c r="AA90" s="225">
        <f t="array" ref="AA90">IF(SUM(IF(('[1]05'!$L$2:$L$353=AA85)*('[1]05'!$T$2:$T$353&lt;&gt;""),1,0))&lt;&gt;0,(SUMIF('[1]05'!$L$2:$L$353,AA85,'[1]05'!$T$2:$T$353))/(SUM(IF(('[1]05'!$L$2:$L$353=AA85)*('[1]05'!$T$2:$T$353&lt;&gt;""),1,0))),"")</f>
        <v>59</v>
      </c>
      <c r="AB90" s="225">
        <f t="array" ref="AB90">IF(SUM(IF(('[1]05'!$L$2:$L$353=AB85)*('[1]05'!$T$2:$T$353&lt;&gt;""),1,0))&lt;&gt;0,(SUMIF('[1]05'!$L$2:$L$353,AB85,'[1]05'!$T$2:$T$353))/(SUM(IF(('[1]05'!$L$2:$L$353=AB85)*('[1]05'!$T$2:$T$353&lt;&gt;""),1,0))),"")</f>
        <v>53</v>
      </c>
      <c r="AC90" s="225">
        <f t="array" ref="AC90">IF(SUM(IF(('[1]05'!$L$2:$L$353=AC85)*('[1]05'!$T$2:$T$353&lt;&gt;""),1,0))&lt;&gt;0,(SUMIF('[1]05'!$L$2:$L$353,AC85,'[1]05'!$T$2:$T$353))/(SUM(IF(('[1]05'!$L$2:$L$353=AC85)*('[1]05'!$T$2:$T$353&lt;&gt;""),1,0))),"")</f>
        <v>56</v>
      </c>
      <c r="AD90" s="225" t="str">
        <f t="array" ref="AD90">IF(SUM(IF(('[1]05'!$L$2:$L$353=AD85)*('[1]05'!$T$2:$T$353&lt;&gt;""),1,0))&lt;&gt;0,(SUMIF('[1]05'!$L$2:$L$353,AD85,'[1]05'!$T$2:$T$353))/(SUM(IF(('[1]05'!$L$2:$L$353=AD85)*('[1]05'!$T$2:$T$353&lt;&gt;""),1,0))),"")</f>
        <v/>
      </c>
      <c r="AE90" s="225" t="str">
        <f t="array" ref="AE90">IF(SUM(IF(('[1]05'!$L$2:$L$353=AE85)*('[1]05'!$T$2:$T$353&lt;&gt;""),1,0))&lt;&gt;0,(SUMIF('[1]05'!$L$2:$L$353,AE85,'[1]05'!$T$2:$T$353))/(SUM(IF(('[1]05'!$L$2:$L$353=AE85)*('[1]05'!$T$2:$T$353&lt;&gt;""),1,0))),"")</f>
        <v/>
      </c>
      <c r="AF90" s="225">
        <f t="array" ref="AF90">IF(SUM(IF(('[1]05'!$L$2:$L$353=AF85)*('[1]05'!$T$2:$T$353&lt;&gt;""),1,0))&lt;&gt;0,(SUMIF('[1]05'!$L$2:$L$353,AF85,'[1]05'!$T$2:$T$353))/(SUM(IF(('[1]05'!$L$2:$L$353=AF85)*('[1]05'!$T$2:$T$353&lt;&gt;""),1,0))),"")</f>
        <v>18</v>
      </c>
      <c r="AG90" s="225" t="str">
        <f t="array" ref="AG90">IF(SUM(IF(('[1]05'!$L$2:$L$353=AG85)*('[1]05'!$T$2:$T$353&lt;&gt;""),1,0))&lt;&gt;0,(SUMIF('[1]05'!$L$2:$L$353,AG85,'[1]05'!$T$2:$T$353))/(SUM(IF(('[1]05'!$L$2:$L$353=AG85)*('[1]05'!$T$2:$T$353&lt;&gt;""),1,0))),"")</f>
        <v/>
      </c>
      <c r="AH90" s="226">
        <f t="array" ref="AH90">IF(SUM(IF(('[1]05'!$L$2:$L$353=AH85)*('[1]05'!$T$2:$T$353&lt;&gt;""),1,0))&lt;&gt;0,(SUMIF('[1]05'!$L$2:$L$353,AH85,'[1]05'!$T$2:$T$353))/(SUM(IF(('[1]05'!$L$2:$L$353=AH85)*('[1]05'!$T$2:$T$353&lt;&gt;""),1,0))),"")</f>
        <v>100</v>
      </c>
      <c r="AI90" s="2"/>
    </row>
    <row r="91" spans="1:35" ht="13.5" hidden="1" thickBot="1">
      <c r="A91" s="1"/>
      <c r="B91" s="1"/>
      <c r="C91" s="178">
        <f t="shared" si="23"/>
        <v>6</v>
      </c>
      <c r="D91" s="223">
        <f t="array" ref="D91">SUM(IF(('[1]06'!$L$2:$L$431=D85),1,0))</f>
        <v>3</v>
      </c>
      <c r="E91" s="223">
        <f t="array" ref="E91">SUM(IF(('[1]06'!$L$2:$L$431=E85),1,0))</f>
        <v>2</v>
      </c>
      <c r="F91" s="223">
        <f t="array" ref="F91">SUM(IF(('[1]06'!$L$2:$L$431=F85),1,0))</f>
        <v>5</v>
      </c>
      <c r="G91" s="223">
        <f t="array" ref="G91">SUM(IF(('[1]06'!$L$2:$L$431=G85),1,0))</f>
        <v>3</v>
      </c>
      <c r="H91" s="223">
        <f t="array" ref="H91">SUM(IF(('[1]06'!$L$2:$L$431=H85),1,0))</f>
        <v>0</v>
      </c>
      <c r="I91" s="223">
        <f t="array" ref="I91">SUM(IF(('[1]06'!$L$2:$L$431=I85),1,0))</f>
        <v>1</v>
      </c>
      <c r="J91" s="223">
        <f t="array" ref="J91">SUM(IF(('[1]06'!$L$2:$L$431=J85),1,0))</f>
        <v>0</v>
      </c>
      <c r="K91" s="223">
        <f t="array" ref="K91">SUM(IF(('[1]06'!$L$2:$L$431=K85),1,0))</f>
        <v>0</v>
      </c>
      <c r="L91" s="223">
        <f t="array" ref="L91">SUM(IF(('[1]06'!$L$2:$L$431=L85),1,0))</f>
        <v>0</v>
      </c>
      <c r="M91" s="2"/>
      <c r="N91" s="178">
        <f t="shared" si="24"/>
        <v>6</v>
      </c>
      <c r="O91" s="224">
        <f t="shared" si="25"/>
        <v>0.21428571428571427</v>
      </c>
      <c r="P91" s="224">
        <f t="shared" si="22"/>
        <v>0.14285714285714285</v>
      </c>
      <c r="Q91" s="224">
        <f t="shared" si="22"/>
        <v>0.35714285714285715</v>
      </c>
      <c r="R91" s="224">
        <f t="shared" si="22"/>
        <v>0.21428571428571427</v>
      </c>
      <c r="S91" s="224">
        <f t="shared" si="22"/>
        <v>0</v>
      </c>
      <c r="T91" s="224">
        <f t="shared" si="22"/>
        <v>7.1428571428571425E-2</v>
      </c>
      <c r="U91" s="224">
        <f t="shared" si="22"/>
        <v>0</v>
      </c>
      <c r="V91" s="224">
        <f t="shared" si="22"/>
        <v>0</v>
      </c>
      <c r="W91" s="224">
        <f t="shared" si="22"/>
        <v>0</v>
      </c>
      <c r="X91" s="2"/>
      <c r="Y91" s="178">
        <f t="shared" si="26"/>
        <v>6</v>
      </c>
      <c r="Z91" s="225">
        <f t="array" ref="Z91">IF(SUM(IF(('[1]06'!$L$2:$L$432=Z85)*('[1]06'!$T$2:$T$432&lt;&gt;""),1,0))&lt;&gt;0,(SUMIF('[1]06'!$L$2:$L$432,Z85,'[1]06'!$T$2:$T$432))/(SUM(IF(('[1]06'!$L$2:$L$432=Z85)*('[1]06'!$T$2:$T$432&lt;&gt;""),1,0))),"")</f>
        <v>65.5</v>
      </c>
      <c r="AA91" s="225">
        <f t="array" ref="AA91">IF(SUM(IF(('[1]06'!$L$2:$L$432=AA85)*('[1]06'!$T$2:$T$432&lt;&gt;""),1,0))&lt;&gt;0,(SUMIF('[1]06'!$L$2:$L$432,AA85,'[1]06'!$T$2:$T$432))/(SUM(IF(('[1]06'!$L$2:$L$432=AA85)*('[1]06'!$T$2:$T$432&lt;&gt;""),1,0))),"")</f>
        <v>15.5</v>
      </c>
      <c r="AB91" s="225">
        <f t="array" ref="AB91">IF(SUM(IF(('[1]06'!$L$2:$L$432=AB85)*('[1]06'!$T$2:$T$432&lt;&gt;""),1,0))&lt;&gt;0,(SUMIF('[1]06'!$L$2:$L$432,AB85,'[1]06'!$T$2:$T$432))/(SUM(IF(('[1]06'!$L$2:$L$432=AB85)*('[1]06'!$T$2:$T$432&lt;&gt;""),1,0))),"")</f>
        <v>49.75</v>
      </c>
      <c r="AC91" s="225">
        <f t="array" ref="AC91">IF(SUM(IF(('[1]06'!$L$2:$L$432=AC85)*('[1]06'!$T$2:$T$432&lt;&gt;""),1,0))&lt;&gt;0,(SUMIF('[1]06'!$L$2:$L$432,AC85,'[1]06'!$T$2:$T$432))/(SUM(IF(('[1]06'!$L$2:$L$432=AC85)*('[1]06'!$T$2:$T$432&lt;&gt;""),1,0))),"")</f>
        <v>75</v>
      </c>
      <c r="AD91" s="225" t="str">
        <f t="array" ref="AD91">IF(SUM(IF(('[1]06'!$L$2:$L$432=AD85)*('[1]06'!$T$2:$T$432&lt;&gt;""),1,0))&lt;&gt;0,(SUMIF('[1]06'!$L$2:$L$432,AD85,'[1]06'!$T$2:$T$432))/(SUM(IF(('[1]06'!$L$2:$L$432=AD85)*('[1]06'!$T$2:$T$432&lt;&gt;""),1,0))),"")</f>
        <v/>
      </c>
      <c r="AE91" s="225" t="str">
        <f t="array" ref="AE91">IF(SUM(IF(('[1]06'!$L$2:$L$432=AE85)*('[1]06'!$T$2:$T$432&lt;&gt;""),1,0))&lt;&gt;0,(SUMIF('[1]06'!$L$2:$L$432,AE85,'[1]06'!$T$2:$T$432))/(SUM(IF(('[1]06'!$L$2:$L$432=AE85)*('[1]06'!$T$2:$T$432&lt;&gt;""),1,0))),"")</f>
        <v/>
      </c>
      <c r="AF91" s="225" t="str">
        <f t="array" ref="AF91">IF(SUM(IF(('[1]06'!$L$2:$L$432=AF85)*('[1]06'!$T$2:$T$432&lt;&gt;""),1,0))&lt;&gt;0,(SUMIF('[1]06'!$L$2:$L$432,AF85,'[1]06'!$T$2:$T$432))/(SUM(IF(('[1]06'!$L$2:$L$432=AF85)*('[1]06'!$T$2:$T$432&lt;&gt;""),1,0))),"")</f>
        <v/>
      </c>
      <c r="AG91" s="225" t="str">
        <f t="array" ref="AG91">IF(SUM(IF(('[1]06'!$L$2:$L$432=AG85)*('[1]06'!$T$2:$T$432&lt;&gt;""),1,0))&lt;&gt;0,(SUMIF('[1]06'!$L$2:$L$432,AG85,'[1]06'!$T$2:$T$432))/(SUM(IF(('[1]06'!$L$2:$L$432=AG85)*('[1]06'!$T$2:$T$432&lt;&gt;""),1,0))),"")</f>
        <v/>
      </c>
      <c r="AH91" s="226" t="str">
        <f t="array" ref="AH91">IF(SUM(IF(('[1]06'!$L$2:$L$432=AH85)*('[1]06'!$T$2:$T$432&lt;&gt;""),1,0))&lt;&gt;0,(SUMIF('[1]06'!$L$2:$L$432,AH85,'[1]06'!$T$2:$T$432))/(SUM(IF(('[1]06'!$L$2:$L$432=AH85)*('[1]06'!$T$2:$T$432&lt;&gt;""),1,0))),"")</f>
        <v/>
      </c>
      <c r="AI91" s="2"/>
    </row>
    <row r="92" spans="1:35" ht="13.5" hidden="1" thickBot="1">
      <c r="A92" s="1"/>
      <c r="B92" s="1"/>
      <c r="C92" s="178">
        <f t="shared" si="23"/>
        <v>7</v>
      </c>
      <c r="D92" s="223">
        <f t="array" ref="D92">SUM(IF(('[1]07'!$L$2:$L$325=D85),1,0))</f>
        <v>4</v>
      </c>
      <c r="E92" s="223">
        <f t="array" ref="E92">SUM(IF(('[1]07'!$L$2:$L$325=E85),1,0))</f>
        <v>2</v>
      </c>
      <c r="F92" s="223">
        <f t="array" ref="F92">SUM(IF(('[1]07'!$L$2:$L$325=F85),1,0))</f>
        <v>5</v>
      </c>
      <c r="G92" s="223">
        <f t="array" ref="G92">SUM(IF(('[1]07'!$L$2:$L$325=G85),1,0))</f>
        <v>2</v>
      </c>
      <c r="H92" s="223">
        <f t="array" ref="H92">SUM(IF(('[1]07'!$L$2:$L$325=H85),1,0))</f>
        <v>0</v>
      </c>
      <c r="I92" s="223">
        <f t="array" ref="I92">SUM(IF(('[1]07'!$L$2:$L$325=I85),1,0))</f>
        <v>3</v>
      </c>
      <c r="J92" s="223">
        <f t="array" ref="J92">SUM(IF(('[1]07'!$L$2:$L$325=J85),1,0))</f>
        <v>0</v>
      </c>
      <c r="K92" s="223">
        <f t="array" ref="K92">SUM(IF(('[1]07'!$L$2:$L$325=K85),1,0))</f>
        <v>0</v>
      </c>
      <c r="L92" s="223">
        <f t="array" ref="L92">SUM(IF(('[1]07'!$L$2:$L$325=L85),1,0))</f>
        <v>1</v>
      </c>
      <c r="M92" s="2"/>
      <c r="N92" s="178">
        <f t="shared" si="24"/>
        <v>7</v>
      </c>
      <c r="O92" s="224">
        <f t="shared" si="25"/>
        <v>0.22222222222222221</v>
      </c>
      <c r="P92" s="224">
        <f t="shared" si="22"/>
        <v>0.1111111111111111</v>
      </c>
      <c r="Q92" s="224">
        <f t="shared" si="22"/>
        <v>0.27777777777777779</v>
      </c>
      <c r="R92" s="224">
        <f t="shared" si="22"/>
        <v>0.1111111111111111</v>
      </c>
      <c r="S92" s="224">
        <f t="shared" si="22"/>
        <v>0</v>
      </c>
      <c r="T92" s="224">
        <f t="shared" si="22"/>
        <v>0.16666666666666666</v>
      </c>
      <c r="U92" s="224">
        <f t="shared" si="22"/>
        <v>0</v>
      </c>
      <c r="V92" s="224">
        <f t="shared" si="22"/>
        <v>0</v>
      </c>
      <c r="W92" s="224">
        <f t="shared" si="22"/>
        <v>5.5555555555555552E-2</v>
      </c>
      <c r="X92" s="2"/>
      <c r="Y92" s="178">
        <f t="shared" si="26"/>
        <v>7</v>
      </c>
      <c r="Z92" s="225">
        <f t="array" ref="Z92">IF(SUM(IF(('[1]07'!$L$2:$L$326=Z85)*('[1]07'!$T$2:$T$326&lt;&gt;""),1,0))&lt;&gt;0,(SUMIF('[1]07'!$L$2:$L$326,Z85,'[1]07'!$T$2:$T$326))/(SUM(IF(('[1]07'!$L$2:$L$326=Z85)*('[1]07'!$T$2:$T$326&lt;&gt;""),1,0))),"")</f>
        <v>9</v>
      </c>
      <c r="AA92" s="225">
        <f t="array" ref="AA92">IF(SUM(IF(('[1]07'!$L$2:$L$326=AA85)*('[1]07'!$T$2:$T$326&lt;&gt;""),1,0))&lt;&gt;0,(SUMIF('[1]07'!$L$2:$L$326,AA85,'[1]07'!$T$2:$T$326))/(SUM(IF(('[1]07'!$L$2:$L$326=AA85)*('[1]07'!$T$2:$T$326&lt;&gt;""),1,0))),"")</f>
        <v>0</v>
      </c>
      <c r="AB92" s="225">
        <f t="array" ref="AB92">IF(SUM(IF(('[1]07'!$L$2:$L$326=AB85)*('[1]07'!$T$2:$T$326&lt;&gt;""),1,0))&lt;&gt;0,(SUMIF('[1]07'!$L$2:$L$326,AB85,'[1]07'!$T$2:$T$326))/(SUM(IF(('[1]07'!$L$2:$L$326=AB85)*('[1]07'!$T$2:$T$326&lt;&gt;""),1,0))),"")</f>
        <v>41.5</v>
      </c>
      <c r="AC92" s="225">
        <f t="array" ref="AC92">IF(SUM(IF(('[1]07'!$L$2:$L$326=AC85)*('[1]07'!$T$2:$T$326&lt;&gt;""),1,0))&lt;&gt;0,(SUMIF('[1]07'!$L$2:$L$326,AC85,'[1]07'!$T$2:$T$326))/(SUM(IF(('[1]07'!$L$2:$L$326=AC85)*('[1]07'!$T$2:$T$326&lt;&gt;""),1,0))),"")</f>
        <v>29</v>
      </c>
      <c r="AD92" s="225" t="str">
        <f t="array" ref="AD92">IF(SUM(IF(('[1]07'!$L$2:$L$326=AD85)*('[1]07'!$T$2:$T$326&lt;&gt;""),1,0))&lt;&gt;0,(SUMIF('[1]07'!$L$2:$L$326,AD85,'[1]07'!$T$2:$T$326))/(SUM(IF(('[1]07'!$L$2:$L$326=AD85)*('[1]07'!$T$2:$T$326&lt;&gt;""),1,0))),"")</f>
        <v/>
      </c>
      <c r="AE92" s="225">
        <f t="array" ref="AE92">IF(SUM(IF(('[1]07'!$L$2:$L$326=AE85)*('[1]07'!$T$2:$T$326&lt;&gt;""),1,0))&lt;&gt;0,(SUMIF('[1]07'!$L$2:$L$326,AE85,'[1]07'!$T$2:$T$326))/(SUM(IF(('[1]07'!$L$2:$L$326=AE85)*('[1]07'!$T$2:$T$326&lt;&gt;""),1,0))),"")</f>
        <v>58.333333333333336</v>
      </c>
      <c r="AF92" s="225" t="str">
        <f t="array" ref="AF92">IF(SUM(IF(('[1]07'!$L$2:$L$326=AF85)*('[1]07'!$T$2:$T$326&lt;&gt;""),1,0))&lt;&gt;0,(SUMIF('[1]07'!$L$2:$L$326,AF85,'[1]07'!$T$2:$T$326))/(SUM(IF(('[1]07'!$L$2:$L$326=AF85)*('[1]07'!$T$2:$T$326&lt;&gt;""),1,0))),"")</f>
        <v/>
      </c>
      <c r="AG92" s="225" t="str">
        <f t="array" ref="AG92">IF(SUM(IF(('[1]07'!$L$2:$L$326=AG85)*('[1]07'!$T$2:$T$326&lt;&gt;""),1,0))&lt;&gt;0,(SUMIF('[1]07'!$L$2:$L$326,AG85,'[1]07'!$T$2:$T$326))/(SUM(IF(('[1]07'!$L$2:$L$326=AG85)*('[1]07'!$T$2:$T$326&lt;&gt;""),1,0))),"")</f>
        <v/>
      </c>
      <c r="AH92" s="226">
        <f t="array" ref="AH92">IF(SUM(IF(('[1]07'!$L$2:$L$326=AH85)*('[1]07'!$T$2:$T$326&lt;&gt;""),1,0))&lt;&gt;0,(SUMIF('[1]07'!$L$2:$L$326,AH85,'[1]07'!$T$2:$T$326))/(SUM(IF(('[1]07'!$L$2:$L$326=AH85)*('[1]07'!$T$2:$T$326&lt;&gt;""),1,0))),"")</f>
        <v>18</v>
      </c>
      <c r="AI92" s="2"/>
    </row>
    <row r="93" spans="1:35" ht="13.5" hidden="1" thickBot="1">
      <c r="A93" s="1"/>
      <c r="B93" s="1"/>
      <c r="C93" s="178">
        <f t="shared" si="23"/>
        <v>8</v>
      </c>
      <c r="D93" s="223">
        <f t="array" ref="D93">SUM(IF(('[1]08'!$L$2:$L$359=D85),1,0))</f>
        <v>4</v>
      </c>
      <c r="E93" s="223">
        <f t="array" ref="E93">SUM(IF(('[1]08'!$L$2:$L$359=E85),1,0))</f>
        <v>4</v>
      </c>
      <c r="F93" s="223">
        <f t="array" ref="F93">SUM(IF(('[1]08'!$L$2:$L$359=F85),1,0))</f>
        <v>3</v>
      </c>
      <c r="G93" s="223">
        <f t="array" ref="G93">SUM(IF(('[1]08'!$L$2:$L$359=G85),1,0))</f>
        <v>3</v>
      </c>
      <c r="H93" s="223">
        <f t="array" ref="H93">SUM(IF(('[1]08'!$L$2:$L$359=H85),1,0))</f>
        <v>1</v>
      </c>
      <c r="I93" s="223">
        <f t="array" ref="I93">SUM(IF(('[1]08'!$L$2:$L$359=I85),1,0))</f>
        <v>1</v>
      </c>
      <c r="J93" s="223">
        <f t="array" ref="J93">SUM(IF(('[1]08'!$L$2:$L$359=J85),1,0))</f>
        <v>1</v>
      </c>
      <c r="K93" s="223">
        <f t="array" ref="K93">SUM(IF(('[1]08'!$L$2:$L$359=K85),1,0))</f>
        <v>1</v>
      </c>
      <c r="L93" s="223">
        <f t="array" ref="L93">SUM(IF(('[1]08'!$L$2:$L$359=L85),1,0))</f>
        <v>2</v>
      </c>
      <c r="M93" s="2"/>
      <c r="N93" s="178">
        <f t="shared" si="24"/>
        <v>8</v>
      </c>
      <c r="O93" s="224">
        <f t="shared" si="25"/>
        <v>0.19047619047619047</v>
      </c>
      <c r="P93" s="224">
        <f t="shared" si="22"/>
        <v>0.19047619047619047</v>
      </c>
      <c r="Q93" s="224">
        <f t="shared" si="22"/>
        <v>0.14285714285714285</v>
      </c>
      <c r="R93" s="224">
        <f t="shared" si="22"/>
        <v>0.14285714285714285</v>
      </c>
      <c r="S93" s="224">
        <f t="shared" si="22"/>
        <v>4.7619047619047616E-2</v>
      </c>
      <c r="T93" s="224">
        <f t="shared" si="22"/>
        <v>4.7619047619047616E-2</v>
      </c>
      <c r="U93" s="224">
        <f t="shared" si="22"/>
        <v>4.7619047619047616E-2</v>
      </c>
      <c r="V93" s="224">
        <f t="shared" si="22"/>
        <v>4.7619047619047616E-2</v>
      </c>
      <c r="W93" s="224">
        <f t="shared" si="22"/>
        <v>9.5238095238095233E-2</v>
      </c>
      <c r="X93" s="2"/>
      <c r="Y93" s="178">
        <f t="shared" si="26"/>
        <v>8</v>
      </c>
      <c r="Z93" s="225">
        <f t="array" ref="Z93">IF(SUM(IF(('[1]08'!$L$2:$L$360=Z85)*('[1]08'!$T$2:$T$360&lt;&gt;""),1,0))&lt;&gt;0,(SUMIF('[1]08'!$L$2:$L$360,Z85,'[1]08'!$T$2:$T$360))/(SUM(IF(('[1]08'!$L$2:$L$360=Z85)*('[1]08'!$T$2:$T$360&lt;&gt;""),1,0))),"")</f>
        <v>78.333333333333329</v>
      </c>
      <c r="AA93" s="225">
        <f t="array" ref="AA93">IF(SUM(IF(('[1]08'!$L$2:$L$360=AA85)*('[1]08'!$T$2:$T$360&lt;&gt;""),1,0))&lt;&gt;0,(SUMIF('[1]08'!$L$2:$L$360,AA85,'[1]08'!$T$2:$T$360))/(SUM(IF(('[1]08'!$L$2:$L$360=AA85)*('[1]08'!$T$2:$T$360&lt;&gt;""),1,0))),"")</f>
        <v>68.333333333333329</v>
      </c>
      <c r="AB93" s="225">
        <f t="array" ref="AB93">IF(SUM(IF(('[1]08'!$L$2:$L$360=AB85)*('[1]08'!$T$2:$T$360&lt;&gt;""),1,0))&lt;&gt;0,(SUMIF('[1]08'!$L$2:$L$360,AB85,'[1]08'!$T$2:$T$360))/(SUM(IF(('[1]08'!$L$2:$L$360=AB85)*('[1]08'!$T$2:$T$360&lt;&gt;""),1,0))),"")</f>
        <v>77.666666666666671</v>
      </c>
      <c r="AC93" s="225">
        <f t="array" ref="AC93">IF(SUM(IF(('[1]08'!$L$2:$L$360=AC85)*('[1]08'!$T$2:$T$360&lt;&gt;""),1,0))&lt;&gt;0,(SUMIF('[1]08'!$L$2:$L$360,AC85,'[1]08'!$T$2:$T$360))/(SUM(IF(('[1]08'!$L$2:$L$360=AC85)*('[1]08'!$T$2:$T$360&lt;&gt;""),1,0))),"")</f>
        <v>18</v>
      </c>
      <c r="AD93" s="225" t="str">
        <f t="array" ref="AD93">IF(SUM(IF(('[1]08'!$L$2:$L$360=AD85)*('[1]08'!$T$2:$T$360&lt;&gt;""),1,0))&lt;&gt;0,(SUMIF('[1]08'!$L$2:$L$360,AD85,'[1]08'!$T$2:$T$360))/(SUM(IF(('[1]08'!$L$2:$L$360=AD85)*('[1]08'!$T$2:$T$360&lt;&gt;""),1,0))),"")</f>
        <v/>
      </c>
      <c r="AE93" s="225" t="str">
        <f t="array" ref="AE93">IF(SUM(IF(('[1]08'!$L$2:$L$360=AE85)*('[1]08'!$T$2:$T$360&lt;&gt;""),1,0))&lt;&gt;0,(SUMIF('[1]08'!$L$2:$L$360,AE85,'[1]08'!$T$2:$T$360))/(SUM(IF(('[1]08'!$L$2:$L$360=AE85)*('[1]08'!$T$2:$T$360&lt;&gt;""),1,0))),"")</f>
        <v/>
      </c>
      <c r="AF93" s="225">
        <f t="array" ref="AF93">IF(SUM(IF(('[1]08'!$L$2:$L$360=AF85)*('[1]08'!$T$2:$T$360&lt;&gt;""),1,0))&lt;&gt;0,(SUMIF('[1]08'!$L$2:$L$360,AF85,'[1]08'!$T$2:$T$360))/(SUM(IF(('[1]08'!$L$2:$L$360=AF85)*('[1]08'!$T$2:$T$360&lt;&gt;""),1,0))),"")</f>
        <v>13</v>
      </c>
      <c r="AG93" s="225">
        <f t="array" ref="AG93">IF(SUM(IF(('[1]08'!$L$2:$L$360=AG85)*('[1]08'!$T$2:$T$360&lt;&gt;""),1,0))&lt;&gt;0,(SUMIF('[1]08'!$L$2:$L$360,AG85,'[1]08'!$T$2:$T$360))/(SUM(IF(('[1]08'!$L$2:$L$360=AG85)*('[1]08'!$T$2:$T$360&lt;&gt;""),1,0))),"")</f>
        <v>21</v>
      </c>
      <c r="AH93" s="226">
        <f t="array" ref="AH93">IF(SUM(IF(('[1]08'!$L$2:$L$360=AH85)*('[1]08'!$T$2:$T$360&lt;&gt;""),1,0))&lt;&gt;0,(SUMIF('[1]08'!$L$2:$L$360,AH85,'[1]08'!$T$2:$T$360))/(SUM(IF(('[1]08'!$L$2:$L$360=AH85)*('[1]08'!$T$2:$T$360&lt;&gt;""),1,0))),"")</f>
        <v>17</v>
      </c>
      <c r="AI93" s="2"/>
    </row>
    <row r="94" spans="1:35" ht="13.5" hidden="1" thickBot="1">
      <c r="A94" s="1"/>
      <c r="B94" s="1"/>
      <c r="C94" s="178">
        <f t="shared" si="23"/>
        <v>9</v>
      </c>
      <c r="D94" s="223">
        <f t="array" ref="D94">SUM(IF(('[1]09'!$L$2:$L$433=D85),1,0))</f>
        <v>4</v>
      </c>
      <c r="E94" s="223">
        <f t="array" ref="E94">SUM(IF(('[1]09'!$L$2:$L$433=E85),1,0))</f>
        <v>1</v>
      </c>
      <c r="F94" s="223">
        <f t="array" ref="F94">SUM(IF(('[1]09'!$L$2:$L$433=F85),1,0))</f>
        <v>5</v>
      </c>
      <c r="G94" s="223">
        <f t="array" ref="G94">SUM(IF(('[1]09'!$L$2:$L$433=G85),1,0))</f>
        <v>2</v>
      </c>
      <c r="H94" s="223">
        <f t="array" ref="H94">SUM(IF(('[1]09'!$L$2:$L$433=H85),1,0))</f>
        <v>1</v>
      </c>
      <c r="I94" s="223">
        <f t="array" ref="I94">SUM(IF(('[1]09'!$L$2:$L$433=I85),1,0))</f>
        <v>1</v>
      </c>
      <c r="J94" s="223">
        <f t="array" ref="J94">SUM(IF(('[1]09'!$L$2:$L$433=J85),1,0))</f>
        <v>1</v>
      </c>
      <c r="K94" s="223">
        <f t="array" ref="K94">SUM(IF(('[1]09'!$L$2:$L$433=K85),1,0))</f>
        <v>0</v>
      </c>
      <c r="L94" s="223">
        <f t="array" ref="L94">SUM(IF(('[1]09'!$L$2:$L$433=L85),1,0))</f>
        <v>0</v>
      </c>
      <c r="M94" s="2"/>
      <c r="N94" s="178">
        <f t="shared" si="24"/>
        <v>9</v>
      </c>
      <c r="O94" s="224">
        <f t="shared" si="25"/>
        <v>0.25</v>
      </c>
      <c r="P94" s="224">
        <f t="shared" si="22"/>
        <v>6.25E-2</v>
      </c>
      <c r="Q94" s="224">
        <f t="shared" si="22"/>
        <v>0.3125</v>
      </c>
      <c r="R94" s="224">
        <f t="shared" si="22"/>
        <v>0.125</v>
      </c>
      <c r="S94" s="224">
        <f t="shared" si="22"/>
        <v>6.25E-2</v>
      </c>
      <c r="T94" s="224">
        <f t="shared" si="22"/>
        <v>6.25E-2</v>
      </c>
      <c r="U94" s="224">
        <f t="shared" si="22"/>
        <v>6.25E-2</v>
      </c>
      <c r="V94" s="224">
        <f t="shared" si="22"/>
        <v>0</v>
      </c>
      <c r="W94" s="224">
        <f t="shared" si="22"/>
        <v>0</v>
      </c>
      <c r="X94" s="2"/>
      <c r="Y94" s="178">
        <f t="shared" si="26"/>
        <v>9</v>
      </c>
      <c r="Z94" s="225">
        <f t="array" ref="Z94">IF(SUM(IF(('[1]09'!$L$2:$L$434=Z85)*('[1]09'!$T$2:$T$434&lt;&gt;""),1,0))&lt;&gt;0,(SUMIF('[1]09'!$L$2:$L$434,Z85,'[1]09'!$T$2:$T$434))/(SUM(IF(('[1]09'!$L$2:$L$434=Z85)*('[1]09'!$T$2:$T$434&lt;&gt;""),1,0))),"")</f>
        <v>31</v>
      </c>
      <c r="AA94" s="225">
        <f t="array" ref="AA94">IF(SUM(IF(('[1]09'!$L$2:$L$434=AA85)*('[1]09'!$T$2:$T$434&lt;&gt;""),1,0))&lt;&gt;0,(SUMIF('[1]09'!$L$2:$L$434,AA85,'[1]09'!$T$2:$T$434))/(SUM(IF(('[1]09'!$L$2:$L$434=AA85)*('[1]09'!$T$2:$T$434&lt;&gt;""),1,0))),"")</f>
        <v>41</v>
      </c>
      <c r="AB94" s="225">
        <f t="array" ref="AB94">IF(SUM(IF(('[1]09'!$L$2:$L$434=AB85)*('[1]09'!$T$2:$T$434&lt;&gt;""),1,0))&lt;&gt;0,(SUMIF('[1]09'!$L$2:$L$434,AB85,'[1]09'!$T$2:$T$434))/(SUM(IF(('[1]09'!$L$2:$L$434=AB85)*('[1]09'!$T$2:$T$434&lt;&gt;""),1,0))),"")</f>
        <v>18</v>
      </c>
      <c r="AC94" s="225">
        <f t="array" ref="AC94">IF(SUM(IF(('[1]09'!$L$2:$L$434=AC85)*('[1]09'!$T$2:$T$434&lt;&gt;""),1,0))&lt;&gt;0,(SUMIF('[1]09'!$L$2:$L$434,AC85,'[1]09'!$T$2:$T$434))/(SUM(IF(('[1]09'!$L$2:$L$434=AC85)*('[1]09'!$T$2:$T$434&lt;&gt;""),1,0))),"")</f>
        <v>24</v>
      </c>
      <c r="AD94" s="225">
        <f t="array" ref="AD94">IF(SUM(IF(('[1]09'!$L$2:$L$434=AD85)*('[1]09'!$T$2:$T$434&lt;&gt;""),1,0))&lt;&gt;0,(SUMIF('[1]09'!$L$2:$L$434,AD85,'[1]09'!$T$2:$T$434))/(SUM(IF(('[1]09'!$L$2:$L$434=AD85)*('[1]09'!$T$2:$T$434&lt;&gt;""),1,0))),"")</f>
        <v>85</v>
      </c>
      <c r="AE94" s="225">
        <f t="array" ref="AE94">IF(SUM(IF(('[1]09'!$L$2:$L$434=AE85)*('[1]09'!$T$2:$T$434&lt;&gt;""),1,0))&lt;&gt;0,(SUMIF('[1]09'!$L$2:$L$434,AE85,'[1]09'!$T$2:$T$434))/(SUM(IF(('[1]09'!$L$2:$L$434=AE85)*('[1]09'!$T$2:$T$434&lt;&gt;""),1,0))),"")</f>
        <v>48</v>
      </c>
      <c r="AF94" s="225">
        <f t="array" ref="AF94">IF(SUM(IF(('[1]09'!$L$2:$L$434=AF85)*('[1]09'!$T$2:$T$434&lt;&gt;""),1,0))&lt;&gt;0,(SUMIF('[1]09'!$L$2:$L$434,AF85,'[1]09'!$T$2:$T$434))/(SUM(IF(('[1]09'!$L$2:$L$434=AF85)*('[1]09'!$T$2:$T$434&lt;&gt;""),1,0))),"")</f>
        <v>27</v>
      </c>
      <c r="AG94" s="225" t="str">
        <f t="array" ref="AG94">IF(SUM(IF(('[1]09'!$L$2:$L$434=AG85)*('[1]09'!$T$2:$T$434&lt;&gt;""),1,0))&lt;&gt;0,(SUMIF('[1]09'!$L$2:$L$434,AG85,'[1]09'!$T$2:$T$434))/(SUM(IF(('[1]09'!$L$2:$L$434=AG85)*('[1]09'!$T$2:$T$434&lt;&gt;""),1,0))),"")</f>
        <v/>
      </c>
      <c r="AH94" s="226" t="str">
        <f t="array" ref="AH94">IF(SUM(IF(('[1]09'!$L$2:$L$434=AH85)*('[1]09'!$T$2:$T$434&lt;&gt;""),1,0))&lt;&gt;0,(SUMIF('[1]09'!$L$2:$L$434,AH85,'[1]09'!$T$2:$T$434))/(SUM(IF(('[1]09'!$L$2:$L$434=AH85)*('[1]09'!$T$2:$T$434&lt;&gt;""),1,0))),"")</f>
        <v/>
      </c>
      <c r="AI94" s="2"/>
    </row>
    <row r="95" spans="1:35" ht="13.5" hidden="1" thickBot="1">
      <c r="A95" s="1"/>
      <c r="B95" s="1"/>
      <c r="C95" s="178">
        <f t="shared" si="23"/>
        <v>10</v>
      </c>
      <c r="D95" s="223">
        <f t="array" ref="D95">SUM(IF(('[1]10'!$L$2:$L$404=D85),1,0))</f>
        <v>3</v>
      </c>
      <c r="E95" s="223">
        <f t="array" ref="E95">SUM(IF(('[1]10'!$L$2:$L$404=E85),1,0))</f>
        <v>3</v>
      </c>
      <c r="F95" s="223">
        <f t="array" ref="F95">SUM(IF(('[1]10'!$L$2:$L$404=F85),1,0))</f>
        <v>8</v>
      </c>
      <c r="G95" s="223">
        <f t="array" ref="G95">SUM(IF(('[1]10'!$L$2:$L$404=G85),1,0))</f>
        <v>0</v>
      </c>
      <c r="H95" s="223">
        <f t="array" ref="H95">SUM(IF(('[1]10'!$L$2:$L$404=H85),1,0))</f>
        <v>1</v>
      </c>
      <c r="I95" s="223">
        <f t="array" ref="I95">SUM(IF(('[1]10'!$L$2:$L$404=I85),1,0))</f>
        <v>0</v>
      </c>
      <c r="J95" s="223">
        <f t="array" ref="J95">SUM(IF(('[1]10'!$L$2:$L$404=J85),1,0))</f>
        <v>1</v>
      </c>
      <c r="K95" s="223">
        <f t="array" ref="K95">SUM(IF(('[1]10'!$L$2:$L$404=K85),1,0))</f>
        <v>0</v>
      </c>
      <c r="L95" s="223">
        <f t="array" ref="L95">SUM(IF(('[1]10'!$L$2:$L$404=L85),1,0))</f>
        <v>0</v>
      </c>
      <c r="M95" s="2"/>
      <c r="N95" s="178">
        <f t="shared" si="24"/>
        <v>10</v>
      </c>
      <c r="O95" s="224">
        <f t="shared" si="25"/>
        <v>0.1875</v>
      </c>
      <c r="P95" s="224">
        <f t="shared" si="22"/>
        <v>0.1875</v>
      </c>
      <c r="Q95" s="224">
        <f t="shared" si="22"/>
        <v>0.5</v>
      </c>
      <c r="R95" s="224">
        <f t="shared" si="22"/>
        <v>0</v>
      </c>
      <c r="S95" s="224">
        <f t="shared" si="22"/>
        <v>6.25E-2</v>
      </c>
      <c r="T95" s="224">
        <f t="shared" si="22"/>
        <v>0</v>
      </c>
      <c r="U95" s="224">
        <f t="shared" si="22"/>
        <v>6.25E-2</v>
      </c>
      <c r="V95" s="224">
        <f t="shared" si="22"/>
        <v>0</v>
      </c>
      <c r="W95" s="224">
        <f t="shared" si="22"/>
        <v>0</v>
      </c>
      <c r="X95" s="2"/>
      <c r="Y95" s="178">
        <f t="shared" si="26"/>
        <v>10</v>
      </c>
      <c r="Z95" s="225">
        <f t="array" ref="Z95">IF(SUM(IF(('[1]10'!$L$2:$L$405=Z85)*('[1]10'!$T$2:$T$405&lt;&gt;""),1,0))&lt;&gt;0,(SUMIF('[1]10'!$L$2:$L$405,Z85,'[1]10'!$T$2:$T$405))/(SUM(IF(('[1]10'!$L$2:$L$405=Z85)*('[1]10'!$T$2:$T$405&lt;&gt;""),1,0))),"")</f>
        <v>5</v>
      </c>
      <c r="AA95" s="225">
        <f t="array" ref="AA95">IF(SUM(IF(('[1]10'!$L$2:$L$405=AA85)*('[1]10'!$T$2:$T$405&lt;&gt;""),1,0))&lt;&gt;0,(SUMIF('[1]10'!$L$2:$L$405,AA85,'[1]10'!$T$2:$T$405))/(SUM(IF(('[1]10'!$L$2:$L$405=AA85)*('[1]10'!$T$2:$T$405&lt;&gt;""),1,0))),"")</f>
        <v>15</v>
      </c>
      <c r="AB95" s="225">
        <f t="array" ref="AB95">IF(SUM(IF(('[1]10'!$L$2:$L$405=AB85)*('[1]10'!$T$2:$T$405&lt;&gt;""),1,0))&lt;&gt;0,(SUMIF('[1]10'!$L$2:$L$405,AB85,'[1]10'!$T$2:$T$405))/(SUM(IF(('[1]10'!$L$2:$L$405=AB85)*('[1]10'!$T$2:$T$405&lt;&gt;""),1,0))),"")</f>
        <v>40.799999999999997</v>
      </c>
      <c r="AC95" s="225" t="str">
        <f t="array" ref="AC95">IF(SUM(IF(('[1]10'!$L$2:$L$405=AC85)*('[1]10'!$T$2:$T$405&lt;&gt;""),1,0))&lt;&gt;0,(SUMIF('[1]10'!$L$2:$L$405,AC85,'[1]10'!$T$2:$T$405))/(SUM(IF(('[1]10'!$L$2:$L$405=AC85)*('[1]10'!$T$2:$T$405&lt;&gt;""),1,0))),"")</f>
        <v/>
      </c>
      <c r="AD95" s="225" t="str">
        <f t="array" ref="AD95">IF(SUM(IF(('[1]10'!$L$2:$L$405=AD85)*('[1]10'!$T$2:$T$405&lt;&gt;""),1,0))&lt;&gt;0,(SUMIF('[1]10'!$L$2:$L$405,AD85,'[1]10'!$T$2:$T$405))/(SUM(IF(('[1]10'!$L$2:$L$405=AD85)*('[1]10'!$T$2:$T$405&lt;&gt;""),1,0))),"")</f>
        <v/>
      </c>
      <c r="AE95" s="225" t="str">
        <f t="array" ref="AE95">IF(SUM(IF(('[1]10'!$L$2:$L$405=AE85)*('[1]10'!$T$2:$T$405&lt;&gt;""),1,0))&lt;&gt;0,(SUMIF('[1]10'!$L$2:$L$405,AE85,'[1]10'!$T$2:$T$405))/(SUM(IF(('[1]10'!$L$2:$L$405=AE85)*('[1]10'!$T$2:$T$405&lt;&gt;""),1,0))),"")</f>
        <v/>
      </c>
      <c r="AF95" s="225">
        <f t="array" ref="AF95">IF(SUM(IF(('[1]10'!$L$2:$L$405=AF85)*('[1]10'!$T$2:$T$405&lt;&gt;""),1,0))&lt;&gt;0,(SUMIF('[1]10'!$L$2:$L$405,AF85,'[1]10'!$T$2:$T$405))/(SUM(IF(('[1]10'!$L$2:$L$405=AF85)*('[1]10'!$T$2:$T$405&lt;&gt;""),1,0))),"")</f>
        <v>19</v>
      </c>
      <c r="AG95" s="225" t="str">
        <f t="array" ref="AG95">IF(SUM(IF(('[1]10'!$L$2:$L$405=AG85)*('[1]10'!$T$2:$T$405&lt;&gt;""),1,0))&lt;&gt;0,(SUMIF('[1]10'!$L$2:$L$405,AG85,'[1]10'!$T$2:$T$405))/(SUM(IF(('[1]10'!$L$2:$L$405=AG85)*('[1]10'!$T$2:$T$405&lt;&gt;""),1,0))),"")</f>
        <v/>
      </c>
      <c r="AH95" s="226" t="str">
        <f t="array" ref="AH95">IF(SUM(IF(('[1]10'!$L$2:$L$405=AH85)*('[1]10'!$T$2:$T$405&lt;&gt;""),1,0))&lt;&gt;0,(SUMIF('[1]10'!$L$2:$L$405,AH85,'[1]10'!$T$2:$T$405))/(SUM(IF(('[1]10'!$L$2:$L$405=AH85)*('[1]10'!$T$2:$T$405&lt;&gt;""),1,0))),"")</f>
        <v/>
      </c>
      <c r="AI95" s="2"/>
    </row>
    <row r="96" spans="1:35" ht="13.5" hidden="1" thickBot="1">
      <c r="A96" s="1"/>
      <c r="B96" s="1"/>
      <c r="C96" s="178">
        <f t="shared" si="23"/>
        <v>11</v>
      </c>
      <c r="D96" s="223">
        <f t="array" ref="D96">SUM(IF(('[1]11'!$L$2:$L$403=D85),1,0))</f>
        <v>2</v>
      </c>
      <c r="E96" s="223">
        <f t="array" ref="E96">SUM(IF(('[1]11'!$L$2:$L$403=E85),1,0))</f>
        <v>3</v>
      </c>
      <c r="F96" s="223">
        <f t="array" ref="F96">SUM(IF(('[1]11'!$L$2:$L$403=F85),1,0))</f>
        <v>5</v>
      </c>
      <c r="G96" s="223">
        <f t="array" ref="G96">SUM(IF(('[1]11'!$L$2:$L$403=G85),1,0))</f>
        <v>0</v>
      </c>
      <c r="H96" s="223">
        <f t="array" ref="H96">SUM(IF(('[1]11'!$L$2:$L$403=H85),1,0))</f>
        <v>1</v>
      </c>
      <c r="I96" s="223">
        <f t="array" ref="I96">SUM(IF(('[1]11'!$L$2:$L$403=I85),1,0))</f>
        <v>2</v>
      </c>
      <c r="J96" s="223">
        <f t="array" ref="J96">SUM(IF(('[1]11'!$L$2:$L$403=J85),1,0))</f>
        <v>0</v>
      </c>
      <c r="K96" s="223">
        <f t="array" ref="K96">SUM(IF(('[1]11'!$L$2:$L$403=K85),1,0))</f>
        <v>0</v>
      </c>
      <c r="L96" s="223">
        <f t="array" ref="L96">SUM(IF(('[1]11'!$L$2:$L$403=L85),1,0))</f>
        <v>1</v>
      </c>
      <c r="M96" s="2"/>
      <c r="N96" s="178">
        <f t="shared" si="24"/>
        <v>11</v>
      </c>
      <c r="O96" s="224">
        <f t="shared" si="25"/>
        <v>0.14285714285714285</v>
      </c>
      <c r="P96" s="224">
        <f t="shared" si="22"/>
        <v>0.21428571428571427</v>
      </c>
      <c r="Q96" s="224">
        <f t="shared" si="22"/>
        <v>0.35714285714285715</v>
      </c>
      <c r="R96" s="224">
        <f t="shared" si="22"/>
        <v>0</v>
      </c>
      <c r="S96" s="224">
        <f t="shared" si="22"/>
        <v>7.1428571428571425E-2</v>
      </c>
      <c r="T96" s="224">
        <f t="shared" si="22"/>
        <v>0.14285714285714285</v>
      </c>
      <c r="U96" s="224">
        <f t="shared" si="22"/>
        <v>0</v>
      </c>
      <c r="V96" s="224">
        <f t="shared" si="22"/>
        <v>0</v>
      </c>
      <c r="W96" s="224">
        <f t="shared" si="22"/>
        <v>7.1428571428571425E-2</v>
      </c>
      <c r="X96" s="2"/>
      <c r="Y96" s="178">
        <f t="shared" si="26"/>
        <v>11</v>
      </c>
      <c r="Z96" s="225">
        <f t="array" ref="Z96">IF(SUM(IF(('[1]11'!$L$2:$L$404=Z85)*('[1]11'!$T$2:$T$404&lt;&gt;""),1,0))&lt;&gt;0,(SUMIF('[1]11'!$L$2:$L$404,Z85,'[1]11'!$T$2:$T$404))/(SUM(IF(('[1]11'!$L$2:$L$404=Z85)*('[1]11'!$T$2:$T$404&lt;&gt;""),1,0))),"")</f>
        <v>-18</v>
      </c>
      <c r="AA96" s="225">
        <f t="array" ref="AA96">IF(SUM(IF(('[1]11'!$L$2:$L$404=AA85)*('[1]11'!$T$2:$T$404&lt;&gt;""),1,0))&lt;&gt;0,(SUMIF('[1]11'!$L$2:$L$404,AA85,'[1]11'!$T$2:$T$404))/(SUM(IF(('[1]11'!$L$2:$L$404=AA85)*('[1]11'!$T$2:$T$404&lt;&gt;""),1,0))),"")</f>
        <v>13</v>
      </c>
      <c r="AB96" s="225">
        <f t="array" ref="AB96">IF(SUM(IF(('[1]11'!$L$2:$L$404=AB85)*('[1]11'!$T$2:$T$404&lt;&gt;""),1,0))&lt;&gt;0,(SUMIF('[1]11'!$L$2:$L$404,AB85,'[1]11'!$T$2:$T$404))/(SUM(IF(('[1]11'!$L$2:$L$404=AB85)*('[1]11'!$T$2:$T$404&lt;&gt;""),1,0))),"")</f>
        <v>34</v>
      </c>
      <c r="AC96" s="225" t="str">
        <f t="array" ref="AC96">IF(SUM(IF(('[1]11'!$L$2:$L$404=AC85)*('[1]11'!$T$2:$T$404&lt;&gt;""),1,0))&lt;&gt;0,(SUMIF('[1]11'!$L$2:$L$404,AC85,'[1]11'!$T$2:$T$404))/(SUM(IF(('[1]11'!$L$2:$L$404=AC85)*('[1]11'!$T$2:$T$404&lt;&gt;""),1,0))),"")</f>
        <v/>
      </c>
      <c r="AD96" s="225">
        <f t="array" ref="AD96">IF(SUM(IF(('[1]11'!$L$2:$L$404=AD85)*('[1]11'!$T$2:$T$404&lt;&gt;""),1,0))&lt;&gt;0,(SUMIF('[1]11'!$L$2:$L$404,AD85,'[1]11'!$T$2:$T$404))/(SUM(IF(('[1]11'!$L$2:$L$404=AD85)*('[1]11'!$T$2:$T$404&lt;&gt;""),1,0))),"")</f>
        <v>24</v>
      </c>
      <c r="AE96" s="225">
        <f t="array" ref="AE96">IF(SUM(IF(('[1]11'!$L$2:$L$404=AE85)*('[1]11'!$T$2:$T$404&lt;&gt;""),1,0))&lt;&gt;0,(SUMIF('[1]11'!$L$2:$L$404,AE85,'[1]11'!$T$2:$T$404))/(SUM(IF(('[1]11'!$L$2:$L$404=AE85)*('[1]11'!$T$2:$T$404&lt;&gt;""),1,0))),"")</f>
        <v>67</v>
      </c>
      <c r="AF96" s="225" t="str">
        <f t="array" ref="AF96">IF(SUM(IF(('[1]11'!$L$2:$L$404=AF85)*('[1]11'!$T$2:$T$404&lt;&gt;""),1,0))&lt;&gt;0,(SUMIF('[1]11'!$L$2:$L$404,AF85,'[1]11'!$T$2:$T$404))/(SUM(IF(('[1]11'!$L$2:$L$404=AF85)*('[1]11'!$T$2:$T$404&lt;&gt;""),1,0))),"")</f>
        <v/>
      </c>
      <c r="AG96" s="225" t="str">
        <f t="array" ref="AG96">IF(SUM(IF(('[1]11'!$L$2:$L$404=AG85)*('[1]11'!$T$2:$T$404&lt;&gt;""),1,0))&lt;&gt;0,(SUMIF('[1]11'!$L$2:$L$404,AG85,'[1]11'!$T$2:$T$404))/(SUM(IF(('[1]11'!$L$2:$L$404=AG85)*('[1]11'!$T$2:$T$404&lt;&gt;""),1,0))),"")</f>
        <v/>
      </c>
      <c r="AH96" s="226" t="str">
        <f t="array" ref="AH96">IF(SUM(IF(('[1]11'!$L$2:$L$404=AH85)*('[1]11'!$T$2:$T$404&lt;&gt;""),1,0))&lt;&gt;0,(SUMIF('[1]11'!$L$2:$L$404,AH85,'[1]11'!$T$2:$T$404))/(SUM(IF(('[1]11'!$L$2:$L$404=AH85)*('[1]11'!$T$2:$T$404&lt;&gt;""),1,0))),"")</f>
        <v/>
      </c>
      <c r="AI96" s="2"/>
    </row>
    <row r="97" spans="1:35" ht="13.5" hidden="1" thickBot="1">
      <c r="A97" s="1"/>
      <c r="B97" s="1"/>
      <c r="C97" s="178">
        <f t="shared" si="23"/>
        <v>12</v>
      </c>
      <c r="D97" s="223">
        <f t="array" ref="D97">SUM(IF(('[1]12'!$L$2:$L$401=D85),1,0))</f>
        <v>2</v>
      </c>
      <c r="E97" s="223">
        <f t="array" ref="E97">SUM(IF(('[1]12'!$L$2:$L$401=E85),1,0))</f>
        <v>1</v>
      </c>
      <c r="F97" s="223">
        <f t="array" ref="F97">SUM(IF(('[1]12'!$L$2:$L$401=F85),1,0))</f>
        <v>4</v>
      </c>
      <c r="G97" s="223">
        <f t="array" ref="G97">SUM(IF(('[1]12'!$L$2:$L$401=G85),1,0))</f>
        <v>0</v>
      </c>
      <c r="H97" s="223">
        <f t="array" ref="H97">SUM(IF(('[1]12'!$L$2:$L$401=H85),1,0))</f>
        <v>4</v>
      </c>
      <c r="I97" s="223">
        <f t="array" ref="I97">SUM(IF(('[1]12'!$L$2:$L$401=I85),1,0))</f>
        <v>1</v>
      </c>
      <c r="J97" s="223">
        <f t="array" ref="J97">SUM(IF(('[1]12'!$L$2:$L$401=J85),1,0))</f>
        <v>0</v>
      </c>
      <c r="K97" s="223">
        <f t="array" ref="K97">SUM(IF(('[1]12'!$L$2:$L$401=K85),1,0))</f>
        <v>0</v>
      </c>
      <c r="L97" s="223">
        <f t="array" ref="L97">SUM(IF(('[1]12'!$L$2:$L$401=L85),1,0))</f>
        <v>2</v>
      </c>
      <c r="M97" s="2"/>
      <c r="N97" s="178">
        <f t="shared" si="24"/>
        <v>12</v>
      </c>
      <c r="O97" s="224">
        <f t="shared" si="25"/>
        <v>0.14285714285714285</v>
      </c>
      <c r="P97" s="224">
        <f t="shared" si="22"/>
        <v>7.1428571428571425E-2</v>
      </c>
      <c r="Q97" s="224">
        <f t="shared" si="22"/>
        <v>0.2857142857142857</v>
      </c>
      <c r="R97" s="224">
        <f t="shared" si="22"/>
        <v>0</v>
      </c>
      <c r="S97" s="224">
        <f t="shared" si="22"/>
        <v>0.2857142857142857</v>
      </c>
      <c r="T97" s="224">
        <f t="shared" si="22"/>
        <v>7.1428571428571425E-2</v>
      </c>
      <c r="U97" s="224">
        <f t="shared" si="22"/>
        <v>0</v>
      </c>
      <c r="V97" s="224">
        <f t="shared" si="22"/>
        <v>0</v>
      </c>
      <c r="W97" s="224">
        <f t="shared" si="22"/>
        <v>0.14285714285714285</v>
      </c>
      <c r="X97" s="2"/>
      <c r="Y97" s="178">
        <f t="shared" si="26"/>
        <v>12</v>
      </c>
      <c r="Z97" s="225" t="str">
        <f t="array" ref="Z97">IF(SUM(IF(('[1]12'!$L$2:$L$402=Z85)*('[1]12'!$T$2:$T$402&lt;&gt;""),1,0))&lt;&gt;0,(SUMIF('[1]12'!$L$2:$L$402,Z85,'[1]12'!$T$2:$T$402))/(SUM(IF(('[1]12'!$L$2:$L$402=Z85)*('[1]12'!$T$2:$T$402&lt;&gt;""),1,0))),"")</f>
        <v/>
      </c>
      <c r="AA97" s="225" t="str">
        <f t="array" ref="AA97">IF(SUM(IF(('[1]12'!$L$2:$L$402=AA85)*('[1]12'!$T$2:$T$402&lt;&gt;""),1,0))&lt;&gt;0,(SUMIF('[1]12'!$L$2:$L$402,AA85,'[1]12'!$T$2:$T$402))/(SUM(IF(('[1]12'!$L$2:$L$402=AA85)*('[1]12'!$T$2:$T$402&lt;&gt;""),1,0))),"")</f>
        <v/>
      </c>
      <c r="AB97" s="225">
        <f t="array" ref="AB97">IF(SUM(IF(('[1]12'!$L$2:$L$402=AB85)*('[1]12'!$T$2:$T$402&lt;&gt;""),1,0))&lt;&gt;0,(SUMIF('[1]12'!$L$2:$L$402,AB85,'[1]12'!$T$2:$T$402))/(SUM(IF(('[1]12'!$L$2:$L$402=AB85)*('[1]12'!$T$2:$T$402&lt;&gt;""),1,0))),"")</f>
        <v>45</v>
      </c>
      <c r="AC97" s="225" t="str">
        <f t="array" ref="AC97">IF(SUM(IF(('[1]12'!$L$2:$L$402=AC85)*('[1]12'!$T$2:$T$402&lt;&gt;""),1,0))&lt;&gt;0,(SUMIF('[1]12'!$L$2:$L$402,AC85,'[1]12'!$T$2:$T$402))/(SUM(IF(('[1]12'!$L$2:$L$402=AC85)*('[1]12'!$T$2:$T$402&lt;&gt;""),1,0))),"")</f>
        <v/>
      </c>
      <c r="AD97" s="225">
        <f t="array" ref="AD97">IF(SUM(IF(('[1]12'!$L$2:$L$402=AD85)*('[1]12'!$T$2:$T$402&lt;&gt;""),1,0))&lt;&gt;0,(SUMIF('[1]12'!$L$2:$L$402,AD85,'[1]12'!$T$2:$T$402))/(SUM(IF(('[1]12'!$L$2:$L$402=AD85)*('[1]12'!$T$2:$T$402&lt;&gt;""),1,0))),"")</f>
        <v>50.666666666666664</v>
      </c>
      <c r="AE97" s="225">
        <f t="array" ref="AE97">IF(SUM(IF(('[1]12'!$L$2:$L$402=AE85)*('[1]12'!$T$2:$T$402&lt;&gt;""),1,0))&lt;&gt;0,(SUMIF('[1]12'!$L$2:$L$402,AE85,'[1]12'!$T$2:$T$402))/(SUM(IF(('[1]12'!$L$2:$L$402=AE85)*('[1]12'!$T$2:$T$402&lt;&gt;""),1,0))),"")</f>
        <v>72</v>
      </c>
      <c r="AF97" s="225" t="str">
        <f t="array" ref="AF97">IF(SUM(IF(('[1]12'!$L$2:$L$402=AF85)*('[1]12'!$T$2:$T$402&lt;&gt;""),1,0))&lt;&gt;0,(SUMIF('[1]12'!$L$2:$L$402,AF85,'[1]12'!$T$2:$T$402))/(SUM(IF(('[1]12'!$L$2:$L$402=AF85)*('[1]12'!$T$2:$T$402&lt;&gt;""),1,0))),"")</f>
        <v/>
      </c>
      <c r="AG97" s="225" t="str">
        <f t="array" ref="AG97">IF(SUM(IF(('[1]12'!$L$2:$L$402=AG85)*('[1]12'!$T$2:$T$402&lt;&gt;""),1,0))&lt;&gt;0,(SUMIF('[1]12'!$L$2:$L$402,AG85,'[1]12'!$T$2:$T$402))/(SUM(IF(('[1]12'!$L$2:$L$402=AG85)*('[1]12'!$T$2:$T$402&lt;&gt;""),1,0))),"")</f>
        <v/>
      </c>
      <c r="AH97" s="226" t="str">
        <f t="array" ref="AH97">IF(SUM(IF(('[1]12'!$L$2:$L$402=AH85)*('[1]12'!$T$2:$T$402&lt;&gt;""),1,0))&lt;&gt;0,(SUMIF('[1]12'!$L$2:$L$402,AH85,'[1]12'!$T$2:$T$402))/(SUM(IF(('[1]12'!$L$2:$L$402=AH85)*('[1]12'!$T$2:$T$402&lt;&gt;""),1,0))),"")</f>
        <v/>
      </c>
      <c r="AI97" s="2"/>
    </row>
    <row r="98" spans="1:35" ht="13.5" hidden="1" thickBot="1">
      <c r="A98" s="1"/>
      <c r="B98" s="1"/>
      <c r="C98" s="178">
        <f t="shared" si="23"/>
        <v>13</v>
      </c>
      <c r="D98" s="223">
        <f t="array" ref="D98">SUM(IF(('[1]13'!$L$2:$L$399=D85),1,0))</f>
        <v>1</v>
      </c>
      <c r="E98" s="223">
        <f t="array" ref="E98">SUM(IF(('[1]13'!$L$2:$L$399=E85),1,0))</f>
        <v>0</v>
      </c>
      <c r="F98" s="223">
        <f t="array" ref="F98">SUM(IF(('[1]13'!$L$2:$L$399=F85),1,0))</f>
        <v>12</v>
      </c>
      <c r="G98" s="223">
        <f t="array" ref="G98">SUM(IF(('[1]13'!$L$2:$L$399=G85),1,0))</f>
        <v>2</v>
      </c>
      <c r="H98" s="223">
        <f t="array" ref="H98">SUM(IF(('[1]13'!$L$2:$L$399=H85),1,0))</f>
        <v>3</v>
      </c>
      <c r="I98" s="223">
        <f t="array" ref="I98">SUM(IF(('[1]13'!$L$2:$L$399=I85),1,0))</f>
        <v>0</v>
      </c>
      <c r="J98" s="223">
        <f t="array" ref="J98">SUM(IF(('[1]13'!$L$2:$L$399=J85),1,0))</f>
        <v>0</v>
      </c>
      <c r="K98" s="223">
        <f t="array" ref="K98">SUM(IF(('[1]13'!$L$2:$L$399=K85),1,0))</f>
        <v>0</v>
      </c>
      <c r="L98" s="223">
        <f t="array" ref="L98">SUM(IF(('[1]13'!$L$2:$L$399=L85),1,0))</f>
        <v>4</v>
      </c>
      <c r="M98" s="2"/>
      <c r="N98" s="178">
        <f t="shared" si="24"/>
        <v>13</v>
      </c>
      <c r="O98" s="224">
        <f t="shared" si="25"/>
        <v>4.5454545454545456E-2</v>
      </c>
      <c r="P98" s="224">
        <f t="shared" si="22"/>
        <v>0</v>
      </c>
      <c r="Q98" s="224">
        <f t="shared" si="22"/>
        <v>0.54545454545454541</v>
      </c>
      <c r="R98" s="224">
        <f t="shared" si="22"/>
        <v>9.0909090909090912E-2</v>
      </c>
      <c r="S98" s="224">
        <f t="shared" si="22"/>
        <v>0.13636363636363635</v>
      </c>
      <c r="T98" s="224">
        <f t="shared" si="22"/>
        <v>0</v>
      </c>
      <c r="U98" s="224">
        <f t="shared" si="22"/>
        <v>0</v>
      </c>
      <c r="V98" s="224">
        <f t="shared" si="22"/>
        <v>0</v>
      </c>
      <c r="W98" s="224">
        <f t="shared" si="22"/>
        <v>0.18181818181818182</v>
      </c>
      <c r="X98" s="2"/>
      <c r="Y98" s="178">
        <f t="shared" si="26"/>
        <v>13</v>
      </c>
      <c r="Z98" s="225" t="str">
        <f t="array" ref="Z98">IF(SUM(IF(('[1]13'!$L$2:$L$400=Z85)*('[1]13'!$T$2:$T$400&lt;&gt;""),1,0))&lt;&gt;0,(SUMIF('[1]13'!$L$2:$L$400,Z85,'[1]13'!$T$2:$T$400))/(SUM(IF(('[1]13'!$L$2:$L$400=Z85)*('[1]13'!$T$2:$T$400&lt;&gt;""),1,0))),"")</f>
        <v/>
      </c>
      <c r="AA98" s="225" t="str">
        <f t="array" ref="AA98">IF(SUM(IF(('[1]13'!$L$2:$L$400=AA85)*('[1]13'!$T$2:$T$400&lt;&gt;""),1,0))&lt;&gt;0,(SUMIF('[1]13'!$L$2:$L$400,AA85,'[1]13'!$T$2:$T$400))/(SUM(IF(('[1]13'!$L$2:$L$400=AA85)*('[1]13'!$T$2:$T$400&lt;&gt;""),1,0))),"")</f>
        <v/>
      </c>
      <c r="AB98" s="225">
        <f t="array" ref="AB98">IF(SUM(IF(('[1]13'!$L$2:$L$400=AB85)*('[1]13'!$T$2:$T$400&lt;&gt;""),1,0))&lt;&gt;0,(SUMIF('[1]13'!$L$2:$L$400,AB85,'[1]13'!$T$2:$T$400))/(SUM(IF(('[1]13'!$L$2:$L$400=AB85)*('[1]13'!$T$2:$T$400&lt;&gt;""),1,0))),"")</f>
        <v>50</v>
      </c>
      <c r="AC98" s="225">
        <f t="array" ref="AC98">IF(SUM(IF(('[1]13'!$L$2:$L$400=AC85)*('[1]13'!$T$2:$T$400&lt;&gt;""),1,0))&lt;&gt;0,(SUMIF('[1]13'!$L$2:$L$400,AC85,'[1]13'!$T$2:$T$400))/(SUM(IF(('[1]13'!$L$2:$L$400=AC85)*('[1]13'!$T$2:$T$400&lt;&gt;""),1,0))),"")</f>
        <v>30</v>
      </c>
      <c r="AD98" s="225">
        <f t="array" ref="AD98">IF(SUM(IF(('[1]13'!$L$2:$L$400=AD85)*('[1]13'!$T$2:$T$400&lt;&gt;""),1,0))&lt;&gt;0,(SUMIF('[1]13'!$L$2:$L$400,AD85,'[1]13'!$T$2:$T$400))/(SUM(IF(('[1]13'!$L$2:$L$400=AD85)*('[1]13'!$T$2:$T$400&lt;&gt;""),1,0))),"")</f>
        <v>48</v>
      </c>
      <c r="AE98" s="225" t="str">
        <f t="array" ref="AE98">IF(SUM(IF(('[1]13'!$L$2:$L$400=AE85)*('[1]13'!$T$2:$T$400&lt;&gt;""),1,0))&lt;&gt;0,(SUMIF('[1]13'!$L$2:$L$400,AE85,'[1]13'!$T$2:$T$400))/(SUM(IF(('[1]13'!$L$2:$L$400=AE85)*('[1]13'!$T$2:$T$400&lt;&gt;""),1,0))),"")</f>
        <v/>
      </c>
      <c r="AF98" s="225" t="str">
        <f t="array" ref="AF98">IF(SUM(IF(('[1]13'!$L$2:$L$400=AF85)*('[1]13'!$T$2:$T$400&lt;&gt;""),1,0))&lt;&gt;0,(SUMIF('[1]13'!$L$2:$L$400,AF85,'[1]13'!$T$2:$T$400))/(SUM(IF(('[1]13'!$L$2:$L$400=AF85)*('[1]13'!$T$2:$T$400&lt;&gt;""),1,0))),"")</f>
        <v/>
      </c>
      <c r="AG98" s="225" t="str">
        <f t="array" ref="AG98">IF(SUM(IF(('[1]13'!$L$2:$L$400=AG85)*('[1]13'!$T$2:$T$400&lt;&gt;""),1,0))&lt;&gt;0,(SUMIF('[1]13'!$L$2:$L$400,AG85,'[1]13'!$T$2:$T$400))/(SUM(IF(('[1]13'!$L$2:$L$400=AG85)*('[1]13'!$T$2:$T$400&lt;&gt;""),1,0))),"")</f>
        <v/>
      </c>
      <c r="AH98" s="226">
        <f t="array" ref="AH98">IF(SUM(IF(('[1]13'!$L$2:$L$400=AH85)*('[1]13'!$T$2:$T$400&lt;&gt;""),1,0))&lt;&gt;0,(SUMIF('[1]13'!$L$2:$L$400,AH85,'[1]13'!$T$2:$T$400))/(SUM(IF(('[1]13'!$L$2:$L$400=AH85)*('[1]13'!$T$2:$T$400&lt;&gt;""),1,0))),"")</f>
        <v>80</v>
      </c>
      <c r="AI98" s="2"/>
    </row>
    <row r="99" spans="1:35" ht="13.5" hidden="1" thickBot="1">
      <c r="A99" s="1"/>
      <c r="B99" s="1"/>
      <c r="C99" s="178">
        <f t="shared" si="23"/>
        <v>14</v>
      </c>
      <c r="D99" s="223">
        <f t="array" ref="D99">SUM(IF(('[1]14'!$L$2:$L$301=D85),1,0))</f>
        <v>2</v>
      </c>
      <c r="E99" s="223">
        <f t="array" ref="E99">SUM(IF(('[1]14'!$L$2:$L$301=E85),1,0))</f>
        <v>0</v>
      </c>
      <c r="F99" s="223">
        <f t="array" ref="F99">SUM(IF(('[1]14'!$L$2:$L$301=F85),1,0))</f>
        <v>8</v>
      </c>
      <c r="G99" s="223">
        <f t="array" ref="G99">SUM(IF(('[1]14'!$L$2:$L$301=G85),1,0))</f>
        <v>1</v>
      </c>
      <c r="H99" s="223">
        <f t="array" ref="H99">SUM(IF(('[1]14'!$L$2:$L$301=H85),1,0))</f>
        <v>2</v>
      </c>
      <c r="I99" s="223">
        <f t="array" ref="I99">SUM(IF(('[1]14'!$L$2:$L$301=I85),1,0))</f>
        <v>0</v>
      </c>
      <c r="J99" s="223">
        <f t="array" ref="J99">SUM(IF(('[1]14'!$L$2:$L$301=J85),1,0))</f>
        <v>0</v>
      </c>
      <c r="K99" s="223">
        <f t="array" ref="K99">SUM(IF(('[1]14'!$L$2:$L$301=K85),1,0))</f>
        <v>0</v>
      </c>
      <c r="L99" s="223">
        <f t="array" ref="L99">SUM(IF(('[1]14'!$L$2:$L$301=L85),1,0))</f>
        <v>3</v>
      </c>
      <c r="M99" s="2"/>
      <c r="N99" s="178">
        <f t="shared" si="24"/>
        <v>14</v>
      </c>
      <c r="O99" s="224">
        <f t="shared" si="25"/>
        <v>0.125</v>
      </c>
      <c r="P99" s="224">
        <f t="shared" si="22"/>
        <v>0</v>
      </c>
      <c r="Q99" s="224">
        <f t="shared" si="22"/>
        <v>0.5</v>
      </c>
      <c r="R99" s="224">
        <f t="shared" si="22"/>
        <v>6.25E-2</v>
      </c>
      <c r="S99" s="224">
        <f t="shared" si="22"/>
        <v>0.125</v>
      </c>
      <c r="T99" s="224">
        <f t="shared" si="22"/>
        <v>0</v>
      </c>
      <c r="U99" s="224">
        <f t="shared" si="22"/>
        <v>0</v>
      </c>
      <c r="V99" s="224">
        <f t="shared" si="22"/>
        <v>0</v>
      </c>
      <c r="W99" s="224">
        <f t="shared" si="22"/>
        <v>0.1875</v>
      </c>
      <c r="X99" s="2"/>
      <c r="Y99" s="178">
        <f t="shared" si="26"/>
        <v>14</v>
      </c>
      <c r="Z99" s="225" t="str">
        <f t="array" ref="Z99">IF(SUM(IF(('[1]14'!$L$2:$L$302=Z85)*('[1]14'!$T$2:$T$302&lt;&gt;""),1,0))&lt;&gt;0,(SUMIF('[1]14'!$L$2:$L$302,Z85,'[1]14'!$T$2:$T$302))/(SUM(IF(('[1]14'!$L$2:$L$302=Z85)*('[1]14'!$T$2:$T$302&lt;&gt;""),1,0))),"")</f>
        <v/>
      </c>
      <c r="AA99" s="225" t="str">
        <f t="array" ref="AA99">IF(SUM(IF(('[1]14'!$L$2:$L$302=AA85)*('[1]14'!$T$2:$T$302&lt;&gt;""),1,0))&lt;&gt;0,(SUMIF('[1]14'!$L$2:$L$302,AA85,'[1]14'!$T$2:$T$302))/(SUM(IF(('[1]14'!$L$2:$L$302=AA85)*('[1]14'!$T$2:$T$302&lt;&gt;""),1,0))),"")</f>
        <v/>
      </c>
      <c r="AB99" s="225">
        <f t="array" ref="AB99">IF(SUM(IF(('[1]14'!$L$2:$L$302=AB85)*('[1]14'!$T$2:$T$302&lt;&gt;""),1,0))&lt;&gt;0,(SUMIF('[1]14'!$L$2:$L$302,AB85,'[1]14'!$T$2:$T$302))/(SUM(IF(('[1]14'!$L$2:$L$302=AB85)*('[1]14'!$T$2:$T$302&lt;&gt;""),1,0))),"")</f>
        <v>30</v>
      </c>
      <c r="AC99" s="225" t="str">
        <f t="array" ref="AC99">IF(SUM(IF(('[1]14'!$L$2:$L$302=AC85)*('[1]14'!$T$2:$T$302&lt;&gt;""),1,0))&lt;&gt;0,(SUMIF('[1]14'!$L$2:$L$302,AC85,'[1]14'!$T$2:$T$302))/(SUM(IF(('[1]14'!$L$2:$L$302=AC85)*('[1]14'!$T$2:$T$302&lt;&gt;""),1,0))),"")</f>
        <v/>
      </c>
      <c r="AD99" s="225" t="str">
        <f t="array" ref="AD99">IF(SUM(IF(('[1]14'!$L$2:$L$302=AD85)*('[1]14'!$T$2:$T$302&lt;&gt;""),1,0))&lt;&gt;0,(SUMIF('[1]14'!$L$2:$L$302,AD85,'[1]14'!$T$2:$T$302))/(SUM(IF(('[1]14'!$L$2:$L$302=AD85)*('[1]14'!$T$2:$T$302&lt;&gt;""),1,0))),"")</f>
        <v/>
      </c>
      <c r="AE99" s="225" t="str">
        <f t="array" ref="AE99">IF(SUM(IF(('[1]14'!$L$2:$L$302=AE85)*('[1]14'!$T$2:$T$302&lt;&gt;""),1,0))&lt;&gt;0,(SUMIF('[1]14'!$L$2:$L$302,AE85,'[1]14'!$T$2:$T$302))/(SUM(IF(('[1]14'!$L$2:$L$302=AE85)*('[1]14'!$T$2:$T$302&lt;&gt;""),1,0))),"")</f>
        <v/>
      </c>
      <c r="AF99" s="225" t="str">
        <f t="array" ref="AF99">IF(SUM(IF(('[1]14'!$L$2:$L$302=AF85)*('[1]14'!$T$2:$T$302&lt;&gt;""),1,0))&lt;&gt;0,(SUMIF('[1]14'!$L$2:$L$302,AF85,'[1]14'!$T$2:$T$302))/(SUM(IF(('[1]14'!$L$2:$L$302=AF85)*('[1]14'!$T$2:$T$302&lt;&gt;""),1,0))),"")</f>
        <v/>
      </c>
      <c r="AG99" s="225" t="str">
        <f t="array" ref="AG99">IF(SUM(IF(('[1]14'!$L$2:$L$302=AG85)*('[1]14'!$T$2:$T$302&lt;&gt;""),1,0))&lt;&gt;0,(SUMIF('[1]14'!$L$2:$L$302,AG85,'[1]14'!$T$2:$T$302))/(SUM(IF(('[1]14'!$L$2:$L$302=AG85)*('[1]14'!$T$2:$T$302&lt;&gt;""),1,0))),"")</f>
        <v/>
      </c>
      <c r="AH99" s="225">
        <f t="array" ref="AH99">IF(SUM(IF(('[1]14'!$L$2:$L$302=AH85)*('[1]14'!$T$2:$T$302&lt;&gt;""),1,0))&lt;&gt;0,(SUMIF('[1]14'!$L$2:$L$302,AH85,'[1]14'!$T$2:$T$302))/(SUM(IF(('[1]14'!$L$2:$L$302=AH85)*('[1]14'!$T$2:$T$302&lt;&gt;""),1,0))),"")</f>
        <v>51</v>
      </c>
      <c r="AI99" s="2"/>
    </row>
    <row r="100" spans="1:35" ht="13.5" hidden="1" thickBot="1">
      <c r="A100" s="1"/>
      <c r="B100" s="1"/>
      <c r="C100" s="178">
        <f t="shared" si="23"/>
        <v>15</v>
      </c>
      <c r="D100" s="223">
        <f t="array" ref="D100">SUM(IF(('[1]15'!$L$2:$L$365=D85),1,0))</f>
        <v>2</v>
      </c>
      <c r="E100" s="223">
        <f t="array" ref="E100">SUM(IF(('[1]15'!$L$2:$L$365=E85),1,0))</f>
        <v>0</v>
      </c>
      <c r="F100" s="223">
        <f t="array" ref="F100">SUM(IF(('[1]15'!$L$2:$L$365=F85),1,0))</f>
        <v>3</v>
      </c>
      <c r="G100" s="223">
        <f t="array" ref="G100">SUM(IF(('[1]15'!$L$2:$L$365=G85),1,0))</f>
        <v>3</v>
      </c>
      <c r="H100" s="223">
        <f t="array" ref="H100">SUM(IF(('[1]15'!$L$2:$L$365=H85),1,0))</f>
        <v>3</v>
      </c>
      <c r="I100" s="223">
        <f t="array" ref="I100">SUM(IF(('[1]15'!$L$2:$L$365=I85),1,0))</f>
        <v>0</v>
      </c>
      <c r="J100" s="223">
        <f t="array" ref="J100">SUM(IF(('[1]15'!$L$2:$L$365=J85),1,0))</f>
        <v>1</v>
      </c>
      <c r="K100" s="223">
        <f t="array" ref="K100">SUM(IF(('[1]15'!$L$2:$L$365=K85),1,0))</f>
        <v>0</v>
      </c>
      <c r="L100" s="223">
        <f t="array" ref="L100">SUM(IF(('[1]15'!$L$2:$L$365=L85),1,0))</f>
        <v>1</v>
      </c>
      <c r="M100" s="2"/>
      <c r="N100" s="178">
        <f t="shared" si="24"/>
        <v>15</v>
      </c>
      <c r="O100" s="224">
        <f t="shared" si="25"/>
        <v>0.15384615384615385</v>
      </c>
      <c r="P100" s="224">
        <f t="shared" si="22"/>
        <v>0</v>
      </c>
      <c r="Q100" s="224">
        <f t="shared" si="22"/>
        <v>0.23076923076923078</v>
      </c>
      <c r="R100" s="224">
        <f t="shared" si="22"/>
        <v>0.23076923076923078</v>
      </c>
      <c r="S100" s="224">
        <f t="shared" si="22"/>
        <v>0.23076923076923078</v>
      </c>
      <c r="T100" s="224">
        <f t="shared" si="22"/>
        <v>0</v>
      </c>
      <c r="U100" s="224">
        <f t="shared" si="22"/>
        <v>7.6923076923076927E-2</v>
      </c>
      <c r="V100" s="224">
        <f t="shared" si="22"/>
        <v>0</v>
      </c>
      <c r="W100" s="224">
        <f t="shared" si="22"/>
        <v>7.6923076923076927E-2</v>
      </c>
      <c r="X100" s="2"/>
      <c r="Y100" s="178">
        <f t="shared" si="26"/>
        <v>15</v>
      </c>
      <c r="Z100" s="225" t="str">
        <f t="array" ref="Z100">IF(SUM(IF(('[1]15'!$L$2:$L$366=Z85)*('[1]15'!$T$2:$T$366&lt;&gt;""),1,0))&lt;&gt;0,(SUMIF('[1]15'!$L$2:$L$366,Z85,'[1]15'!$T$2:$T$366))/(SUM(IF(('[1]15'!$L$2:$L$366=Z85)*('[1]15'!$T$2:$T$366&lt;&gt;""),1,0))),"")</f>
        <v/>
      </c>
      <c r="AA100" s="225" t="str">
        <f t="array" ref="AA100">IF(SUM(IF(('[1]15'!$L$2:$L$366=AA85)*('[1]15'!$T$2:$T$366&lt;&gt;""),1,0))&lt;&gt;0,(SUMIF('[1]15'!$L$2:$L$366,AA85,'[1]15'!$T$2:$T$366))/(SUM(IF(('[1]15'!$L$2:$L$366=AA85)*('[1]15'!$T$2:$T$366&lt;&gt;""),1,0))),"")</f>
        <v/>
      </c>
      <c r="AB100" s="225">
        <f t="array" ref="AB100">IF(SUM(IF(('[1]15'!$L$2:$L$366=AB85)*('[1]15'!$T$2:$T$366&lt;&gt;""),1,0))&lt;&gt;0,(SUMIF('[1]15'!$L$2:$L$366,AB85,'[1]15'!$T$2:$T$366))/(SUM(IF(('[1]15'!$L$2:$L$366=AB85)*('[1]15'!$T$2:$T$366&lt;&gt;""),1,0))),"")</f>
        <v>131</v>
      </c>
      <c r="AC100" s="225">
        <f t="array" ref="AC100">IF(SUM(IF(('[1]15'!$L$2:$L$366=AC85)*('[1]15'!$T$2:$T$366&lt;&gt;""),1,0))&lt;&gt;0,(SUMIF('[1]15'!$L$2:$L$366,AC85,'[1]15'!$T$2:$T$366))/(SUM(IF(('[1]15'!$L$2:$L$366=AC85)*('[1]15'!$T$2:$T$366&lt;&gt;""),1,0))),"")</f>
        <v>39.333333333333336</v>
      </c>
      <c r="AD100" s="225">
        <f t="array" ref="AD100">IF(SUM(IF(('[1]15'!$L$2:$L$366=AD85)*('[1]15'!$T$2:$T$366&lt;&gt;""),1,0))&lt;&gt;0,(SUMIF('[1]15'!$L$2:$L$366,AD85,'[1]15'!$T$2:$T$366))/(SUM(IF(('[1]15'!$L$2:$L$366=AD85)*('[1]15'!$T$2:$T$366&lt;&gt;""),1,0))),"")</f>
        <v>74.333333333333329</v>
      </c>
      <c r="AE100" s="225" t="str">
        <f t="array" ref="AE100">IF(SUM(IF(('[1]15'!$L$2:$L$366=AE85)*('[1]15'!$T$2:$T$366&lt;&gt;""),1,0))&lt;&gt;0,(SUMIF('[1]15'!$L$2:$L$366,AE85,'[1]15'!$T$2:$T$366))/(SUM(IF(('[1]15'!$L$2:$L$366=AE85)*('[1]15'!$T$2:$T$366&lt;&gt;""),1,0))),"")</f>
        <v/>
      </c>
      <c r="AF100" s="225">
        <f t="array" ref="AF100">IF(SUM(IF(('[1]15'!$L$2:$L$366=AF85)*('[1]15'!$T$2:$T$366&lt;&gt;""),1,0))&lt;&gt;0,(SUMIF('[1]15'!$L$2:$L$366,AF85,'[1]15'!$T$2:$T$366))/(SUM(IF(('[1]15'!$L$2:$L$366=AF85)*('[1]15'!$T$2:$T$366&lt;&gt;""),1,0))),"")</f>
        <v>34</v>
      </c>
      <c r="AG100" s="225" t="str">
        <f t="array" ref="AG100">IF(SUM(IF(('[1]15'!$L$2:$L$366=AG85)*('[1]15'!$T$2:$T$366&lt;&gt;""),1,0))&lt;&gt;0,(SUMIF('[1]15'!$L$2:$L$366,AG85,'[1]15'!$T$2:$T$366))/(SUM(IF(('[1]15'!$L$2:$L$366=AG85)*('[1]15'!$T$2:$T$366&lt;&gt;""),1,0))),"")</f>
        <v/>
      </c>
      <c r="AH100" s="226" t="str">
        <f t="array" ref="AH100">IF(SUM(IF(('[1]15'!$L$2:$L$366=AH85)*('[1]15'!$T$2:$T$366&lt;&gt;""),1,0))&lt;&gt;0,(SUMIF('[1]15'!$L$2:$L$366,AH85,'[1]15'!$T$2:$T$366))/(SUM(IF(('[1]15'!$L$2:$L$366=AH85)*('[1]15'!$T$2:$T$366&lt;&gt;""),1,0))),"")</f>
        <v/>
      </c>
      <c r="AI100" s="2"/>
    </row>
    <row r="101" spans="1:35" ht="13.5" hidden="1" thickBot="1">
      <c r="A101" s="1"/>
      <c r="B101" s="1"/>
      <c r="C101" s="178">
        <f t="shared" si="23"/>
        <v>16</v>
      </c>
      <c r="D101" s="223">
        <f t="array" ref="D101">SUM(IF(('[1]16'!$L$2:$L$409=D85),1,0))</f>
        <v>2</v>
      </c>
      <c r="E101" s="223">
        <f t="array" ref="E101">SUM(IF(('[1]16'!$L$2:$L$409=E85),1,0))</f>
        <v>1</v>
      </c>
      <c r="F101" s="223">
        <f t="array" ref="F101">SUM(IF(('[1]16'!$L$2:$L$409=F85),1,0))</f>
        <v>4</v>
      </c>
      <c r="G101" s="223">
        <f t="array" ref="G101">SUM(IF(('[1]16'!$L$2:$L$409=G85),1,0))</f>
        <v>0</v>
      </c>
      <c r="H101" s="223">
        <f t="array" ref="H101">SUM(IF(('[1]16'!$L$2:$L$409=H85),1,0))</f>
        <v>0</v>
      </c>
      <c r="I101" s="223">
        <f t="array" ref="I101">SUM(IF(('[1]16'!$L$2:$L$409=I85),1,0))</f>
        <v>0</v>
      </c>
      <c r="J101" s="223">
        <f t="array" ref="J101">SUM(IF(('[1]16'!$L$2:$L$409=J85),1,0))</f>
        <v>0</v>
      </c>
      <c r="K101" s="223">
        <f t="array" ref="K101">SUM(IF(('[1]16'!$L$2:$L$409=K85),1,0))</f>
        <v>0</v>
      </c>
      <c r="L101" s="223">
        <f t="array" ref="L101">SUM(IF(('[1]16'!$L$2:$L$409=L85),1,0))</f>
        <v>0</v>
      </c>
      <c r="M101" s="2"/>
      <c r="N101" s="178">
        <f t="shared" si="24"/>
        <v>16</v>
      </c>
      <c r="O101" s="224">
        <f t="shared" si="25"/>
        <v>0.22222222222222221</v>
      </c>
      <c r="P101" s="224">
        <f t="shared" si="22"/>
        <v>0.1111111111111111</v>
      </c>
      <c r="Q101" s="224">
        <f t="shared" si="22"/>
        <v>0.44444444444444442</v>
      </c>
      <c r="R101" s="224">
        <f t="shared" si="22"/>
        <v>0</v>
      </c>
      <c r="S101" s="224">
        <f t="shared" si="22"/>
        <v>0</v>
      </c>
      <c r="T101" s="224">
        <f t="shared" si="22"/>
        <v>0</v>
      </c>
      <c r="U101" s="224">
        <f t="shared" si="22"/>
        <v>0</v>
      </c>
      <c r="V101" s="224">
        <f t="shared" si="22"/>
        <v>0</v>
      </c>
      <c r="W101" s="224">
        <f t="shared" si="22"/>
        <v>0</v>
      </c>
      <c r="X101" s="2"/>
      <c r="Y101" s="178">
        <f t="shared" si="26"/>
        <v>16</v>
      </c>
      <c r="Z101" s="225">
        <f t="array" ref="Z101">IF(SUM(IF(('[1]16'!$L$2:$L$410=Z85)*('[1]16'!$T$2:$T$410&lt;&gt;""),1,0))&lt;&gt;0,(SUMIF('[1]16'!$L$2:$L$410,Z85,'[1]16'!$T$2:$T$410))/(SUM(IF(('[1]16'!$L$2:$L$410=Z85)*('[1]16'!$T$2:$T$410&lt;&gt;""),1,0))),"")</f>
        <v>147</v>
      </c>
      <c r="AA101" s="225">
        <f t="array" ref="AA101">IF(SUM(IF(('[1]16'!$L$2:$L$410=AA85)*('[1]16'!$T$2:$T$410&lt;&gt;""),1,0))&lt;&gt;0,(SUMIF('[1]16'!$L$2:$L$410,AA85,'[1]16'!$T$2:$T$410))/(SUM(IF(('[1]16'!$L$2:$L$410=AA85)*('[1]16'!$T$2:$T$410&lt;&gt;""),1,0))),"")</f>
        <v>9</v>
      </c>
      <c r="AB101" s="225">
        <f t="array" ref="AB101">IF(SUM(IF(('[1]16'!$L$2:$L$410=AB85)*('[1]16'!$T$2:$T$410&lt;&gt;""),1,0))&lt;&gt;0,(SUMIF('[1]16'!$L$2:$L$410,AB85,'[1]16'!$T$2:$T$410))/(SUM(IF(('[1]16'!$L$2:$L$410=AB85)*('[1]16'!$T$2:$T$410&lt;&gt;""),1,0))),"")</f>
        <v>42.75</v>
      </c>
      <c r="AC101" s="225" t="str">
        <f t="array" ref="AC101">IF(SUM(IF(('[1]16'!$L$2:$L$410=AC85)*('[1]16'!$T$2:$T$410&lt;&gt;""),1,0))&lt;&gt;0,(SUMIF('[1]16'!$L$2:$L$410,AC85,'[1]16'!$T$2:$T$410))/(SUM(IF(('[1]16'!$L$2:$L$410=AC85)*('[1]16'!$T$2:$T$410&lt;&gt;""),1,0))),"")</f>
        <v/>
      </c>
      <c r="AD101" s="225" t="str">
        <f t="array" ref="AD101">IF(SUM(IF(('[1]16'!$L$2:$L$410=AD85)*('[1]16'!$T$2:$T$410&lt;&gt;""),1,0))&lt;&gt;0,(SUMIF('[1]16'!$L$2:$L$410,AD85,'[1]16'!$T$2:$T$410))/(SUM(IF(('[1]16'!$L$2:$L$410=AD85)*('[1]16'!$T$2:$T$410&lt;&gt;""),1,0))),"")</f>
        <v/>
      </c>
      <c r="AE101" s="225" t="str">
        <f t="array" ref="AE101">IF(SUM(IF(('[1]16'!$L$2:$L$410=AE85)*('[1]16'!$T$2:$T$410&lt;&gt;""),1,0))&lt;&gt;0,(SUMIF('[1]16'!$L$2:$L$410,AE85,'[1]16'!$T$2:$T$410))/(SUM(IF(('[1]16'!$L$2:$L$410=AE85)*('[1]16'!$T$2:$T$410&lt;&gt;""),1,0))),"")</f>
        <v/>
      </c>
      <c r="AF101" s="225" t="str">
        <f t="array" ref="AF101">IF(SUM(IF(('[1]16'!$L$2:$L$410=AF85)*('[1]16'!$T$2:$T$410&lt;&gt;""),1,0))&lt;&gt;0,(SUMIF('[1]16'!$L$2:$L$410,AF85,'[1]16'!$T$2:$T$410))/(SUM(IF(('[1]16'!$L$2:$L$410=AF85)*('[1]16'!$T$2:$T$410&lt;&gt;""),1,0))),"")</f>
        <v/>
      </c>
      <c r="AG101" s="225" t="str">
        <f t="array" ref="AG101">IF(SUM(IF(('[1]16'!$L$2:$L$410=AG85)*('[1]16'!$T$2:$T$410&lt;&gt;""),1,0))&lt;&gt;0,(SUMIF('[1]16'!$L$2:$L$410,AG85,'[1]16'!$T$2:$T$410))/(SUM(IF(('[1]16'!$L$2:$L$410=AG85)*('[1]16'!$T$2:$T$410&lt;&gt;""),1,0))),"")</f>
        <v/>
      </c>
      <c r="AH101" s="226" t="str">
        <f t="array" ref="AH101">IF(SUM(IF(('[1]16'!$L$2:$L$410=AH85)*('[1]16'!$T$2:$T$410&lt;&gt;""),1,0))&lt;&gt;0,(SUMIF('[1]16'!$L$2:$L$410,AH85,'[1]16'!$T$2:$T$410))/(SUM(IF(('[1]16'!$L$2:$L$410=AH85)*('[1]16'!$T$2:$T$410&lt;&gt;""),1,0))),"")</f>
        <v/>
      </c>
      <c r="AI101" s="2"/>
    </row>
    <row r="102" spans="1:35" ht="13.5" hidden="1" thickBot="1">
      <c r="A102" s="1"/>
      <c r="B102" s="1"/>
      <c r="C102" s="178">
        <f t="shared" si="23"/>
        <v>17</v>
      </c>
      <c r="D102" s="223">
        <f t="array" ref="D102">SUM(IF(('[1]17'!$L$2:$L$410=D85),1,0))</f>
        <v>1</v>
      </c>
      <c r="E102" s="223">
        <f t="array" ref="E102">SUM(IF(('[1]17'!$L$2:$L$410=E85),1,0))</f>
        <v>2</v>
      </c>
      <c r="F102" s="223">
        <f t="array" ref="F102">SUM(IF(('[1]17'!$L$2:$L$410=F85),1,0))</f>
        <v>5</v>
      </c>
      <c r="G102" s="223">
        <f t="array" ref="G102">SUM(IF(('[1]17'!$L$2:$L$410=G85),1,0))</f>
        <v>3</v>
      </c>
      <c r="H102" s="223">
        <f t="array" ref="H102">SUM(IF(('[1]17'!$L$2:$L$410=H85),1,0))</f>
        <v>0</v>
      </c>
      <c r="I102" s="223">
        <f t="array" ref="I102">SUM(IF(('[1]17'!$L$2:$L$410=I85),1,0))</f>
        <v>0</v>
      </c>
      <c r="J102" s="223">
        <f t="array" ref="J102">SUM(IF(('[1]17'!$L$2:$L$410=J85),1,0))</f>
        <v>0</v>
      </c>
      <c r="K102" s="223">
        <f t="array" ref="K102">SUM(IF(('[1]17'!$L$2:$L$410=K85),1,0))</f>
        <v>0</v>
      </c>
      <c r="L102" s="223">
        <f t="array" ref="L102">SUM(IF(('[1]17'!$L$2:$L$410=L85),1,0))</f>
        <v>2</v>
      </c>
      <c r="M102" s="2"/>
      <c r="N102" s="178">
        <f t="shared" si="24"/>
        <v>17</v>
      </c>
      <c r="O102" s="224">
        <f t="shared" si="25"/>
        <v>7.6923076923076927E-2</v>
      </c>
      <c r="P102" s="224">
        <f t="shared" si="25"/>
        <v>0.15384615384615385</v>
      </c>
      <c r="Q102" s="224">
        <f t="shared" si="25"/>
        <v>0.38461538461538464</v>
      </c>
      <c r="R102" s="224">
        <f t="shared" si="25"/>
        <v>0.23076923076923078</v>
      </c>
      <c r="S102" s="224">
        <f t="shared" si="25"/>
        <v>0</v>
      </c>
      <c r="T102" s="224">
        <f t="shared" si="25"/>
        <v>0</v>
      </c>
      <c r="U102" s="224">
        <f t="shared" si="25"/>
        <v>0</v>
      </c>
      <c r="V102" s="224">
        <f t="shared" si="25"/>
        <v>0</v>
      </c>
      <c r="W102" s="224">
        <f t="shared" si="25"/>
        <v>0.15384615384615385</v>
      </c>
      <c r="X102" s="2"/>
      <c r="Y102" s="178">
        <f t="shared" si="26"/>
        <v>17</v>
      </c>
      <c r="Z102" s="225" t="str">
        <f t="array" ref="Z102">IF(SUM(IF(('[1]17'!$L$2:$L$411=Z85)*('[1]17'!$T$2:$T$411&lt;&gt;""),1,0))&lt;&gt;0,(SUMIF('[1]17'!$L$2:$L$411,Z85,'[1]17'!$T$2:$T$411))/(SUM(IF(('[1]17'!$L$2:$L$411=Z85)*('[1]17'!$T$2:$T$411&lt;&gt;""),1,0))),"")</f>
        <v/>
      </c>
      <c r="AA102" s="225">
        <f t="array" ref="AA102">IF(SUM(IF(('[1]17'!$L$2:$L$411=AA85)*('[1]17'!$T$2:$T$411&lt;&gt;""),1,0))&lt;&gt;0,(SUMIF('[1]17'!$L$2:$L$411,AA85,'[1]17'!$T$2:$T$411))/(SUM(IF(('[1]17'!$L$2:$L$411=AA85)*('[1]17'!$T$2:$T$411&lt;&gt;""),1,0))),"")</f>
        <v>36.5</v>
      </c>
      <c r="AB102" s="225">
        <f t="array" ref="AB102">IF(SUM(IF(('[1]17'!$L$2:$L$411=AB85)*('[1]17'!$T$2:$T$411&lt;&gt;""),1,0))&lt;&gt;0,(SUMIF('[1]17'!$L$2:$L$411,AB85,'[1]17'!$T$2:$T$411))/(SUM(IF(('[1]17'!$L$2:$L$411=AB85)*('[1]17'!$T$2:$T$411&lt;&gt;""),1,0))),"")</f>
        <v>46</v>
      </c>
      <c r="AC102" s="225">
        <f t="array" ref="AC102">IF(SUM(IF(('[1]17'!$L$2:$L$411=AC85)*('[1]17'!$T$2:$T$411&lt;&gt;""),1,0))&lt;&gt;0,(SUMIF('[1]17'!$L$2:$L$411,AC85,'[1]17'!$T$2:$T$411))/(SUM(IF(('[1]17'!$L$2:$L$411=AC85)*('[1]17'!$T$2:$T$411&lt;&gt;""),1,0))),"")</f>
        <v>53.333333333333336</v>
      </c>
      <c r="AD102" s="225" t="str">
        <f t="array" ref="AD102">IF(SUM(IF(('[1]17'!$L$2:$L$411=AD85)*('[1]17'!$T$2:$T$411&lt;&gt;""),1,0))&lt;&gt;0,(SUMIF('[1]17'!$L$2:$L$411,AD85,'[1]17'!$T$2:$T$411))/(SUM(IF(('[1]17'!$L$2:$L$411=AD85)*('[1]17'!$T$2:$T$411&lt;&gt;""),1,0))),"")</f>
        <v/>
      </c>
      <c r="AE102" s="225" t="str">
        <f t="array" ref="AE102">IF(SUM(IF(('[1]17'!$L$2:$L$411=AE85)*('[1]17'!$T$2:$T$411&lt;&gt;""),1,0))&lt;&gt;0,(SUMIF('[1]17'!$L$2:$L$411,AE85,'[1]17'!$T$2:$T$411))/(SUM(IF(('[1]17'!$L$2:$L$411=AE85)*('[1]17'!$T$2:$T$411&lt;&gt;""),1,0))),"")</f>
        <v/>
      </c>
      <c r="AF102" s="225" t="str">
        <f t="array" ref="AF102">IF(SUM(IF(('[1]17'!$L$2:$L$411=AF85)*('[1]17'!$T$2:$T$411&lt;&gt;""),1,0))&lt;&gt;0,(SUMIF('[1]17'!$L$2:$L$411,AF85,'[1]17'!$T$2:$T$411))/(SUM(IF(('[1]17'!$L$2:$L$411=AF85)*('[1]17'!$T$2:$T$411&lt;&gt;""),1,0))),"")</f>
        <v/>
      </c>
      <c r="AG102" s="225" t="str">
        <f t="array" ref="AG102">IF(SUM(IF(('[1]17'!$L$2:$L$411=AG85)*('[1]17'!$T$2:$T$411&lt;&gt;""),1,0))&lt;&gt;0,(SUMIF('[1]17'!$L$2:$L$411,AG85,'[1]17'!$T$2:$T$411))/(SUM(IF(('[1]17'!$L$2:$L$411=AG85)*('[1]17'!$T$2:$T$411&lt;&gt;""),1,0))),"")</f>
        <v/>
      </c>
      <c r="AH102" s="226">
        <f t="array" ref="AH102">IF(SUM(IF(('[1]17'!$L$2:$L$411=AH85)*('[1]17'!$T$2:$T$411&lt;&gt;""),1,0))&lt;&gt;0,(SUMIF('[1]17'!$L$2:$L$411,AH85,'[1]17'!$T$2:$T$411))/(SUM(IF(('[1]17'!$L$2:$L$411=AH85)*('[1]17'!$T$2:$T$411&lt;&gt;""),1,0))),"")</f>
        <v>6</v>
      </c>
      <c r="AI102" s="2"/>
    </row>
    <row r="103" spans="1:35" ht="13.5" hidden="1" thickBot="1">
      <c r="A103" s="1"/>
      <c r="B103" s="1"/>
      <c r="C103" s="178">
        <f t="shared" si="23"/>
        <v>18</v>
      </c>
      <c r="D103" s="223">
        <f t="array" ref="D103">SUM(IF(('[1]18'!$L$2:$L$403=D85),1,0))</f>
        <v>0</v>
      </c>
      <c r="E103" s="223">
        <f t="array" ref="E103">SUM(IF(('[1]18'!$L$2:$L$403=E85),1,0))</f>
        <v>4</v>
      </c>
      <c r="F103" s="223">
        <f t="array" ref="F103">SUM(IF(('[1]18'!$L$2:$L$403=F85),1,0))</f>
        <v>2</v>
      </c>
      <c r="G103" s="223">
        <f t="array" ref="G103">SUM(IF(('[1]18'!$L$2:$L$403=G85),1,0))</f>
        <v>1</v>
      </c>
      <c r="H103" s="223">
        <f t="array" ref="H103">SUM(IF(('[1]18'!$L$2:$L$403=H85),1,0))</f>
        <v>0</v>
      </c>
      <c r="I103" s="223">
        <f t="array" ref="I103">SUM(IF(('[1]18'!$L$2:$L$403=I85),1,0))</f>
        <v>0</v>
      </c>
      <c r="J103" s="223">
        <f t="array" ref="J103">SUM(IF(('[1]18'!$L$2:$L$403=J85),1,0))</f>
        <v>0</v>
      </c>
      <c r="K103" s="223">
        <f t="array" ref="K103">SUM(IF(('[1]18'!$L$2:$L$403=K85),1,0))</f>
        <v>0</v>
      </c>
      <c r="L103" s="223">
        <f t="array" ref="L103">SUM(IF(('[1]18'!$L$2:$L$403=L85),1,0))</f>
        <v>2</v>
      </c>
      <c r="M103" s="2"/>
      <c r="N103" s="178">
        <f t="shared" si="24"/>
        <v>18</v>
      </c>
      <c r="O103" s="224">
        <f t="shared" ref="O103:W117" si="27">IF($C24=0,"",D103/$C24)</f>
        <v>0</v>
      </c>
      <c r="P103" s="224">
        <f t="shared" si="27"/>
        <v>0.44444444444444442</v>
      </c>
      <c r="Q103" s="224">
        <f t="shared" si="27"/>
        <v>0.22222222222222221</v>
      </c>
      <c r="R103" s="224">
        <f t="shared" si="27"/>
        <v>0.1111111111111111</v>
      </c>
      <c r="S103" s="224">
        <f t="shared" si="27"/>
        <v>0</v>
      </c>
      <c r="T103" s="224">
        <f t="shared" si="27"/>
        <v>0</v>
      </c>
      <c r="U103" s="224">
        <f t="shared" si="27"/>
        <v>0</v>
      </c>
      <c r="V103" s="224">
        <f t="shared" si="27"/>
        <v>0</v>
      </c>
      <c r="W103" s="224">
        <f t="shared" si="27"/>
        <v>0.22222222222222221</v>
      </c>
      <c r="X103" s="2"/>
      <c r="Y103" s="178">
        <f t="shared" si="26"/>
        <v>18</v>
      </c>
      <c r="Z103" s="225" t="str">
        <f t="array" ref="Z103">IF(SUM(IF(('[1]18'!$L$2:$L$404=Z85)*('[1]18'!$T$2:$T$404&lt;&gt;""),1,0))&lt;&gt;0,(SUMIF('[1]18'!$L$2:$L$404,Z85,'[1]18'!$T$2:$T$404))/(SUM(IF(('[1]18'!$L$2:$L$404=Z85)*('[1]18'!$T$2:$T$404&lt;&gt;""),1,0))),"")</f>
        <v/>
      </c>
      <c r="AA103" s="225">
        <f t="array" ref="AA103">IF(SUM(IF(('[1]18'!$L$2:$L$404=AA85)*('[1]18'!$T$2:$T$404&lt;&gt;""),1,0))&lt;&gt;0,(SUMIF('[1]18'!$L$2:$L$404,AA85,'[1]18'!$T$2:$T$404))/(SUM(IF(('[1]18'!$L$2:$L$404=AA85)*('[1]18'!$T$2:$T$404&lt;&gt;""),1,0))),"")</f>
        <v>24.333333333333332</v>
      </c>
      <c r="AB103" s="225">
        <f t="array" ref="AB103">IF(SUM(IF(('[1]18'!$L$2:$L$404=AB85)*('[1]18'!$T$2:$T$404&lt;&gt;""),1,0))&lt;&gt;0,(SUMIF('[1]18'!$L$2:$L$404,AB85,'[1]18'!$T$2:$T$404))/(SUM(IF(('[1]18'!$L$2:$L$404=AB85)*('[1]18'!$T$2:$T$404&lt;&gt;""),1,0))),"")</f>
        <v>7</v>
      </c>
      <c r="AC103" s="225" t="str">
        <f t="array" ref="AC103">IF(SUM(IF(('[1]18'!$L$2:$L$404=AC85)*('[1]18'!$T$2:$T$404&lt;&gt;""),1,0))&lt;&gt;0,(SUMIF('[1]18'!$L$2:$L$404,AC85,'[1]18'!$T$2:$T$404))/(SUM(IF(('[1]18'!$L$2:$L$404=AC85)*('[1]18'!$T$2:$T$404&lt;&gt;""),1,0))),"")</f>
        <v/>
      </c>
      <c r="AD103" s="225" t="str">
        <f t="array" ref="AD103">IF(SUM(IF(('[1]18'!$L$2:$L$404=AD85)*('[1]18'!$T$2:$T$404&lt;&gt;""),1,0))&lt;&gt;0,(SUMIF('[1]18'!$L$2:$L$404,AD85,'[1]18'!$T$2:$T$404))/(SUM(IF(('[1]18'!$L$2:$L$404=AD85)*('[1]18'!$T$2:$T$404&lt;&gt;""),1,0))),"")</f>
        <v/>
      </c>
      <c r="AE103" s="225" t="str">
        <f t="array" ref="AE103">IF(SUM(IF(('[1]18'!$L$2:$L$404=AE85)*('[1]18'!$T$2:$T$404&lt;&gt;""),1,0))&lt;&gt;0,(SUMIF('[1]18'!$L$2:$L$404,AE85,'[1]18'!$T$2:$T$404))/(SUM(IF(('[1]18'!$L$2:$L$404=AE85)*('[1]18'!$T$2:$T$404&lt;&gt;""),1,0))),"")</f>
        <v/>
      </c>
      <c r="AF103" s="225" t="str">
        <f t="array" ref="AF103">IF(SUM(IF(('[1]18'!$L$2:$L$404=AF85)*('[1]18'!$T$2:$T$404&lt;&gt;""),1,0))&lt;&gt;0,(SUMIF('[1]18'!$L$2:$L$404,AF85,'[1]18'!$T$2:$T$404))/(SUM(IF(('[1]18'!$L$2:$L$404=AF85)*('[1]18'!$T$2:$T$404&lt;&gt;""),1,0))),"")</f>
        <v/>
      </c>
      <c r="AG103" s="225" t="str">
        <f t="array" ref="AG103">IF(SUM(IF(('[1]18'!$L$2:$L$404=AG85)*('[1]18'!$T$2:$T$404&lt;&gt;""),1,0))&lt;&gt;0,(SUMIF('[1]18'!$L$2:$L$404,AG85,'[1]18'!$T$2:$T$404))/(SUM(IF(('[1]18'!$L$2:$L$404=AG85)*('[1]18'!$T$2:$T$404&lt;&gt;""),1,0))),"")</f>
        <v/>
      </c>
      <c r="AH103" s="226">
        <f t="array" ref="AH103">IF(SUM(IF(('[1]18'!$L$2:$L$404=AH85)*('[1]18'!$T$2:$T$404&lt;&gt;""),1,0))&lt;&gt;0,(SUMIF('[1]18'!$L$2:$L$404,AH85,'[1]18'!$T$2:$T$404))/(SUM(IF(('[1]18'!$L$2:$L$404=AH85)*('[1]18'!$T$2:$T$404&lt;&gt;""),1,0))),"")</f>
        <v>30</v>
      </c>
      <c r="AI103" s="2"/>
    </row>
    <row r="104" spans="1:35" ht="13.5" hidden="1" thickBot="1">
      <c r="A104" s="1"/>
      <c r="B104" s="1"/>
      <c r="C104" s="178">
        <f t="shared" si="23"/>
        <v>19</v>
      </c>
      <c r="D104" s="223">
        <f t="array" ref="D104">SUM(IF(('[1]19'!$L$2:$L$442=D85),1,0))</f>
        <v>0</v>
      </c>
      <c r="E104" s="223">
        <f t="array" ref="E104">SUM(IF(('[1]19'!$L$2:$L$442=E85),1,0))</f>
        <v>1</v>
      </c>
      <c r="F104" s="223">
        <f t="array" ref="F104">SUM(IF(('[1]19'!$L$2:$L$442=F85),1,0))</f>
        <v>1</v>
      </c>
      <c r="G104" s="223">
        <f t="array" ref="G104">SUM(IF(('[1]19'!$L$2:$L$442=G85),1,0))</f>
        <v>2</v>
      </c>
      <c r="H104" s="223">
        <f t="array" ref="H104">SUM(IF(('[1]19'!$L$2:$L$442=H85),1,0))</f>
        <v>1</v>
      </c>
      <c r="I104" s="223">
        <f t="array" ref="I104">SUM(IF(('[1]19'!$L$2:$L$442=I85),1,0))</f>
        <v>0</v>
      </c>
      <c r="J104" s="223">
        <f t="array" ref="J104">SUM(IF(('[1]19'!$L$2:$L$442=J85),1,0))</f>
        <v>0</v>
      </c>
      <c r="K104" s="223">
        <f t="array" ref="K104">SUM(IF(('[1]19'!$L$2:$L$442=K85),1,0))</f>
        <v>0</v>
      </c>
      <c r="L104" s="223">
        <f t="array" ref="L104">SUM(IF(('[1]19'!$L$2:$L$442=L85),1,0))</f>
        <v>2</v>
      </c>
      <c r="M104" s="2"/>
      <c r="N104" s="178">
        <f t="shared" si="24"/>
        <v>19</v>
      </c>
      <c r="O104" s="224">
        <f t="shared" si="27"/>
        <v>0</v>
      </c>
      <c r="P104" s="224">
        <f t="shared" si="27"/>
        <v>0.14285714285714285</v>
      </c>
      <c r="Q104" s="224">
        <f t="shared" si="27"/>
        <v>0.14285714285714285</v>
      </c>
      <c r="R104" s="224">
        <f t="shared" si="27"/>
        <v>0.2857142857142857</v>
      </c>
      <c r="S104" s="224">
        <f t="shared" si="27"/>
        <v>0.14285714285714285</v>
      </c>
      <c r="T104" s="224">
        <f t="shared" si="27"/>
        <v>0</v>
      </c>
      <c r="U104" s="224">
        <f t="shared" si="27"/>
        <v>0</v>
      </c>
      <c r="V104" s="224">
        <f t="shared" si="27"/>
        <v>0</v>
      </c>
      <c r="W104" s="224">
        <f t="shared" si="27"/>
        <v>0.2857142857142857</v>
      </c>
      <c r="X104" s="2"/>
      <c r="Y104" s="178">
        <f t="shared" si="26"/>
        <v>19</v>
      </c>
      <c r="Z104" s="225" t="str">
        <f t="array" ref="Z104">IF(SUM(IF(('[1]19'!$L$2:$L$443=Z85)*('[1]19'!$T$2:$T$443&lt;&gt;""),1,0))&lt;&gt;0,(SUMIF('[1]19'!$L$2:$L$443,Z85,'[1]19'!$T$2:$T$443))/(SUM(IF(('[1]19'!$L$2:$L$443=Z85)*('[1]19'!$T$2:$T$443&lt;&gt;""),1,0))),"")</f>
        <v/>
      </c>
      <c r="AA104" s="225">
        <f t="array" ref="AA104">IF(SUM(IF(('[1]19'!$L$2:$L$443=AA85)*('[1]19'!$T$2:$T$443&lt;&gt;""),1,0))&lt;&gt;0,(SUMIF('[1]19'!$L$2:$L$443,AA85,'[1]19'!$T$2:$T$443))/(SUM(IF(('[1]19'!$L$2:$L$443=AA85)*('[1]19'!$T$2:$T$443&lt;&gt;""),1,0))),"")</f>
        <v>40</v>
      </c>
      <c r="AB104" s="225" t="str">
        <f t="array" ref="AB104">IF(SUM(IF(('[1]19'!$L$2:$L$443=AB85)*('[1]19'!$T$2:$T$443&lt;&gt;""),1,0))&lt;&gt;0,(SUMIF('[1]19'!$L$2:$L$443,AB85,'[1]19'!$T$2:$T$443))/(SUM(IF(('[1]19'!$L$2:$L$443=AB85)*('[1]19'!$T$2:$T$443&lt;&gt;""),1,0))),"")</f>
        <v/>
      </c>
      <c r="AC104" s="225">
        <f t="array" ref="AC104">IF(SUM(IF(('[1]19'!$L$2:$L$443=AC85)*('[1]19'!$T$2:$T$443&lt;&gt;""),1,0))&lt;&gt;0,(SUMIF('[1]19'!$L$2:$L$443,AC85,'[1]19'!$T$2:$T$443))/(SUM(IF(('[1]19'!$L$2:$L$443=AC85)*('[1]19'!$T$2:$T$443&lt;&gt;""),1,0))),"")</f>
        <v>50</v>
      </c>
      <c r="AD104" s="225" t="str">
        <f t="array" ref="AD104">IF(SUM(IF(('[1]19'!$L$2:$L$443=AD85)*('[1]19'!$T$2:$T$443&lt;&gt;""),1,0))&lt;&gt;0,(SUMIF('[1]19'!$L$2:$L$443,AD85,'[1]19'!$T$2:$T$443))/(SUM(IF(('[1]19'!$L$2:$L$443=AD85)*('[1]19'!$T$2:$T$443&lt;&gt;""),1,0))),"")</f>
        <v/>
      </c>
      <c r="AE104" s="225" t="str">
        <f t="array" ref="AE104">IF(SUM(IF(('[1]19'!$L$2:$L$443=AE85)*('[1]19'!$T$2:$T$443&lt;&gt;""),1,0))&lt;&gt;0,(SUMIF('[1]19'!$L$2:$L$443,AE85,'[1]19'!$T$2:$T$443))/(SUM(IF(('[1]19'!$L$2:$L$443=AE85)*('[1]19'!$T$2:$T$443&lt;&gt;""),1,0))),"")</f>
        <v/>
      </c>
      <c r="AF104" s="225" t="str">
        <f t="array" ref="AF104">IF(SUM(IF(('[1]19'!$L$2:$L$443=AF85)*('[1]19'!$T$2:$T$443&lt;&gt;""),1,0))&lt;&gt;0,(SUMIF('[1]19'!$L$2:$L$443,AF85,'[1]19'!$T$2:$T$443))/(SUM(IF(('[1]19'!$L$2:$L$443=AF85)*('[1]19'!$T$2:$T$443&lt;&gt;""),1,0))),"")</f>
        <v/>
      </c>
      <c r="AG104" s="225" t="str">
        <f t="array" ref="AG104">IF(SUM(IF(('[1]19'!$L$2:$L$443=AG85)*('[1]19'!$T$2:$T$443&lt;&gt;""),1,0))&lt;&gt;0,(SUMIF('[1]19'!$L$2:$L$443,AG85,'[1]19'!$T$2:$T$443))/(SUM(IF(('[1]19'!$L$2:$L$443=AG85)*('[1]19'!$T$2:$T$443&lt;&gt;""),1,0))),"")</f>
        <v/>
      </c>
      <c r="AH104" s="226" t="str">
        <f t="array" ref="AH104">IF(SUM(IF(('[1]19'!$L$2:$L$443=AH85)*('[1]19'!$T$2:$T$443&lt;&gt;""),1,0))&lt;&gt;0,(SUMIF('[1]19'!$L$2:$L$443,AH85,'[1]19'!$T$2:$T$443))/(SUM(IF(('[1]19'!$L$2:$L$443=AH85)*('[1]19'!$T$2:$T$443&lt;&gt;""),1,0))),"")</f>
        <v/>
      </c>
      <c r="AI104" s="2"/>
    </row>
    <row r="105" spans="1:35" ht="13.5" hidden="1" thickBot="1">
      <c r="A105" s="1"/>
      <c r="B105" s="1"/>
      <c r="C105" s="178">
        <f t="shared" si="23"/>
        <v>20</v>
      </c>
      <c r="D105" s="223">
        <f t="array" ref="D105">SUM(IF(('[1]20'!$L$2:$L$366=D85),1,0))</f>
        <v>0</v>
      </c>
      <c r="E105" s="223">
        <f t="array" ref="E105">SUM(IF(('[1]20'!$L$2:$L$366=E85),1,0))</f>
        <v>0</v>
      </c>
      <c r="F105" s="223">
        <f t="array" ref="F105">SUM(IF(('[1]20'!$L$2:$L$366=F85),1,0))</f>
        <v>0</v>
      </c>
      <c r="G105" s="223">
        <f t="array" ref="G105">SUM(IF(('[1]20'!$L$2:$L$366=G85),1,0))</f>
        <v>1</v>
      </c>
      <c r="H105" s="223">
        <f t="array" ref="H105">SUM(IF(('[1]20'!$L$2:$L$366=H85),1,0))</f>
        <v>0</v>
      </c>
      <c r="I105" s="223">
        <f t="array" ref="I105">SUM(IF(('[1]20'!$L$2:$L$366=I85),1,0))</f>
        <v>0</v>
      </c>
      <c r="J105" s="223">
        <f t="array" ref="J105">SUM(IF(('[1]20'!$L$2:$L$366=J85),1,0))</f>
        <v>0</v>
      </c>
      <c r="K105" s="223">
        <f t="array" ref="K105">SUM(IF(('[1]20'!$L$2:$L$366=K85),1,0))</f>
        <v>0</v>
      </c>
      <c r="L105" s="223">
        <f t="array" ref="L105">SUM(IF(('[1]20'!$L$2:$L$366=L85),1,0))</f>
        <v>0</v>
      </c>
      <c r="M105" s="2"/>
      <c r="N105" s="178">
        <f t="shared" si="24"/>
        <v>20</v>
      </c>
      <c r="O105" s="224">
        <f t="shared" si="27"/>
        <v>0</v>
      </c>
      <c r="P105" s="224">
        <f t="shared" si="27"/>
        <v>0</v>
      </c>
      <c r="Q105" s="224">
        <f t="shared" si="27"/>
        <v>0</v>
      </c>
      <c r="R105" s="224">
        <f t="shared" si="27"/>
        <v>0.25</v>
      </c>
      <c r="S105" s="224">
        <f t="shared" si="27"/>
        <v>0</v>
      </c>
      <c r="T105" s="224">
        <f t="shared" si="27"/>
        <v>0</v>
      </c>
      <c r="U105" s="224">
        <f t="shared" si="27"/>
        <v>0</v>
      </c>
      <c r="V105" s="224">
        <f t="shared" si="27"/>
        <v>0</v>
      </c>
      <c r="W105" s="224">
        <f t="shared" si="27"/>
        <v>0</v>
      </c>
      <c r="X105" s="2"/>
      <c r="Y105" s="178">
        <f t="shared" si="26"/>
        <v>20</v>
      </c>
      <c r="Z105" s="225" t="str">
        <f t="array" ref="Z105">IF(SUM(IF(('[1]20'!$L$2:$L$367=Z85)*('[1]20'!$T$2:$T$367&lt;&gt;""),1,0))&lt;&gt;0,(SUMIF('[1]20'!$L$2:$L$367,Z85,'[1]20'!$T$2:$T$367))/(SUM(IF(('[1]20'!$L$2:$L$367=Z85)*('[1]20'!$T$2:$T$367&lt;&gt;""),1,0))),"")</f>
        <v/>
      </c>
      <c r="AA105" s="225" t="str">
        <f t="array" ref="AA105">IF(SUM(IF(('[1]20'!$L$2:$L$367=AA85)*('[1]20'!$T$2:$T$367&lt;&gt;""),1,0))&lt;&gt;0,(SUMIF('[1]20'!$L$2:$L$367,AA85,'[1]20'!$T$2:$T$367))/(SUM(IF(('[1]20'!$L$2:$L$367=AA85)*('[1]20'!$T$2:$T$367&lt;&gt;""),1,0))),"")</f>
        <v/>
      </c>
      <c r="AB105" s="225" t="str">
        <f t="array" ref="AB105">IF(SUM(IF(('[1]20'!$L$2:$L$367=AB85)*('[1]20'!$T$2:$T$367&lt;&gt;""),1,0))&lt;&gt;0,(SUMIF('[1]20'!$L$2:$L$367,AB85,'[1]20'!$T$2:$T$367))/(SUM(IF(('[1]20'!$L$2:$L$367=AB85)*('[1]20'!$T$2:$T$367&lt;&gt;""),1,0))),"")</f>
        <v/>
      </c>
      <c r="AC105" s="225" t="str">
        <f t="array" ref="AC105">IF(SUM(IF(('[1]20'!$L$2:$L$367=AC85)*('[1]20'!$T$2:$T$367&lt;&gt;""),1,0))&lt;&gt;0,(SUMIF('[1]20'!$L$2:$L$367,AC85,'[1]20'!$T$2:$T$367))/(SUM(IF(('[1]20'!$L$2:$L$367=AC85)*('[1]20'!$T$2:$T$367&lt;&gt;""),1,0))),"")</f>
        <v/>
      </c>
      <c r="AD105" s="225" t="str">
        <f t="array" ref="AD105">IF(SUM(IF(('[1]20'!$L$2:$L$367=AD85)*('[1]20'!$T$2:$T$367&lt;&gt;""),1,0))&lt;&gt;0,(SUMIF('[1]20'!$L$2:$L$367,AD85,'[1]20'!$T$2:$T$367))/(SUM(IF(('[1]20'!$L$2:$L$367=AD85)*('[1]20'!$T$2:$T$367&lt;&gt;""),1,0))),"")</f>
        <v/>
      </c>
      <c r="AE105" s="225" t="str">
        <f t="array" ref="AE105">IF(SUM(IF(('[1]20'!$L$2:$L$367=AE85)*('[1]20'!$T$2:$T$367&lt;&gt;""),1,0))&lt;&gt;0,(SUMIF('[1]20'!$L$2:$L$367,AE85,'[1]20'!$T$2:$T$367))/(SUM(IF(('[1]20'!$L$2:$L$367=AE85)*('[1]20'!$T$2:$T$367&lt;&gt;""),1,0))),"")</f>
        <v/>
      </c>
      <c r="AF105" s="225" t="str">
        <f t="array" ref="AF105">IF(SUM(IF(('[1]20'!$L$2:$L$367=AF85)*('[1]20'!$T$2:$T$367&lt;&gt;""),1,0))&lt;&gt;0,(SUMIF('[1]20'!$L$2:$L$367,AF85,'[1]20'!$T$2:$T$367))/(SUM(IF(('[1]20'!$L$2:$L$367=AF85)*('[1]20'!$T$2:$T$367&lt;&gt;""),1,0))),"")</f>
        <v/>
      </c>
      <c r="AG105" s="225" t="str">
        <f t="array" ref="AG105">IF(SUM(IF(('[1]20'!$L$2:$L$367=AG85)*('[1]20'!$T$2:$T$367&lt;&gt;""),1,0))&lt;&gt;0,(SUMIF('[1]20'!$L$2:$L$367,AG85,'[1]20'!$T$2:$T$367))/(SUM(IF(('[1]20'!$L$2:$L$367=AG85)*('[1]20'!$T$2:$T$367&lt;&gt;""),1,0))),"")</f>
        <v/>
      </c>
      <c r="AH105" s="226" t="str">
        <f t="array" ref="AH105">IF(SUM(IF(('[1]20'!$L$2:$L$367=AH85)*('[1]20'!$T$2:$T$367&lt;&gt;""),1,0))&lt;&gt;0,(SUMIF('[1]20'!$L$2:$L$367,AH85,'[1]20'!$T$2:$T$367))/(SUM(IF(('[1]20'!$L$2:$L$367=AH85)*('[1]20'!$T$2:$T$367&lt;&gt;""),1,0))),"")</f>
        <v/>
      </c>
      <c r="AI105" s="2"/>
    </row>
    <row r="106" spans="1:35" ht="13.5" hidden="1" thickBot="1">
      <c r="A106" s="1"/>
      <c r="B106" s="1"/>
      <c r="C106" s="178">
        <f t="shared" si="23"/>
        <v>21</v>
      </c>
      <c r="D106" s="223">
        <f t="array" ref="D106">SUM(IF(('[1]21'!$L$2:$L$298=D85),1,0))</f>
        <v>0</v>
      </c>
      <c r="E106" s="223">
        <f t="array" ref="E106">SUM(IF(('[1]21'!$L$2:$L$298=E85),1,0))</f>
        <v>0</v>
      </c>
      <c r="F106" s="223">
        <f t="array" ref="F106">SUM(IF(('[1]21'!$L$2:$L$298=F85),1,0))</f>
        <v>0</v>
      </c>
      <c r="G106" s="223">
        <f t="array" ref="G106">SUM(IF(('[1]21'!$L$2:$L$298=G85),1,0))</f>
        <v>0</v>
      </c>
      <c r="H106" s="223">
        <f t="array" ref="H106">SUM(IF(('[1]21'!$L$2:$L$298=H85),1,0))</f>
        <v>0</v>
      </c>
      <c r="I106" s="223">
        <f t="array" ref="I106">SUM(IF(('[1]21'!$L$2:$L$298=I85),1,0))</f>
        <v>0</v>
      </c>
      <c r="J106" s="223">
        <f t="array" ref="J106">SUM(IF(('[1]21'!$L$2:$L$298=J85),1,0))</f>
        <v>0</v>
      </c>
      <c r="K106" s="223">
        <f t="array" ref="K106">SUM(IF(('[1]21'!$L$2:$L$298=K85),1,0))</f>
        <v>0</v>
      </c>
      <c r="L106" s="223">
        <f t="array" ref="L106">SUM(IF(('[1]21'!$L$2:$L$298=L85),1,0))</f>
        <v>0</v>
      </c>
      <c r="M106" s="2"/>
      <c r="N106" s="178">
        <f t="shared" si="24"/>
        <v>21</v>
      </c>
      <c r="O106" s="224" t="str">
        <f t="shared" si="27"/>
        <v/>
      </c>
      <c r="P106" s="224" t="str">
        <f t="shared" si="27"/>
        <v/>
      </c>
      <c r="Q106" s="224" t="str">
        <f t="shared" si="27"/>
        <v/>
      </c>
      <c r="R106" s="224" t="str">
        <f t="shared" si="27"/>
        <v/>
      </c>
      <c r="S106" s="224" t="str">
        <f t="shared" si="27"/>
        <v/>
      </c>
      <c r="T106" s="224" t="str">
        <f t="shared" si="27"/>
        <v/>
      </c>
      <c r="U106" s="224" t="str">
        <f t="shared" si="27"/>
        <v/>
      </c>
      <c r="V106" s="224" t="str">
        <f t="shared" si="27"/>
        <v/>
      </c>
      <c r="W106" s="224" t="str">
        <f t="shared" si="27"/>
        <v/>
      </c>
      <c r="X106" s="2"/>
      <c r="Y106" s="178">
        <f t="shared" si="26"/>
        <v>21</v>
      </c>
      <c r="Z106" s="225" t="str">
        <f t="array" ref="Z106">IF(SUM(IF(('[1]21'!$L$2:$L$299=Z85)*('[1]21'!$T$2:$T$299&lt;&gt;""),1,0))&lt;&gt;0,(SUMIF('[1]21'!$L$2:$L$299,Z85,'[1]21'!$T$2:$T$299))/(SUM(IF(('[1]21'!$L$2:$L$299=Z85)*('[1]21'!$T$2:$T$299&lt;&gt;""),1,0))),"")</f>
        <v/>
      </c>
      <c r="AA106" s="225" t="str">
        <f t="array" ref="AA106">IF(SUM(IF(('[1]21'!$L$2:$L$299=AA85)*('[1]21'!$T$2:$T$299&lt;&gt;""),1,0))&lt;&gt;0,(SUMIF('[1]21'!$L$2:$L$299,AA85,'[1]21'!$T$2:$T$299))/(SUM(IF(('[1]21'!$L$2:$L$299=AA85)*('[1]21'!$T$2:$T$299&lt;&gt;""),1,0))),"")</f>
        <v/>
      </c>
      <c r="AB106" s="225" t="str">
        <f t="array" ref="AB106">IF(SUM(IF(('[1]21'!$L$2:$L$299=AB85)*('[1]21'!$T$2:$T$299&lt;&gt;""),1,0))&lt;&gt;0,(SUMIF('[1]21'!$L$2:$L$299,AB85,'[1]21'!$T$2:$T$299))/(SUM(IF(('[1]21'!$L$2:$L$299=AB85)*('[1]21'!$T$2:$T$299&lt;&gt;""),1,0))),"")</f>
        <v/>
      </c>
      <c r="AC106" s="225" t="str">
        <f t="array" ref="AC106">IF(SUM(IF(('[1]21'!$L$2:$L$299=AC85)*('[1]21'!$T$2:$T$299&lt;&gt;""),1,0))&lt;&gt;0,(SUMIF('[1]21'!$L$2:$L$299,AC85,'[1]21'!$T$2:$T$299))/(SUM(IF(('[1]21'!$L$2:$L$299=AC85)*('[1]21'!$T$2:$T$299&lt;&gt;""),1,0))),"")</f>
        <v/>
      </c>
      <c r="AD106" s="225" t="str">
        <f t="array" ref="AD106">IF(SUM(IF(('[1]21'!$L$2:$L$299=AD85)*('[1]21'!$T$2:$T$299&lt;&gt;""),1,0))&lt;&gt;0,(SUMIF('[1]21'!$L$2:$L$299,AD85,'[1]21'!$T$2:$T$299))/(SUM(IF(('[1]21'!$L$2:$L$299=AD85)*('[1]21'!$T$2:$T$299&lt;&gt;""),1,0))),"")</f>
        <v/>
      </c>
      <c r="AE106" s="225" t="str">
        <f t="array" ref="AE106">IF(SUM(IF(('[1]21'!$L$2:$L$299=AE85)*('[1]21'!$T$2:$T$299&lt;&gt;""),1,0))&lt;&gt;0,(SUMIF('[1]21'!$L$2:$L$299,AE85,'[1]21'!$T$2:$T$299))/(SUM(IF(('[1]21'!$L$2:$L$299=AE85)*('[1]21'!$T$2:$T$299&lt;&gt;""),1,0))),"")</f>
        <v/>
      </c>
      <c r="AF106" s="225" t="str">
        <f t="array" ref="AF106">IF(SUM(IF(('[1]21'!$L$2:$L$299=AF85)*('[1]21'!$T$2:$T$299&lt;&gt;""),1,0))&lt;&gt;0,(SUMIF('[1]21'!$L$2:$L$299,AF85,'[1]21'!$T$2:$T$299))/(SUM(IF(('[1]21'!$L$2:$L$299=AF85)*('[1]21'!$T$2:$T$299&lt;&gt;""),1,0))),"")</f>
        <v/>
      </c>
      <c r="AG106" s="225" t="str">
        <f t="array" ref="AG106">IF(SUM(IF(('[1]21'!$L$2:$L$299=AG85)*('[1]21'!$T$2:$T$299&lt;&gt;""),1,0))&lt;&gt;0,(SUMIF('[1]21'!$L$2:$L$299,AG85,'[1]21'!$T$2:$T$299))/(SUM(IF(('[1]21'!$L$2:$L$299=AG85)*('[1]21'!$T$2:$T$299&lt;&gt;""),1,0))),"")</f>
        <v/>
      </c>
      <c r="AH106" s="226" t="str">
        <f t="array" ref="AH106">IF(SUM(IF(('[1]21'!$L$2:$L$299=AH85)*('[1]21'!$T$2:$T$299&lt;&gt;""),1,0))&lt;&gt;0,(SUMIF('[1]21'!$L$2:$L$299,AH85,'[1]21'!$T$2:$T$299))/(SUM(IF(('[1]21'!$L$2:$L$299=AH85)*('[1]21'!$T$2:$T$299&lt;&gt;""),1,0))),"")</f>
        <v/>
      </c>
      <c r="AI106" s="2"/>
    </row>
    <row r="107" spans="1:35" ht="13.5" hidden="1" thickBot="1">
      <c r="A107" s="1"/>
      <c r="B107" s="1"/>
      <c r="C107" s="178">
        <f t="shared" si="23"/>
        <v>22</v>
      </c>
      <c r="D107" s="223">
        <f t="array" ref="D107">SUM(IF(('[1]22'!$L$2:$L$378=D85),1,0))</f>
        <v>0</v>
      </c>
      <c r="E107" s="223">
        <f t="array" ref="E107">SUM(IF(('[1]22'!$L$2:$L$378=E85),1,0))</f>
        <v>0</v>
      </c>
      <c r="F107" s="223">
        <f t="array" ref="F107">SUM(IF(('[1]22'!$L$2:$L$378=F85),1,0))</f>
        <v>0</v>
      </c>
      <c r="G107" s="223">
        <f t="array" ref="G107">SUM(IF(('[1]22'!$L$2:$L$378=G85),1,0))</f>
        <v>0</v>
      </c>
      <c r="H107" s="223">
        <f t="array" ref="H107">SUM(IF(('[1]22'!$L$2:$L$378=H85),1,0))</f>
        <v>0</v>
      </c>
      <c r="I107" s="223">
        <f t="array" ref="I107">SUM(IF(('[1]22'!$L$2:$L$378=I85),1,0))</f>
        <v>0</v>
      </c>
      <c r="J107" s="223">
        <f t="array" ref="J107">SUM(IF(('[1]22'!$L$2:$L$378=J85),1,0))</f>
        <v>0</v>
      </c>
      <c r="K107" s="223">
        <f t="array" ref="K107">SUM(IF(('[1]22'!$L$2:$L$378=K85),1,0))</f>
        <v>0</v>
      </c>
      <c r="L107" s="223">
        <f t="array" ref="L107">SUM(IF(('[1]22'!$L$2:$L$378=L85),1,0))</f>
        <v>0</v>
      </c>
      <c r="M107" s="2"/>
      <c r="N107" s="178">
        <f t="shared" si="24"/>
        <v>22</v>
      </c>
      <c r="O107" s="224" t="str">
        <f t="shared" si="27"/>
        <v/>
      </c>
      <c r="P107" s="224" t="str">
        <f t="shared" si="27"/>
        <v/>
      </c>
      <c r="Q107" s="224" t="str">
        <f t="shared" si="27"/>
        <v/>
      </c>
      <c r="R107" s="224" t="str">
        <f t="shared" si="27"/>
        <v/>
      </c>
      <c r="S107" s="224" t="str">
        <f t="shared" si="27"/>
        <v/>
      </c>
      <c r="T107" s="224" t="str">
        <f t="shared" si="27"/>
        <v/>
      </c>
      <c r="U107" s="224" t="str">
        <f t="shared" si="27"/>
        <v/>
      </c>
      <c r="V107" s="224" t="str">
        <f t="shared" si="27"/>
        <v/>
      </c>
      <c r="W107" s="224" t="str">
        <f t="shared" si="27"/>
        <v/>
      </c>
      <c r="X107" s="2"/>
      <c r="Y107" s="178">
        <f t="shared" si="26"/>
        <v>22</v>
      </c>
      <c r="Z107" s="225" t="str">
        <f t="array" ref="Z107">IF(SUM(IF(('[1]22'!$L$2:$L$379=Z85)*('[1]22'!$T$2:$T$379&lt;&gt;""),1,0))&lt;&gt;0,(SUMIF('[1]22'!$L$2:$L$379,Z85,'[1]22'!$T$2:$T$379))/(SUM(IF(('[1]22'!$L$2:$L$379=Z85)*('[1]22'!$T$2:$T$379&lt;&gt;""),1,0))),"")</f>
        <v/>
      </c>
      <c r="AA107" s="225" t="str">
        <f t="array" ref="AA107">IF(SUM(IF(('[1]22'!$L$2:$L$379=AA85)*('[1]22'!$T$2:$T$379&lt;&gt;""),1,0))&lt;&gt;0,(SUMIF('[1]22'!$L$2:$L$379,AA85,'[1]22'!$T$2:$T$379))/(SUM(IF(('[1]22'!$L$2:$L$379=AA85)*('[1]22'!$T$2:$T$379&lt;&gt;""),1,0))),"")</f>
        <v/>
      </c>
      <c r="AB107" s="225" t="str">
        <f t="array" ref="AB107">IF(SUM(IF(('[1]22'!$L$2:$L$379=AB85)*('[1]22'!$T$2:$T$379&lt;&gt;""),1,0))&lt;&gt;0,(SUMIF('[1]22'!$L$2:$L$379,AB85,'[1]22'!$T$2:$T$379))/(SUM(IF(('[1]22'!$L$2:$L$379=AB85)*('[1]22'!$T$2:$T$379&lt;&gt;""),1,0))),"")</f>
        <v/>
      </c>
      <c r="AC107" s="225" t="str">
        <f t="array" ref="AC107">IF(SUM(IF(('[1]22'!$L$2:$L$379=AC85)*('[1]22'!$T$2:$T$379&lt;&gt;""),1,0))&lt;&gt;0,(SUMIF('[1]22'!$L$2:$L$379,AC85,'[1]22'!$T$2:$T$379))/(SUM(IF(('[1]22'!$L$2:$L$379=AC85)*('[1]22'!$T$2:$T$379&lt;&gt;""),1,0))),"")</f>
        <v/>
      </c>
      <c r="AD107" s="225" t="str">
        <f t="array" ref="AD107">IF(SUM(IF(('[1]22'!$L$2:$L$379=AD85)*('[1]22'!$T$2:$T$379&lt;&gt;""),1,0))&lt;&gt;0,(SUMIF('[1]22'!$L$2:$L$379,AD85,'[1]22'!$T$2:$T$379))/(SUM(IF(('[1]22'!$L$2:$L$379=AD85)*('[1]22'!$T$2:$T$379&lt;&gt;""),1,0))),"")</f>
        <v/>
      </c>
      <c r="AE107" s="225" t="str">
        <f t="array" ref="AE107">IF(SUM(IF(('[1]22'!$L$2:$L$379=AE85)*('[1]22'!$T$2:$T$379&lt;&gt;""),1,0))&lt;&gt;0,(SUMIF('[1]22'!$L$2:$L$379,AE85,'[1]22'!$T$2:$T$379))/(SUM(IF(('[1]22'!$L$2:$L$379=AE85)*('[1]22'!$T$2:$T$379&lt;&gt;""),1,0))),"")</f>
        <v/>
      </c>
      <c r="AF107" s="225" t="str">
        <f t="array" ref="AF107">IF(SUM(IF(('[1]22'!$L$2:$L$379=AF85)*('[1]22'!$T$2:$T$379&lt;&gt;""),1,0))&lt;&gt;0,(SUMIF('[1]22'!$L$2:$L$379,AF85,'[1]22'!$T$2:$T$379))/(SUM(IF(('[1]22'!$L$2:$L$379=AF85)*('[1]22'!$T$2:$T$379&lt;&gt;""),1,0))),"")</f>
        <v/>
      </c>
      <c r="AG107" s="225" t="str">
        <f t="array" ref="AG107">IF(SUM(IF(('[1]22'!$L$2:$L$379=AG85)*('[1]22'!$T$2:$T$379&lt;&gt;""),1,0))&lt;&gt;0,(SUMIF('[1]22'!$L$2:$L$379,AG85,'[1]22'!$T$2:$T$379))/(SUM(IF(('[1]22'!$L$2:$L$379=AG85)*('[1]22'!$T$2:$T$379&lt;&gt;""),1,0))),"")</f>
        <v/>
      </c>
      <c r="AH107" s="226" t="str">
        <f t="array" ref="AH107">IF(SUM(IF(('[1]22'!$L$2:$L$379=AH85)*('[1]22'!$T$2:$T$379&lt;&gt;""),1,0))&lt;&gt;0,(SUMIF('[1]22'!$L$2:$L$379,AH85,'[1]22'!$T$2:$T$379))/(SUM(IF(('[1]22'!$L$2:$L$379=AH85)*('[1]22'!$T$2:$T$379&lt;&gt;""),1,0))),"")</f>
        <v/>
      </c>
      <c r="AI107" s="2"/>
    </row>
    <row r="108" spans="1:35" ht="13.5" hidden="1" thickBot="1">
      <c r="A108" s="1"/>
      <c r="B108" s="1"/>
      <c r="C108" s="178">
        <f t="shared" si="23"/>
        <v>23</v>
      </c>
      <c r="D108" s="223">
        <f t="array" ref="D108">SUM(IF(('[1]23'!$L$2:$L$420=D85),1,0))</f>
        <v>0</v>
      </c>
      <c r="E108" s="223">
        <f t="array" ref="E108">SUM(IF(('[1]23'!$L$2:$L$420=E85),1,0))</f>
        <v>0</v>
      </c>
      <c r="F108" s="223">
        <f t="array" ref="F108">SUM(IF(('[1]23'!$L$2:$L$420=F85),1,0))</f>
        <v>0</v>
      </c>
      <c r="G108" s="223">
        <f t="array" ref="G108">SUM(IF(('[1]23'!$L$2:$L$420=G85),1,0))</f>
        <v>0</v>
      </c>
      <c r="H108" s="223">
        <f t="array" ref="H108">SUM(IF(('[1]23'!$L$2:$L$420=H85),1,0))</f>
        <v>0</v>
      </c>
      <c r="I108" s="223">
        <f t="array" ref="I108">SUM(IF(('[1]23'!$L$2:$L$420=I85),1,0))</f>
        <v>0</v>
      </c>
      <c r="J108" s="223">
        <f t="array" ref="J108">SUM(IF(('[1]23'!$L$2:$L$420=J85),1,0))</f>
        <v>0</v>
      </c>
      <c r="K108" s="223">
        <f t="array" ref="K108">SUM(IF(('[1]23'!$L$2:$L$420=K85),1,0))</f>
        <v>0</v>
      </c>
      <c r="L108" s="223">
        <f t="array" ref="L108">SUM(IF(('[1]23'!$L$2:$L$420=L85),1,0))</f>
        <v>0</v>
      </c>
      <c r="M108" s="2"/>
      <c r="N108" s="178">
        <f t="shared" si="24"/>
        <v>23</v>
      </c>
      <c r="O108" s="224" t="str">
        <f t="shared" si="27"/>
        <v/>
      </c>
      <c r="P108" s="224" t="str">
        <f t="shared" si="27"/>
        <v/>
      </c>
      <c r="Q108" s="224" t="str">
        <f t="shared" si="27"/>
        <v/>
      </c>
      <c r="R108" s="224" t="str">
        <f t="shared" si="27"/>
        <v/>
      </c>
      <c r="S108" s="224" t="str">
        <f t="shared" si="27"/>
        <v/>
      </c>
      <c r="T108" s="224" t="str">
        <f t="shared" si="27"/>
        <v/>
      </c>
      <c r="U108" s="224" t="str">
        <f t="shared" si="27"/>
        <v/>
      </c>
      <c r="V108" s="224" t="str">
        <f t="shared" si="27"/>
        <v/>
      </c>
      <c r="W108" s="224" t="str">
        <f t="shared" si="27"/>
        <v/>
      </c>
      <c r="X108" s="2"/>
      <c r="Y108" s="178">
        <f t="shared" si="26"/>
        <v>23</v>
      </c>
      <c r="Z108" s="225" t="str">
        <f t="array" ref="Z108">IF(SUM(IF(('[1]23'!$L$2:$L$421=Z85)*('[1]23'!$T$2:$T$421&lt;&gt;""),1,0))&lt;&gt;0,(SUMIF('[1]23'!$L$2:$L$421,Z85,'[1]23'!$T$2:$T$421))/(SUM(IF(('[1]23'!$L$2:$L$421=Z85)*('[1]23'!$T$2:$T$421&lt;&gt;""),1,0))),"")</f>
        <v/>
      </c>
      <c r="AA108" s="225" t="str">
        <f t="array" ref="AA108">IF(SUM(IF(('[1]23'!$L$2:$L$421=AA85)*('[1]23'!$T$2:$T$421&lt;&gt;""),1,0))&lt;&gt;0,(SUMIF('[1]23'!$L$2:$L$421,AA85,'[1]23'!$T$2:$T$421))/(SUM(IF(('[1]23'!$L$2:$L$421=AA85)*('[1]23'!$T$2:$T$421&lt;&gt;""),1,0))),"")</f>
        <v/>
      </c>
      <c r="AB108" s="225" t="str">
        <f t="array" ref="AB108">IF(SUM(IF(('[1]23'!$L$2:$L$421=AB85)*('[1]23'!$T$2:$T$421&lt;&gt;""),1,0))&lt;&gt;0,(SUMIF('[1]23'!$L$2:$L$421,AB85,'[1]23'!$T$2:$T$421))/(SUM(IF(('[1]23'!$L$2:$L$421=AB85)*('[1]23'!$T$2:$T$421&lt;&gt;""),1,0))),"")</f>
        <v/>
      </c>
      <c r="AC108" s="225" t="str">
        <f t="array" ref="AC108">IF(SUM(IF(('[1]23'!$L$2:$L$421=AC85)*('[1]23'!$T$2:$T$421&lt;&gt;""),1,0))&lt;&gt;0,(SUMIF('[1]23'!$L$2:$L$421,AC85,'[1]23'!$T$2:$T$421))/(SUM(IF(('[1]23'!$L$2:$L$421=AC85)*('[1]23'!$T$2:$T$421&lt;&gt;""),1,0))),"")</f>
        <v/>
      </c>
      <c r="AD108" s="225" t="str">
        <f t="array" ref="AD108">IF(SUM(IF(('[1]23'!$L$2:$L$421=AD85)*('[1]23'!$T$2:$T$421&lt;&gt;""),1,0))&lt;&gt;0,(SUMIF('[1]23'!$L$2:$L$421,AD85,'[1]23'!$T$2:$T$421))/(SUM(IF(('[1]23'!$L$2:$L$421=AD85)*('[1]23'!$T$2:$T$421&lt;&gt;""),1,0))),"")</f>
        <v/>
      </c>
      <c r="AE108" s="225" t="str">
        <f t="array" ref="AE108">IF(SUM(IF(('[1]23'!$L$2:$L$421=AE85)*('[1]23'!$T$2:$T$421&lt;&gt;""),1,0))&lt;&gt;0,(SUMIF('[1]23'!$L$2:$L$421,AE85,'[1]23'!$T$2:$T$421))/(SUM(IF(('[1]23'!$L$2:$L$421=AE85)*('[1]23'!$T$2:$T$421&lt;&gt;""),1,0))),"")</f>
        <v/>
      </c>
      <c r="AF108" s="225" t="str">
        <f t="array" ref="AF108">IF(SUM(IF(('[1]23'!$L$2:$L$421=AF85)*('[1]23'!$T$2:$T$421&lt;&gt;""),1,0))&lt;&gt;0,(SUMIF('[1]23'!$L$2:$L$421,AF85,'[1]23'!$T$2:$T$421))/(SUM(IF(('[1]23'!$L$2:$L$421=AF85)*('[1]23'!$T$2:$T$421&lt;&gt;""),1,0))),"")</f>
        <v/>
      </c>
      <c r="AG108" s="225" t="str">
        <f t="array" ref="AG108">IF(SUM(IF(('[1]23'!$L$2:$L$421=AG85)*('[1]23'!$T$2:$T$421&lt;&gt;""),1,0))&lt;&gt;0,(SUMIF('[1]23'!$L$2:$L$421,AG85,'[1]23'!$T$2:$T$421))/(SUM(IF(('[1]23'!$L$2:$L$421=AG85)*('[1]23'!$T$2:$T$421&lt;&gt;""),1,0))),"")</f>
        <v/>
      </c>
      <c r="AH108" s="226" t="str">
        <f t="array" ref="AH108">IF(SUM(IF(('[1]23'!$L$2:$L$421=AH85)*('[1]23'!$T$2:$T$421&lt;&gt;""),1,0))&lt;&gt;0,(SUMIF('[1]23'!$L$2:$L$421,AH85,'[1]23'!$T$2:$T$421))/(SUM(IF(('[1]23'!$L$2:$L$421=AH85)*('[1]23'!$T$2:$T$421&lt;&gt;""),1,0))),"")</f>
        <v/>
      </c>
      <c r="AI108" s="2"/>
    </row>
    <row r="109" spans="1:35" ht="13.5" hidden="1" thickBot="1">
      <c r="A109" s="1"/>
      <c r="B109" s="1"/>
      <c r="C109" s="178">
        <f t="shared" si="23"/>
        <v>24</v>
      </c>
      <c r="D109" s="223">
        <f t="array" ref="D109">SUM(IF(('[1]24'!$L$2:$L$413=D85),1,0))</f>
        <v>0</v>
      </c>
      <c r="E109" s="223">
        <f t="array" ref="E109">SUM(IF(('[1]24'!$L$2:$L$413=E85),1,0))</f>
        <v>0</v>
      </c>
      <c r="F109" s="223">
        <f t="array" ref="F109">SUM(IF(('[1]24'!$L$2:$L$413=F85),1,0))</f>
        <v>0</v>
      </c>
      <c r="G109" s="223">
        <f t="array" ref="G109">SUM(IF(('[1]24'!$L$2:$L$413=G85),1,0))</f>
        <v>0</v>
      </c>
      <c r="H109" s="223">
        <f t="array" ref="H109">SUM(IF(('[1]24'!$L$2:$L$413=H85),1,0))</f>
        <v>0</v>
      </c>
      <c r="I109" s="223">
        <f t="array" ref="I109">SUM(IF(('[1]24'!$L$2:$L$413=I85),1,0))</f>
        <v>0</v>
      </c>
      <c r="J109" s="223">
        <f t="array" ref="J109">SUM(IF(('[1]24'!$L$2:$L$413=J85),1,0))</f>
        <v>0</v>
      </c>
      <c r="K109" s="223">
        <f t="array" ref="K109">SUM(IF(('[1]24'!$L$2:$L$413=K85),1,0))</f>
        <v>0</v>
      </c>
      <c r="L109" s="223">
        <f t="array" ref="L109">SUM(IF(('[1]24'!$L$2:$L$413=L85),1,0))</f>
        <v>0</v>
      </c>
      <c r="M109" s="2"/>
      <c r="N109" s="178">
        <f t="shared" si="24"/>
        <v>24</v>
      </c>
      <c r="O109" s="224" t="str">
        <f t="shared" si="27"/>
        <v/>
      </c>
      <c r="P109" s="224" t="str">
        <f t="shared" si="27"/>
        <v/>
      </c>
      <c r="Q109" s="224" t="str">
        <f t="shared" si="27"/>
        <v/>
      </c>
      <c r="R109" s="224" t="str">
        <f t="shared" si="27"/>
        <v/>
      </c>
      <c r="S109" s="224" t="str">
        <f t="shared" si="27"/>
        <v/>
      </c>
      <c r="T109" s="224" t="str">
        <f t="shared" si="27"/>
        <v/>
      </c>
      <c r="U109" s="224" t="str">
        <f t="shared" si="27"/>
        <v/>
      </c>
      <c r="V109" s="224" t="str">
        <f t="shared" si="27"/>
        <v/>
      </c>
      <c r="W109" s="224" t="str">
        <f t="shared" si="27"/>
        <v/>
      </c>
      <c r="X109" s="2"/>
      <c r="Y109" s="178">
        <f t="shared" si="26"/>
        <v>24</v>
      </c>
      <c r="Z109" s="225" t="str">
        <f t="array" ref="Z109">IF(SUM(IF(('[1]24'!$L$2:$L$414=Z85)*('[1]24'!$T$2:$T$414&lt;&gt;""),1,0))&lt;&gt;0,(SUMIF('[1]24'!$L$2:$L$414,Z85,'[1]24'!$T$2:$T$414))/(SUM(IF(('[1]24'!$L$2:$L$414=Z85)*('[1]24'!$T$2:$T$414&lt;&gt;""),1,0))),"")</f>
        <v/>
      </c>
      <c r="AA109" s="225" t="str">
        <f t="array" ref="AA109">IF(SUM(IF(('[1]24'!$L$2:$L$414=AA85)*('[1]24'!$T$2:$T$414&lt;&gt;""),1,0))&lt;&gt;0,(SUMIF('[1]24'!$L$2:$L$414,AA85,'[1]24'!$T$2:$T$414))/(SUM(IF(('[1]24'!$L$2:$L$414=AA85)*('[1]24'!$T$2:$T$414&lt;&gt;""),1,0))),"")</f>
        <v/>
      </c>
      <c r="AB109" s="225" t="str">
        <f t="array" ref="AB109">IF(SUM(IF(('[1]24'!$L$2:$L$414=AB85)*('[1]24'!$T$2:$T$414&lt;&gt;""),1,0))&lt;&gt;0,(SUMIF('[1]24'!$L$2:$L$414,AB85,'[1]24'!$T$2:$T$414))/(SUM(IF(('[1]24'!$L$2:$L$414=AB85)*('[1]24'!$T$2:$T$414&lt;&gt;""),1,0))),"")</f>
        <v/>
      </c>
      <c r="AC109" s="225" t="str">
        <f t="array" ref="AC109">IF(SUM(IF(('[1]24'!$L$2:$L$414=AC85)*('[1]24'!$T$2:$T$414&lt;&gt;""),1,0))&lt;&gt;0,(SUMIF('[1]24'!$L$2:$L$414,AC85,'[1]24'!$T$2:$T$414))/(SUM(IF(('[1]24'!$L$2:$L$414=AC85)*('[1]24'!$T$2:$T$414&lt;&gt;""),1,0))),"")</f>
        <v/>
      </c>
      <c r="AD109" s="225" t="str">
        <f t="array" ref="AD109">IF(SUM(IF(('[1]24'!$L$2:$L$414=AD85)*('[1]24'!$T$2:$T$414&lt;&gt;""),1,0))&lt;&gt;0,(SUMIF('[1]24'!$L$2:$L$414,AD85,'[1]24'!$T$2:$T$414))/(SUM(IF(('[1]24'!$L$2:$L$414=AD85)*('[1]24'!$T$2:$T$414&lt;&gt;""),1,0))),"")</f>
        <v/>
      </c>
      <c r="AE109" s="225" t="str">
        <f t="array" ref="AE109">IF(SUM(IF(('[1]24'!$L$2:$L$414=AE85)*('[1]24'!$T$2:$T$414&lt;&gt;""),1,0))&lt;&gt;0,(SUMIF('[1]24'!$L$2:$L$414,AE85,'[1]24'!$T$2:$T$414))/(SUM(IF(('[1]24'!$L$2:$L$414=AE85)*('[1]24'!$T$2:$T$414&lt;&gt;""),1,0))),"")</f>
        <v/>
      </c>
      <c r="AF109" s="225" t="str">
        <f t="array" ref="AF109">IF(SUM(IF(('[1]24'!$L$2:$L$414=AF85)*('[1]24'!$T$2:$T$414&lt;&gt;""),1,0))&lt;&gt;0,(SUMIF('[1]24'!$L$2:$L$414,AF85,'[1]24'!$T$2:$T$414))/(SUM(IF(('[1]24'!$L$2:$L$414=AF85)*('[1]24'!$T$2:$T$414&lt;&gt;""),1,0))),"")</f>
        <v/>
      </c>
      <c r="AG109" s="225" t="str">
        <f t="array" ref="AG109">IF(SUM(IF(('[1]24'!$L$2:$L$414=AG85)*('[1]24'!$T$2:$T$414&lt;&gt;""),1,0))&lt;&gt;0,(SUMIF('[1]24'!$L$2:$L$414,AG85,'[1]24'!$T$2:$T$414))/(SUM(IF(('[1]24'!$L$2:$L$414=AG85)*('[1]24'!$T$2:$T$414&lt;&gt;""),1,0))),"")</f>
        <v/>
      </c>
      <c r="AH109" s="226" t="str">
        <f t="array" ref="AH109">IF(SUM(IF(('[1]24'!$L$2:$L$414=AH85)*('[1]24'!$T$2:$T$414&lt;&gt;""),1,0))&lt;&gt;0,(SUMIF('[1]24'!$L$2:$L$414,AH85,'[1]24'!$T$2:$T$414))/(SUM(IF(('[1]24'!$L$2:$L$414=AH85)*('[1]24'!$T$2:$T$414&lt;&gt;""),1,0))),"")</f>
        <v/>
      </c>
      <c r="AI109" s="2"/>
    </row>
    <row r="110" spans="1:35" ht="13.5" hidden="1" thickBot="1">
      <c r="A110" s="1"/>
      <c r="B110" s="1"/>
      <c r="C110" s="178">
        <f t="shared" si="23"/>
        <v>25</v>
      </c>
      <c r="D110" s="223">
        <f t="array" ref="D110">SUM(IF(('[1]25'!$L$2:$L$421=D85),1,0))</f>
        <v>0</v>
      </c>
      <c r="E110" s="223">
        <f t="array" ref="E110">SUM(IF(('[1]25'!$L$2:$L$421=E85),1,0))</f>
        <v>0</v>
      </c>
      <c r="F110" s="223">
        <f t="array" ref="F110">SUM(IF(('[1]25'!$L$2:$L$421=F85),1,0))</f>
        <v>0</v>
      </c>
      <c r="G110" s="223">
        <f t="array" ref="G110">SUM(IF(('[1]25'!$L$2:$L$421=G85),1,0))</f>
        <v>0</v>
      </c>
      <c r="H110" s="223">
        <f t="array" ref="H110">SUM(IF(('[1]25'!$L$2:$L$421=H85),1,0))</f>
        <v>0</v>
      </c>
      <c r="I110" s="223">
        <f t="array" ref="I110">SUM(IF(('[1]25'!$L$2:$L$421=I85),1,0))</f>
        <v>0</v>
      </c>
      <c r="J110" s="223">
        <f t="array" ref="J110">SUM(IF(('[1]25'!$L$2:$L$421=J85),1,0))</f>
        <v>0</v>
      </c>
      <c r="K110" s="223">
        <f t="array" ref="K110">SUM(IF(('[1]25'!$L$2:$L$421=K85),1,0))</f>
        <v>0</v>
      </c>
      <c r="L110" s="223">
        <f t="array" ref="L110">SUM(IF(('[1]25'!$L$2:$L$421=L85),1,0))</f>
        <v>0</v>
      </c>
      <c r="M110" s="2"/>
      <c r="N110" s="178">
        <f t="shared" si="24"/>
        <v>25</v>
      </c>
      <c r="O110" s="224" t="str">
        <f t="shared" si="27"/>
        <v/>
      </c>
      <c r="P110" s="224" t="str">
        <f t="shared" si="27"/>
        <v/>
      </c>
      <c r="Q110" s="224" t="str">
        <f t="shared" si="27"/>
        <v/>
      </c>
      <c r="R110" s="224" t="str">
        <f t="shared" si="27"/>
        <v/>
      </c>
      <c r="S110" s="224" t="str">
        <f t="shared" si="27"/>
        <v/>
      </c>
      <c r="T110" s="224" t="str">
        <f t="shared" si="27"/>
        <v/>
      </c>
      <c r="U110" s="224" t="str">
        <f t="shared" si="27"/>
        <v/>
      </c>
      <c r="V110" s="224" t="str">
        <f t="shared" si="27"/>
        <v/>
      </c>
      <c r="W110" s="224" t="str">
        <f t="shared" si="27"/>
        <v/>
      </c>
      <c r="X110" s="2"/>
      <c r="Y110" s="178">
        <f t="shared" si="26"/>
        <v>25</v>
      </c>
      <c r="Z110" s="225" t="str">
        <f t="array" ref="Z110">IF(SUM(IF(('[1]25'!$L$2:$L$422=Z85)*('[1]25'!$T$2:$T$422&lt;&gt;""),1,0))&lt;&gt;0,(SUMIF('[1]25'!$L$2:$L$422,Z85,'[1]25'!$T$2:$T$422))/(SUM(IF(('[1]25'!$L$2:$L$422=Z85)*('[1]25'!$T$2:$T$422&lt;&gt;""),1,0))),"")</f>
        <v/>
      </c>
      <c r="AA110" s="225" t="str">
        <f t="array" ref="AA110">IF(SUM(IF(('[1]25'!$L$2:$L$422=AA85)*('[1]25'!$T$2:$T$422&lt;&gt;""),1,0))&lt;&gt;0,(SUMIF('[1]25'!$L$2:$L$422,AA85,'[1]25'!$T$2:$T$422))/(SUM(IF(('[1]25'!$L$2:$L$422=AA85)*('[1]25'!$T$2:$T$422&lt;&gt;""),1,0))),"")</f>
        <v/>
      </c>
      <c r="AB110" s="225" t="str">
        <f t="array" ref="AB110">IF(SUM(IF(('[1]25'!$L$2:$L$422=AB85)*('[1]25'!$T$2:$T$422&lt;&gt;""),1,0))&lt;&gt;0,(SUMIF('[1]25'!$L$2:$L$422,AB85,'[1]25'!$T$2:$T$422))/(SUM(IF(('[1]25'!$L$2:$L$422=AB85)*('[1]25'!$T$2:$T$422&lt;&gt;""),1,0))),"")</f>
        <v/>
      </c>
      <c r="AC110" s="225" t="str">
        <f t="array" ref="AC110">IF(SUM(IF(('[1]25'!$L$2:$L$422=AC85)*('[1]25'!$T$2:$T$422&lt;&gt;""),1,0))&lt;&gt;0,(SUMIF('[1]25'!$L$2:$L$422,AC85,'[1]25'!$T$2:$T$422))/(SUM(IF(('[1]25'!$L$2:$L$422=AC85)*('[1]25'!$T$2:$T$422&lt;&gt;""),1,0))),"")</f>
        <v/>
      </c>
      <c r="AD110" s="225" t="str">
        <f t="array" ref="AD110">IF(SUM(IF(('[1]25'!$L$2:$L$422=AD85)*('[1]25'!$T$2:$T$422&lt;&gt;""),1,0))&lt;&gt;0,(SUMIF('[1]25'!$L$2:$L$422,AD85,'[1]25'!$T$2:$T$422))/(SUM(IF(('[1]25'!$L$2:$L$422=AD85)*('[1]25'!$T$2:$T$422&lt;&gt;""),1,0))),"")</f>
        <v/>
      </c>
      <c r="AE110" s="225" t="str">
        <f t="array" ref="AE110">IF(SUM(IF(('[1]25'!$L$2:$L$422=AE85)*('[1]25'!$T$2:$T$422&lt;&gt;""),1,0))&lt;&gt;0,(SUMIF('[1]25'!$L$2:$L$422,AE85,'[1]25'!$T$2:$T$422))/(SUM(IF(('[1]25'!$L$2:$L$422=AE85)*('[1]25'!$T$2:$T$422&lt;&gt;""),1,0))),"")</f>
        <v/>
      </c>
      <c r="AF110" s="225" t="str">
        <f t="array" ref="AF110">IF(SUM(IF(('[1]25'!$L$2:$L$422=AF85)*('[1]25'!$T$2:$T$422&lt;&gt;""),1,0))&lt;&gt;0,(SUMIF('[1]25'!$L$2:$L$422,AF85,'[1]25'!$T$2:$T$422))/(SUM(IF(('[1]25'!$L$2:$L$422=AF85)*('[1]25'!$T$2:$T$422&lt;&gt;""),1,0))),"")</f>
        <v/>
      </c>
      <c r="AG110" s="225" t="str">
        <f t="array" ref="AG110">IF(SUM(IF(('[1]25'!$L$2:$L$422=AG85)*('[1]25'!$T$2:$T$422&lt;&gt;""),1,0))&lt;&gt;0,(SUMIF('[1]25'!$L$2:$L$422,AG85,'[1]25'!$T$2:$T$422))/(SUM(IF(('[1]25'!$L$2:$L$422=AG85)*('[1]25'!$T$2:$T$422&lt;&gt;""),1,0))),"")</f>
        <v/>
      </c>
      <c r="AH110" s="226" t="str">
        <f t="array" ref="AH110">IF(SUM(IF(('[1]25'!$L$2:$L$422=AH85)*('[1]25'!$T$2:$T$422&lt;&gt;""),1,0))&lt;&gt;0,(SUMIF('[1]25'!$L$2:$L$422,AH85,'[1]25'!$T$2:$T$422))/(SUM(IF(('[1]25'!$L$2:$L$422=AH85)*('[1]25'!$T$2:$T$422&lt;&gt;""),1,0))),"")</f>
        <v/>
      </c>
      <c r="AI110" s="2"/>
    </row>
    <row r="111" spans="1:35" ht="13.5" hidden="1" thickBot="1">
      <c r="A111" s="1"/>
      <c r="B111" s="1"/>
      <c r="C111" s="178">
        <f t="shared" si="23"/>
        <v>26</v>
      </c>
      <c r="D111" s="223">
        <f t="array" ref="D111">SUM(IF(('[1]26'!$L$2:$L$421=D85),1,0))</f>
        <v>0</v>
      </c>
      <c r="E111" s="223">
        <f t="array" ref="E111">SUM(IF(('[1]26'!$L$2:$L$421=E85),1,0))</f>
        <v>0</v>
      </c>
      <c r="F111" s="223">
        <f t="array" ref="F111">SUM(IF(('[1]26'!$L$2:$L$421=F85),1,0))</f>
        <v>0</v>
      </c>
      <c r="G111" s="223">
        <f t="array" ref="G111">SUM(IF(('[1]26'!$L$2:$L$421=G85),1,0))</f>
        <v>0</v>
      </c>
      <c r="H111" s="223">
        <f t="array" ref="H111">SUM(IF(('[1]26'!$L$2:$L$421=H85),1,0))</f>
        <v>0</v>
      </c>
      <c r="I111" s="223">
        <f t="array" ref="I111">SUM(IF(('[1]26'!$L$2:$L$421=I85),1,0))</f>
        <v>0</v>
      </c>
      <c r="J111" s="223">
        <f t="array" ref="J111">SUM(IF(('[1]26'!$L$2:$L$421=J85),1,0))</f>
        <v>0</v>
      </c>
      <c r="K111" s="223">
        <f t="array" ref="K111">SUM(IF(('[1]26'!$L$2:$L$421=K85),1,0))</f>
        <v>0</v>
      </c>
      <c r="L111" s="223">
        <f t="array" ref="L111">SUM(IF(('[1]26'!$L$2:$L$421=L85),1,0))</f>
        <v>0</v>
      </c>
      <c r="M111" s="2"/>
      <c r="N111" s="178">
        <f t="shared" si="24"/>
        <v>26</v>
      </c>
      <c r="O111" s="224" t="str">
        <f t="shared" si="27"/>
        <v/>
      </c>
      <c r="P111" s="224" t="str">
        <f t="shared" si="27"/>
        <v/>
      </c>
      <c r="Q111" s="224" t="str">
        <f t="shared" si="27"/>
        <v/>
      </c>
      <c r="R111" s="224" t="str">
        <f t="shared" si="27"/>
        <v/>
      </c>
      <c r="S111" s="224" t="str">
        <f t="shared" si="27"/>
        <v/>
      </c>
      <c r="T111" s="224" t="str">
        <f t="shared" si="27"/>
        <v/>
      </c>
      <c r="U111" s="224" t="str">
        <f t="shared" si="27"/>
        <v/>
      </c>
      <c r="V111" s="224" t="str">
        <f t="shared" si="27"/>
        <v/>
      </c>
      <c r="W111" s="224" t="str">
        <f t="shared" si="27"/>
        <v/>
      </c>
      <c r="X111" s="2"/>
      <c r="Y111" s="178">
        <f t="shared" si="26"/>
        <v>26</v>
      </c>
      <c r="Z111" s="225" t="str">
        <f t="array" ref="Z111">IF(SUM(IF(('[1]26'!$L$2:$L$422=Z85)*('[1]26'!$T$2:$T$422&lt;&gt;""),1,0))&lt;&gt;0,(SUMIF('[1]26'!$L$2:$L$422,Z85,'[1]26'!$T$2:$T$422))/(SUM(IF(('[1]26'!$L$2:$L$422=Z85)*('[1]26'!$T$2:$T$422&lt;&gt;""),1,0))),"")</f>
        <v/>
      </c>
      <c r="AA111" s="225" t="str">
        <f t="array" ref="AA111">IF(SUM(IF(('[1]26'!$L$2:$L$422=AA85)*('[1]26'!$T$2:$T$422&lt;&gt;""),1,0))&lt;&gt;0,(SUMIF('[1]26'!$L$2:$L$422,AA85,'[1]26'!$T$2:$T$422))/(SUM(IF(('[1]26'!$L$2:$L$422=AA85)*('[1]26'!$T$2:$T$422&lt;&gt;""),1,0))),"")</f>
        <v/>
      </c>
      <c r="AB111" s="225" t="str">
        <f t="array" ref="AB111">IF(SUM(IF(('[1]26'!$L$2:$L$422=AB85)*('[1]26'!$T$2:$T$422&lt;&gt;""),1,0))&lt;&gt;0,(SUMIF('[1]26'!$L$2:$L$422,AB85,'[1]26'!$T$2:$T$422))/(SUM(IF(('[1]26'!$L$2:$L$422=AB85)*('[1]26'!$T$2:$T$422&lt;&gt;""),1,0))),"")</f>
        <v/>
      </c>
      <c r="AC111" s="225" t="str">
        <f t="array" ref="AC111">IF(SUM(IF(('[1]26'!$L$2:$L$422=AC85)*('[1]26'!$T$2:$T$422&lt;&gt;""),1,0))&lt;&gt;0,(SUMIF('[1]26'!$L$2:$L$422,AC85,'[1]26'!$T$2:$T$422))/(SUM(IF(('[1]26'!$L$2:$L$422=AC85)*('[1]26'!$T$2:$T$422&lt;&gt;""),1,0))),"")</f>
        <v/>
      </c>
      <c r="AD111" s="225" t="str">
        <f t="array" ref="AD111">IF(SUM(IF(('[1]26'!$L$2:$L$422=AD85)*('[1]26'!$T$2:$T$422&lt;&gt;""),1,0))&lt;&gt;0,(SUMIF('[1]26'!$L$2:$L$422,AD85,'[1]26'!$T$2:$T$422))/(SUM(IF(('[1]26'!$L$2:$L$422=AD85)*('[1]26'!$T$2:$T$422&lt;&gt;""),1,0))),"")</f>
        <v/>
      </c>
      <c r="AE111" s="225" t="str">
        <f t="array" ref="AE111">IF(SUM(IF(('[1]26'!$L$2:$L$422=AE85)*('[1]26'!$T$2:$T$422&lt;&gt;""),1,0))&lt;&gt;0,(SUMIF('[1]26'!$L$2:$L$422,AE85,'[1]26'!$T$2:$T$422))/(SUM(IF(('[1]26'!$L$2:$L$422=AE85)*('[1]26'!$T$2:$T$422&lt;&gt;""),1,0))),"")</f>
        <v/>
      </c>
      <c r="AF111" s="225" t="str">
        <f t="array" ref="AF111">IF(SUM(IF(('[1]26'!$L$2:$L$422=AF85)*('[1]26'!$T$2:$T$422&lt;&gt;""),1,0))&lt;&gt;0,(SUMIF('[1]26'!$L$2:$L$422,AF85,'[1]26'!$T$2:$T$422))/(SUM(IF(('[1]26'!$L$2:$L$422=AF85)*('[1]26'!$T$2:$T$422&lt;&gt;""),1,0))),"")</f>
        <v/>
      </c>
      <c r="AG111" s="225" t="str">
        <f t="array" ref="AG111">IF(SUM(IF(('[1]26'!$L$2:$L$422=AG85)*('[1]26'!$T$2:$T$422&lt;&gt;""),1,0))&lt;&gt;0,(SUMIF('[1]26'!$L$2:$L$422,AG85,'[1]26'!$T$2:$T$422))/(SUM(IF(('[1]26'!$L$2:$L$422=AG85)*('[1]26'!$T$2:$T$422&lt;&gt;""),1,0))),"")</f>
        <v/>
      </c>
      <c r="AH111" s="226" t="str">
        <f t="array" ref="AH111">IF(SUM(IF(('[1]26'!$L$2:$L$422=AH85)*('[1]26'!$T$2:$T$422&lt;&gt;""),1,0))&lt;&gt;0,(SUMIF('[1]26'!$L$2:$L$422,AH85,'[1]26'!$T$2:$T$422))/(SUM(IF(('[1]26'!$L$2:$L$422=AH85)*('[1]26'!$T$2:$T$422&lt;&gt;""),1,0))),"")</f>
        <v/>
      </c>
      <c r="AI111" s="2"/>
    </row>
    <row r="112" spans="1:35" ht="13.5" hidden="1" thickBot="1">
      <c r="A112" s="1"/>
      <c r="B112" s="1"/>
      <c r="C112" s="178">
        <f t="shared" si="23"/>
        <v>27</v>
      </c>
      <c r="D112" s="223">
        <f t="array" ref="D112">SUM(IF(('[1]27'!$L$2:$L$365=D85),1,0))</f>
        <v>0</v>
      </c>
      <c r="E112" s="223">
        <f t="array" ref="E112">SUM(IF(('[1]27'!$L$2:$L$365=E85),1,0))</f>
        <v>0</v>
      </c>
      <c r="F112" s="223">
        <f t="array" ref="F112">SUM(IF(('[1]27'!$L$2:$L$365=F85),1,0))</f>
        <v>0</v>
      </c>
      <c r="G112" s="223">
        <f t="array" ref="G112">SUM(IF(('[1]27'!$L$2:$L$365=G85),1,0))</f>
        <v>0</v>
      </c>
      <c r="H112" s="223">
        <f t="array" ref="H112">SUM(IF(('[1]27'!$L$2:$L$365=H85),1,0))</f>
        <v>0</v>
      </c>
      <c r="I112" s="223">
        <f t="array" ref="I112">SUM(IF(('[1]27'!$L$2:$L$365=I85),1,0))</f>
        <v>0</v>
      </c>
      <c r="J112" s="223">
        <f t="array" ref="J112">SUM(IF(('[1]27'!$L$2:$L$365=J85),1,0))</f>
        <v>0</v>
      </c>
      <c r="K112" s="223">
        <f t="array" ref="K112">SUM(IF(('[1]27'!$L$2:$L$365=K85),1,0))</f>
        <v>0</v>
      </c>
      <c r="L112" s="223">
        <f t="array" ref="L112">SUM(IF(('[1]27'!$L$2:$L$365=L85),1,0))</f>
        <v>0</v>
      </c>
      <c r="M112" s="2"/>
      <c r="N112" s="178">
        <f t="shared" si="24"/>
        <v>27</v>
      </c>
      <c r="O112" s="224" t="str">
        <f t="shared" si="27"/>
        <v/>
      </c>
      <c r="P112" s="224" t="str">
        <f t="shared" si="27"/>
        <v/>
      </c>
      <c r="Q112" s="224" t="str">
        <f t="shared" si="27"/>
        <v/>
      </c>
      <c r="R112" s="224" t="str">
        <f t="shared" si="27"/>
        <v/>
      </c>
      <c r="S112" s="224" t="str">
        <f t="shared" si="27"/>
        <v/>
      </c>
      <c r="T112" s="224" t="str">
        <f t="shared" si="27"/>
        <v/>
      </c>
      <c r="U112" s="224" t="str">
        <f t="shared" si="27"/>
        <v/>
      </c>
      <c r="V112" s="224" t="str">
        <f t="shared" si="27"/>
        <v/>
      </c>
      <c r="W112" s="224" t="str">
        <f t="shared" si="27"/>
        <v/>
      </c>
      <c r="X112" s="2"/>
      <c r="Y112" s="178">
        <f t="shared" si="26"/>
        <v>27</v>
      </c>
      <c r="Z112" s="225" t="str">
        <f t="array" ref="Z112">IF(SUM(IF(('[1]27'!$L$2:$L$366=Z85)*('[1]27'!$T$2:$T$366&lt;&gt;""),1,0))&lt;&gt;0,(SUMIF('[1]27'!$L$2:$L$366,Z85,'[1]27'!$T$2:$T$366))/(SUM(IF(('[1]27'!$L$2:$L$366=Z85)*('[1]27'!$T$2:$T$366&lt;&gt;""),1,0))),"")</f>
        <v/>
      </c>
      <c r="AA112" s="225" t="str">
        <f t="array" ref="AA112">IF(SUM(IF(('[1]27'!$L$2:$L$366=AA85)*('[1]27'!$T$2:$T$366&lt;&gt;""),1,0))&lt;&gt;0,(SUMIF('[1]27'!$L$2:$L$366,AA85,'[1]27'!$T$2:$T$366))/(SUM(IF(('[1]27'!$L$2:$L$366=AA85)*('[1]27'!$T$2:$T$366&lt;&gt;""),1,0))),"")</f>
        <v/>
      </c>
      <c r="AB112" s="225" t="str">
        <f t="array" ref="AB112">IF(SUM(IF(('[1]27'!$L$2:$L$366=AB85)*('[1]27'!$T$2:$T$366&lt;&gt;""),1,0))&lt;&gt;0,(SUMIF('[1]27'!$L$2:$L$366,AB85,'[1]27'!$T$2:$T$366))/(SUM(IF(('[1]27'!$L$2:$L$366=AB85)*('[1]27'!$T$2:$T$366&lt;&gt;""),1,0))),"")</f>
        <v/>
      </c>
      <c r="AC112" s="225" t="str">
        <f t="array" ref="AC112">IF(SUM(IF(('[1]27'!$L$2:$L$366=AC85)*('[1]27'!$T$2:$T$366&lt;&gt;""),1,0))&lt;&gt;0,(SUMIF('[1]27'!$L$2:$L$366,AC85,'[1]27'!$T$2:$T$366))/(SUM(IF(('[1]27'!$L$2:$L$366=AC85)*('[1]27'!$T$2:$T$366&lt;&gt;""),1,0))),"")</f>
        <v/>
      </c>
      <c r="AD112" s="225" t="str">
        <f t="array" ref="AD112">IF(SUM(IF(('[1]27'!$L$2:$L$366=AD85)*('[1]27'!$T$2:$T$366&lt;&gt;""),1,0))&lt;&gt;0,(SUMIF('[1]27'!$L$2:$L$366,AD85,'[1]27'!$T$2:$T$366))/(SUM(IF(('[1]27'!$L$2:$L$366=AD85)*('[1]27'!$T$2:$T$366&lt;&gt;""),1,0))),"")</f>
        <v/>
      </c>
      <c r="AE112" s="225" t="str">
        <f t="array" ref="AE112">IF(SUM(IF(('[1]27'!$L$2:$L$366=AE85)*('[1]27'!$T$2:$T$366&lt;&gt;""),1,0))&lt;&gt;0,(SUMIF('[1]27'!$L$2:$L$366,AE85,'[1]27'!$T$2:$T$366))/(SUM(IF(('[1]27'!$L$2:$L$366=AE85)*('[1]27'!$T$2:$T$366&lt;&gt;""),1,0))),"")</f>
        <v/>
      </c>
      <c r="AF112" s="225" t="str">
        <f t="array" ref="AF112">IF(SUM(IF(('[1]27'!$L$2:$L$366=AF85)*('[1]27'!$T$2:$T$366&lt;&gt;""),1,0))&lt;&gt;0,(SUMIF('[1]27'!$L$2:$L$366,AF85,'[1]27'!$T$2:$T$366))/(SUM(IF(('[1]27'!$L$2:$L$366=AF85)*('[1]27'!$T$2:$T$366&lt;&gt;""),1,0))),"")</f>
        <v/>
      </c>
      <c r="AG112" s="225" t="str">
        <f t="array" ref="AG112">IF(SUM(IF(('[1]27'!$L$2:$L$366=AG85)*('[1]27'!$T$2:$T$366&lt;&gt;""),1,0))&lt;&gt;0,(SUMIF('[1]27'!$L$2:$L$366,AG85,'[1]27'!$T$2:$T$366))/(SUM(IF(('[1]27'!$L$2:$L$366=AG85)*('[1]27'!$T$2:$T$366&lt;&gt;""),1,0))),"")</f>
        <v/>
      </c>
      <c r="AH112" s="226" t="str">
        <f t="array" ref="AH112">IF(SUM(IF(('[1]27'!$L$2:$L$366=AH85)*('[1]27'!$T$2:$T$366&lt;&gt;""),1,0))&lt;&gt;0,(SUMIF('[1]27'!$L$2:$L$366,AH85,'[1]27'!$T$2:$T$366))/(SUM(IF(('[1]27'!$L$2:$L$366=AH85)*('[1]27'!$T$2:$T$366&lt;&gt;""),1,0))),"")</f>
        <v/>
      </c>
      <c r="AI112" s="2"/>
    </row>
    <row r="113" spans="1:35" ht="13.5" hidden="1" thickBot="1">
      <c r="A113" s="1"/>
      <c r="B113" s="1"/>
      <c r="C113" s="178">
        <f t="shared" si="23"/>
        <v>28</v>
      </c>
      <c r="D113" s="223">
        <f t="array" ref="D113">SUM(IF(('[1]28'!$L$2:$L$313=D85),1,0))</f>
        <v>0</v>
      </c>
      <c r="E113" s="223">
        <f t="array" ref="E113">SUM(IF(('[1]28'!$L$2:$L$313=E85),1,0))</f>
        <v>0</v>
      </c>
      <c r="F113" s="223">
        <f t="array" ref="F113">SUM(IF(('[1]28'!$L$2:$L$313=F85),1,0))</f>
        <v>0</v>
      </c>
      <c r="G113" s="223">
        <f t="array" ref="G113">SUM(IF(('[1]28'!$L$2:$L$313=G85),1,0))</f>
        <v>0</v>
      </c>
      <c r="H113" s="223">
        <f t="array" ref="H113">SUM(IF(('[1]28'!$L$2:$L$313=H85),1,0))</f>
        <v>0</v>
      </c>
      <c r="I113" s="223">
        <f t="array" ref="I113">SUM(IF(('[1]28'!$L$2:$L$313=I85),1,0))</f>
        <v>0</v>
      </c>
      <c r="J113" s="223">
        <f t="array" ref="J113">SUM(IF(('[1]28'!$L$2:$L$313=J85),1,0))</f>
        <v>0</v>
      </c>
      <c r="K113" s="223">
        <f t="array" ref="K113">SUM(IF(('[1]28'!$L$2:$L$313=K85),1,0))</f>
        <v>0</v>
      </c>
      <c r="L113" s="223">
        <f t="array" ref="L113">SUM(IF(('[1]28'!$L$2:$L$313=L85),1,0))</f>
        <v>0</v>
      </c>
      <c r="M113" s="2"/>
      <c r="N113" s="178">
        <f t="shared" si="24"/>
        <v>28</v>
      </c>
      <c r="O113" s="224" t="str">
        <f t="shared" si="27"/>
        <v/>
      </c>
      <c r="P113" s="224" t="str">
        <f t="shared" si="27"/>
        <v/>
      </c>
      <c r="Q113" s="224" t="str">
        <f t="shared" si="27"/>
        <v/>
      </c>
      <c r="R113" s="224" t="str">
        <f t="shared" si="27"/>
        <v/>
      </c>
      <c r="S113" s="224" t="str">
        <f t="shared" si="27"/>
        <v/>
      </c>
      <c r="T113" s="224" t="str">
        <f t="shared" si="27"/>
        <v/>
      </c>
      <c r="U113" s="224" t="str">
        <f t="shared" si="27"/>
        <v/>
      </c>
      <c r="V113" s="224" t="str">
        <f t="shared" si="27"/>
        <v/>
      </c>
      <c r="W113" s="224" t="str">
        <f t="shared" si="27"/>
        <v/>
      </c>
      <c r="X113" s="2"/>
      <c r="Y113" s="178">
        <f t="shared" si="26"/>
        <v>28</v>
      </c>
      <c r="Z113" s="225" t="str">
        <f t="array" ref="Z113">IF(SUM(IF(('[1]28'!$L$2:$L$314=Z85)*('[1]28'!$T$2:$T$314&lt;&gt;""),1,0))&lt;&gt;0,(SUMIF('[1]28'!$L$2:$L$314,Z85,'[1]28'!$T$2:$T$314))/(SUM(IF(('[1]28'!$L$2:$L$314=Z85)*('[1]28'!$T$2:$T$314&lt;&gt;""),1,0))),"")</f>
        <v/>
      </c>
      <c r="AA113" s="225" t="str">
        <f t="array" ref="AA113">IF(SUM(IF(('[1]28'!$L$2:$L$314=AA85)*('[1]28'!$T$2:$T$314&lt;&gt;""),1,0))&lt;&gt;0,(SUMIF('[1]28'!$L$2:$L$314,AA85,'[1]28'!$T$2:$T$314))/(SUM(IF(('[1]28'!$L$2:$L$314=AA85)*('[1]28'!$T$2:$T$314&lt;&gt;""),1,0))),"")</f>
        <v/>
      </c>
      <c r="AB113" s="225" t="str">
        <f t="array" ref="AB113">IF(SUM(IF(('[1]28'!$L$2:$L$314=AB85)*('[1]28'!$T$2:$T$314&lt;&gt;""),1,0))&lt;&gt;0,(SUMIF('[1]28'!$L$2:$L$314,AB85,'[1]28'!$T$2:$T$314))/(SUM(IF(('[1]28'!$L$2:$L$314=AB85)*('[1]28'!$T$2:$T$314&lt;&gt;""),1,0))),"")</f>
        <v/>
      </c>
      <c r="AC113" s="225" t="str">
        <f t="array" ref="AC113">IF(SUM(IF(('[1]28'!$L$2:$L$314=AC85)*('[1]28'!$T$2:$T$314&lt;&gt;""),1,0))&lt;&gt;0,(SUMIF('[1]28'!$L$2:$L$314,AC85,'[1]28'!$T$2:$T$314))/(SUM(IF(('[1]28'!$L$2:$L$314=AC85)*('[1]28'!$T$2:$T$314&lt;&gt;""),1,0))),"")</f>
        <v/>
      </c>
      <c r="AD113" s="225" t="str">
        <f t="array" ref="AD113">IF(SUM(IF(('[1]28'!$L$2:$L$314=AD85)*('[1]28'!$T$2:$T$314&lt;&gt;""),1,0))&lt;&gt;0,(SUMIF('[1]28'!$L$2:$L$314,AD85,'[1]28'!$T$2:$T$314))/(SUM(IF(('[1]28'!$L$2:$L$314=AD85)*('[1]28'!$T$2:$T$314&lt;&gt;""),1,0))),"")</f>
        <v/>
      </c>
      <c r="AE113" s="225" t="str">
        <f t="array" ref="AE113">IF(SUM(IF(('[1]28'!$L$2:$L$314=AE85)*('[1]28'!$T$2:$T$314&lt;&gt;""),1,0))&lt;&gt;0,(SUMIF('[1]28'!$L$2:$L$314,AE85,'[1]28'!$T$2:$T$314))/(SUM(IF(('[1]28'!$L$2:$L$314=AE85)*('[1]28'!$T$2:$T$314&lt;&gt;""),1,0))),"")</f>
        <v/>
      </c>
      <c r="AF113" s="225" t="str">
        <f t="array" ref="AF113">IF(SUM(IF(('[1]28'!$L$2:$L$314=AF85)*('[1]28'!$T$2:$T$314&lt;&gt;""),1,0))&lt;&gt;0,(SUMIF('[1]28'!$L$2:$L$314,AF85,'[1]28'!$T$2:$T$314))/(SUM(IF(('[1]28'!$L$2:$L$314=AF85)*('[1]28'!$T$2:$T$314&lt;&gt;""),1,0))),"")</f>
        <v/>
      </c>
      <c r="AG113" s="225" t="str">
        <f t="array" ref="AG113">IF(SUM(IF(('[1]28'!$L$2:$L$314=AG85)*('[1]28'!$T$2:$T$314&lt;&gt;""),1,0))&lt;&gt;0,(SUMIF('[1]28'!$L$2:$L$314,AG85,'[1]28'!$T$2:$T$314))/(SUM(IF(('[1]28'!$L$2:$L$314=AG85)*('[1]28'!$T$2:$T$314&lt;&gt;""),1,0))),"")</f>
        <v/>
      </c>
      <c r="AH113" s="226" t="str">
        <f t="array" ref="AH113">IF(SUM(IF(('[1]28'!$L$2:$L$314=AH85)*('[1]28'!$T$2:$T$314&lt;&gt;""),1,0))&lt;&gt;0,(SUMIF('[1]28'!$L$2:$L$314,AH85,'[1]28'!$T$2:$T$314))/(SUM(IF(('[1]28'!$L$2:$L$314=AH85)*('[1]28'!$T$2:$T$314&lt;&gt;""),1,0))),"")</f>
        <v/>
      </c>
      <c r="AI113" s="2"/>
    </row>
    <row r="114" spans="1:35" ht="13.5" hidden="1" thickBot="1">
      <c r="A114" s="1"/>
      <c r="B114" s="1"/>
      <c r="C114" s="178">
        <f t="shared" si="23"/>
        <v>29</v>
      </c>
      <c r="D114" s="223">
        <f t="array" ref="D114">SUM(IF(('[1]29'!$L$2:$L$449=D85),1,0))</f>
        <v>0</v>
      </c>
      <c r="E114" s="223">
        <f t="array" ref="E114">SUM(IF(('[1]29'!$L$2:$L$449=E85),1,0))</f>
        <v>0</v>
      </c>
      <c r="F114" s="223">
        <f t="array" ref="F114">SUM(IF(('[1]29'!$L$2:$L$449=F85),1,0))</f>
        <v>0</v>
      </c>
      <c r="G114" s="223">
        <f t="array" ref="G114">SUM(IF(('[1]29'!$L$2:$L$449=G85),1,0))</f>
        <v>0</v>
      </c>
      <c r="H114" s="223">
        <f t="array" ref="H114">SUM(IF(('[1]29'!$L$2:$L$449=H85),1,0))</f>
        <v>0</v>
      </c>
      <c r="I114" s="223">
        <f t="array" ref="I114">SUM(IF(('[1]29'!$L$2:$L$449=I85),1,0))</f>
        <v>0</v>
      </c>
      <c r="J114" s="223">
        <f t="array" ref="J114">SUM(IF(('[1]29'!$L$2:$L$449=J85),1,0))</f>
        <v>0</v>
      </c>
      <c r="K114" s="223">
        <f t="array" ref="K114">SUM(IF(('[1]29'!$L$2:$L$449=K85),1,0))</f>
        <v>0</v>
      </c>
      <c r="L114" s="223">
        <f t="array" ref="L114">SUM(IF(('[1]29'!$L$2:$L$449=L85),1,0))</f>
        <v>0</v>
      </c>
      <c r="M114" s="2"/>
      <c r="N114" s="178">
        <f t="shared" si="24"/>
        <v>29</v>
      </c>
      <c r="O114" s="224" t="str">
        <f t="shared" si="27"/>
        <v/>
      </c>
      <c r="P114" s="224" t="str">
        <f t="shared" si="27"/>
        <v/>
      </c>
      <c r="Q114" s="224" t="str">
        <f t="shared" si="27"/>
        <v/>
      </c>
      <c r="R114" s="224" t="str">
        <f t="shared" si="27"/>
        <v/>
      </c>
      <c r="S114" s="224" t="str">
        <f t="shared" si="27"/>
        <v/>
      </c>
      <c r="T114" s="224" t="str">
        <f t="shared" si="27"/>
        <v/>
      </c>
      <c r="U114" s="224" t="str">
        <f t="shared" si="27"/>
        <v/>
      </c>
      <c r="V114" s="224" t="str">
        <f t="shared" si="27"/>
        <v/>
      </c>
      <c r="W114" s="224" t="str">
        <f t="shared" si="27"/>
        <v/>
      </c>
      <c r="X114" s="2"/>
      <c r="Y114" s="178">
        <f t="shared" si="26"/>
        <v>29</v>
      </c>
      <c r="Z114" s="225" t="str">
        <f t="array" ref="Z114">IF(SUM(IF(('[1]29'!$L$2:$L$450=Z85)*('[1]29'!$T$2:$T$450&lt;&gt;""),1,0))&lt;&gt;0,(SUMIF('[1]29'!$L$2:$L$450,Z85,'[1]29'!$T$2:$T$450))/(SUM(IF(('[1]29'!$L$2:$L$450=Z85)*('[1]29'!$T$2:$T$450&lt;&gt;""),1,0))),"")</f>
        <v/>
      </c>
      <c r="AA114" s="225" t="str">
        <f t="array" ref="AA114">IF(SUM(IF(('[1]29'!$L$2:$L$450=AA85)*('[1]29'!$T$2:$T$450&lt;&gt;""),1,0))&lt;&gt;0,(SUMIF('[1]29'!$L$2:$L$450,AA85,'[1]29'!$T$2:$T$450))/(SUM(IF(('[1]29'!$L$2:$L$450=AA85)*('[1]29'!$T$2:$T$450&lt;&gt;""),1,0))),"")</f>
        <v/>
      </c>
      <c r="AB114" s="225" t="str">
        <f t="array" ref="AB114">IF(SUM(IF(('[1]29'!$L$2:$L$450=AB85)*('[1]29'!$T$2:$T$450&lt;&gt;""),1,0))&lt;&gt;0,(SUMIF('[1]29'!$L$2:$L$450,AB85,'[1]29'!$T$2:$T$450))/(SUM(IF(('[1]29'!$L$2:$L$450=AB85)*('[1]29'!$T$2:$T$450&lt;&gt;""),1,0))),"")</f>
        <v/>
      </c>
      <c r="AC114" s="225" t="str">
        <f t="array" ref="AC114">IF(SUM(IF(('[1]29'!$L$2:$L$450=AC85)*('[1]29'!$T$2:$T$450&lt;&gt;""),1,0))&lt;&gt;0,(SUMIF('[1]29'!$L$2:$L$450,AC85,'[1]29'!$T$2:$T$450))/(SUM(IF(('[1]29'!$L$2:$L$450=AC85)*('[1]29'!$T$2:$T$450&lt;&gt;""),1,0))),"")</f>
        <v/>
      </c>
      <c r="AD114" s="225" t="str">
        <f t="array" ref="AD114">IF(SUM(IF(('[1]29'!$L$2:$L$450=AD85)*('[1]29'!$T$2:$T$450&lt;&gt;""),1,0))&lt;&gt;0,(SUMIF('[1]29'!$L$2:$L$450,AD85,'[1]29'!$T$2:$T$450))/(SUM(IF(('[1]29'!$L$2:$L$450=AD85)*('[1]29'!$T$2:$T$450&lt;&gt;""),1,0))),"")</f>
        <v/>
      </c>
      <c r="AE114" s="225" t="str">
        <f t="array" ref="AE114">IF(SUM(IF(('[1]29'!$L$2:$L$450=AE85)*('[1]29'!$T$2:$T$450&lt;&gt;""),1,0))&lt;&gt;0,(SUMIF('[1]29'!$L$2:$L$450,AE85,'[1]29'!$T$2:$T$450))/(SUM(IF(('[1]29'!$L$2:$L$450=AE85)*('[1]29'!$T$2:$T$450&lt;&gt;""),1,0))),"")</f>
        <v/>
      </c>
      <c r="AF114" s="225" t="str">
        <f t="array" ref="AF114">IF(SUM(IF(('[1]29'!$L$2:$L$450=AF85)*('[1]29'!$T$2:$T$450&lt;&gt;""),1,0))&lt;&gt;0,(SUMIF('[1]29'!$L$2:$L$450,AF85,'[1]29'!$T$2:$T$450))/(SUM(IF(('[1]29'!$L$2:$L$450=AF85)*('[1]29'!$T$2:$T$450&lt;&gt;""),1,0))),"")</f>
        <v/>
      </c>
      <c r="AG114" s="225" t="str">
        <f t="array" ref="AG114">IF(SUM(IF(('[1]29'!$L$2:$L$450=AG85)*('[1]29'!$T$2:$T$450&lt;&gt;""),1,0))&lt;&gt;0,(SUMIF('[1]29'!$L$2:$L$450,AG85,'[1]29'!$T$2:$T$450))/(SUM(IF(('[1]29'!$L$2:$L$450=AG85)*('[1]29'!$T$2:$T$450&lt;&gt;""),1,0))),"")</f>
        <v/>
      </c>
      <c r="AH114" s="226" t="str">
        <f t="array" ref="AH114">IF(SUM(IF(('[1]29'!$L$2:$L$450=AH85)*('[1]29'!$T$2:$T$450&lt;&gt;""),1,0))&lt;&gt;0,(SUMIF('[1]29'!$L$2:$L$450,AH85,'[1]29'!$T$2:$T$450))/(SUM(IF(('[1]29'!$L$2:$L$450=AH85)*('[1]29'!$T$2:$T$450&lt;&gt;""),1,0))),"")</f>
        <v/>
      </c>
      <c r="AI114" s="2"/>
    </row>
    <row r="115" spans="1:35" ht="13.5" hidden="1" thickBot="1">
      <c r="A115" s="1"/>
      <c r="B115" s="1"/>
      <c r="C115" s="178">
        <f t="shared" si="23"/>
        <v>30</v>
      </c>
      <c r="D115" s="223">
        <f t="array" ref="D115">SUM(IF(('[1]30'!$L$2:$L$463=D85),1,0))</f>
        <v>0</v>
      </c>
      <c r="E115" s="223">
        <f t="array" ref="E115">SUM(IF(('[1]30'!$L$2:$L$463=E85),1,0))</f>
        <v>0</v>
      </c>
      <c r="F115" s="223">
        <f t="array" ref="F115">SUM(IF(('[1]30'!$L$2:$L$463=F85),1,0))</f>
        <v>0</v>
      </c>
      <c r="G115" s="223">
        <f t="array" ref="G115">SUM(IF(('[1]30'!$L$2:$L$463=G85),1,0))</f>
        <v>0</v>
      </c>
      <c r="H115" s="223">
        <f t="array" ref="H115">SUM(IF(('[1]30'!$L$2:$L$463=H85),1,0))</f>
        <v>0</v>
      </c>
      <c r="I115" s="223">
        <f t="array" ref="I115">SUM(IF(('[1]30'!$L$2:$L$463=I85),1,0))</f>
        <v>0</v>
      </c>
      <c r="J115" s="223">
        <f t="array" ref="J115">SUM(IF(('[1]30'!$L$2:$L$463=J85),1,0))</f>
        <v>0</v>
      </c>
      <c r="K115" s="223">
        <f t="array" ref="K115">SUM(IF(('[1]30'!$L$2:$L$463=K85),1,0))</f>
        <v>0</v>
      </c>
      <c r="L115" s="223">
        <f t="array" ref="L115">SUM(IF(('[1]30'!$L$2:$L$463=L85),1,0))</f>
        <v>0</v>
      </c>
      <c r="M115" s="2"/>
      <c r="N115" s="178">
        <f t="shared" si="24"/>
        <v>30</v>
      </c>
      <c r="O115" s="224" t="str">
        <f t="shared" si="27"/>
        <v/>
      </c>
      <c r="P115" s="224" t="str">
        <f t="shared" si="27"/>
        <v/>
      </c>
      <c r="Q115" s="224" t="str">
        <f t="shared" si="27"/>
        <v/>
      </c>
      <c r="R115" s="224" t="str">
        <f t="shared" si="27"/>
        <v/>
      </c>
      <c r="S115" s="224" t="str">
        <f t="shared" si="27"/>
        <v/>
      </c>
      <c r="T115" s="224" t="str">
        <f t="shared" si="27"/>
        <v/>
      </c>
      <c r="U115" s="224" t="str">
        <f t="shared" si="27"/>
        <v/>
      </c>
      <c r="V115" s="224" t="str">
        <f t="shared" si="27"/>
        <v/>
      </c>
      <c r="W115" s="224" t="str">
        <f t="shared" si="27"/>
        <v/>
      </c>
      <c r="X115" s="2"/>
      <c r="Y115" s="178">
        <f t="shared" si="26"/>
        <v>30</v>
      </c>
      <c r="Z115" s="225" t="str">
        <f t="array" ref="Z115">IF(SUM(IF(('[1]30'!$L$2:$L$464=Z85)*('[1]30'!$T$2:$T$464&lt;&gt;""),1,0))&lt;&gt;0,(SUMIF('[1]30'!$L$2:$L$464,Z85,'[1]30'!$T$2:$T$464))/(SUM(IF(('[1]30'!$L$2:$L$464=Z85)*('[1]30'!$T$2:$T$464&lt;&gt;""),1,0))),"")</f>
        <v/>
      </c>
      <c r="AA115" s="225" t="str">
        <f t="array" ref="AA115">IF(SUM(IF(('[1]30'!$L$2:$L$464=AA85)*('[1]30'!$T$2:$T$464&lt;&gt;""),1,0))&lt;&gt;0,(SUMIF('[1]30'!$L$2:$L$464,AA85,'[1]30'!$T$2:$T$464))/(SUM(IF(('[1]30'!$L$2:$L$464=AA85)*('[1]30'!$T$2:$T$464&lt;&gt;""),1,0))),"")</f>
        <v/>
      </c>
      <c r="AB115" s="225" t="str">
        <f t="array" ref="AB115">IF(SUM(IF(('[1]30'!$L$2:$L$464=AB85)*('[1]30'!$T$2:$T$464&lt;&gt;""),1,0))&lt;&gt;0,(SUMIF('[1]30'!$L$2:$L$464,AB85,'[1]30'!$T$2:$T$464))/(SUM(IF(('[1]30'!$L$2:$L$464=AB85)*('[1]30'!$T$2:$T$464&lt;&gt;""),1,0))),"")</f>
        <v/>
      </c>
      <c r="AC115" s="225" t="str">
        <f t="array" ref="AC115">IF(SUM(IF(('[1]30'!$L$2:$L$464=AC85)*('[1]30'!$T$2:$T$464&lt;&gt;""),1,0))&lt;&gt;0,(SUMIF('[1]30'!$L$2:$L$464,AC85,'[1]30'!$T$2:$T$464))/(SUM(IF(('[1]30'!$L$2:$L$464=AC85)*('[1]30'!$T$2:$T$464&lt;&gt;""),1,0))),"")</f>
        <v/>
      </c>
      <c r="AD115" s="225" t="str">
        <f t="array" ref="AD115">IF(SUM(IF(('[1]30'!$L$2:$L$464=AD85)*('[1]30'!$T$2:$T$464&lt;&gt;""),1,0))&lt;&gt;0,(SUMIF('[1]30'!$L$2:$L$464,AD85,'[1]30'!$T$2:$T$464))/(SUM(IF(('[1]30'!$L$2:$L$464=AD85)*('[1]30'!$T$2:$T$464&lt;&gt;""),1,0))),"")</f>
        <v/>
      </c>
      <c r="AE115" s="225" t="str">
        <f t="array" ref="AE115">IF(SUM(IF(('[1]30'!$L$2:$L$464=AE85)*('[1]30'!$T$2:$T$464&lt;&gt;""),1,0))&lt;&gt;0,(SUMIF('[1]30'!$L$2:$L$464,AE85,'[1]30'!$T$2:$T$464))/(SUM(IF(('[1]30'!$L$2:$L$464=AE85)*('[1]30'!$T$2:$T$464&lt;&gt;""),1,0))),"")</f>
        <v/>
      </c>
      <c r="AF115" s="225" t="str">
        <f t="array" ref="AF115">IF(SUM(IF(('[1]30'!$L$2:$L$464=AF85)*('[1]30'!$T$2:$T$464&lt;&gt;""),1,0))&lt;&gt;0,(SUMIF('[1]30'!$L$2:$L$464,AF85,'[1]30'!$T$2:$T$464))/(SUM(IF(('[1]30'!$L$2:$L$464=AF85)*('[1]30'!$T$2:$T$464&lt;&gt;""),1,0))),"")</f>
        <v/>
      </c>
      <c r="AG115" s="225" t="str">
        <f t="array" ref="AG115">IF(SUM(IF(('[1]30'!$L$2:$L$464=AG85)*('[1]30'!$T$2:$T$464&lt;&gt;""),1,0))&lt;&gt;0,(SUMIF('[1]30'!$L$2:$L$464,AG85,'[1]30'!$T$2:$T$464))/(SUM(IF(('[1]30'!$L$2:$L$464=AG85)*('[1]30'!$T$2:$T$464&lt;&gt;""),1,0))),"")</f>
        <v/>
      </c>
      <c r="AH115" s="226" t="str">
        <f t="array" ref="AH115">IF(SUM(IF(('[1]30'!$L$2:$L$464=AH85)*('[1]30'!$T$2:$T$464&lt;&gt;""),1,0))&lt;&gt;0,(SUMIF('[1]30'!$L$2:$L$464,AH85,'[1]30'!$T$2:$T$464))/(SUM(IF(('[1]30'!$L$2:$L$464=AH85)*('[1]30'!$T$2:$T$464&lt;&gt;""),1,0))),"")</f>
        <v/>
      </c>
      <c r="AI115" s="2"/>
    </row>
    <row r="116" spans="1:35" ht="13.5" hidden="1" thickBot="1">
      <c r="A116" s="1"/>
      <c r="B116" s="1"/>
      <c r="C116" s="196">
        <v>31</v>
      </c>
      <c r="D116" s="223">
        <f t="array" ref="D116">SUM(IF(('[1]31'!$L$2:$L$423=D85),1,0))</f>
        <v>0</v>
      </c>
      <c r="E116" s="223">
        <f t="array" ref="E116">SUM(IF(('[1]31'!$L$2:$L$423=E85),1,0))</f>
        <v>0</v>
      </c>
      <c r="F116" s="223">
        <f t="array" ref="F116">SUM(IF(('[1]31'!$L$2:$L$423=F85),1,0))</f>
        <v>0</v>
      </c>
      <c r="G116" s="223">
        <f t="array" ref="G116">SUM(IF(('[1]31'!$L$2:$L$423=G85),1,0))</f>
        <v>0</v>
      </c>
      <c r="H116" s="223">
        <f t="array" ref="H116">SUM(IF(('[1]31'!$L$2:$L$423=H85),1,0))</f>
        <v>0</v>
      </c>
      <c r="I116" s="223">
        <f t="array" ref="I116">SUM(IF(('[1]31'!$L$2:$L$423=I85),1,0))</f>
        <v>0</v>
      </c>
      <c r="J116" s="223">
        <f t="array" ref="J116">SUM(IF(('[1]31'!$L$2:$L$423=J85),1,0))</f>
        <v>0</v>
      </c>
      <c r="K116" s="223">
        <f t="array" ref="K116">SUM(IF(('[1]31'!$L$2:$L$423=K85),1,0))</f>
        <v>0</v>
      </c>
      <c r="L116" s="223">
        <f t="array" ref="L116">SUM(IF(('[1]31'!$L$2:$L$423=L85),1,0))</f>
        <v>0</v>
      </c>
      <c r="M116" s="2"/>
      <c r="N116" s="196">
        <v>31</v>
      </c>
      <c r="O116" s="224" t="str">
        <f t="shared" si="27"/>
        <v/>
      </c>
      <c r="P116" s="224" t="str">
        <f t="shared" si="27"/>
        <v/>
      </c>
      <c r="Q116" s="224" t="str">
        <f t="shared" si="27"/>
        <v/>
      </c>
      <c r="R116" s="224" t="str">
        <f t="shared" si="27"/>
        <v/>
      </c>
      <c r="S116" s="224" t="str">
        <f t="shared" si="27"/>
        <v/>
      </c>
      <c r="T116" s="224" t="str">
        <f t="shared" si="27"/>
        <v/>
      </c>
      <c r="U116" s="224" t="str">
        <f t="shared" si="27"/>
        <v/>
      </c>
      <c r="V116" s="224" t="str">
        <f t="shared" si="27"/>
        <v/>
      </c>
      <c r="W116" s="224" t="str">
        <f t="shared" si="27"/>
        <v/>
      </c>
      <c r="X116" s="2"/>
      <c r="Y116" s="196">
        <v>31</v>
      </c>
      <c r="Z116" s="227" t="str">
        <f t="array" ref="Z116">IF(SUM(IF(('[1]31'!$L$2:$L$424=Z85)*('[1]31'!$T$2:$T$424&lt;&gt;""),1,0))&lt;&gt;0,(SUMIF('[1]31'!$L$2:$L$424,Z85,'[1]31'!$T$2:$T$424))/(SUM(IF(('[1]31'!$L$2:$L$424=Z85)*('[1]31'!$T$2:$T$424&lt;&gt;""),1,0))),"")</f>
        <v/>
      </c>
      <c r="AA116" s="227" t="str">
        <f t="array" ref="AA116">IF(SUM(IF(('[1]31'!$L$2:$L$424=AA85)*('[1]31'!$T$2:$T$424&lt;&gt;""),1,0))&lt;&gt;0,(SUMIF('[1]31'!$L$2:$L$424,AA85,'[1]31'!$T$2:$T$424))/(SUM(IF(('[1]31'!$L$2:$L$424=AA85)*('[1]31'!$T$2:$T$424&lt;&gt;""),1,0))),"")</f>
        <v/>
      </c>
      <c r="AB116" s="227" t="str">
        <f t="array" ref="AB116">IF(SUM(IF(('[1]31'!$L$2:$L$424=AB85)*('[1]31'!$T$2:$T$424&lt;&gt;""),1,0))&lt;&gt;0,(SUMIF('[1]31'!$L$2:$L$424,AB85,'[1]31'!$T$2:$T$424))/(SUM(IF(('[1]31'!$L$2:$L$424=AB85)*('[1]31'!$T$2:$T$424&lt;&gt;""),1,0))),"")</f>
        <v/>
      </c>
      <c r="AC116" s="227" t="str">
        <f t="array" ref="AC116">IF(SUM(IF(('[1]31'!$L$2:$L$424=AC85)*('[1]31'!$T$2:$T$424&lt;&gt;""),1,0))&lt;&gt;0,(SUMIF('[1]31'!$L$2:$L$424,AC85,'[1]31'!$T$2:$T$424))/(SUM(IF(('[1]31'!$L$2:$L$424=AC85)*('[1]31'!$T$2:$T$424&lt;&gt;""),1,0))),"")</f>
        <v/>
      </c>
      <c r="AD116" s="227" t="str">
        <f t="array" ref="AD116">IF(SUM(IF(('[1]31'!$L$2:$L$424=AD85)*('[1]31'!$T$2:$T$424&lt;&gt;""),1,0))&lt;&gt;0,(SUMIF('[1]31'!$L$2:$L$424,AD85,'[1]31'!$T$2:$T$424))/(SUM(IF(('[1]31'!$L$2:$L$424=AD85)*('[1]31'!$T$2:$T$424&lt;&gt;""),1,0))),"")</f>
        <v/>
      </c>
      <c r="AE116" s="227" t="str">
        <f t="array" ref="AE116">IF(SUM(IF(('[1]31'!$L$2:$L$424=AE85)*('[1]31'!$T$2:$T$424&lt;&gt;""),1,0))&lt;&gt;0,(SUMIF('[1]31'!$L$2:$L$424,AE85,'[1]31'!$T$2:$T$424))/(SUM(IF(('[1]31'!$L$2:$L$424=AE85)*('[1]31'!$T$2:$T$424&lt;&gt;""),1,0))),"")</f>
        <v/>
      </c>
      <c r="AF116" s="227" t="str">
        <f t="array" ref="AF116">IF(SUM(IF(('[1]31'!$L$2:$L$424=AF85)*('[1]31'!$T$2:$T$424&lt;&gt;""),1,0))&lt;&gt;0,(SUMIF('[1]31'!$L$2:$L$424,AF85,'[1]31'!$T$2:$T$424))/(SUM(IF(('[1]31'!$L$2:$L$424=AF85)*('[1]31'!$T$2:$T$424&lt;&gt;""),1,0))),"")</f>
        <v/>
      </c>
      <c r="AG116" s="227" t="str">
        <f t="array" ref="AG116">IF(SUM(IF(('[1]31'!$L$2:$L$424=AG85)*('[1]31'!$T$2:$T$424&lt;&gt;""),1,0))&lt;&gt;0,(SUMIF('[1]31'!$L$2:$L$424,AG85,'[1]31'!$T$2:$T$424))/(SUM(IF(('[1]31'!$L$2:$L$424=AG85)*('[1]31'!$T$2:$T$424&lt;&gt;""),1,0))),"")</f>
        <v/>
      </c>
      <c r="AH116" s="228" t="str">
        <f t="array" ref="AH116">IF(SUM(IF(('[1]31'!$L$2:$L$424=AH85)*('[1]31'!$T$2:$T$424&lt;&gt;""),1,0))&lt;&gt;0,(SUMIF('[1]31'!$L$2:$L$424,AH85,'[1]31'!$T$2:$T$424))/(SUM(IF(('[1]31'!$L$2:$L$424=AH85)*('[1]31'!$T$2:$T$424&lt;&gt;""),1,0))),"")</f>
        <v/>
      </c>
      <c r="AI116" s="2"/>
    </row>
    <row r="117" spans="1:35" ht="14.25" hidden="1" thickTop="1" thickBot="1">
      <c r="A117" s="1"/>
      <c r="B117" s="1"/>
      <c r="C117" s="209" t="s">
        <v>23</v>
      </c>
      <c r="D117" s="210">
        <f>SUM(D86:D116)</f>
        <v>44</v>
      </c>
      <c r="E117" s="210">
        <f t="shared" ref="E117:L117" si="28">SUM(E86:E116)</f>
        <v>41</v>
      </c>
      <c r="F117" s="210">
        <f t="shared" si="28"/>
        <v>93</v>
      </c>
      <c r="G117" s="210">
        <f t="shared" si="28"/>
        <v>44</v>
      </c>
      <c r="H117" s="210">
        <f t="shared" si="28"/>
        <v>19</v>
      </c>
      <c r="I117" s="210">
        <f t="shared" si="28"/>
        <v>10</v>
      </c>
      <c r="J117" s="210">
        <f t="shared" si="28"/>
        <v>5</v>
      </c>
      <c r="K117" s="210">
        <f t="shared" si="28"/>
        <v>1</v>
      </c>
      <c r="L117" s="211">
        <f t="shared" si="28"/>
        <v>28</v>
      </c>
      <c r="M117" s="2"/>
      <c r="N117" s="209" t="s">
        <v>49</v>
      </c>
      <c r="O117" s="229">
        <f t="shared" si="27"/>
        <v>0.15017064846416384</v>
      </c>
      <c r="P117" s="229">
        <f t="shared" si="27"/>
        <v>0.13993174061433447</v>
      </c>
      <c r="Q117" s="229">
        <f t="shared" si="27"/>
        <v>0.3174061433447099</v>
      </c>
      <c r="R117" s="229">
        <f t="shared" si="27"/>
        <v>0.15017064846416384</v>
      </c>
      <c r="S117" s="229">
        <f t="shared" si="27"/>
        <v>6.4846416382252553E-2</v>
      </c>
      <c r="T117" s="229">
        <f t="shared" si="27"/>
        <v>3.4129692832764506E-2</v>
      </c>
      <c r="U117" s="229">
        <f t="shared" si="27"/>
        <v>1.7064846416382253E-2</v>
      </c>
      <c r="V117" s="229">
        <f t="shared" si="27"/>
        <v>3.4129692832764505E-3</v>
      </c>
      <c r="W117" s="229">
        <f t="shared" si="27"/>
        <v>9.556313993174062E-2</v>
      </c>
      <c r="X117" s="2"/>
      <c r="Y117" s="209" t="s">
        <v>23</v>
      </c>
      <c r="Z117" s="230">
        <f t="array" ref="Z117">IF(SUM(IF((Z86:Z116&lt;&gt;""),1,0))&lt;&gt;0,(SUM(Z86:Z116))/(SUM(IF((Z86:Z116&lt;&gt;""),1,0))),"")</f>
        <v>33.194444444444443</v>
      </c>
      <c r="AA117" s="230">
        <f t="array" ref="AA117">IF(SUM(IF((AA86:AA116&lt;&gt;""),1,0))&lt;&gt;0,(SUM(AA86:AA116))/(SUM(IF((AA86:AA116&lt;&gt;""),1,0))),"")</f>
        <v>33.93452380952381</v>
      </c>
      <c r="AB117" s="230">
        <f t="array" ref="AB117">IF(SUM(IF((AB86:AB116&lt;&gt;""),1,0))&lt;&gt;0,(SUM(AB86:AB116))/(SUM(IF((AB86:AB116&lt;&gt;""),1,0))),"")</f>
        <v>59.359259259259261</v>
      </c>
      <c r="AC117" s="230">
        <f t="array" ref="AC117">IF(SUM(IF((AC86:AC116&lt;&gt;""),1,0))&lt;&gt;0,(SUM(AC86:AC116))/(SUM(IF((AC86:AC116&lt;&gt;""),1,0))),"")</f>
        <v>39.064102564102555</v>
      </c>
      <c r="AD117" s="230">
        <f t="array" ref="AD117">IF(SUM(IF((AD86:AD116&lt;&gt;""),1,0))&lt;&gt;0,(SUM(AD86:AD116))/(SUM(IF((AD86:AD116&lt;&gt;""),1,0))),"")</f>
        <v>51.999999999999993</v>
      </c>
      <c r="AE117" s="230">
        <f t="array" ref="AE117">IF(SUM(IF((AE86:AE116&lt;&gt;""),1,0))&lt;&gt;0,(SUM(AE86:AE116))/(SUM(IF((AE86:AE116&lt;&gt;""),1,0))),"")</f>
        <v>51.06666666666667</v>
      </c>
      <c r="AF117" s="230">
        <f t="array" ref="AF117">IF(SUM(IF((AF86:AF116&lt;&gt;""),1,0))&lt;&gt;0,(SUM(AF86:AF116))/(SUM(IF((AF86:AF116&lt;&gt;""),1,0))),"")</f>
        <v>22.2</v>
      </c>
      <c r="AG117" s="230">
        <f t="array" ref="AG117">IF(SUM(IF((AG86:AG116&lt;&gt;""),1,0))&lt;&gt;0,(SUM(AG86:AG116))/(SUM(IF((AG86:AG116&lt;&gt;""),1,0))),"")</f>
        <v>21</v>
      </c>
      <c r="AH117" s="231">
        <f t="array" ref="AH117">IF(SUM(IF((AH86:AH116&lt;&gt;""),1,0))&lt;&gt;0,(SUM(AH86:AH116))/(SUM(IF((AH86:AH116&lt;&gt;""),1,0))),"")</f>
        <v>35.75</v>
      </c>
      <c r="AI117" s="2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3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3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1" spans="1:35">
      <c r="O121" s="234"/>
    </row>
  </sheetData>
  <mergeCells count="25">
    <mergeCell ref="D82:L83"/>
    <mergeCell ref="O82:W83"/>
    <mergeCell ref="Z82:AH83"/>
    <mergeCell ref="A44:K45"/>
    <mergeCell ref="M44:W45"/>
    <mergeCell ref="Y44:AG45"/>
    <mergeCell ref="A46:E46"/>
    <mergeCell ref="F46:K46"/>
    <mergeCell ref="M46:Q46"/>
    <mergeCell ref="R46:W46"/>
    <mergeCell ref="Z7:AA10"/>
    <mergeCell ref="Z11:AA11"/>
    <mergeCell ref="Z12:AA12"/>
    <mergeCell ref="Z13:AA13"/>
    <mergeCell ref="Z14:AA14"/>
    <mergeCell ref="H39:K39"/>
    <mergeCell ref="L39:M39"/>
    <mergeCell ref="A3:D3"/>
    <mergeCell ref="H3:Q3"/>
    <mergeCell ref="S3:S6"/>
    <mergeCell ref="U3:U6"/>
    <mergeCell ref="X3:AF4"/>
    <mergeCell ref="H4:K5"/>
    <mergeCell ref="L4:Q4"/>
    <mergeCell ref="L5:M5"/>
  </mergeCells>
  <pageMargins left="0.39370078740157483" right="0.39370078740157483" top="0.59055118110236227" bottom="0.39370078740157483" header="0.51181102362204722" footer="0.51181102362204722"/>
  <pageSetup paperSize="9" scale="74" orientation="landscape" r:id="rId1"/>
  <headerFooter alignWithMargins="0"/>
  <rowBreaks count="2" manualBreakCount="2">
    <brk id="41" max="16383" man="1"/>
    <brk id="80" max="34" man="1"/>
  </rowBreaks>
  <colBreaks count="2" manualBreakCount="2">
    <brk id="12" max="39" man="1"/>
    <brk id="23" max="1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Stat</vt:lpstr>
      <vt:lpstr>Stat!Zone_d_impression</vt:lpstr>
    </vt:vector>
  </TitlesOfParts>
  <Company>SNCF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9207105Y</dc:creator>
  <cp:lastModifiedBy>9207105Y</cp:lastModifiedBy>
  <dcterms:created xsi:type="dcterms:W3CDTF">2015-07-20T14:35:39Z</dcterms:created>
  <dcterms:modified xsi:type="dcterms:W3CDTF">2015-07-21T07:23:00Z</dcterms:modified>
</cp:coreProperties>
</file>