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25" windowHeight="9210" activeTab="0"/>
  </bookViews>
  <sheets>
    <sheet name="310515" sheetId="1" r:id="rId1"/>
    <sheet name="Intégration" sheetId="2" r:id="rId2"/>
    <sheet name="LISTE PS" sheetId="3" r:id="rId3"/>
  </sheets>
  <definedNames>
    <definedName name="_xlnm._FilterDatabase" localSheetId="2" hidden="1">'LISTE PS'!$A$1:$B$110</definedName>
  </definedNames>
  <calcPr fullCalcOnLoad="1"/>
</workbook>
</file>

<file path=xl/sharedStrings.xml><?xml version="1.0" encoding="utf-8"?>
<sst xmlns="http://schemas.openxmlformats.org/spreadsheetml/2006/main" count="280" uniqueCount="212">
  <si>
    <t>TOTAL ASRE</t>
  </si>
  <si>
    <t>Total</t>
  </si>
  <si>
    <t>Nombres d'heures</t>
  </si>
  <si>
    <t>CODE ANALYTIQUE</t>
  </si>
  <si>
    <t>MONTANT PS ASRE</t>
  </si>
  <si>
    <t>TOUS REGIME CONFONDUS</t>
  </si>
  <si>
    <t>en heure</t>
  </si>
  <si>
    <t>Montant de la PS :</t>
  </si>
  <si>
    <t>Prise en compte de la totalité de la plage d'accueil</t>
  </si>
  <si>
    <t>ASRE (NAP)</t>
  </si>
  <si>
    <t>TOTAL PERISCOLAIRE</t>
  </si>
  <si>
    <t>MSA</t>
  </si>
  <si>
    <t>CAF</t>
  </si>
  <si>
    <t>FACTUREES</t>
  </si>
  <si>
    <t>REALISES</t>
  </si>
  <si>
    <t>REALISEES</t>
  </si>
  <si>
    <t>MONTANT PS PERISCOLAIRE</t>
  </si>
  <si>
    <t>TOTAL HEURES</t>
  </si>
  <si>
    <t>REGIME GENERAL</t>
  </si>
  <si>
    <t>Calcul de la PSO sur les heures :</t>
  </si>
  <si>
    <t>Choisir une option</t>
  </si>
  <si>
    <t>Mode de calcul PS contractuel (voir convention PSO)</t>
  </si>
  <si>
    <t>ALSH : ACCUEIL PERISCOLAIRE</t>
  </si>
  <si>
    <t>TOTAL EXTRASCOLAIRE</t>
  </si>
  <si>
    <t>MONTANT PS EXTRASCOLAIRE</t>
  </si>
  <si>
    <t>y compris mercredis en 2015</t>
  </si>
  <si>
    <t>ALSH : ACCUEIL EXTRASCOLAIRE</t>
  </si>
  <si>
    <t>(3 caractères)</t>
  </si>
  <si>
    <t>ID SITE :</t>
  </si>
  <si>
    <t>Contrôle de Gestion</t>
  </si>
  <si>
    <t>A</t>
  </si>
  <si>
    <t>B</t>
  </si>
  <si>
    <t>D</t>
  </si>
  <si>
    <t>F</t>
  </si>
  <si>
    <t>C</t>
  </si>
  <si>
    <t>E</t>
  </si>
  <si>
    <t>Réalisées</t>
  </si>
  <si>
    <t>G</t>
  </si>
  <si>
    <t>H</t>
  </si>
  <si>
    <t>I</t>
  </si>
  <si>
    <t>Général</t>
  </si>
  <si>
    <t>Auxiliaire</t>
  </si>
  <si>
    <t>Section A1</t>
  </si>
  <si>
    <t>Référence</t>
  </si>
  <si>
    <t>Libellé</t>
  </si>
  <si>
    <t>Libellé2</t>
  </si>
  <si>
    <t>Mt Débit</t>
  </si>
  <si>
    <t>Mt Crédit</t>
  </si>
  <si>
    <t>Mode Paiement</t>
  </si>
  <si>
    <t>Échéance</t>
  </si>
  <si>
    <t>Date Cutoff D</t>
  </si>
  <si>
    <t>Date Cutoff F</t>
  </si>
  <si>
    <t>PSO + NOM ONGLET "310515"</t>
  </si>
  <si>
    <t>TOTAL DU CREDIT PRECEDENT</t>
  </si>
  <si>
    <t>N°</t>
  </si>
  <si>
    <t>PS000001</t>
  </si>
  <si>
    <t>PS000002</t>
  </si>
  <si>
    <t>PS000003</t>
  </si>
  <si>
    <t>PS000004</t>
  </si>
  <si>
    <t>PS000005</t>
  </si>
  <si>
    <t>PS000006</t>
  </si>
  <si>
    <t>PS000007</t>
  </si>
  <si>
    <t>PS000008</t>
  </si>
  <si>
    <t>PS000009</t>
  </si>
  <si>
    <t>PS000010</t>
  </si>
  <si>
    <t>PS000011</t>
  </si>
  <si>
    <t>PS000012</t>
  </si>
  <si>
    <t>PS000013</t>
  </si>
  <si>
    <t>PS000014</t>
  </si>
  <si>
    <t>PS000015</t>
  </si>
  <si>
    <t>PS000016</t>
  </si>
  <si>
    <t>PS000017</t>
  </si>
  <si>
    <t>PS000018</t>
  </si>
  <si>
    <t>PS000019</t>
  </si>
  <si>
    <t>PS000020</t>
  </si>
  <si>
    <t>PS000021</t>
  </si>
  <si>
    <t>PS000022</t>
  </si>
  <si>
    <t>PS000023</t>
  </si>
  <si>
    <t>PS000024</t>
  </si>
  <si>
    <t>PS000025</t>
  </si>
  <si>
    <t>PS000026</t>
  </si>
  <si>
    <t>PS000027</t>
  </si>
  <si>
    <t>PS000028</t>
  </si>
  <si>
    <t>PS000029</t>
  </si>
  <si>
    <t>PS000030</t>
  </si>
  <si>
    <t>PS000031</t>
  </si>
  <si>
    <t>PS000032</t>
  </si>
  <si>
    <t>PS000033</t>
  </si>
  <si>
    <t>PS000034</t>
  </si>
  <si>
    <t>PS000035</t>
  </si>
  <si>
    <t>PS000036</t>
  </si>
  <si>
    <t>PS000037</t>
  </si>
  <si>
    <t>PS000038</t>
  </si>
  <si>
    <t>PS000039</t>
  </si>
  <si>
    <t>PS000040</t>
  </si>
  <si>
    <t>PS000041</t>
  </si>
  <si>
    <t>PS000042</t>
  </si>
  <si>
    <t>PS000043</t>
  </si>
  <si>
    <t>PS000044</t>
  </si>
  <si>
    <t>PS000045</t>
  </si>
  <si>
    <t>PS000046</t>
  </si>
  <si>
    <t>PS000047</t>
  </si>
  <si>
    <t>PS000048</t>
  </si>
  <si>
    <t>PS000049</t>
  </si>
  <si>
    <t>PS000050</t>
  </si>
  <si>
    <t>PS000051</t>
  </si>
  <si>
    <t>PS000052</t>
  </si>
  <si>
    <t>PS000053</t>
  </si>
  <si>
    <t>PS000054</t>
  </si>
  <si>
    <t>PS000055</t>
  </si>
  <si>
    <t>PS000056</t>
  </si>
  <si>
    <t>PS000057</t>
  </si>
  <si>
    <t>PS000058</t>
  </si>
  <si>
    <t>PS000059</t>
  </si>
  <si>
    <t>PS000060</t>
  </si>
  <si>
    <t>PS000061</t>
  </si>
  <si>
    <t>PS000062</t>
  </si>
  <si>
    <t>PS000063</t>
  </si>
  <si>
    <t>PS000064</t>
  </si>
  <si>
    <t>PS000065</t>
  </si>
  <si>
    <t>PS000066</t>
  </si>
  <si>
    <t>PS000067</t>
  </si>
  <si>
    <t>PS000068</t>
  </si>
  <si>
    <t>PS000069</t>
  </si>
  <si>
    <t>PS000070</t>
  </si>
  <si>
    <t>PS000071</t>
  </si>
  <si>
    <t>PS000072</t>
  </si>
  <si>
    <t>PS000073</t>
  </si>
  <si>
    <t>PS000074</t>
  </si>
  <si>
    <t>PS000075</t>
  </si>
  <si>
    <t>PS000076</t>
  </si>
  <si>
    <t>PS000077</t>
  </si>
  <si>
    <t>PS000078</t>
  </si>
  <si>
    <t>PS000079</t>
  </si>
  <si>
    <t>PS000080</t>
  </si>
  <si>
    <t>PS000081</t>
  </si>
  <si>
    <t>PS000082</t>
  </si>
  <si>
    <t>PS000083</t>
  </si>
  <si>
    <t>PS000084</t>
  </si>
  <si>
    <t>PS000085</t>
  </si>
  <si>
    <t>PS000086</t>
  </si>
  <si>
    <t>PS000087</t>
  </si>
  <si>
    <t>PS000088</t>
  </si>
  <si>
    <t>PS000089</t>
  </si>
  <si>
    <t>PS000090</t>
  </si>
  <si>
    <t>PS000091</t>
  </si>
  <si>
    <t>PS000092</t>
  </si>
  <si>
    <t>PS000093</t>
  </si>
  <si>
    <t>PS000094</t>
  </si>
  <si>
    <t>PS000095</t>
  </si>
  <si>
    <t>PS000096</t>
  </si>
  <si>
    <t>PS000097</t>
  </si>
  <si>
    <t>PS000098</t>
  </si>
  <si>
    <t>PS000099</t>
  </si>
  <si>
    <t>PS000100</t>
  </si>
  <si>
    <t>PS000101</t>
  </si>
  <si>
    <t>PS000102</t>
  </si>
  <si>
    <t>PS000103</t>
  </si>
  <si>
    <t>031</t>
  </si>
  <si>
    <t>0RJ</t>
  </si>
  <si>
    <t>6P1</t>
  </si>
  <si>
    <t>6P2</t>
  </si>
  <si>
    <t>6P3</t>
  </si>
  <si>
    <t>6P5</t>
  </si>
  <si>
    <t>0TV</t>
  </si>
  <si>
    <t>0SC</t>
  </si>
  <si>
    <t>6SJ</t>
  </si>
  <si>
    <t>0GA</t>
  </si>
  <si>
    <t>0BZ</t>
  </si>
  <si>
    <t>6CP</t>
  </si>
  <si>
    <t>0LD</t>
  </si>
  <si>
    <t>0CB</t>
  </si>
  <si>
    <t>6HM</t>
  </si>
  <si>
    <t>0RV</t>
  </si>
  <si>
    <t>0LV</t>
  </si>
  <si>
    <t>0SA</t>
  </si>
  <si>
    <t>0GT</t>
  </si>
  <si>
    <t>6BH</t>
  </si>
  <si>
    <t>0BM</t>
  </si>
  <si>
    <t>0MB</t>
  </si>
  <si>
    <t>0ST</t>
  </si>
  <si>
    <t>0MM</t>
  </si>
  <si>
    <t>0MR</t>
  </si>
  <si>
    <t>0GG</t>
  </si>
  <si>
    <t>0RN</t>
  </si>
  <si>
    <t>0LU</t>
  </si>
  <si>
    <t>0GN</t>
  </si>
  <si>
    <t>0TB</t>
  </si>
  <si>
    <t>0ND</t>
  </si>
  <si>
    <t>0SB</t>
  </si>
  <si>
    <t>0TF</t>
  </si>
  <si>
    <t>6W1</t>
  </si>
  <si>
    <t>6W2</t>
  </si>
  <si>
    <t>6W3</t>
  </si>
  <si>
    <t>0CM</t>
  </si>
  <si>
    <t>6EN</t>
  </si>
  <si>
    <t>6ER</t>
  </si>
  <si>
    <t>0VP</t>
  </si>
  <si>
    <t>0MD</t>
  </si>
  <si>
    <t>0EV</t>
  </si>
  <si>
    <t>0MS</t>
  </si>
  <si>
    <t>0VS</t>
  </si>
  <si>
    <t>0NA</t>
  </si>
  <si>
    <t>0FE</t>
  </si>
  <si>
    <t>0RM</t>
  </si>
  <si>
    <t>0VE</t>
  </si>
  <si>
    <t>0NC</t>
  </si>
  <si>
    <t>0DA</t>
  </si>
  <si>
    <t>0MP</t>
  </si>
  <si>
    <t>=RECHERCHEV('310515'!E1;'LISTE PS'!B:C;2;0)</t>
  </si>
  <si>
    <t>70651000 (PCQ HEURES DANS REGIME GENERAL)</t>
  </si>
  <si>
    <t>70658000 (PCQ HEURES DANS MSA)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</si>
</sst>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C]_-;\-* #,##0.00\ [$€-40C]_-;_-* &quot;-&quot;??\ [$€-40C]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Baskerville Old Face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/>
      <right style="double"/>
      <top/>
      <bottom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4" fontId="47" fillId="33" borderId="10" xfId="47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44" fontId="47" fillId="33" borderId="11" xfId="47" applyFont="1" applyFill="1" applyBorder="1" applyAlignment="1" applyProtection="1">
      <alignment horizontal="center"/>
      <protection/>
    </xf>
    <xf numFmtId="0" fontId="47" fillId="33" borderId="12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 locked="0"/>
    </xf>
    <xf numFmtId="0" fontId="48" fillId="34" borderId="13" xfId="0" applyFont="1" applyFill="1" applyBorder="1" applyAlignment="1" applyProtection="1">
      <alignment horizontal="center"/>
      <protection/>
    </xf>
    <xf numFmtId="0" fontId="48" fillId="34" borderId="12" xfId="0" applyFont="1" applyFill="1" applyBorder="1" applyAlignment="1" applyProtection="1">
      <alignment horizontal="left"/>
      <protection/>
    </xf>
    <xf numFmtId="0" fontId="48" fillId="34" borderId="11" xfId="0" applyFont="1" applyFill="1" applyBorder="1" applyAlignment="1" applyProtection="1">
      <alignment horizontal="left"/>
      <protection/>
    </xf>
    <xf numFmtId="0" fontId="48" fillId="34" borderId="12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 horizontal="center" vertical="center" wrapText="1"/>
      <protection/>
    </xf>
    <xf numFmtId="0" fontId="49" fillId="34" borderId="15" xfId="0" applyFont="1" applyFill="1" applyBorder="1" applyAlignment="1" applyProtection="1">
      <alignment horizontal="right"/>
      <protection/>
    </xf>
    <xf numFmtId="44" fontId="48" fillId="0" borderId="0" xfId="47" applyFont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5" fillId="34" borderId="0" xfId="0" applyFont="1" applyFill="1" applyAlignment="1" applyProtection="1">
      <alignment vertical="center"/>
      <protection/>
    </xf>
    <xf numFmtId="0" fontId="22" fillId="34" borderId="0" xfId="0" applyFont="1" applyFill="1" applyAlignment="1" applyProtection="1">
      <alignment/>
      <protection/>
    </xf>
    <xf numFmtId="44" fontId="47" fillId="33" borderId="16" xfId="47" applyFont="1" applyFill="1" applyBorder="1" applyAlignment="1" applyProtection="1">
      <alignment horizontal="center"/>
      <protection/>
    </xf>
    <xf numFmtId="44" fontId="47" fillId="33" borderId="17" xfId="47" applyFont="1" applyFill="1" applyBorder="1" applyAlignment="1" applyProtection="1">
      <alignment horizontal="center"/>
      <protection/>
    </xf>
    <xf numFmtId="164" fontId="47" fillId="33" borderId="16" xfId="0" applyNumberFormat="1" applyFont="1" applyFill="1" applyBorder="1" applyAlignment="1" applyProtection="1">
      <alignment horizontal="center"/>
      <protection/>
    </xf>
    <xf numFmtId="3" fontId="47" fillId="33" borderId="12" xfId="0" applyNumberFormat="1" applyFont="1" applyFill="1" applyBorder="1" applyAlignment="1" applyProtection="1">
      <alignment horizontal="center"/>
      <protection/>
    </xf>
    <xf numFmtId="3" fontId="47" fillId="33" borderId="11" xfId="0" applyNumberFormat="1" applyFont="1" applyFill="1" applyBorder="1" applyAlignment="1" applyProtection="1">
      <alignment horizontal="center"/>
      <protection/>
    </xf>
    <xf numFmtId="44" fontId="0" fillId="34" borderId="17" xfId="47" applyFont="1" applyFill="1" applyBorder="1" applyAlignment="1" applyProtection="1">
      <alignment/>
      <protection/>
    </xf>
    <xf numFmtId="164" fontId="0" fillId="34" borderId="16" xfId="45" applyNumberFormat="1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0" fontId="44" fillId="34" borderId="11" xfId="0" applyFont="1" applyFill="1" applyBorder="1" applyAlignment="1" applyProtection="1">
      <alignment horizontal="center"/>
      <protection/>
    </xf>
    <xf numFmtId="0" fontId="44" fillId="34" borderId="16" xfId="0" applyFont="1" applyFill="1" applyBorder="1" applyAlignment="1" applyProtection="1">
      <alignment horizontal="center"/>
      <protection/>
    </xf>
    <xf numFmtId="0" fontId="44" fillId="34" borderId="17" xfId="0" applyFont="1" applyFill="1" applyBorder="1" applyAlignment="1" applyProtection="1">
      <alignment horizontal="center"/>
      <protection/>
    </xf>
    <xf numFmtId="164" fontId="44" fillId="34" borderId="16" xfId="0" applyNumberFormat="1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left" vertical="center"/>
      <protection/>
    </xf>
    <xf numFmtId="44" fontId="23" fillId="34" borderId="0" xfId="47" applyFont="1" applyFill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 horizontal="center"/>
      <protection/>
    </xf>
    <xf numFmtId="164" fontId="0" fillId="34" borderId="17" xfId="45" applyNumberFormat="1" applyFont="1" applyFill="1" applyBorder="1" applyAlignment="1" applyProtection="1">
      <alignment/>
      <protection/>
    </xf>
    <xf numFmtId="164" fontId="44" fillId="34" borderId="12" xfId="0" applyNumberFormat="1" applyFont="1" applyFill="1" applyBorder="1" applyAlignment="1" applyProtection="1">
      <alignment horizontal="center"/>
      <protection/>
    </xf>
    <xf numFmtId="164" fontId="44" fillId="34" borderId="17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2" fontId="23" fillId="34" borderId="0" xfId="0" applyNumberFormat="1" applyFont="1" applyFill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48" fillId="0" borderId="0" xfId="0" applyFont="1" applyAlignment="1" applyProtection="1">
      <alignment horizontal="right"/>
      <protection/>
    </xf>
    <xf numFmtId="3" fontId="0" fillId="2" borderId="18" xfId="0" applyNumberFormat="1" applyFill="1" applyBorder="1" applyAlignment="1" applyProtection="1">
      <alignment horizontal="center"/>
      <protection locked="0"/>
    </xf>
    <xf numFmtId="3" fontId="0" fillId="2" borderId="17" xfId="0" applyNumberFormat="1" applyFill="1" applyBorder="1" applyAlignment="1" applyProtection="1">
      <alignment horizontal="center"/>
      <protection locked="0"/>
    </xf>
    <xf numFmtId="164" fontId="44" fillId="34" borderId="11" xfId="0" applyNumberFormat="1" applyFont="1" applyFill="1" applyBorder="1" applyAlignment="1" applyProtection="1">
      <alignment horizontal="center" vertical="center"/>
      <protection/>
    </xf>
    <xf numFmtId="164" fontId="44" fillId="34" borderId="12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4" borderId="17" xfId="0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Alignment="1" applyProtection="1">
      <alignment horizontal="left"/>
      <protection/>
    </xf>
    <xf numFmtId="0" fontId="48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44" fillId="34" borderId="18" xfId="0" applyFont="1" applyFill="1" applyBorder="1" applyAlignment="1" applyProtection="1">
      <alignment horizontal="center" vertical="center"/>
      <protection/>
    </xf>
    <xf numFmtId="0" fontId="44" fillId="34" borderId="19" xfId="0" applyFont="1" applyFill="1" applyBorder="1" applyAlignment="1" applyProtection="1">
      <alignment horizontal="center" vertical="center"/>
      <protection/>
    </xf>
    <xf numFmtId="0" fontId="44" fillId="34" borderId="11" xfId="0" applyFont="1" applyFill="1" applyBorder="1" applyAlignment="1" applyProtection="1">
      <alignment horizontal="center" vertical="center"/>
      <protection/>
    </xf>
    <xf numFmtId="3" fontId="47" fillId="33" borderId="18" xfId="0" applyNumberFormat="1" applyFont="1" applyFill="1" applyBorder="1" applyAlignment="1" applyProtection="1">
      <alignment horizontal="center"/>
      <protection/>
    </xf>
    <xf numFmtId="3" fontId="47" fillId="33" borderId="17" xfId="0" applyNumberFormat="1" applyFont="1" applyFill="1" applyBorder="1" applyAlignment="1" applyProtection="1">
      <alignment horizontal="center"/>
      <protection/>
    </xf>
    <xf numFmtId="3" fontId="47" fillId="33" borderId="20" xfId="0" applyNumberFormat="1" applyFont="1" applyFill="1" applyBorder="1" applyAlignment="1" applyProtection="1">
      <alignment horizontal="center"/>
      <protection/>
    </xf>
    <xf numFmtId="3" fontId="47" fillId="33" borderId="11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horizontal="left" wrapText="1"/>
      <protection/>
    </xf>
    <xf numFmtId="0" fontId="45" fillId="34" borderId="0" xfId="0" applyFont="1" applyFill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5" fillId="34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51" fillId="34" borderId="20" xfId="0" applyFont="1" applyFill="1" applyBorder="1" applyAlignment="1" applyProtection="1">
      <alignment horizontal="center"/>
      <protection/>
    </xf>
    <xf numFmtId="0" fontId="51" fillId="34" borderId="11" xfId="0" applyFont="1" applyFill="1" applyBorder="1" applyAlignment="1" applyProtection="1">
      <alignment horizontal="center"/>
      <protection/>
    </xf>
    <xf numFmtId="164" fontId="44" fillId="34" borderId="18" xfId="0" applyNumberFormat="1" applyFont="1" applyFill="1" applyBorder="1" applyAlignment="1" applyProtection="1">
      <alignment horizontal="center" vertical="center"/>
      <protection/>
    </xf>
    <xf numFmtId="164" fontId="44" fillId="3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3" fontId="0" fillId="0" borderId="0" xfId="45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35" borderId="0" xfId="0" applyFont="1" applyFill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="70" zoomScaleNormal="70" zoomScalePageLayoutView="0" workbookViewId="0" topLeftCell="A1">
      <selection activeCell="J54" sqref="J54"/>
    </sheetView>
  </sheetViews>
  <sheetFormatPr defaultColWidth="11.57421875" defaultRowHeight="15"/>
  <cols>
    <col min="1" max="1" width="43.28125" style="1" bestFit="1" customWidth="1"/>
    <col min="2" max="7" width="15.7109375" style="1" customWidth="1"/>
    <col min="8" max="9" width="15.7109375" style="2" customWidth="1"/>
    <col min="10" max="10" width="15.7109375" style="1" customWidth="1"/>
    <col min="11" max="12" width="16.00390625" style="1" customWidth="1"/>
    <col min="13" max="16384" width="11.57421875" style="1" customWidth="1"/>
  </cols>
  <sheetData>
    <row r="1" spans="1:6" ht="16.5" customHeight="1">
      <c r="A1" s="69" t="s">
        <v>29</v>
      </c>
      <c r="B1" s="70"/>
      <c r="D1" s="46" t="s">
        <v>28</v>
      </c>
      <c r="E1" s="45" t="s">
        <v>203</v>
      </c>
      <c r="F1" s="44" t="s">
        <v>27</v>
      </c>
    </row>
    <row r="2" ht="16.5" customHeight="1"/>
    <row r="3" spans="1:11" ht="16.5" customHeight="1">
      <c r="A3" s="43"/>
      <c r="B3" s="42"/>
      <c r="C3" s="42"/>
      <c r="D3" s="42"/>
      <c r="E3" s="42"/>
      <c r="F3" s="42"/>
      <c r="G3" s="42"/>
      <c r="H3" s="41"/>
      <c r="I3" s="41"/>
      <c r="J3" s="40"/>
      <c r="K3" s="40"/>
    </row>
    <row r="4" spans="1:9" ht="30.75" customHeight="1">
      <c r="A4" s="17" t="s">
        <v>26</v>
      </c>
      <c r="B4" s="64" t="s">
        <v>21</v>
      </c>
      <c r="C4" s="64"/>
      <c r="D4" s="64"/>
      <c r="E4" s="55" t="s">
        <v>20</v>
      </c>
      <c r="F4" s="55"/>
      <c r="H4" s="1"/>
      <c r="I4" s="1"/>
    </row>
    <row r="5" spans="1:11" ht="15">
      <c r="A5" s="17"/>
      <c r="B5" s="65" t="s">
        <v>19</v>
      </c>
      <c r="C5" s="65"/>
      <c r="D5" s="65"/>
      <c r="E5" s="56" t="s">
        <v>36</v>
      </c>
      <c r="F5" s="56"/>
      <c r="H5" s="51" t="s">
        <v>7</v>
      </c>
      <c r="I5" s="51"/>
      <c r="J5" s="39">
        <v>0.52</v>
      </c>
      <c r="K5" s="15"/>
    </row>
    <row r="6" spans="1:9" ht="15">
      <c r="A6" s="38" t="s">
        <v>25</v>
      </c>
      <c r="F6" s="2"/>
      <c r="G6" s="2"/>
      <c r="H6" s="1"/>
      <c r="I6" s="1"/>
    </row>
    <row r="7" spans="1:10" ht="33" customHeight="1">
      <c r="A7" s="13" t="s">
        <v>6</v>
      </c>
      <c r="B7" s="52" t="s">
        <v>18</v>
      </c>
      <c r="C7" s="53"/>
      <c r="D7" s="52" t="s">
        <v>11</v>
      </c>
      <c r="E7" s="53"/>
      <c r="F7" s="49" t="s">
        <v>17</v>
      </c>
      <c r="G7" s="50"/>
      <c r="H7" s="57" t="s">
        <v>24</v>
      </c>
      <c r="I7" s="58"/>
      <c r="J7" s="59"/>
    </row>
    <row r="8" spans="1:10" ht="15">
      <c r="A8" s="11" t="s">
        <v>3</v>
      </c>
      <c r="B8" s="31" t="s">
        <v>15</v>
      </c>
      <c r="C8" s="11" t="s">
        <v>13</v>
      </c>
      <c r="D8" s="31" t="s">
        <v>15</v>
      </c>
      <c r="E8" s="11" t="s">
        <v>13</v>
      </c>
      <c r="F8" s="37" t="s">
        <v>14</v>
      </c>
      <c r="G8" s="36" t="s">
        <v>13</v>
      </c>
      <c r="H8" s="28" t="s">
        <v>12</v>
      </c>
      <c r="I8" s="28" t="s">
        <v>11</v>
      </c>
      <c r="J8" s="27" t="s">
        <v>1</v>
      </c>
    </row>
    <row r="9" spans="1:10" ht="15">
      <c r="A9" s="7" t="s">
        <v>30</v>
      </c>
      <c r="B9" s="26">
        <v>808</v>
      </c>
      <c r="C9" s="25">
        <v>848</v>
      </c>
      <c r="D9" s="26"/>
      <c r="E9" s="25"/>
      <c r="F9" s="35">
        <f aca="true" t="shared" si="0" ref="F9:F32">+B9+D9</f>
        <v>808</v>
      </c>
      <c r="G9" s="35">
        <f aca="true" t="shared" si="1" ref="G9:G32">+C9+E9</f>
        <v>848</v>
      </c>
      <c r="H9" s="23">
        <f aca="true" t="shared" si="2" ref="H9:H32">IF($E$5="Réalisées",(B9)*$J$5,IF($E$5="Facturées",(C9)*$J$5,"Choisir mode de facturation"))</f>
        <v>420.16</v>
      </c>
      <c r="I9" s="23">
        <f aca="true" t="shared" si="3" ref="I9:I32">IF($E$5="Réalisées",(D9)*$J$5,IF($E$5="Facturées",(E9)*$J$5,"Choisir mode de facturation"))</f>
        <v>0</v>
      </c>
      <c r="J9" s="5">
        <f aca="true" t="shared" si="4" ref="J9:J33">I9+H9</f>
        <v>420.16</v>
      </c>
    </row>
    <row r="10" spans="1:10" ht="15">
      <c r="A10" s="7" t="s">
        <v>31</v>
      </c>
      <c r="B10" s="26">
        <v>1516</v>
      </c>
      <c r="C10" s="25">
        <v>1656</v>
      </c>
      <c r="D10" s="26"/>
      <c r="E10" s="25"/>
      <c r="F10" s="35">
        <f t="shared" si="0"/>
        <v>1516</v>
      </c>
      <c r="G10" s="35">
        <f t="shared" si="1"/>
        <v>1656</v>
      </c>
      <c r="H10" s="23">
        <f t="shared" si="2"/>
        <v>788.32</v>
      </c>
      <c r="I10" s="23">
        <f t="shared" si="3"/>
        <v>0</v>
      </c>
      <c r="J10" s="5">
        <f t="shared" si="4"/>
        <v>788.32</v>
      </c>
    </row>
    <row r="11" spans="1:10" ht="15">
      <c r="A11" s="7" t="s">
        <v>34</v>
      </c>
      <c r="B11" s="26">
        <v>1128</v>
      </c>
      <c r="C11" s="25">
        <v>1200</v>
      </c>
      <c r="D11" s="26"/>
      <c r="E11" s="25"/>
      <c r="F11" s="35">
        <f t="shared" si="0"/>
        <v>1128</v>
      </c>
      <c r="G11" s="35">
        <f t="shared" si="1"/>
        <v>1200</v>
      </c>
      <c r="H11" s="23">
        <f t="shared" si="2"/>
        <v>586.5600000000001</v>
      </c>
      <c r="I11" s="23">
        <f t="shared" si="3"/>
        <v>0</v>
      </c>
      <c r="J11" s="5">
        <f t="shared" si="4"/>
        <v>586.5600000000001</v>
      </c>
    </row>
    <row r="12" spans="1:10" ht="15">
      <c r="A12" s="7" t="s">
        <v>32</v>
      </c>
      <c r="B12" s="26">
        <v>2292</v>
      </c>
      <c r="C12" s="25">
        <v>2420</v>
      </c>
      <c r="D12" s="26">
        <v>24</v>
      </c>
      <c r="E12" s="25">
        <v>24</v>
      </c>
      <c r="F12" s="35">
        <f t="shared" si="0"/>
        <v>2316</v>
      </c>
      <c r="G12" s="35">
        <f t="shared" si="1"/>
        <v>2444</v>
      </c>
      <c r="H12" s="23">
        <f t="shared" si="2"/>
        <v>1191.8400000000001</v>
      </c>
      <c r="I12" s="23">
        <f t="shared" si="3"/>
        <v>12.48</v>
      </c>
      <c r="J12" s="5">
        <f t="shared" si="4"/>
        <v>1204.3200000000002</v>
      </c>
    </row>
    <row r="13" spans="1:10" ht="15">
      <c r="A13" s="7" t="s">
        <v>35</v>
      </c>
      <c r="B13" s="26">
        <v>1048</v>
      </c>
      <c r="C13" s="25">
        <v>1072</v>
      </c>
      <c r="D13" s="26"/>
      <c r="E13" s="25"/>
      <c r="F13" s="35">
        <f t="shared" si="0"/>
        <v>1048</v>
      </c>
      <c r="G13" s="35">
        <f t="shared" si="1"/>
        <v>1072</v>
      </c>
      <c r="H13" s="23">
        <f t="shared" si="2"/>
        <v>544.96</v>
      </c>
      <c r="I13" s="23">
        <f t="shared" si="3"/>
        <v>0</v>
      </c>
      <c r="J13" s="5">
        <f t="shared" si="4"/>
        <v>544.96</v>
      </c>
    </row>
    <row r="14" spans="1:10" ht="15">
      <c r="A14" s="7" t="s">
        <v>33</v>
      </c>
      <c r="B14" s="26">
        <v>2088</v>
      </c>
      <c r="C14" s="25">
        <v>2212</v>
      </c>
      <c r="D14" s="26">
        <v>120</v>
      </c>
      <c r="E14" s="25">
        <v>120</v>
      </c>
      <c r="F14" s="35">
        <f t="shared" si="0"/>
        <v>2208</v>
      </c>
      <c r="G14" s="35">
        <f t="shared" si="1"/>
        <v>2332</v>
      </c>
      <c r="H14" s="23">
        <f t="shared" si="2"/>
        <v>1085.76</v>
      </c>
      <c r="I14" s="23">
        <f t="shared" si="3"/>
        <v>62.400000000000006</v>
      </c>
      <c r="J14" s="5">
        <f t="shared" si="4"/>
        <v>1148.16</v>
      </c>
    </row>
    <row r="15" spans="1:10" ht="15">
      <c r="A15" s="7"/>
      <c r="B15" s="26"/>
      <c r="C15" s="25"/>
      <c r="D15" s="26"/>
      <c r="E15" s="25"/>
      <c r="F15" s="35">
        <f t="shared" si="0"/>
        <v>0</v>
      </c>
      <c r="G15" s="35">
        <f t="shared" si="1"/>
        <v>0</v>
      </c>
      <c r="H15" s="23">
        <f t="shared" si="2"/>
        <v>0</v>
      </c>
      <c r="I15" s="23">
        <f t="shared" si="3"/>
        <v>0</v>
      </c>
      <c r="J15" s="5">
        <f t="shared" si="4"/>
        <v>0</v>
      </c>
    </row>
    <row r="16" spans="1:10" ht="15">
      <c r="A16" s="7"/>
      <c r="B16" s="26"/>
      <c r="C16" s="25"/>
      <c r="D16" s="26"/>
      <c r="E16" s="25"/>
      <c r="F16" s="35">
        <f t="shared" si="0"/>
        <v>0</v>
      </c>
      <c r="G16" s="35">
        <f t="shared" si="1"/>
        <v>0</v>
      </c>
      <c r="H16" s="23">
        <f t="shared" si="2"/>
        <v>0</v>
      </c>
      <c r="I16" s="23">
        <f t="shared" si="3"/>
        <v>0</v>
      </c>
      <c r="J16" s="5">
        <f t="shared" si="4"/>
        <v>0</v>
      </c>
    </row>
    <row r="17" spans="1:10" ht="15">
      <c r="A17" s="7"/>
      <c r="B17" s="26"/>
      <c r="C17" s="25"/>
      <c r="D17" s="26"/>
      <c r="E17" s="25"/>
      <c r="F17" s="35">
        <f t="shared" si="0"/>
        <v>0</v>
      </c>
      <c r="G17" s="35">
        <f t="shared" si="1"/>
        <v>0</v>
      </c>
      <c r="H17" s="23">
        <f t="shared" si="2"/>
        <v>0</v>
      </c>
      <c r="I17" s="23">
        <f t="shared" si="3"/>
        <v>0</v>
      </c>
      <c r="J17" s="5">
        <f t="shared" si="4"/>
        <v>0</v>
      </c>
    </row>
    <row r="18" spans="1:10" ht="15">
      <c r="A18" s="7"/>
      <c r="B18" s="26"/>
      <c r="C18" s="25"/>
      <c r="D18" s="26"/>
      <c r="E18" s="25"/>
      <c r="F18" s="35">
        <f t="shared" si="0"/>
        <v>0</v>
      </c>
      <c r="G18" s="35">
        <f t="shared" si="1"/>
        <v>0</v>
      </c>
      <c r="H18" s="23">
        <f t="shared" si="2"/>
        <v>0</v>
      </c>
      <c r="I18" s="23">
        <f t="shared" si="3"/>
        <v>0</v>
      </c>
      <c r="J18" s="5">
        <f t="shared" si="4"/>
        <v>0</v>
      </c>
    </row>
    <row r="19" spans="1:10" ht="15">
      <c r="A19" s="7"/>
      <c r="B19" s="26"/>
      <c r="C19" s="25"/>
      <c r="D19" s="26"/>
      <c r="E19" s="25"/>
      <c r="F19" s="35">
        <f t="shared" si="0"/>
        <v>0</v>
      </c>
      <c r="G19" s="35">
        <f t="shared" si="1"/>
        <v>0</v>
      </c>
      <c r="H19" s="23">
        <f t="shared" si="2"/>
        <v>0</v>
      </c>
      <c r="I19" s="23">
        <f t="shared" si="3"/>
        <v>0</v>
      </c>
      <c r="J19" s="5">
        <f t="shared" si="4"/>
        <v>0</v>
      </c>
    </row>
    <row r="20" spans="1:10" ht="15">
      <c r="A20" s="7"/>
      <c r="B20" s="26"/>
      <c r="C20" s="25"/>
      <c r="D20" s="26"/>
      <c r="E20" s="25"/>
      <c r="F20" s="35">
        <f t="shared" si="0"/>
        <v>0</v>
      </c>
      <c r="G20" s="35">
        <f t="shared" si="1"/>
        <v>0</v>
      </c>
      <c r="H20" s="23">
        <f t="shared" si="2"/>
        <v>0</v>
      </c>
      <c r="I20" s="23">
        <f t="shared" si="3"/>
        <v>0</v>
      </c>
      <c r="J20" s="5">
        <f t="shared" si="4"/>
        <v>0</v>
      </c>
    </row>
    <row r="21" spans="1:10" ht="15">
      <c r="A21" s="7"/>
      <c r="B21" s="26"/>
      <c r="C21" s="25"/>
      <c r="D21" s="26"/>
      <c r="E21" s="25"/>
      <c r="F21" s="35">
        <f t="shared" si="0"/>
        <v>0</v>
      </c>
      <c r="G21" s="35">
        <f t="shared" si="1"/>
        <v>0</v>
      </c>
      <c r="H21" s="23">
        <f t="shared" si="2"/>
        <v>0</v>
      </c>
      <c r="I21" s="23">
        <f t="shared" si="3"/>
        <v>0</v>
      </c>
      <c r="J21" s="5">
        <f t="shared" si="4"/>
        <v>0</v>
      </c>
    </row>
    <row r="22" spans="1:10" ht="15">
      <c r="A22" s="7"/>
      <c r="B22" s="26"/>
      <c r="C22" s="25"/>
      <c r="D22" s="26"/>
      <c r="E22" s="25"/>
      <c r="F22" s="35">
        <f t="shared" si="0"/>
        <v>0</v>
      </c>
      <c r="G22" s="35">
        <f t="shared" si="1"/>
        <v>0</v>
      </c>
      <c r="H22" s="23">
        <f t="shared" si="2"/>
        <v>0</v>
      </c>
      <c r="I22" s="23">
        <f t="shared" si="3"/>
        <v>0</v>
      </c>
      <c r="J22" s="5">
        <f t="shared" si="4"/>
        <v>0</v>
      </c>
    </row>
    <row r="23" spans="1:10" ht="15">
      <c r="A23" s="7"/>
      <c r="B23" s="26"/>
      <c r="C23" s="25"/>
      <c r="D23" s="26"/>
      <c r="E23" s="25"/>
      <c r="F23" s="35">
        <f t="shared" si="0"/>
        <v>0</v>
      </c>
      <c r="G23" s="35">
        <f t="shared" si="1"/>
        <v>0</v>
      </c>
      <c r="H23" s="23">
        <f t="shared" si="2"/>
        <v>0</v>
      </c>
      <c r="I23" s="23">
        <f t="shared" si="3"/>
        <v>0</v>
      </c>
      <c r="J23" s="5">
        <f t="shared" si="4"/>
        <v>0</v>
      </c>
    </row>
    <row r="24" spans="1:10" ht="15">
      <c r="A24" s="7"/>
      <c r="B24" s="26"/>
      <c r="C24" s="25"/>
      <c r="D24" s="26"/>
      <c r="E24" s="25"/>
      <c r="F24" s="35">
        <f t="shared" si="0"/>
        <v>0</v>
      </c>
      <c r="G24" s="35">
        <f t="shared" si="1"/>
        <v>0</v>
      </c>
      <c r="H24" s="23">
        <f t="shared" si="2"/>
        <v>0</v>
      </c>
      <c r="I24" s="23">
        <f t="shared" si="3"/>
        <v>0</v>
      </c>
      <c r="J24" s="5">
        <f t="shared" si="4"/>
        <v>0</v>
      </c>
    </row>
    <row r="25" spans="1:10" ht="15">
      <c r="A25" s="7"/>
      <c r="B25" s="26"/>
      <c r="C25" s="25"/>
      <c r="D25" s="26"/>
      <c r="E25" s="25"/>
      <c r="F25" s="35">
        <f t="shared" si="0"/>
        <v>0</v>
      </c>
      <c r="G25" s="35">
        <f t="shared" si="1"/>
        <v>0</v>
      </c>
      <c r="H25" s="23">
        <f t="shared" si="2"/>
        <v>0</v>
      </c>
      <c r="I25" s="23">
        <f t="shared" si="3"/>
        <v>0</v>
      </c>
      <c r="J25" s="5">
        <f t="shared" si="4"/>
        <v>0</v>
      </c>
    </row>
    <row r="26" spans="1:10" ht="15">
      <c r="A26" s="7"/>
      <c r="B26" s="26"/>
      <c r="C26" s="25"/>
      <c r="D26" s="26"/>
      <c r="E26" s="25"/>
      <c r="F26" s="35">
        <f t="shared" si="0"/>
        <v>0</v>
      </c>
      <c r="G26" s="35">
        <f t="shared" si="1"/>
        <v>0</v>
      </c>
      <c r="H26" s="23">
        <f t="shared" si="2"/>
        <v>0</v>
      </c>
      <c r="I26" s="23">
        <f t="shared" si="3"/>
        <v>0</v>
      </c>
      <c r="J26" s="5">
        <f t="shared" si="4"/>
        <v>0</v>
      </c>
    </row>
    <row r="27" spans="1:10" ht="15">
      <c r="A27" s="7"/>
      <c r="B27" s="26"/>
      <c r="C27" s="25"/>
      <c r="D27" s="26"/>
      <c r="E27" s="25"/>
      <c r="F27" s="35">
        <f t="shared" si="0"/>
        <v>0</v>
      </c>
      <c r="G27" s="35">
        <f t="shared" si="1"/>
        <v>0</v>
      </c>
      <c r="H27" s="23">
        <f t="shared" si="2"/>
        <v>0</v>
      </c>
      <c r="I27" s="23">
        <f t="shared" si="3"/>
        <v>0</v>
      </c>
      <c r="J27" s="5">
        <f t="shared" si="4"/>
        <v>0</v>
      </c>
    </row>
    <row r="28" spans="1:10" ht="15">
      <c r="A28" s="7"/>
      <c r="B28" s="26"/>
      <c r="C28" s="25"/>
      <c r="D28" s="26"/>
      <c r="E28" s="25"/>
      <c r="F28" s="35">
        <f t="shared" si="0"/>
        <v>0</v>
      </c>
      <c r="G28" s="35">
        <f t="shared" si="1"/>
        <v>0</v>
      </c>
      <c r="H28" s="23">
        <f t="shared" si="2"/>
        <v>0</v>
      </c>
      <c r="I28" s="23">
        <f t="shared" si="3"/>
        <v>0</v>
      </c>
      <c r="J28" s="5">
        <f t="shared" si="4"/>
        <v>0</v>
      </c>
    </row>
    <row r="29" spans="1:10" ht="15">
      <c r="A29" s="7"/>
      <c r="B29" s="26"/>
      <c r="C29" s="25"/>
      <c r="D29" s="26"/>
      <c r="E29" s="25"/>
      <c r="F29" s="35">
        <f t="shared" si="0"/>
        <v>0</v>
      </c>
      <c r="G29" s="35">
        <f t="shared" si="1"/>
        <v>0</v>
      </c>
      <c r="H29" s="23">
        <f t="shared" si="2"/>
        <v>0</v>
      </c>
      <c r="I29" s="23">
        <f t="shared" si="3"/>
        <v>0</v>
      </c>
      <c r="J29" s="5">
        <f t="shared" si="4"/>
        <v>0</v>
      </c>
    </row>
    <row r="30" spans="1:10" ht="15">
      <c r="A30" s="7"/>
      <c r="B30" s="26"/>
      <c r="C30" s="25"/>
      <c r="D30" s="26"/>
      <c r="E30" s="25"/>
      <c r="F30" s="35">
        <f t="shared" si="0"/>
        <v>0</v>
      </c>
      <c r="G30" s="35">
        <f t="shared" si="1"/>
        <v>0</v>
      </c>
      <c r="H30" s="23">
        <f t="shared" si="2"/>
        <v>0</v>
      </c>
      <c r="I30" s="23">
        <f t="shared" si="3"/>
        <v>0</v>
      </c>
      <c r="J30" s="5">
        <f t="shared" si="4"/>
        <v>0</v>
      </c>
    </row>
    <row r="31" spans="1:10" ht="15">
      <c r="A31" s="7"/>
      <c r="B31" s="26"/>
      <c r="C31" s="25"/>
      <c r="D31" s="26"/>
      <c r="E31" s="25"/>
      <c r="F31" s="35">
        <f t="shared" si="0"/>
        <v>0</v>
      </c>
      <c r="G31" s="35">
        <f t="shared" si="1"/>
        <v>0</v>
      </c>
      <c r="H31" s="23">
        <f t="shared" si="2"/>
        <v>0</v>
      </c>
      <c r="I31" s="23">
        <f t="shared" si="3"/>
        <v>0</v>
      </c>
      <c r="J31" s="5">
        <f t="shared" si="4"/>
        <v>0</v>
      </c>
    </row>
    <row r="32" spans="1:10" ht="15">
      <c r="A32" s="7"/>
      <c r="B32" s="26"/>
      <c r="C32" s="25"/>
      <c r="D32" s="26"/>
      <c r="E32" s="25"/>
      <c r="F32" s="35">
        <f t="shared" si="0"/>
        <v>0</v>
      </c>
      <c r="G32" s="35">
        <f t="shared" si="1"/>
        <v>0</v>
      </c>
      <c r="H32" s="23">
        <f t="shared" si="2"/>
        <v>0</v>
      </c>
      <c r="I32" s="23">
        <f t="shared" si="3"/>
        <v>0</v>
      </c>
      <c r="J32" s="5">
        <f t="shared" si="4"/>
        <v>0</v>
      </c>
    </row>
    <row r="33" spans="1:10" ht="15">
      <c r="A33" s="6" t="s">
        <v>23</v>
      </c>
      <c r="B33" s="22">
        <f aca="true" t="shared" si="5" ref="B33:I33">SUM(B9:B32)</f>
        <v>8880</v>
      </c>
      <c r="C33" s="21">
        <f t="shared" si="5"/>
        <v>9408</v>
      </c>
      <c r="D33" s="22">
        <f t="shared" si="5"/>
        <v>144</v>
      </c>
      <c r="E33" s="21">
        <f t="shared" si="5"/>
        <v>144</v>
      </c>
      <c r="F33" s="34">
        <f t="shared" si="5"/>
        <v>9024</v>
      </c>
      <c r="G33" s="34">
        <f t="shared" si="5"/>
        <v>9552</v>
      </c>
      <c r="H33" s="18">
        <f t="shared" si="5"/>
        <v>4617.6</v>
      </c>
      <c r="I33" s="18">
        <f t="shared" si="5"/>
        <v>74.88000000000001</v>
      </c>
      <c r="J33" s="5">
        <f t="shared" si="4"/>
        <v>4692.4800000000005</v>
      </c>
    </row>
    <row r="34" spans="6:9" ht="15">
      <c r="F34" s="2"/>
      <c r="G34" s="2"/>
      <c r="H34" s="1"/>
      <c r="I34" s="1"/>
    </row>
    <row r="35" spans="1:10" ht="29.25" customHeight="1">
      <c r="A35" s="54" t="s">
        <v>22</v>
      </c>
      <c r="B35" s="54"/>
      <c r="C35" s="66" t="s">
        <v>21</v>
      </c>
      <c r="D35" s="66"/>
      <c r="E35" s="66"/>
      <c r="F35" s="55" t="s">
        <v>20</v>
      </c>
      <c r="G35" s="55"/>
      <c r="H35" s="68" t="s">
        <v>7</v>
      </c>
      <c r="I35" s="68"/>
      <c r="J35" s="33">
        <v>0.52</v>
      </c>
    </row>
    <row r="36" spans="2:9" ht="16.5" customHeight="1">
      <c r="B36" s="16"/>
      <c r="C36" s="67" t="s">
        <v>19</v>
      </c>
      <c r="D36" s="67"/>
      <c r="E36" s="67"/>
      <c r="F36" s="56" t="s">
        <v>36</v>
      </c>
      <c r="G36" s="56"/>
      <c r="H36" s="1"/>
      <c r="I36" s="1"/>
    </row>
    <row r="37" spans="2:9" ht="16.5" customHeight="1">
      <c r="B37" s="32"/>
      <c r="C37" s="32"/>
      <c r="F37" s="2"/>
      <c r="G37" s="2"/>
      <c r="H37" s="1"/>
      <c r="I37" s="1"/>
    </row>
    <row r="38" spans="1:10" ht="29.25" customHeight="1">
      <c r="A38" s="13" t="s">
        <v>6</v>
      </c>
      <c r="B38" s="52" t="s">
        <v>18</v>
      </c>
      <c r="C38" s="53"/>
      <c r="D38" s="52" t="s">
        <v>11</v>
      </c>
      <c r="E38" s="53"/>
      <c r="F38" s="71" t="s">
        <v>17</v>
      </c>
      <c r="G38" s="72"/>
      <c r="H38" s="57" t="s">
        <v>16</v>
      </c>
      <c r="I38" s="58"/>
      <c r="J38" s="59"/>
    </row>
    <row r="39" spans="1:10" ht="16.5" customHeight="1">
      <c r="A39" s="11" t="s">
        <v>3</v>
      </c>
      <c r="B39" s="31" t="s">
        <v>15</v>
      </c>
      <c r="C39" s="11" t="s">
        <v>13</v>
      </c>
      <c r="D39" s="31" t="s">
        <v>15</v>
      </c>
      <c r="E39" s="11" t="s">
        <v>13</v>
      </c>
      <c r="F39" s="30" t="s">
        <v>14</v>
      </c>
      <c r="G39" s="30" t="s">
        <v>13</v>
      </c>
      <c r="H39" s="29" t="s">
        <v>12</v>
      </c>
      <c r="I39" s="28" t="s">
        <v>11</v>
      </c>
      <c r="J39" s="27" t="s">
        <v>1</v>
      </c>
    </row>
    <row r="40" spans="1:10" ht="16.5" customHeight="1">
      <c r="A40" s="7" t="s">
        <v>37</v>
      </c>
      <c r="B40" s="26">
        <v>232</v>
      </c>
      <c r="C40" s="25"/>
      <c r="D40" s="26"/>
      <c r="E40" s="25"/>
      <c r="F40" s="24">
        <f aca="true" t="shared" si="6" ref="F40:G47">+B40+D40</f>
        <v>232</v>
      </c>
      <c r="G40" s="24">
        <f t="shared" si="6"/>
        <v>0</v>
      </c>
      <c r="H40" s="23">
        <f aca="true" t="shared" si="7" ref="H40:H47">IF($F$36="Réalisées",(B40)*$J$35,IF($F$36="Facturées",(C40)*$J$35,"Choisir mode de facturation"))</f>
        <v>120.64</v>
      </c>
      <c r="I40" s="23">
        <f aca="true" t="shared" si="8" ref="I40:I47">IF($F$36="Réalisées",(D40)*$J$35,IF($F$36="Facturées",(E40)*$J$35,"Choisir mode de facturation"))</f>
        <v>0</v>
      </c>
      <c r="J40" s="5">
        <f aca="true" t="shared" si="9" ref="J40:J47">I40+H40</f>
        <v>120.64</v>
      </c>
    </row>
    <row r="41" spans="1:10" ht="16.5" customHeight="1">
      <c r="A41" s="7" t="s">
        <v>38</v>
      </c>
      <c r="B41" s="26">
        <v>235</v>
      </c>
      <c r="C41" s="25"/>
      <c r="D41" s="26"/>
      <c r="E41" s="25"/>
      <c r="F41" s="24">
        <f t="shared" si="6"/>
        <v>235</v>
      </c>
      <c r="G41" s="24">
        <f t="shared" si="6"/>
        <v>0</v>
      </c>
      <c r="H41" s="23">
        <f t="shared" si="7"/>
        <v>122.2</v>
      </c>
      <c r="I41" s="23">
        <f t="shared" si="8"/>
        <v>0</v>
      </c>
      <c r="J41" s="5">
        <f t="shared" si="9"/>
        <v>122.2</v>
      </c>
    </row>
    <row r="42" spans="1:10" ht="15">
      <c r="A42" s="7"/>
      <c r="B42" s="26"/>
      <c r="C42" s="25"/>
      <c r="D42" s="26"/>
      <c r="E42" s="25"/>
      <c r="F42" s="24">
        <f t="shared" si="6"/>
        <v>0</v>
      </c>
      <c r="G42" s="24">
        <f t="shared" si="6"/>
        <v>0</v>
      </c>
      <c r="H42" s="23">
        <f t="shared" si="7"/>
        <v>0</v>
      </c>
      <c r="I42" s="23">
        <f t="shared" si="8"/>
        <v>0</v>
      </c>
      <c r="J42" s="5">
        <f t="shared" si="9"/>
        <v>0</v>
      </c>
    </row>
    <row r="43" spans="1:10" ht="15">
      <c r="A43" s="7"/>
      <c r="B43" s="26"/>
      <c r="C43" s="25"/>
      <c r="D43" s="26"/>
      <c r="E43" s="25"/>
      <c r="F43" s="24">
        <f t="shared" si="6"/>
        <v>0</v>
      </c>
      <c r="G43" s="24">
        <f t="shared" si="6"/>
        <v>0</v>
      </c>
      <c r="H43" s="23">
        <f t="shared" si="7"/>
        <v>0</v>
      </c>
      <c r="I43" s="23">
        <f t="shared" si="8"/>
        <v>0</v>
      </c>
      <c r="J43" s="5">
        <f t="shared" si="9"/>
        <v>0</v>
      </c>
    </row>
    <row r="44" spans="1:10" ht="15">
      <c r="A44" s="7"/>
      <c r="B44" s="26"/>
      <c r="C44" s="25"/>
      <c r="D44" s="26"/>
      <c r="E44" s="25"/>
      <c r="F44" s="24">
        <f t="shared" si="6"/>
        <v>0</v>
      </c>
      <c r="G44" s="24">
        <f t="shared" si="6"/>
        <v>0</v>
      </c>
      <c r="H44" s="23">
        <f t="shared" si="7"/>
        <v>0</v>
      </c>
      <c r="I44" s="23">
        <f t="shared" si="8"/>
        <v>0</v>
      </c>
      <c r="J44" s="5">
        <f t="shared" si="9"/>
        <v>0</v>
      </c>
    </row>
    <row r="45" spans="1:10" ht="15">
      <c r="A45" s="7"/>
      <c r="B45" s="26"/>
      <c r="C45" s="25"/>
      <c r="D45" s="26"/>
      <c r="E45" s="25"/>
      <c r="F45" s="24">
        <f t="shared" si="6"/>
        <v>0</v>
      </c>
      <c r="G45" s="24">
        <f t="shared" si="6"/>
        <v>0</v>
      </c>
      <c r="H45" s="23">
        <f t="shared" si="7"/>
        <v>0</v>
      </c>
      <c r="I45" s="23">
        <f t="shared" si="8"/>
        <v>0</v>
      </c>
      <c r="J45" s="5">
        <f t="shared" si="9"/>
        <v>0</v>
      </c>
    </row>
    <row r="46" spans="1:10" ht="15">
      <c r="A46" s="7"/>
      <c r="B46" s="26"/>
      <c r="C46" s="25"/>
      <c r="D46" s="26"/>
      <c r="E46" s="25"/>
      <c r="F46" s="24">
        <f t="shared" si="6"/>
        <v>0</v>
      </c>
      <c r="G46" s="24">
        <f t="shared" si="6"/>
        <v>0</v>
      </c>
      <c r="H46" s="23">
        <f t="shared" si="7"/>
        <v>0</v>
      </c>
      <c r="I46" s="23">
        <f t="shared" si="8"/>
        <v>0</v>
      </c>
      <c r="J46" s="5">
        <f t="shared" si="9"/>
        <v>0</v>
      </c>
    </row>
    <row r="47" spans="1:10" ht="16.5" customHeight="1">
      <c r="A47" s="7"/>
      <c r="B47" s="26"/>
      <c r="C47" s="25"/>
      <c r="D47" s="26"/>
      <c r="E47" s="25"/>
      <c r="F47" s="24">
        <f t="shared" si="6"/>
        <v>0</v>
      </c>
      <c r="G47" s="24">
        <f t="shared" si="6"/>
        <v>0</v>
      </c>
      <c r="H47" s="23">
        <f t="shared" si="7"/>
        <v>0</v>
      </c>
      <c r="I47" s="23">
        <f t="shared" si="8"/>
        <v>0</v>
      </c>
      <c r="J47" s="5">
        <f t="shared" si="9"/>
        <v>0</v>
      </c>
    </row>
    <row r="48" spans="1:10" ht="16.5" customHeight="1">
      <c r="A48" s="6" t="s">
        <v>10</v>
      </c>
      <c r="B48" s="22">
        <f aca="true" t="shared" si="10" ref="B48:I48">SUM(B40:B47)</f>
        <v>467</v>
      </c>
      <c r="C48" s="21">
        <f t="shared" si="10"/>
        <v>0</v>
      </c>
      <c r="D48" s="22">
        <f t="shared" si="10"/>
        <v>0</v>
      </c>
      <c r="E48" s="21">
        <f t="shared" si="10"/>
        <v>0</v>
      </c>
      <c r="F48" s="20">
        <f t="shared" si="10"/>
        <v>467</v>
      </c>
      <c r="G48" s="20">
        <f t="shared" si="10"/>
        <v>0</v>
      </c>
      <c r="H48" s="19">
        <f t="shared" si="10"/>
        <v>242.84</v>
      </c>
      <c r="I48" s="18">
        <f t="shared" si="10"/>
        <v>0</v>
      </c>
      <c r="J48" s="5">
        <f>+H48+I48</f>
        <v>242.84</v>
      </c>
    </row>
    <row r="49" spans="6:9" ht="15">
      <c r="F49" s="2"/>
      <c r="G49" s="2"/>
      <c r="H49" s="1"/>
      <c r="I49" s="1"/>
    </row>
    <row r="50" spans="1:10" ht="16.5" customHeight="1">
      <c r="A50" s="17" t="s">
        <v>9</v>
      </c>
      <c r="B50" s="15" t="s">
        <v>8</v>
      </c>
      <c r="C50" s="16"/>
      <c r="D50" s="15"/>
      <c r="E50" s="15"/>
      <c r="F50" s="2"/>
      <c r="H50" s="51" t="s">
        <v>7</v>
      </c>
      <c r="I50" s="51"/>
      <c r="J50" s="14">
        <v>0.52</v>
      </c>
    </row>
    <row r="51" spans="6:9" ht="16.5" customHeight="1">
      <c r="F51" s="2"/>
      <c r="G51" s="2"/>
      <c r="H51" s="1"/>
      <c r="I51" s="1"/>
    </row>
    <row r="52" spans="1:10" ht="36" customHeight="1">
      <c r="A52" s="13" t="s">
        <v>6</v>
      </c>
      <c r="B52" s="52" t="s">
        <v>5</v>
      </c>
      <c r="C52" s="53"/>
      <c r="H52" s="1"/>
      <c r="I52" s="1"/>
      <c r="J52" s="12" t="s">
        <v>4</v>
      </c>
    </row>
    <row r="53" spans="1:10" ht="16.5" customHeight="1">
      <c r="A53" s="11" t="s">
        <v>3</v>
      </c>
      <c r="B53" s="10" t="s">
        <v>2</v>
      </c>
      <c r="C53" s="9"/>
      <c r="H53" s="1"/>
      <c r="I53" s="1"/>
      <c r="J53" s="8" t="s">
        <v>1</v>
      </c>
    </row>
    <row r="54" spans="1:10" ht="15">
      <c r="A54" s="7" t="s">
        <v>39</v>
      </c>
      <c r="B54" s="47">
        <v>450</v>
      </c>
      <c r="C54" s="48"/>
      <c r="H54" s="1"/>
      <c r="I54" s="1"/>
      <c r="J54" s="5">
        <f aca="true" t="shared" si="11" ref="J54:J59">+B54*$J$50</f>
        <v>234</v>
      </c>
    </row>
    <row r="55" spans="1:10" ht="15">
      <c r="A55" s="7"/>
      <c r="B55" s="47"/>
      <c r="C55" s="48"/>
      <c r="H55" s="1"/>
      <c r="I55" s="1"/>
      <c r="J55" s="5">
        <f t="shared" si="11"/>
        <v>0</v>
      </c>
    </row>
    <row r="56" spans="1:10" ht="15">
      <c r="A56" s="7"/>
      <c r="B56" s="47"/>
      <c r="C56" s="48"/>
      <c r="H56" s="1"/>
      <c r="I56" s="1"/>
      <c r="J56" s="5">
        <f t="shared" si="11"/>
        <v>0</v>
      </c>
    </row>
    <row r="57" spans="1:10" ht="16.5" customHeight="1">
      <c r="A57" s="7"/>
      <c r="B57" s="47"/>
      <c r="C57" s="48"/>
      <c r="H57" s="1"/>
      <c r="I57" s="1"/>
      <c r="J57" s="5">
        <f t="shared" si="11"/>
        <v>0</v>
      </c>
    </row>
    <row r="58" spans="1:10" ht="15">
      <c r="A58" s="7"/>
      <c r="B58" s="47"/>
      <c r="C58" s="48"/>
      <c r="H58" s="1"/>
      <c r="I58" s="1"/>
      <c r="J58" s="5">
        <f t="shared" si="11"/>
        <v>0</v>
      </c>
    </row>
    <row r="59" spans="1:10" ht="15">
      <c r="A59" s="6" t="s">
        <v>0</v>
      </c>
      <c r="B59" s="60">
        <f>SUM(B54:B58)</f>
        <v>450</v>
      </c>
      <c r="C59" s="61"/>
      <c r="H59" s="1"/>
      <c r="I59" s="1"/>
      <c r="J59" s="5">
        <f t="shared" si="11"/>
        <v>234</v>
      </c>
    </row>
    <row r="60" spans="8:9" ht="15">
      <c r="H60" s="1"/>
      <c r="I60" s="1"/>
    </row>
    <row r="61" spans="1:10" ht="15">
      <c r="A61" s="4" t="str">
        <f>"Total "&amp;E1</f>
        <v>Total 0FE</v>
      </c>
      <c r="B61" s="62">
        <f>B59+B33+B48</f>
        <v>9797</v>
      </c>
      <c r="C61" s="63"/>
      <c r="H61" s="1"/>
      <c r="I61" s="1"/>
      <c r="J61" s="3">
        <f>+J59+J48+J33</f>
        <v>5169.320000000001</v>
      </c>
    </row>
    <row r="62" spans="6:9" ht="15">
      <c r="F62" s="2"/>
      <c r="G62" s="2"/>
      <c r="H62" s="1"/>
      <c r="I62" s="1"/>
    </row>
    <row r="63" spans="6:9" ht="15">
      <c r="F63" s="2"/>
      <c r="G63" s="2"/>
      <c r="H63" s="1"/>
      <c r="I63" s="1"/>
    </row>
    <row r="64" spans="6:9" ht="15">
      <c r="F64" s="2"/>
      <c r="G64" s="2"/>
      <c r="H64" s="1"/>
      <c r="I64" s="1"/>
    </row>
    <row r="65" spans="6:9" ht="15">
      <c r="F65" s="2"/>
      <c r="G65" s="2"/>
      <c r="H65" s="1"/>
      <c r="I65" s="1"/>
    </row>
    <row r="66" spans="6:9" ht="15">
      <c r="F66" s="2"/>
      <c r="G66" s="2"/>
      <c r="H66" s="1"/>
      <c r="I66" s="1"/>
    </row>
  </sheetData>
  <sheetProtection password="8641" sheet="1" objects="1" scenarios="1" insertRows="0" deleteRows="0" sort="0"/>
  <mergeCells count="29">
    <mergeCell ref="A1:B1"/>
    <mergeCell ref="B38:C38"/>
    <mergeCell ref="D38:E38"/>
    <mergeCell ref="F38:G38"/>
    <mergeCell ref="B54:C54"/>
    <mergeCell ref="E5:F5"/>
    <mergeCell ref="B59:C59"/>
    <mergeCell ref="B61:C61"/>
    <mergeCell ref="E4:F4"/>
    <mergeCell ref="B4:D4"/>
    <mergeCell ref="B5:D5"/>
    <mergeCell ref="C35:E35"/>
    <mergeCell ref="C36:E36"/>
    <mergeCell ref="B58:C58"/>
    <mergeCell ref="B52:C52"/>
    <mergeCell ref="A35:B35"/>
    <mergeCell ref="D7:E7"/>
    <mergeCell ref="B7:C7"/>
    <mergeCell ref="F35:G35"/>
    <mergeCell ref="F36:G36"/>
    <mergeCell ref="B55:C55"/>
    <mergeCell ref="B56:C56"/>
    <mergeCell ref="F7:G7"/>
    <mergeCell ref="H50:I50"/>
    <mergeCell ref="H5:I5"/>
    <mergeCell ref="B57:C57"/>
    <mergeCell ref="H7:J7"/>
    <mergeCell ref="H35:I35"/>
    <mergeCell ref="H38:J38"/>
  </mergeCells>
  <dataValidations count="3">
    <dataValidation type="list" showInputMessage="1" showErrorMessage="1" sqref="F35:G35">
      <formula1>"Choisir une option,Choix 1,Choix 2"</formula1>
    </dataValidation>
    <dataValidation type="list" showInputMessage="1" showErrorMessage="1" sqref="E4:F4">
      <formula1>"Choisir une option,Option1,Option2,Option3,Option4,Option5,Option6,Option7"</formula1>
    </dataValidation>
    <dataValidation type="list" showInputMessage="1" showErrorMessage="1" sqref="E5:F5 F36:G36">
      <formula1>"Mode de facturation,Réalisées, Facturées,"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48" r:id="rId2"/>
  <headerFooter>
    <oddFooter>&amp;L&amp;8&amp;G LLCE/CG/2011&amp;C&amp;8PS à calculer après application de la convention CAF&amp;R&amp;8&amp;D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48.421875" style="0" bestFit="1" customWidth="1"/>
    <col min="2" max="2" width="40.28125" style="0" bestFit="1" customWidth="1"/>
    <col min="5" max="5" width="27.00390625" style="0" bestFit="1" customWidth="1"/>
    <col min="6" max="6" width="7.140625" style="0" customWidth="1"/>
    <col min="7" max="7" width="27.140625" style="0" bestFit="1" customWidth="1"/>
    <col min="8" max="8" width="36.00390625" style="0" bestFit="1" customWidth="1"/>
    <col min="11" max="11" width="12.8515625" style="0" bestFit="1" customWidth="1"/>
    <col min="12" max="12" width="12.57421875" style="0" bestFit="1" customWidth="1"/>
  </cols>
  <sheetData>
    <row r="1" spans="1:12" ht="15">
      <c r="A1" s="73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74" t="s">
        <v>46</v>
      </c>
      <c r="H1" s="74" t="s">
        <v>47</v>
      </c>
      <c r="I1" t="s">
        <v>48</v>
      </c>
      <c r="J1" t="s">
        <v>49</v>
      </c>
      <c r="K1" t="s">
        <v>50</v>
      </c>
      <c r="L1" t="s">
        <v>51</v>
      </c>
    </row>
    <row r="2" spans="1:8" ht="15">
      <c r="A2" t="s">
        <v>210</v>
      </c>
      <c r="C2" t="s">
        <v>30</v>
      </c>
      <c r="E2" t="s">
        <v>52</v>
      </c>
      <c r="H2">
        <v>420.16</v>
      </c>
    </row>
    <row r="3" spans="1:8" ht="15">
      <c r="A3" t="s">
        <v>210</v>
      </c>
      <c r="C3" t="s">
        <v>31</v>
      </c>
      <c r="E3" t="s">
        <v>52</v>
      </c>
      <c r="H3">
        <v>788.32</v>
      </c>
    </row>
    <row r="4" spans="1:8" ht="15">
      <c r="A4" t="s">
        <v>210</v>
      </c>
      <c r="C4" t="s">
        <v>34</v>
      </c>
      <c r="E4" t="s">
        <v>52</v>
      </c>
      <c r="H4">
        <v>586.5600000000001</v>
      </c>
    </row>
    <row r="5" spans="1:8" ht="15">
      <c r="A5" t="s">
        <v>210</v>
      </c>
      <c r="C5" t="s">
        <v>32</v>
      </c>
      <c r="E5" t="s">
        <v>52</v>
      </c>
      <c r="H5">
        <v>1191.8400000000001</v>
      </c>
    </row>
    <row r="6" spans="1:8" ht="15">
      <c r="A6" t="s">
        <v>210</v>
      </c>
      <c r="C6" t="s">
        <v>35</v>
      </c>
      <c r="E6" t="s">
        <v>52</v>
      </c>
      <c r="H6">
        <v>544.96</v>
      </c>
    </row>
    <row r="7" spans="1:8" ht="15">
      <c r="A7" t="s">
        <v>210</v>
      </c>
      <c r="C7" t="s">
        <v>33</v>
      </c>
      <c r="E7" t="s">
        <v>52</v>
      </c>
      <c r="H7">
        <v>1085.76</v>
      </c>
    </row>
    <row r="8" spans="1:8" ht="15">
      <c r="A8" t="s">
        <v>210</v>
      </c>
      <c r="C8" t="s">
        <v>37</v>
      </c>
      <c r="E8" t="s">
        <v>52</v>
      </c>
      <c r="H8">
        <v>120.64</v>
      </c>
    </row>
    <row r="9" spans="1:8" ht="15">
      <c r="A9" t="s">
        <v>210</v>
      </c>
      <c r="C9" t="s">
        <v>38</v>
      </c>
      <c r="E9" t="s">
        <v>52</v>
      </c>
      <c r="H9">
        <v>122.2</v>
      </c>
    </row>
    <row r="10" spans="1:8" ht="15">
      <c r="A10" t="s">
        <v>210</v>
      </c>
      <c r="C10" t="s">
        <v>39</v>
      </c>
      <c r="E10" t="s">
        <v>52</v>
      </c>
      <c r="H10">
        <v>234</v>
      </c>
    </row>
    <row r="11" spans="1:7" ht="15">
      <c r="A11">
        <v>46870073</v>
      </c>
      <c r="B11" s="79" t="s">
        <v>209</v>
      </c>
      <c r="E11" t="s">
        <v>52</v>
      </c>
      <c r="G11" t="s">
        <v>53</v>
      </c>
    </row>
    <row r="12" spans="1:8" ht="15">
      <c r="A12" t="s">
        <v>211</v>
      </c>
      <c r="C12" t="s">
        <v>32</v>
      </c>
      <c r="E12" t="s">
        <v>52</v>
      </c>
      <c r="H12">
        <v>12.48</v>
      </c>
    </row>
    <row r="13" spans="1:8" ht="15">
      <c r="A13" t="s">
        <v>211</v>
      </c>
      <c r="C13" t="s">
        <v>33</v>
      </c>
      <c r="E13" t="s">
        <v>52</v>
      </c>
      <c r="H13">
        <v>62.4</v>
      </c>
    </row>
    <row r="14" spans="1:7" ht="15">
      <c r="A14">
        <v>46870073</v>
      </c>
      <c r="B14" s="79" t="s">
        <v>209</v>
      </c>
      <c r="E14" t="s">
        <v>52</v>
      </c>
      <c r="G1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1">
      <selection activeCell="G10" sqref="G10"/>
    </sheetView>
  </sheetViews>
  <sheetFormatPr defaultColWidth="11.421875" defaultRowHeight="15"/>
  <cols>
    <col min="2" max="2" width="16.8515625" style="0" bestFit="1" customWidth="1"/>
  </cols>
  <sheetData>
    <row r="1" ht="15">
      <c r="B1" s="75" t="s">
        <v>54</v>
      </c>
    </row>
    <row r="2" spans="1:2" ht="15">
      <c r="A2" s="79" t="s">
        <v>158</v>
      </c>
      <c r="B2" s="77" t="s">
        <v>55</v>
      </c>
    </row>
    <row r="3" ht="15">
      <c r="B3" s="77" t="s">
        <v>56</v>
      </c>
    </row>
    <row r="4" ht="15">
      <c r="B4" s="77" t="s">
        <v>57</v>
      </c>
    </row>
    <row r="5" spans="1:2" ht="15">
      <c r="A5" s="79" t="s">
        <v>159</v>
      </c>
      <c r="B5" s="77" t="s">
        <v>58</v>
      </c>
    </row>
    <row r="6" ht="15">
      <c r="B6" s="77" t="s">
        <v>59</v>
      </c>
    </row>
    <row r="7" spans="1:2" ht="15">
      <c r="A7" t="s">
        <v>160</v>
      </c>
      <c r="B7" s="77" t="s">
        <v>60</v>
      </c>
    </row>
    <row r="8" spans="1:2" ht="15">
      <c r="A8" t="s">
        <v>161</v>
      </c>
      <c r="B8" s="77" t="s">
        <v>60</v>
      </c>
    </row>
    <row r="9" spans="1:2" ht="15">
      <c r="A9" t="s">
        <v>162</v>
      </c>
      <c r="B9" s="77" t="s">
        <v>60</v>
      </c>
    </row>
    <row r="10" spans="1:2" ht="15">
      <c r="A10" t="s">
        <v>163</v>
      </c>
      <c r="B10" s="77" t="s">
        <v>60</v>
      </c>
    </row>
    <row r="11" spans="1:2" ht="15">
      <c r="A11" t="s">
        <v>164</v>
      </c>
      <c r="B11" s="77" t="s">
        <v>61</v>
      </c>
    </row>
    <row r="12" ht="15">
      <c r="B12" s="77" t="s">
        <v>62</v>
      </c>
    </row>
    <row r="13" spans="1:2" ht="15">
      <c r="A13" t="s">
        <v>165</v>
      </c>
      <c r="B13" s="77" t="s">
        <v>63</v>
      </c>
    </row>
    <row r="14" spans="1:2" ht="15">
      <c r="A14" t="s">
        <v>166</v>
      </c>
      <c r="B14" s="77" t="s">
        <v>64</v>
      </c>
    </row>
    <row r="15" spans="1:2" ht="15">
      <c r="A15" t="s">
        <v>167</v>
      </c>
      <c r="B15" s="77" t="s">
        <v>65</v>
      </c>
    </row>
    <row r="16" ht="15">
      <c r="B16" s="77" t="s">
        <v>66</v>
      </c>
    </row>
    <row r="17" spans="1:2" ht="15">
      <c r="A17" t="s">
        <v>168</v>
      </c>
      <c r="B17" s="77" t="s">
        <v>67</v>
      </c>
    </row>
    <row r="18" ht="15">
      <c r="B18" s="77" t="s">
        <v>68</v>
      </c>
    </row>
    <row r="19" ht="15">
      <c r="B19" s="77" t="s">
        <v>69</v>
      </c>
    </row>
    <row r="20" ht="15">
      <c r="B20" s="77" t="s">
        <v>70</v>
      </c>
    </row>
    <row r="21" spans="1:2" ht="15">
      <c r="A21" t="s">
        <v>169</v>
      </c>
      <c r="B21" s="77" t="s">
        <v>71</v>
      </c>
    </row>
    <row r="22" spans="1:2" ht="15">
      <c r="A22" t="s">
        <v>170</v>
      </c>
      <c r="B22" s="77" t="s">
        <v>72</v>
      </c>
    </row>
    <row r="23" ht="15">
      <c r="B23" s="77" t="s">
        <v>73</v>
      </c>
    </row>
    <row r="24" ht="15">
      <c r="B24" s="77" t="s">
        <v>74</v>
      </c>
    </row>
    <row r="25" spans="1:2" ht="15">
      <c r="A25" t="s">
        <v>171</v>
      </c>
      <c r="B25" s="77" t="s">
        <v>75</v>
      </c>
    </row>
    <row r="26" ht="15">
      <c r="B26" s="77" t="s">
        <v>76</v>
      </c>
    </row>
    <row r="27" ht="15">
      <c r="B27" s="77" t="s">
        <v>77</v>
      </c>
    </row>
    <row r="28" spans="1:2" ht="15">
      <c r="A28" t="s">
        <v>172</v>
      </c>
      <c r="B28" s="77" t="s">
        <v>78</v>
      </c>
    </row>
    <row r="29" spans="1:2" ht="15">
      <c r="A29" t="s">
        <v>173</v>
      </c>
      <c r="B29" s="77" t="s">
        <v>79</v>
      </c>
    </row>
    <row r="30" ht="15">
      <c r="B30" s="77" t="s">
        <v>80</v>
      </c>
    </row>
    <row r="31" spans="1:2" ht="15">
      <c r="A31" t="s">
        <v>174</v>
      </c>
      <c r="B31" s="77" t="s">
        <v>81</v>
      </c>
    </row>
    <row r="32" spans="1:2" ht="15">
      <c r="A32" t="s">
        <v>175</v>
      </c>
      <c r="B32" s="77" t="s">
        <v>82</v>
      </c>
    </row>
    <row r="33" ht="15">
      <c r="B33" s="77" t="s">
        <v>83</v>
      </c>
    </row>
    <row r="34" spans="1:2" ht="15">
      <c r="A34" t="s">
        <v>176</v>
      </c>
      <c r="B34" s="77" t="s">
        <v>84</v>
      </c>
    </row>
    <row r="35" ht="15">
      <c r="B35" s="77" t="s">
        <v>85</v>
      </c>
    </row>
    <row r="36" spans="1:2" ht="15">
      <c r="A36" t="s">
        <v>177</v>
      </c>
      <c r="B36" s="77" t="s">
        <v>86</v>
      </c>
    </row>
    <row r="37" spans="1:2" ht="15">
      <c r="A37" t="s">
        <v>178</v>
      </c>
      <c r="B37" s="77" t="s">
        <v>86</v>
      </c>
    </row>
    <row r="38" ht="15">
      <c r="B38" s="77" t="s">
        <v>87</v>
      </c>
    </row>
    <row r="39" spans="1:2" ht="15">
      <c r="A39" t="s">
        <v>179</v>
      </c>
      <c r="B39" s="77" t="s">
        <v>88</v>
      </c>
    </row>
    <row r="40" ht="15">
      <c r="B40" s="77" t="s">
        <v>89</v>
      </c>
    </row>
    <row r="41" ht="15">
      <c r="B41" s="77" t="s">
        <v>90</v>
      </c>
    </row>
    <row r="42" spans="1:2" ht="15">
      <c r="A42" t="s">
        <v>180</v>
      </c>
      <c r="B42" s="77" t="s">
        <v>91</v>
      </c>
    </row>
    <row r="43" ht="15">
      <c r="B43" s="77" t="s">
        <v>92</v>
      </c>
    </row>
    <row r="44" ht="15">
      <c r="B44" s="77" t="s">
        <v>93</v>
      </c>
    </row>
    <row r="45" ht="15">
      <c r="B45" s="77" t="s">
        <v>94</v>
      </c>
    </row>
    <row r="46" spans="1:2" ht="15">
      <c r="A46" t="s">
        <v>181</v>
      </c>
      <c r="B46" s="77" t="s">
        <v>95</v>
      </c>
    </row>
    <row r="47" ht="15">
      <c r="B47" s="77" t="s">
        <v>96</v>
      </c>
    </row>
    <row r="48" ht="15">
      <c r="B48" s="77" t="s">
        <v>97</v>
      </c>
    </row>
    <row r="49" spans="1:2" ht="15">
      <c r="A49" t="s">
        <v>182</v>
      </c>
      <c r="B49" s="77" t="s">
        <v>98</v>
      </c>
    </row>
    <row r="50" ht="15">
      <c r="B50" s="77" t="s">
        <v>99</v>
      </c>
    </row>
    <row r="51" ht="15">
      <c r="B51" s="77" t="s">
        <v>100</v>
      </c>
    </row>
    <row r="52" ht="15">
      <c r="B52" s="77" t="s">
        <v>101</v>
      </c>
    </row>
    <row r="53" ht="15">
      <c r="B53" s="77" t="s">
        <v>102</v>
      </c>
    </row>
    <row r="54" spans="1:2" ht="15">
      <c r="A54" t="s">
        <v>183</v>
      </c>
      <c r="B54" s="77" t="s">
        <v>103</v>
      </c>
    </row>
    <row r="55" ht="15">
      <c r="B55" s="77" t="s">
        <v>104</v>
      </c>
    </row>
    <row r="56" spans="1:2" ht="15">
      <c r="A56" t="s">
        <v>185</v>
      </c>
      <c r="B56" s="77" t="s">
        <v>105</v>
      </c>
    </row>
    <row r="57" ht="15">
      <c r="B57" s="77" t="s">
        <v>106</v>
      </c>
    </row>
    <row r="58" spans="1:2" ht="15">
      <c r="A58" t="s">
        <v>184</v>
      </c>
      <c r="B58" s="77" t="s">
        <v>107</v>
      </c>
    </row>
    <row r="59" spans="1:2" ht="15">
      <c r="A59" t="s">
        <v>186</v>
      </c>
      <c r="B59" s="77" t="s">
        <v>108</v>
      </c>
    </row>
    <row r="60" ht="15">
      <c r="B60" s="77" t="s">
        <v>109</v>
      </c>
    </row>
    <row r="61" spans="1:2" ht="15">
      <c r="A61" t="s">
        <v>187</v>
      </c>
      <c r="B61" s="77" t="s">
        <v>110</v>
      </c>
    </row>
    <row r="62" ht="15">
      <c r="B62" s="77" t="s">
        <v>111</v>
      </c>
    </row>
    <row r="63" ht="15">
      <c r="B63" s="77" t="s">
        <v>112</v>
      </c>
    </row>
    <row r="64" spans="1:2" ht="15">
      <c r="A64" t="s">
        <v>188</v>
      </c>
      <c r="B64" s="77" t="s">
        <v>113</v>
      </c>
    </row>
    <row r="65" spans="1:2" ht="15">
      <c r="A65" t="s">
        <v>189</v>
      </c>
      <c r="B65" s="77" t="s">
        <v>114</v>
      </c>
    </row>
    <row r="66" ht="15">
      <c r="B66" s="77" t="s">
        <v>115</v>
      </c>
    </row>
    <row r="67" ht="15">
      <c r="B67" s="77" t="s">
        <v>116</v>
      </c>
    </row>
    <row r="68" ht="15">
      <c r="B68" s="77" t="s">
        <v>117</v>
      </c>
    </row>
    <row r="69" spans="1:2" ht="15">
      <c r="A69" t="s">
        <v>190</v>
      </c>
      <c r="B69" s="77" t="s">
        <v>118</v>
      </c>
    </row>
    <row r="70" spans="1:2" ht="15">
      <c r="A70" t="s">
        <v>191</v>
      </c>
      <c r="B70" s="77" t="s">
        <v>119</v>
      </c>
    </row>
    <row r="71" spans="1:2" ht="15">
      <c r="A71" t="s">
        <v>192</v>
      </c>
      <c r="B71" s="77" t="s">
        <v>119</v>
      </c>
    </row>
    <row r="72" spans="1:2" ht="15">
      <c r="A72" t="s">
        <v>193</v>
      </c>
      <c r="B72" s="77" t="s">
        <v>119</v>
      </c>
    </row>
    <row r="73" ht="15">
      <c r="B73" s="77" t="s">
        <v>120</v>
      </c>
    </row>
    <row r="74" spans="1:2" ht="15">
      <c r="A74" t="s">
        <v>194</v>
      </c>
      <c r="B74" s="77" t="s">
        <v>121</v>
      </c>
    </row>
    <row r="75" ht="15">
      <c r="B75" s="77" t="s">
        <v>122</v>
      </c>
    </row>
    <row r="76" ht="15">
      <c r="B76" s="77" t="s">
        <v>123</v>
      </c>
    </row>
    <row r="77" spans="1:2" ht="15">
      <c r="A77" t="s">
        <v>195</v>
      </c>
      <c r="B77" s="77" t="s">
        <v>124</v>
      </c>
    </row>
    <row r="78" spans="1:2" ht="15">
      <c r="A78" t="s">
        <v>196</v>
      </c>
      <c r="B78" s="77" t="s">
        <v>125</v>
      </c>
    </row>
    <row r="79" spans="1:2" ht="15">
      <c r="A79" t="s">
        <v>197</v>
      </c>
      <c r="B79" s="77" t="s">
        <v>126</v>
      </c>
    </row>
    <row r="80" ht="15">
      <c r="B80" s="77" t="s">
        <v>127</v>
      </c>
    </row>
    <row r="81" spans="1:2" ht="15">
      <c r="A81" t="s">
        <v>198</v>
      </c>
      <c r="B81" s="77" t="s">
        <v>128</v>
      </c>
    </row>
    <row r="82" spans="1:2" ht="15">
      <c r="A82" t="s">
        <v>199</v>
      </c>
      <c r="B82" s="77" t="s">
        <v>129</v>
      </c>
    </row>
    <row r="83" spans="1:2" ht="15">
      <c r="A83" t="s">
        <v>200</v>
      </c>
      <c r="B83" s="77" t="s">
        <v>130</v>
      </c>
    </row>
    <row r="84" spans="1:2" ht="15">
      <c r="A84" t="s">
        <v>201</v>
      </c>
      <c r="B84" s="76" t="s">
        <v>131</v>
      </c>
    </row>
    <row r="85" ht="15">
      <c r="B85" s="76" t="s">
        <v>132</v>
      </c>
    </row>
    <row r="86" ht="15">
      <c r="B86" s="76" t="s">
        <v>133</v>
      </c>
    </row>
    <row r="87" spans="1:2" ht="15">
      <c r="A87" t="s">
        <v>208</v>
      </c>
      <c r="B87" s="76" t="s">
        <v>134</v>
      </c>
    </row>
    <row r="88" ht="15">
      <c r="B88" s="77" t="s">
        <v>135</v>
      </c>
    </row>
    <row r="89" ht="15">
      <c r="B89" s="76" t="s">
        <v>136</v>
      </c>
    </row>
    <row r="90" ht="15">
      <c r="B90" s="76" t="s">
        <v>137</v>
      </c>
    </row>
    <row r="91" ht="15">
      <c r="B91" s="76" t="s">
        <v>138</v>
      </c>
    </row>
    <row r="92" ht="15">
      <c r="B92" s="76" t="s">
        <v>139</v>
      </c>
    </row>
    <row r="93" ht="15">
      <c r="B93" s="76" t="s">
        <v>140</v>
      </c>
    </row>
    <row r="94" spans="1:2" ht="15">
      <c r="A94" t="s">
        <v>207</v>
      </c>
      <c r="B94" s="76" t="s">
        <v>141</v>
      </c>
    </row>
    <row r="95" spans="1:2" ht="15">
      <c r="A95" t="s">
        <v>206</v>
      </c>
      <c r="B95" s="76" t="s">
        <v>142</v>
      </c>
    </row>
    <row r="96" ht="15">
      <c r="B96" s="78" t="s">
        <v>143</v>
      </c>
    </row>
    <row r="97" spans="1:2" ht="15">
      <c r="A97" t="s">
        <v>205</v>
      </c>
      <c r="B97" s="76" t="s">
        <v>144</v>
      </c>
    </row>
    <row r="98" ht="15">
      <c r="B98" s="76" t="s">
        <v>145</v>
      </c>
    </row>
    <row r="99" ht="15">
      <c r="B99" s="76" t="s">
        <v>146</v>
      </c>
    </row>
    <row r="100" ht="15">
      <c r="B100" s="76" t="s">
        <v>147</v>
      </c>
    </row>
    <row r="101" spans="1:2" ht="15">
      <c r="A101" t="s">
        <v>204</v>
      </c>
      <c r="B101" s="76" t="s">
        <v>148</v>
      </c>
    </row>
    <row r="102" ht="15">
      <c r="B102" s="76" t="s">
        <v>149</v>
      </c>
    </row>
    <row r="103" ht="15">
      <c r="B103" s="76" t="s">
        <v>150</v>
      </c>
    </row>
    <row r="104" ht="15">
      <c r="B104" s="76" t="s">
        <v>151</v>
      </c>
    </row>
    <row r="105" spans="1:2" ht="15">
      <c r="A105" t="s">
        <v>203</v>
      </c>
      <c r="B105" s="76" t="s">
        <v>152</v>
      </c>
    </row>
    <row r="106" ht="15">
      <c r="B106" s="76" t="s">
        <v>153</v>
      </c>
    </row>
    <row r="107" ht="15">
      <c r="B107" s="76" t="s">
        <v>154</v>
      </c>
    </row>
    <row r="108" ht="15">
      <c r="B108" s="76" t="s">
        <v>155</v>
      </c>
    </row>
    <row r="109" ht="15">
      <c r="B109" s="76" t="s">
        <v>156</v>
      </c>
    </row>
    <row r="110" spans="1:2" ht="15">
      <c r="A110" t="s">
        <v>202</v>
      </c>
      <c r="B110" s="76" t="s">
        <v>157</v>
      </c>
    </row>
  </sheetData>
  <sheetProtection/>
  <autoFilter ref="A1:B11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LDM</dc:creator>
  <cp:keywords/>
  <dc:description/>
  <cp:lastModifiedBy>Gestion1</cp:lastModifiedBy>
  <dcterms:created xsi:type="dcterms:W3CDTF">2015-06-04T11:39:17Z</dcterms:created>
  <dcterms:modified xsi:type="dcterms:W3CDTF">2015-06-23T09:57:46Z</dcterms:modified>
  <cp:category/>
  <cp:version/>
  <cp:contentType/>
  <cp:contentStatus/>
</cp:coreProperties>
</file>