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020" yWindow="720" windowWidth="18495" windowHeight="11700"/>
  </bookViews>
  <sheets>
    <sheet name="Money management" sheetId="4" r:id="rId1"/>
    <sheet name="Journal trimestre 1 " sheetId="1" r:id="rId2"/>
  </sheets>
  <definedNames>
    <definedName name="lsv" localSheetId="0">'Money management'!$O$4</definedName>
    <definedName name="lsv">#REF!</definedName>
    <definedName name="rjv" localSheetId="0">'Money management'!$F$8</definedName>
    <definedName name="rjv">'Journal trimestre 1 '!$F$34</definedName>
    <definedName name="rmv" localSheetId="0">'Money management'!$J$4</definedName>
    <definedName name="rmv">#REF!</definedName>
  </definedNames>
  <calcPr calcId="152511"/>
</workbook>
</file>

<file path=xl/calcChain.xml><?xml version="1.0" encoding="utf-8"?>
<calcChain xmlns="http://schemas.openxmlformats.org/spreadsheetml/2006/main">
  <c r="C9" i="4" l="1"/>
  <c r="C10" i="4" s="1"/>
  <c r="C8" i="4"/>
  <c r="F7" i="1"/>
  <c r="F6" i="1"/>
  <c r="J6" i="4"/>
  <c r="J7" i="4" s="1"/>
  <c r="J8" i="4" s="1"/>
  <c r="J9" i="4" s="1"/>
  <c r="J10" i="4" s="1"/>
  <c r="J11" i="4" s="1"/>
  <c r="J12" i="4" s="1"/>
  <c r="J13" i="4" s="1"/>
  <c r="J14" i="4" s="1"/>
  <c r="J15" i="4" s="1"/>
  <c r="J16" i="4" s="1"/>
  <c r="J17" i="4" s="1"/>
  <c r="J18" i="4" s="1"/>
  <c r="O5" i="4"/>
  <c r="N6" i="4" s="1"/>
  <c r="F10" i="4"/>
  <c r="F11" i="4" s="1"/>
  <c r="F12" i="4" s="1"/>
  <c r="F13" i="4" s="1"/>
  <c r="F14" i="4" s="1"/>
  <c r="F15" i="4" s="1"/>
  <c r="F16" i="4" s="1"/>
  <c r="F17" i="4" s="1"/>
  <c r="F18" i="4" s="1"/>
  <c r="F19" i="4" s="1"/>
  <c r="F20" i="4" s="1"/>
  <c r="F21" i="4" s="1"/>
  <c r="F22" i="4" s="1"/>
  <c r="F23" i="4" s="1"/>
  <c r="F24" i="4" s="1"/>
  <c r="F25" i="4" s="1"/>
  <c r="F26" i="4" s="1"/>
  <c r="F27" i="4" s="1"/>
  <c r="F28" i="4" s="1"/>
  <c r="F29" i="4" s="1"/>
  <c r="E30" i="4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  <c r="E103" i="4" s="1"/>
  <c r="E104" i="4" s="1"/>
  <c r="E105" i="4" s="1"/>
  <c r="E106" i="4" s="1"/>
  <c r="E107" i="4" s="1"/>
  <c r="E108" i="4" s="1"/>
  <c r="E109" i="4" s="1"/>
  <c r="E110" i="4" s="1"/>
  <c r="E111" i="4" s="1"/>
  <c r="E112" i="4" s="1"/>
  <c r="E113" i="4" s="1"/>
  <c r="E114" i="4" s="1"/>
  <c r="E115" i="4" s="1"/>
  <c r="E116" i="4" s="1"/>
  <c r="E117" i="4" s="1"/>
  <c r="E118" i="4" s="1"/>
  <c r="E119" i="4" s="1"/>
  <c r="E120" i="4" s="1"/>
  <c r="E121" i="4" s="1"/>
  <c r="E122" i="4" s="1"/>
  <c r="E123" i="4" s="1"/>
  <c r="E124" i="4" s="1"/>
  <c r="E125" i="4" s="1"/>
  <c r="E126" i="4" s="1"/>
  <c r="E127" i="4" s="1"/>
  <c r="E128" i="4" s="1"/>
  <c r="E129" i="4" s="1"/>
  <c r="E130" i="4" s="1"/>
  <c r="E131" i="4" s="1"/>
  <c r="E132" i="4" s="1"/>
  <c r="E133" i="4" s="1"/>
  <c r="E134" i="4" s="1"/>
  <c r="E135" i="4" s="1"/>
  <c r="E136" i="4" s="1"/>
  <c r="E137" i="4" s="1"/>
  <c r="E138" i="4" s="1"/>
  <c r="E139" i="4" s="1"/>
  <c r="E140" i="4" s="1"/>
  <c r="E141" i="4" s="1"/>
  <c r="E142" i="4" s="1"/>
  <c r="E143" i="4" s="1"/>
  <c r="E144" i="4" s="1"/>
  <c r="E145" i="4" s="1"/>
  <c r="E146" i="4" s="1"/>
  <c r="E147" i="4" s="1"/>
  <c r="E148" i="4" s="1"/>
  <c r="E149" i="4" s="1"/>
  <c r="E150" i="4" s="1"/>
  <c r="E151" i="4" s="1"/>
  <c r="E152" i="4" s="1"/>
  <c r="E153" i="4" s="1"/>
  <c r="E154" i="4" s="1"/>
  <c r="E155" i="4" s="1"/>
  <c r="E156" i="4" s="1"/>
  <c r="E157" i="4" s="1"/>
  <c r="E158" i="4" s="1"/>
  <c r="E159" i="4" s="1"/>
  <c r="E160" i="4" s="1"/>
  <c r="E161" i="4" s="1"/>
  <c r="E162" i="4" s="1"/>
  <c r="E163" i="4" s="1"/>
  <c r="E164" i="4" s="1"/>
  <c r="E165" i="4" s="1"/>
  <c r="E166" i="4" s="1"/>
  <c r="E167" i="4" s="1"/>
  <c r="E168" i="4" s="1"/>
  <c r="E169" i="4" s="1"/>
  <c r="E170" i="4" s="1"/>
  <c r="E171" i="4" s="1"/>
  <c r="E172" i="4" s="1"/>
  <c r="E173" i="4" s="1"/>
  <c r="E174" i="4" s="1"/>
  <c r="E175" i="4" s="1"/>
  <c r="E176" i="4" s="1"/>
  <c r="E177" i="4" s="1"/>
  <c r="E178" i="4" s="1"/>
  <c r="E179" i="4" s="1"/>
  <c r="E180" i="4" s="1"/>
  <c r="E181" i="4" s="1"/>
  <c r="E182" i="4" s="1"/>
  <c r="E183" i="4" s="1"/>
  <c r="E184" i="4" s="1"/>
  <c r="E185" i="4" s="1"/>
  <c r="E186" i="4" s="1"/>
  <c r="E187" i="4" s="1"/>
  <c r="E188" i="4" s="1"/>
  <c r="E189" i="4" s="1"/>
  <c r="E190" i="4" s="1"/>
  <c r="E191" i="4" s="1"/>
  <c r="E192" i="4" s="1"/>
  <c r="E193" i="4" s="1"/>
  <c r="E194" i="4" s="1"/>
  <c r="E195" i="4" s="1"/>
  <c r="E196" i="4" s="1"/>
  <c r="E197" i="4" s="1"/>
  <c r="E198" i="4" s="1"/>
  <c r="E199" i="4" s="1"/>
  <c r="E200" i="4" s="1"/>
  <c r="E201" i="4" s="1"/>
  <c r="E202" i="4" s="1"/>
  <c r="E203" i="4" s="1"/>
  <c r="E204" i="4" s="1"/>
  <c r="E205" i="4" s="1"/>
  <c r="E206" i="4" s="1"/>
  <c r="E207" i="4" s="1"/>
  <c r="E208" i="4" s="1"/>
  <c r="E209" i="4" s="1"/>
  <c r="E210" i="4" s="1"/>
  <c r="E211" i="4" s="1"/>
  <c r="E212" i="4" s="1"/>
  <c r="E213" i="4" s="1"/>
  <c r="E214" i="4" s="1"/>
  <c r="E215" i="4" s="1"/>
  <c r="E216" i="4" s="1"/>
  <c r="E217" i="4" s="1"/>
  <c r="E218" i="4" s="1"/>
  <c r="E219" i="4" s="1"/>
  <c r="E220" i="4" s="1"/>
  <c r="E221" i="4" s="1"/>
  <c r="E222" i="4" s="1"/>
  <c r="E223" i="4" s="1"/>
  <c r="E224" i="4" s="1"/>
  <c r="E225" i="4" s="1"/>
  <c r="E226" i="4" s="1"/>
  <c r="E227" i="4" s="1"/>
  <c r="E228" i="4" s="1"/>
  <c r="E229" i="4" s="1"/>
  <c r="E230" i="4" s="1"/>
  <c r="E231" i="4" s="1"/>
  <c r="E232" i="4" s="1"/>
  <c r="E233" i="4" s="1"/>
  <c r="E234" i="4" s="1"/>
  <c r="E235" i="4" s="1"/>
  <c r="E236" i="4" s="1"/>
  <c r="E237" i="4" s="1"/>
  <c r="E238" i="4" s="1"/>
  <c r="E239" i="4" s="1"/>
  <c r="E240" i="4" s="1"/>
  <c r="E241" i="4" s="1"/>
  <c r="E242" i="4" s="1"/>
  <c r="E243" i="4" s="1"/>
  <c r="E244" i="4" s="1"/>
  <c r="E245" i="4" s="1"/>
  <c r="E246" i="4" s="1"/>
  <c r="E247" i="4" s="1"/>
  <c r="E248" i="4" s="1"/>
  <c r="E249" i="4" s="1"/>
  <c r="E250" i="4" s="1"/>
  <c r="E251" i="4" s="1"/>
  <c r="E252" i="4" s="1"/>
  <c r="E253" i="4" s="1"/>
  <c r="E254" i="4" s="1"/>
  <c r="E255" i="4" s="1"/>
  <c r="E256" i="4" s="1"/>
  <c r="E257" i="4" s="1"/>
  <c r="E258" i="4" s="1"/>
  <c r="E259" i="4" s="1"/>
  <c r="E260" i="4" s="1"/>
  <c r="E261" i="4" s="1"/>
  <c r="E262" i="4" s="1"/>
  <c r="E263" i="4" s="1"/>
  <c r="E264" i="4" s="1"/>
  <c r="E265" i="4" s="1"/>
  <c r="E266" i="4" s="1"/>
  <c r="E267" i="4" s="1"/>
  <c r="E268" i="4" s="1"/>
  <c r="E269" i="4" s="1"/>
  <c r="E270" i="4" s="1"/>
  <c r="F9" i="1"/>
  <c r="G7" i="1" s="1"/>
  <c r="G6" i="1" s="1"/>
  <c r="G9" i="1"/>
  <c r="H7" i="1" s="1"/>
  <c r="H9" i="1" l="1"/>
  <c r="I7" i="1" s="1"/>
  <c r="H6" i="1"/>
  <c r="O6" i="4"/>
  <c r="N7" i="4" s="1"/>
  <c r="F30" i="4"/>
  <c r="F31" i="4" s="1"/>
  <c r="F32" i="4" s="1"/>
  <c r="F33" i="4" s="1"/>
  <c r="F34" i="4" s="1"/>
  <c r="F35" i="4" s="1"/>
  <c r="F36" i="4" s="1"/>
  <c r="F37" i="4" s="1"/>
  <c r="F38" i="4" s="1"/>
  <c r="F39" i="4" s="1"/>
  <c r="F40" i="4" s="1"/>
  <c r="F41" i="4" s="1"/>
  <c r="F42" i="4" s="1"/>
  <c r="F43" i="4" s="1"/>
  <c r="F44" i="4" s="1"/>
  <c r="F45" i="4" s="1"/>
  <c r="F46" i="4" s="1"/>
  <c r="F47" i="4" s="1"/>
  <c r="F48" i="4" s="1"/>
  <c r="F49" i="4" s="1"/>
  <c r="F50" i="4" s="1"/>
  <c r="F51" i="4" s="1"/>
  <c r="F52" i="4" s="1"/>
  <c r="F53" i="4" s="1"/>
  <c r="F54" i="4" s="1"/>
  <c r="F55" i="4" s="1"/>
  <c r="F56" i="4" s="1"/>
  <c r="F57" i="4" s="1"/>
  <c r="F58" i="4" s="1"/>
  <c r="F59" i="4" s="1"/>
  <c r="F60" i="4" s="1"/>
  <c r="F61" i="4" s="1"/>
  <c r="F62" i="4" s="1"/>
  <c r="F63" i="4" s="1"/>
  <c r="F64" i="4" s="1"/>
  <c r="F65" i="4" s="1"/>
  <c r="F66" i="4" s="1"/>
  <c r="F67" i="4" s="1"/>
  <c r="F68" i="4" s="1"/>
  <c r="F69" i="4" s="1"/>
  <c r="F70" i="4" s="1"/>
  <c r="F71" i="4" s="1"/>
  <c r="F72" i="4" s="1"/>
  <c r="F73" i="4" s="1"/>
  <c r="F74" i="4" s="1"/>
  <c r="F75" i="4" s="1"/>
  <c r="F76" i="4" s="1"/>
  <c r="F77" i="4" s="1"/>
  <c r="F78" i="4" s="1"/>
  <c r="F79" i="4" s="1"/>
  <c r="F80" i="4" s="1"/>
  <c r="F81" i="4" s="1"/>
  <c r="F82" i="4" s="1"/>
  <c r="F83" i="4" s="1"/>
  <c r="F84" i="4" s="1"/>
  <c r="F85" i="4" s="1"/>
  <c r="F86" i="4" s="1"/>
  <c r="F87" i="4" s="1"/>
  <c r="F88" i="4" s="1"/>
  <c r="F89" i="4" s="1"/>
  <c r="F90" i="4" s="1"/>
  <c r="F91" i="4" s="1"/>
  <c r="F92" i="4" s="1"/>
  <c r="F93" i="4" s="1"/>
  <c r="F94" i="4" s="1"/>
  <c r="F95" i="4" s="1"/>
  <c r="F96" i="4" s="1"/>
  <c r="F97" i="4" s="1"/>
  <c r="F98" i="4" s="1"/>
  <c r="F99" i="4" s="1"/>
  <c r="F100" i="4" s="1"/>
  <c r="F101" i="4" s="1"/>
  <c r="F102" i="4" s="1"/>
  <c r="F103" i="4" s="1"/>
  <c r="F104" i="4" s="1"/>
  <c r="F105" i="4" s="1"/>
  <c r="F106" i="4" s="1"/>
  <c r="F107" i="4" s="1"/>
  <c r="F108" i="4" s="1"/>
  <c r="F109" i="4" s="1"/>
  <c r="F110" i="4" s="1"/>
  <c r="F111" i="4" s="1"/>
  <c r="F112" i="4" s="1"/>
  <c r="F113" i="4" s="1"/>
  <c r="F114" i="4" s="1"/>
  <c r="F115" i="4" s="1"/>
  <c r="F116" i="4" s="1"/>
  <c r="F117" i="4" s="1"/>
  <c r="F118" i="4" s="1"/>
  <c r="F119" i="4" s="1"/>
  <c r="F120" i="4" s="1"/>
  <c r="F121" i="4" s="1"/>
  <c r="F122" i="4" s="1"/>
  <c r="F123" i="4" s="1"/>
  <c r="F124" i="4" s="1"/>
  <c r="F125" i="4" s="1"/>
  <c r="F126" i="4" s="1"/>
  <c r="F127" i="4" s="1"/>
  <c r="F128" i="4" s="1"/>
  <c r="F129" i="4" s="1"/>
  <c r="F130" i="4" s="1"/>
  <c r="F131" i="4" s="1"/>
  <c r="F132" i="4" s="1"/>
  <c r="F133" i="4" s="1"/>
  <c r="F134" i="4" s="1"/>
  <c r="F135" i="4" s="1"/>
  <c r="F136" i="4" s="1"/>
  <c r="F137" i="4" s="1"/>
  <c r="F138" i="4" s="1"/>
  <c r="F139" i="4" s="1"/>
  <c r="F140" i="4" s="1"/>
  <c r="F141" i="4" s="1"/>
  <c r="F142" i="4" s="1"/>
  <c r="F143" i="4" s="1"/>
  <c r="F144" i="4" s="1"/>
  <c r="F145" i="4" s="1"/>
  <c r="F146" i="4" s="1"/>
  <c r="F147" i="4" s="1"/>
  <c r="F148" i="4" s="1"/>
  <c r="F149" i="4" s="1"/>
  <c r="F150" i="4" s="1"/>
  <c r="F151" i="4" s="1"/>
  <c r="F152" i="4" s="1"/>
  <c r="F153" i="4" s="1"/>
  <c r="F154" i="4" s="1"/>
  <c r="F155" i="4" s="1"/>
  <c r="F156" i="4" s="1"/>
  <c r="F157" i="4" s="1"/>
  <c r="F158" i="4" s="1"/>
  <c r="F159" i="4" s="1"/>
  <c r="F160" i="4" s="1"/>
  <c r="F161" i="4" s="1"/>
  <c r="F162" i="4" s="1"/>
  <c r="F163" i="4" s="1"/>
  <c r="F164" i="4" s="1"/>
  <c r="F165" i="4" s="1"/>
  <c r="F166" i="4" s="1"/>
  <c r="F167" i="4" s="1"/>
  <c r="F168" i="4" s="1"/>
  <c r="F169" i="4" s="1"/>
  <c r="F170" i="4" s="1"/>
  <c r="F171" i="4" s="1"/>
  <c r="F172" i="4" s="1"/>
  <c r="F173" i="4" s="1"/>
  <c r="F174" i="4" s="1"/>
  <c r="F175" i="4" s="1"/>
  <c r="F176" i="4" s="1"/>
  <c r="F177" i="4" s="1"/>
  <c r="F178" i="4" s="1"/>
  <c r="F179" i="4" s="1"/>
  <c r="F180" i="4" s="1"/>
  <c r="F181" i="4" s="1"/>
  <c r="F182" i="4" s="1"/>
  <c r="F183" i="4" s="1"/>
  <c r="F184" i="4" s="1"/>
  <c r="F185" i="4" s="1"/>
  <c r="F186" i="4" s="1"/>
  <c r="F187" i="4" s="1"/>
  <c r="F188" i="4" s="1"/>
  <c r="F189" i="4" s="1"/>
  <c r="F190" i="4" s="1"/>
  <c r="F191" i="4" s="1"/>
  <c r="F192" i="4" s="1"/>
  <c r="F193" i="4" s="1"/>
  <c r="F194" i="4" s="1"/>
  <c r="F195" i="4" s="1"/>
  <c r="F196" i="4" s="1"/>
  <c r="F197" i="4" s="1"/>
  <c r="F198" i="4" s="1"/>
  <c r="F199" i="4" s="1"/>
  <c r="F200" i="4" s="1"/>
  <c r="F201" i="4" s="1"/>
  <c r="F202" i="4" s="1"/>
  <c r="F203" i="4" s="1"/>
  <c r="F204" i="4" s="1"/>
  <c r="F205" i="4" s="1"/>
  <c r="F206" i="4" s="1"/>
  <c r="F207" i="4" s="1"/>
  <c r="F208" i="4" s="1"/>
  <c r="F209" i="4" s="1"/>
  <c r="F210" i="4" s="1"/>
  <c r="F211" i="4" s="1"/>
  <c r="F212" i="4" s="1"/>
  <c r="F213" i="4" s="1"/>
  <c r="F214" i="4" s="1"/>
  <c r="F215" i="4" s="1"/>
  <c r="F216" i="4" s="1"/>
  <c r="F217" i="4" s="1"/>
  <c r="F218" i="4" s="1"/>
  <c r="F219" i="4" s="1"/>
  <c r="F220" i="4" s="1"/>
  <c r="F221" i="4" s="1"/>
  <c r="F222" i="4" s="1"/>
  <c r="F223" i="4" s="1"/>
  <c r="F224" i="4" s="1"/>
  <c r="F225" i="4" s="1"/>
  <c r="F226" i="4" s="1"/>
  <c r="F227" i="4" s="1"/>
  <c r="F228" i="4" s="1"/>
  <c r="F229" i="4" s="1"/>
  <c r="F230" i="4" s="1"/>
  <c r="F231" i="4" s="1"/>
  <c r="F232" i="4" s="1"/>
  <c r="F233" i="4" s="1"/>
  <c r="F234" i="4" s="1"/>
  <c r="F235" i="4" s="1"/>
  <c r="F236" i="4" s="1"/>
  <c r="F237" i="4" s="1"/>
  <c r="F238" i="4" s="1"/>
  <c r="F239" i="4" s="1"/>
  <c r="F240" i="4" s="1"/>
  <c r="F241" i="4" s="1"/>
  <c r="F242" i="4" s="1"/>
  <c r="F243" i="4" s="1"/>
  <c r="F244" i="4" s="1"/>
  <c r="F245" i="4" s="1"/>
  <c r="F246" i="4" s="1"/>
  <c r="F247" i="4" s="1"/>
  <c r="F248" i="4" s="1"/>
  <c r="F249" i="4" s="1"/>
  <c r="F250" i="4" s="1"/>
  <c r="F251" i="4" s="1"/>
  <c r="F252" i="4" s="1"/>
  <c r="F253" i="4" s="1"/>
  <c r="F254" i="4" s="1"/>
  <c r="F255" i="4" s="1"/>
  <c r="F256" i="4" s="1"/>
  <c r="F257" i="4" s="1"/>
  <c r="F258" i="4" s="1"/>
  <c r="F259" i="4" s="1"/>
  <c r="F260" i="4" s="1"/>
  <c r="F261" i="4" s="1"/>
  <c r="F262" i="4" s="1"/>
  <c r="F263" i="4" s="1"/>
  <c r="F264" i="4" s="1"/>
  <c r="F265" i="4" s="1"/>
  <c r="F266" i="4" s="1"/>
  <c r="F267" i="4" s="1"/>
  <c r="F268" i="4" s="1"/>
  <c r="F269" i="4" s="1"/>
  <c r="F270" i="4" s="1"/>
  <c r="I9" i="1" l="1"/>
  <c r="J7" i="1" s="1"/>
  <c r="I6" i="1"/>
  <c r="O7" i="4"/>
  <c r="N8" i="4" s="1"/>
  <c r="F6" i="4"/>
  <c r="F7" i="4"/>
  <c r="F4" i="4" s="1"/>
  <c r="J9" i="1" l="1"/>
  <c r="J6" i="1"/>
  <c r="O8" i="4"/>
  <c r="N9" i="4" s="1"/>
  <c r="F11" i="1" l="1"/>
  <c r="F13" i="1" s="1"/>
  <c r="K6" i="1"/>
  <c r="O9" i="4"/>
  <c r="N10" i="4" s="1"/>
  <c r="G11" i="1" l="1"/>
  <c r="G13" i="1" s="1"/>
  <c r="F10" i="1"/>
  <c r="O10" i="4"/>
  <c r="N11" i="4" s="1"/>
  <c r="H11" i="1" l="1"/>
  <c r="H13" i="1" s="1"/>
  <c r="G10" i="1"/>
  <c r="N12" i="4"/>
  <c r="O11" i="4"/>
  <c r="H10" i="1" l="1"/>
  <c r="I11" i="1"/>
  <c r="I13" i="1" s="1"/>
  <c r="O12" i="4"/>
  <c r="N13" i="4" s="1"/>
  <c r="I10" i="1" l="1"/>
  <c r="J11" i="1"/>
  <c r="J13" i="1" s="1"/>
  <c r="O13" i="4"/>
  <c r="N14" i="4" s="1"/>
  <c r="J10" i="1" l="1"/>
  <c r="K10" i="1"/>
  <c r="F15" i="1"/>
  <c r="F17" i="1" s="1"/>
  <c r="O14" i="4"/>
  <c r="N15" i="4" s="1"/>
  <c r="F14" i="1" l="1"/>
  <c r="G15" i="1"/>
  <c r="G17" i="1" s="1"/>
  <c r="O15" i="4"/>
  <c r="N16" i="4" s="1"/>
  <c r="G14" i="1" l="1"/>
  <c r="H15" i="1"/>
  <c r="H17" i="1" s="1"/>
  <c r="O16" i="4"/>
  <c r="N17" i="4" s="1"/>
  <c r="I15" i="1" l="1"/>
  <c r="I17" i="1" s="1"/>
  <c r="H14" i="1"/>
  <c r="O17" i="4"/>
  <c r="N18" i="4" s="1"/>
  <c r="J15" i="1" l="1"/>
  <c r="J17" i="1" s="1"/>
  <c r="I14" i="1"/>
  <c r="O18" i="4"/>
  <c r="N19" i="4" s="1"/>
  <c r="F19" i="1" l="1"/>
  <c r="F21" i="1" s="1"/>
  <c r="J14" i="1"/>
  <c r="K14" i="1"/>
  <c r="O19" i="4"/>
  <c r="N20" i="4" s="1"/>
  <c r="G19" i="1" l="1"/>
  <c r="G21" i="1" s="1"/>
  <c r="F18" i="1"/>
  <c r="O20" i="4"/>
  <c r="N21" i="4" s="1"/>
  <c r="H19" i="1" l="1"/>
  <c r="H21" i="1" s="1"/>
  <c r="G18" i="1"/>
  <c r="O21" i="4"/>
  <c r="N22" i="4" s="1"/>
  <c r="I19" i="1" l="1"/>
  <c r="I21" i="1" s="1"/>
  <c r="H18" i="1"/>
  <c r="O22" i="4"/>
  <c r="N23" i="4" s="1"/>
  <c r="J19" i="1" l="1"/>
  <c r="J21" i="1" s="1"/>
  <c r="I18" i="1"/>
  <c r="O23" i="4"/>
  <c r="N24" i="4" s="1"/>
  <c r="F23" i="1" l="1"/>
  <c r="F25" i="1" s="1"/>
  <c r="J18" i="1"/>
  <c r="K18" i="1"/>
  <c r="O24" i="4"/>
  <c r="N25" i="4" s="1"/>
  <c r="G23" i="1" l="1"/>
  <c r="G25" i="1" s="1"/>
  <c r="F22" i="1"/>
  <c r="O25" i="4"/>
  <c r="N26" i="4" s="1"/>
  <c r="H23" i="1" l="1"/>
  <c r="H25" i="1" s="1"/>
  <c r="G22" i="1"/>
  <c r="O26" i="4"/>
  <c r="N27" i="4" s="1"/>
  <c r="H22" i="1" l="1"/>
  <c r="I23" i="1"/>
  <c r="I25" i="1" s="1"/>
  <c r="O27" i="4"/>
  <c r="N28" i="4" s="1"/>
  <c r="I22" i="1" l="1"/>
  <c r="J23" i="1"/>
  <c r="J25" i="1" s="1"/>
  <c r="O28" i="4"/>
  <c r="N29" i="4" s="1"/>
  <c r="J22" i="1" l="1"/>
  <c r="K22" i="1"/>
  <c r="F27" i="1"/>
  <c r="F29" i="1" s="1"/>
  <c r="O29" i="4"/>
  <c r="N30" i="4" s="1"/>
  <c r="G27" i="1" l="1"/>
  <c r="G29" i="1" s="1"/>
  <c r="F26" i="1"/>
  <c r="O30" i="4"/>
  <c r="N31" i="4" s="1"/>
  <c r="H27" i="1" l="1"/>
  <c r="H29" i="1" s="1"/>
  <c r="G26" i="1"/>
  <c r="O31" i="4"/>
  <c r="N32" i="4" s="1"/>
  <c r="H26" i="1" l="1"/>
  <c r="I27" i="1"/>
  <c r="I29" i="1" s="1"/>
  <c r="O32" i="4"/>
  <c r="N33" i="4" s="1"/>
  <c r="I26" i="1" l="1"/>
  <c r="J27" i="1"/>
  <c r="J29" i="1" s="1"/>
  <c r="O33" i="4"/>
  <c r="N34" i="4" s="1"/>
  <c r="J26" i="1" l="1"/>
  <c r="K26" i="1"/>
  <c r="F31" i="1"/>
  <c r="F33" i="1" s="1"/>
  <c r="O34" i="4"/>
  <c r="N35" i="4" s="1"/>
  <c r="G31" i="1" l="1"/>
  <c r="G33" i="1" s="1"/>
  <c r="F30" i="1"/>
  <c r="O35" i="4"/>
  <c r="N36" i="4" s="1"/>
  <c r="G30" i="1" l="1"/>
  <c r="H31" i="1"/>
  <c r="H33" i="1" s="1"/>
  <c r="O36" i="4"/>
  <c r="N37" i="4" s="1"/>
  <c r="H30" i="1" l="1"/>
  <c r="I31" i="1"/>
  <c r="I33" i="1" s="1"/>
  <c r="O37" i="4"/>
  <c r="N38" i="4" s="1"/>
  <c r="I30" i="1" l="1"/>
  <c r="J31" i="1"/>
  <c r="J33" i="1" s="1"/>
  <c r="O38" i="4"/>
  <c r="N39" i="4" s="1"/>
  <c r="J30" i="1" l="1"/>
  <c r="F35" i="1"/>
  <c r="F37" i="1" s="1"/>
  <c r="K30" i="1"/>
  <c r="O39" i="4"/>
  <c r="N40" i="4" s="1"/>
  <c r="F34" i="1" l="1"/>
  <c r="G35" i="1"/>
  <c r="G37" i="1" s="1"/>
  <c r="O40" i="4"/>
  <c r="N41" i="4" s="1"/>
  <c r="G34" i="1" l="1"/>
  <c r="H35" i="1"/>
  <c r="H37" i="1" s="1"/>
  <c r="O41" i="4"/>
  <c r="N42" i="4" s="1"/>
  <c r="H34" i="1" l="1"/>
  <c r="I35" i="1"/>
  <c r="I37" i="1" s="1"/>
  <c r="O42" i="4"/>
  <c r="N43" i="4" s="1"/>
  <c r="I34" i="1" l="1"/>
  <c r="J35" i="1"/>
  <c r="J37" i="1" s="1"/>
  <c r="O43" i="4"/>
  <c r="N44" i="4" s="1"/>
  <c r="J34" i="1" l="1"/>
  <c r="F39" i="1"/>
  <c r="F41" i="1" s="1"/>
  <c r="K34" i="1"/>
  <c r="O44" i="4"/>
  <c r="N45" i="4" s="1"/>
  <c r="F38" i="1" l="1"/>
  <c r="G39" i="1"/>
  <c r="G41" i="1" s="1"/>
  <c r="O45" i="4"/>
  <c r="N46" i="4" s="1"/>
  <c r="G38" i="1" l="1"/>
  <c r="H39" i="1"/>
  <c r="H41" i="1" s="1"/>
  <c r="O46" i="4"/>
  <c r="N47" i="4" s="1"/>
  <c r="H38" i="1" l="1"/>
  <c r="I39" i="1"/>
  <c r="I41" i="1" s="1"/>
  <c r="O47" i="4"/>
  <c r="N48" i="4" s="1"/>
  <c r="I38" i="1" l="1"/>
  <c r="J39" i="1"/>
  <c r="J41" i="1" s="1"/>
  <c r="O48" i="4"/>
  <c r="N49" i="4" s="1"/>
  <c r="J38" i="1" l="1"/>
  <c r="F43" i="1"/>
  <c r="F45" i="1" s="1"/>
  <c r="K38" i="1"/>
  <c r="O49" i="4"/>
  <c r="N50" i="4" s="1"/>
  <c r="F42" i="1" l="1"/>
  <c r="G43" i="1"/>
  <c r="G45" i="1" s="1"/>
  <c r="O50" i="4"/>
  <c r="N51" i="4" s="1"/>
  <c r="G42" i="1" l="1"/>
  <c r="H43" i="1"/>
  <c r="H45" i="1" s="1"/>
  <c r="O51" i="4"/>
  <c r="N52" i="4" s="1"/>
  <c r="H42" i="1" l="1"/>
  <c r="I43" i="1"/>
  <c r="I45" i="1" s="1"/>
  <c r="O52" i="4"/>
  <c r="N53" i="4" s="1"/>
  <c r="I42" i="1" l="1"/>
  <c r="J43" i="1"/>
  <c r="J45" i="1" s="1"/>
  <c r="O53" i="4"/>
  <c r="N54" i="4" s="1"/>
  <c r="O54" i="4" s="1"/>
  <c r="J42" i="1" l="1"/>
  <c r="F47" i="1"/>
  <c r="F49" i="1" s="1"/>
  <c r="K42" i="1"/>
  <c r="F46" i="1" l="1"/>
  <c r="G47" i="1"/>
  <c r="G49" i="1" s="1"/>
  <c r="H47" i="1" l="1"/>
  <c r="H49" i="1" s="1"/>
  <c r="G46" i="1"/>
  <c r="H46" i="1" l="1"/>
  <c r="I47" i="1"/>
  <c r="I49" i="1" s="1"/>
  <c r="I46" i="1" l="1"/>
  <c r="J47" i="1"/>
  <c r="J49" i="1" s="1"/>
  <c r="K46" i="1" l="1"/>
  <c r="J46" i="1"/>
  <c r="F51" i="1"/>
  <c r="F53" i="1" s="1"/>
  <c r="G51" i="1" l="1"/>
  <c r="G53" i="1" s="1"/>
  <c r="F50" i="1"/>
  <c r="H51" i="1" l="1"/>
  <c r="H53" i="1" s="1"/>
  <c r="G50" i="1"/>
  <c r="H50" i="1" l="1"/>
  <c r="I51" i="1"/>
  <c r="I53" i="1" s="1"/>
  <c r="I50" i="1" l="1"/>
  <c r="J51" i="1"/>
  <c r="J53" i="1" s="1"/>
  <c r="K50" i="1" l="1"/>
  <c r="J50" i="1"/>
  <c r="F55" i="1"/>
  <c r="F57" i="1" s="1"/>
  <c r="F54" i="1" l="1"/>
  <c r="G55" i="1"/>
  <c r="G57" i="1" s="1"/>
  <c r="H55" i="1" l="1"/>
  <c r="H57" i="1" s="1"/>
  <c r="G54" i="1"/>
  <c r="H54" i="1" l="1"/>
  <c r="I55" i="1"/>
  <c r="I57" i="1" s="1"/>
  <c r="I54" i="1" l="1"/>
  <c r="J55" i="1"/>
  <c r="J57" i="1" s="1"/>
  <c r="K54" i="1" l="1"/>
  <c r="J54" i="1"/>
  <c r="F59" i="1"/>
  <c r="F61" i="1" s="1"/>
  <c r="F58" i="1" l="1"/>
  <c r="F3" i="1" s="1"/>
  <c r="G59" i="1"/>
  <c r="G61" i="1" s="1"/>
  <c r="G58" i="1" l="1"/>
  <c r="G3" i="1" s="1"/>
  <c r="H59" i="1"/>
  <c r="H61" i="1" s="1"/>
  <c r="I59" i="1" l="1"/>
  <c r="I61" i="1" s="1"/>
  <c r="H58" i="1"/>
  <c r="H3" i="1" s="1"/>
  <c r="J59" i="1" l="1"/>
  <c r="J61" i="1" s="1"/>
  <c r="I58" i="1"/>
  <c r="I3" i="1" s="1"/>
  <c r="J58" i="1" l="1"/>
  <c r="J3" i="1" s="1"/>
  <c r="C4" i="1"/>
  <c r="K58" i="1"/>
  <c r="C6" i="1" l="1"/>
  <c r="C5" i="1"/>
  <c r="K3" i="1" s="1"/>
</calcChain>
</file>

<file path=xl/comments1.xml><?xml version="1.0" encoding="utf-8"?>
<comments xmlns="http://schemas.openxmlformats.org/spreadsheetml/2006/main">
  <authors>
    <author>Auteur</author>
  </authors>
  <commentList>
    <comment ref="C4" authorId="0" shapeId="0">
      <text>
        <r>
          <rPr>
            <b/>
            <sz val="8"/>
            <color indexed="81"/>
            <rFont val="Tahoma"/>
            <family val="2"/>
          </rPr>
          <t>Le montant de votre capital chez le courtier</t>
        </r>
      </text>
    </comment>
    <comment ref="F4" authorId="0" shapeId="0">
      <text>
        <r>
          <rPr>
            <b/>
            <sz val="8"/>
            <color indexed="81"/>
            <rFont val="Tahoma"/>
            <family val="2"/>
          </rPr>
          <t>Par combien vous avez multiplié votre capital a la fin de l'année</t>
        </r>
      </text>
    </comment>
    <comment ref="J4" authorId="0" shapeId="0">
      <text>
        <r>
          <rPr>
            <b/>
            <sz val="8"/>
            <color indexed="81"/>
            <rFont val="Tahoma"/>
            <family val="2"/>
          </rPr>
          <t>Obejctif de rentabilité mensuelle en %</t>
        </r>
      </text>
    </comment>
    <comment ref="O4" authorId="0" shapeId="0">
      <text>
        <r>
          <rPr>
            <b/>
            <sz val="8"/>
            <color indexed="81"/>
            <rFont val="Tahoma"/>
            <family val="2"/>
          </rPr>
          <t>% de perte par trade</t>
        </r>
      </text>
    </comment>
    <comment ref="C5" authorId="0" shapeId="0">
      <text>
        <r>
          <rPr>
            <b/>
            <sz val="8"/>
            <color indexed="81"/>
            <rFont val="Tahoma"/>
            <family val="2"/>
          </rPr>
          <t>Le prix de votre valeur à l'entrée</t>
        </r>
      </text>
    </comment>
    <comment ref="F5" authorId="0" shapeId="0">
      <text>
        <r>
          <rPr>
            <b/>
            <sz val="8"/>
            <color indexed="81"/>
            <rFont val="Tahoma"/>
            <family val="2"/>
          </rPr>
          <t>La rentabilité correspondante en mensuel</t>
        </r>
      </text>
    </comment>
    <comment ref="C6" authorId="0" shapeId="0">
      <text>
        <r>
          <rPr>
            <b/>
            <sz val="8"/>
            <color indexed="81"/>
            <rFont val="Tahoma"/>
            <family val="2"/>
          </rPr>
          <t>A quel prix vous avez placé votre stop.</t>
        </r>
      </text>
    </comment>
    <comment ref="F6" authorId="0" shapeId="0">
      <text>
        <r>
          <rPr>
            <b/>
            <sz val="8"/>
            <color indexed="81"/>
            <rFont val="Tahoma"/>
            <family val="2"/>
          </rPr>
          <t>La rentabilité au bout d'un an en %</t>
        </r>
      </text>
    </comment>
    <comment ref="C7" authorId="0" shapeId="0">
      <text>
        <r>
          <rPr>
            <b/>
            <sz val="8"/>
            <color indexed="81"/>
            <rFont val="Tahoma"/>
            <family val="2"/>
          </rPr>
          <t xml:space="preserve">Le % de perte max de capital que vous êtes prets à assumer sur ce trade.
</t>
        </r>
      </text>
    </comment>
    <comment ref="F7" authorId="0" shapeId="0">
      <text>
        <r>
          <rPr>
            <b/>
            <sz val="8"/>
            <color indexed="81"/>
            <rFont val="Tahoma"/>
            <family val="2"/>
          </rPr>
          <t>Le capital final si vous avez tout réinvesti au fur et à mesure</t>
        </r>
      </text>
    </comment>
    <comment ref="C8" authorId="0" shapeId="0">
      <text>
        <r>
          <rPr>
            <b/>
            <sz val="8"/>
            <color indexed="81"/>
            <rFont val="Tahoma"/>
            <family val="2"/>
          </rPr>
          <t>Représente la perte d'argent max sur le trade.</t>
        </r>
      </text>
    </comment>
    <comment ref="F8" authorId="0" shapeId="0">
      <text>
        <r>
          <rPr>
            <b/>
            <sz val="8"/>
            <color indexed="81"/>
            <rFont val="Tahoma"/>
            <family val="2"/>
          </rPr>
          <t>Votre objectif journalier moyen de rentabilité en %</t>
        </r>
      </text>
    </comment>
    <comment ref="C9" authorId="0" shapeId="0">
      <text>
        <r>
          <rPr>
            <b/>
            <sz val="8"/>
            <color indexed="81"/>
            <rFont val="Tahoma"/>
            <family val="2"/>
          </rPr>
          <t>La taille de la position que je dois entrer, étant donné les paramètres donnés.</t>
        </r>
      </text>
    </comment>
    <comment ref="C10" authorId="0" shapeId="0">
      <text>
        <r>
          <rPr>
            <b/>
            <sz val="8"/>
            <color indexed="81"/>
            <rFont val="Tahoma"/>
            <family val="2"/>
          </rPr>
          <t>Le levier utilisé actuellement.</t>
        </r>
      </text>
    </comment>
    <comment ref="N19" authorId="0" shapeId="0">
      <text>
        <r>
          <rPr>
            <b/>
            <sz val="8"/>
            <color indexed="81"/>
            <rFont val="Tahoma"/>
            <family val="2"/>
          </rPr>
          <t>Si vous perdez 15 fois d'affilée. Etant donné le risque entré votre capital sera à cette valeur.</t>
        </r>
      </text>
    </comment>
  </commentList>
</comments>
</file>

<file path=xl/comments2.xml><?xml version="1.0" encoding="utf-8"?>
<comments xmlns="http://schemas.openxmlformats.org/spreadsheetml/2006/main">
  <authors>
    <author>Auteur</author>
  </authors>
  <commentList>
    <comment ref="C3" authorId="0" shapeId="0">
      <text>
        <r>
          <rPr>
            <b/>
            <sz val="8"/>
            <color indexed="81"/>
            <rFont val="Tahoma"/>
            <family val="2"/>
          </rPr>
          <t>Renseigner au début du trimestre, ne plus toucher ensuite ! Profitez en pour procéder à des augmentation de capital.</t>
        </r>
      </text>
    </comment>
    <comment ref="F3" authorId="0" shapeId="0">
      <text>
        <r>
          <rPr>
            <b/>
            <sz val="8"/>
            <color indexed="81"/>
            <rFont val="Tahoma"/>
            <family val="2"/>
          </rPr>
          <t>Total des gains en % du lundi, sur tout le trimestre.
Idem pour les autres jours bien sur.</t>
        </r>
      </text>
    </comment>
    <comment ref="K3" authorId="0" shapeId="0">
      <text>
        <r>
          <rPr>
            <b/>
            <sz val="8"/>
            <color indexed="81"/>
            <rFont val="Tahoma"/>
            <family val="2"/>
          </rPr>
          <t>% d'augmentation total sur le trimestre. L'idéal est d'atteindre l'objectif que vous vous fixez dans la case à droite.</t>
        </r>
      </text>
    </comment>
    <comment ref="L3" authorId="0" shapeId="0">
      <text>
        <r>
          <rPr>
            <b/>
            <sz val="8"/>
            <color indexed="81"/>
            <rFont val="Tahoma"/>
            <family val="2"/>
          </rPr>
          <t>Renseignez l'objectif que vous vous fixez pour le trimestre.</t>
        </r>
      </text>
    </comment>
    <comment ref="F6" authorId="0" shapeId="0">
      <text>
        <r>
          <rPr>
            <b/>
            <sz val="8"/>
            <color indexed="81"/>
            <rFont val="Tahoma"/>
            <family val="2"/>
          </rPr>
          <t>% d'augmentation du jour</t>
        </r>
      </text>
    </comment>
    <comment ref="K6" authorId="0" shapeId="0">
      <text>
        <r>
          <rPr>
            <b/>
            <sz val="8"/>
            <color indexed="81"/>
            <rFont val="Tahoma"/>
            <family val="2"/>
          </rPr>
          <t xml:space="preserve">Gain en % sur la semaine.
</t>
        </r>
      </text>
    </comment>
    <comment ref="L6" authorId="0" shapeId="0">
      <text>
        <r>
          <rPr>
            <b/>
            <sz val="8"/>
            <color indexed="81"/>
            <rFont val="Tahoma"/>
            <family val="2"/>
          </rPr>
          <t>Avez-vous respecté les règles que vous avez fixé dans votre stratégie ?</t>
        </r>
      </text>
    </comment>
    <comment ref="M6" authorId="0" shapeId="0">
      <text>
        <r>
          <rPr>
            <b/>
            <sz val="8"/>
            <color indexed="81"/>
            <rFont val="Tahoma"/>
            <family val="2"/>
          </rPr>
          <t>Si vous testez plusieurs stratégies. Précisez quelle stratégie vous avez utilisée cette semaine la.</t>
        </r>
      </text>
    </comment>
    <comment ref="C8" authorId="0" shapeId="0">
      <text>
        <r>
          <rPr>
            <b/>
            <sz val="8"/>
            <color indexed="81"/>
            <rFont val="Tahoma"/>
            <family val="2"/>
          </rPr>
          <t>Vos objectifs d'augmentation du capital pour le trimestre.</t>
        </r>
      </text>
    </comment>
    <comment ref="E8" authorId="0" shapeId="0">
      <text>
        <r>
          <rPr>
            <b/>
            <sz val="8"/>
            <color indexed="81"/>
            <rFont val="Tahoma"/>
            <family val="2"/>
          </rPr>
          <t>Renseignez combien d'argent vous avez gagné ou perdu ( en euros )dans la journée. Pour une perte, mettez le signe "-" devant. 
Laissez vide si vous n'avez soldé aucune postion.</t>
        </r>
      </text>
    </comment>
    <comment ref="F8" authorId="0" shapeId="0">
      <text>
        <r>
          <rPr>
            <b/>
            <sz val="8"/>
            <color indexed="81"/>
            <rFont val="Tahoma"/>
            <family val="2"/>
          </rPr>
          <t>Gain/perte réalisée chaque jour. Si vous souhaitez procéder à une augmentation de capital à l'intérieur d'un trimestre, ajoutez le dans un gain/perte pour ne pas fausser toute la feuille.</t>
        </r>
      </text>
    </comment>
    <comment ref="F9" authorId="0" shapeId="0">
      <text>
        <r>
          <rPr>
            <b/>
            <sz val="8"/>
            <color indexed="81"/>
            <rFont val="Tahoma"/>
            <family val="2"/>
          </rPr>
          <t>Votre capital à la fin de la journée</t>
        </r>
      </text>
    </comment>
    <comment ref="K10" authorId="0" shapeId="0">
      <text>
        <r>
          <rPr>
            <b/>
            <sz val="8"/>
            <color indexed="81"/>
            <rFont val="Tahoma"/>
            <family val="2"/>
          </rPr>
          <t xml:space="preserve">Gain en % sur la semaine.
</t>
        </r>
      </text>
    </comment>
    <comment ref="K14" authorId="0" shapeId="0">
      <text>
        <r>
          <rPr>
            <b/>
            <sz val="8"/>
            <color indexed="81"/>
            <rFont val="Tahoma"/>
            <family val="2"/>
          </rPr>
          <t xml:space="preserve">Gain en % sur la semaine.
</t>
        </r>
      </text>
    </comment>
    <comment ref="K18" authorId="0" shapeId="0">
      <text>
        <r>
          <rPr>
            <b/>
            <sz val="8"/>
            <color indexed="81"/>
            <rFont val="Tahoma"/>
            <family val="2"/>
          </rPr>
          <t xml:space="preserve">Gain en % sur la semaine.
</t>
        </r>
      </text>
    </comment>
    <comment ref="K22" authorId="0" shapeId="0">
      <text>
        <r>
          <rPr>
            <b/>
            <sz val="8"/>
            <color indexed="81"/>
            <rFont val="Tahoma"/>
            <family val="2"/>
          </rPr>
          <t xml:space="preserve">Gain en % sur la semaine.
</t>
        </r>
      </text>
    </comment>
    <comment ref="K26" authorId="0" shapeId="0">
      <text>
        <r>
          <rPr>
            <b/>
            <sz val="8"/>
            <color indexed="81"/>
            <rFont val="Tahoma"/>
            <family val="2"/>
          </rPr>
          <t xml:space="preserve">Gain en % sur la semaine.
</t>
        </r>
      </text>
    </comment>
    <comment ref="K30" authorId="0" shapeId="0">
      <text>
        <r>
          <rPr>
            <b/>
            <sz val="8"/>
            <color indexed="81"/>
            <rFont val="Tahoma"/>
            <family val="2"/>
          </rPr>
          <t xml:space="preserve">Gain en % sur la semaine.
</t>
        </r>
      </text>
    </comment>
    <comment ref="K34" authorId="0" shapeId="0">
      <text>
        <r>
          <rPr>
            <b/>
            <sz val="8"/>
            <color indexed="81"/>
            <rFont val="Tahoma"/>
            <family val="2"/>
          </rPr>
          <t xml:space="preserve">Gain en % sur la semaine.
</t>
        </r>
      </text>
    </comment>
    <comment ref="K38" authorId="0" shapeId="0">
      <text>
        <r>
          <rPr>
            <b/>
            <sz val="8"/>
            <color indexed="81"/>
            <rFont val="Tahoma"/>
            <family val="2"/>
          </rPr>
          <t xml:space="preserve">Gain en % sur la semaine.
</t>
        </r>
      </text>
    </comment>
    <comment ref="K42" authorId="0" shapeId="0">
      <text>
        <r>
          <rPr>
            <b/>
            <sz val="8"/>
            <color indexed="81"/>
            <rFont val="Tahoma"/>
            <family val="2"/>
          </rPr>
          <t xml:space="preserve">Gain en % sur la semaine.
</t>
        </r>
      </text>
    </comment>
    <comment ref="K46" authorId="0" shapeId="0">
      <text>
        <r>
          <rPr>
            <b/>
            <sz val="8"/>
            <color indexed="81"/>
            <rFont val="Tahoma"/>
            <family val="2"/>
          </rPr>
          <t xml:space="preserve">Gain en % sur la semaine.
</t>
        </r>
      </text>
    </comment>
    <comment ref="K50" authorId="0" shapeId="0">
      <text>
        <r>
          <rPr>
            <b/>
            <sz val="8"/>
            <color indexed="81"/>
            <rFont val="Tahoma"/>
            <family val="2"/>
          </rPr>
          <t xml:space="preserve">Gain en % sur la semaine.
</t>
        </r>
      </text>
    </comment>
    <comment ref="K54" authorId="0" shapeId="0">
      <text>
        <r>
          <rPr>
            <b/>
            <sz val="8"/>
            <color indexed="81"/>
            <rFont val="Tahoma"/>
            <family val="2"/>
          </rPr>
          <t xml:space="preserve">Gain en % sur la semaine.
</t>
        </r>
      </text>
    </comment>
    <comment ref="K58" authorId="0" shapeId="0">
      <text>
        <r>
          <rPr>
            <b/>
            <sz val="8"/>
            <color indexed="81"/>
            <rFont val="Tahoma"/>
            <family val="2"/>
          </rPr>
          <t xml:space="preserve">Gain en % sur la semaine.
</t>
        </r>
      </text>
    </comment>
  </commentList>
</comments>
</file>

<file path=xl/sharedStrings.xml><?xml version="1.0" encoding="utf-8"?>
<sst xmlns="http://schemas.openxmlformats.org/spreadsheetml/2006/main" count="105" uniqueCount="55">
  <si>
    <t>Debut</t>
  </si>
  <si>
    <t>Fin</t>
  </si>
  <si>
    <t>Totaux</t>
  </si>
  <si>
    <t>Semaine</t>
  </si>
  <si>
    <t>Devise</t>
  </si>
  <si>
    <t>%</t>
  </si>
  <si>
    <t>Rentabilité mensuelle</t>
  </si>
  <si>
    <t>Rentabilité cumul année</t>
  </si>
  <si>
    <t>% risque</t>
  </si>
  <si>
    <t>Somme finale</t>
  </si>
  <si>
    <t>un mois</t>
  </si>
  <si>
    <t>Multiplicateur</t>
  </si>
  <si>
    <t>X</t>
  </si>
  <si>
    <t>Lundi</t>
  </si>
  <si>
    <t>Mardi</t>
  </si>
  <si>
    <t>Jeudi</t>
  </si>
  <si>
    <t>Vendredi</t>
  </si>
  <si>
    <t>Mercredi</t>
  </si>
  <si>
    <t>% d'augmentation</t>
  </si>
  <si>
    <t>Montant gagné</t>
  </si>
  <si>
    <t>Euro</t>
  </si>
  <si>
    <t>Monnaie</t>
  </si>
  <si>
    <t xml:space="preserve">Objectif 1 </t>
  </si>
  <si>
    <t xml:space="preserve">Objectif 2 </t>
  </si>
  <si>
    <t xml:space="preserve">Objectif 3 </t>
  </si>
  <si>
    <t>Capital</t>
  </si>
  <si>
    <t>Attention : Les cases contenant des chiffres en couleurs contiennent des formules et ne doivent pas être modifiées ! ( sauf si vous savez ce que vous faites )</t>
  </si>
  <si>
    <t>Gain/Perte</t>
  </si>
  <si>
    <t>Capital actuel</t>
  </si>
  <si>
    <t>Capital départ trimestre</t>
  </si>
  <si>
    <t>% Augmentation</t>
  </si>
  <si>
    <t>Objectif en %</t>
  </si>
  <si>
    <t>Commentaires sur la semaine</t>
  </si>
  <si>
    <t>Règles respectées ?</t>
  </si>
  <si>
    <t>Stratégie utilisée</t>
  </si>
  <si>
    <t>Notes</t>
  </si>
  <si>
    <t>Au début du trimestre, renseignez votre capital de départ, puis chaque jour le gain ou la perte réalisée. Tout le reste se calculera automatiquement.</t>
  </si>
  <si>
    <t>Un an</t>
  </si>
  <si>
    <t>1 an</t>
  </si>
  <si>
    <t>Rentabilité finale %</t>
  </si>
  <si>
    <t>Projection de rentabilité en % mois par mois</t>
  </si>
  <si>
    <t>Projection de rentabilité en % jour par jour</t>
  </si>
  <si>
    <t>Pertes consécutives</t>
  </si>
  <si>
    <t>Projection de pertes consécutives en fonction du % de risque</t>
  </si>
  <si>
    <t>Entrée</t>
  </si>
  <si>
    <t>Stop</t>
  </si>
  <si>
    <t xml:space="preserve">Calculateur de position </t>
  </si>
  <si>
    <t>Capital de départ</t>
  </si>
  <si>
    <t>Ne modifiez que les cases écrites en vert !  Les autres se calculent automatiquement</t>
  </si>
  <si>
    <t>Rentabilité par jour</t>
  </si>
  <si>
    <t>Rentabilité mois en cumul</t>
  </si>
  <si>
    <t>Chaque trimestre, dupliquez cette feuille pour garder votre historique total.</t>
  </si>
  <si>
    <t>Levier utilisé</t>
  </si>
  <si>
    <t>Taille position à entrer</t>
  </si>
  <si>
    <t>Risque en argent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</si>
</sst>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theme="9"/>
      <name val="Calibri"/>
      <family val="2"/>
      <scheme val="minor"/>
    </font>
    <font>
      <sz val="11"/>
      <color theme="9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theme="8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/>
        <bgColor indexed="64"/>
      </patternFill>
    </fill>
  </fills>
  <borders count="3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0" xfId="0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3" xfId="0" applyBorder="1"/>
    <xf numFmtId="0" fontId="0" fillId="0" borderId="4" xfId="0" applyBorder="1"/>
    <xf numFmtId="0" fontId="3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0" xfId="0" applyFont="1" applyBorder="1"/>
    <xf numFmtId="0" fontId="2" fillId="0" borderId="12" xfId="0" applyFont="1" applyBorder="1"/>
    <xf numFmtId="0" fontId="2" fillId="0" borderId="12" xfId="0" applyFont="1" applyFill="1" applyBorder="1"/>
    <xf numFmtId="0" fontId="2" fillId="0" borderId="13" xfId="0" applyFont="1" applyBorder="1"/>
    <xf numFmtId="0" fontId="4" fillId="0" borderId="13" xfId="0" applyFont="1" applyBorder="1"/>
    <xf numFmtId="0" fontId="2" fillId="0" borderId="14" xfId="0" applyFont="1" applyBorder="1"/>
    <xf numFmtId="0" fontId="4" fillId="0" borderId="14" xfId="0" applyFont="1" applyBorder="1"/>
    <xf numFmtId="0" fontId="5" fillId="0" borderId="0" xfId="0" applyFont="1"/>
    <xf numFmtId="0" fontId="0" fillId="0" borderId="5" xfId="0" applyBorder="1"/>
    <xf numFmtId="0" fontId="2" fillId="0" borderId="15" xfId="0" applyFont="1" applyBorder="1"/>
    <xf numFmtId="0" fontId="6" fillId="0" borderId="16" xfId="0" applyFont="1" applyFill="1" applyBorder="1"/>
    <xf numFmtId="0" fontId="5" fillId="0" borderId="5" xfId="0" applyFont="1" applyBorder="1"/>
    <xf numFmtId="0" fontId="5" fillId="0" borderId="10" xfId="0" applyFont="1" applyBorder="1"/>
    <xf numFmtId="0" fontId="0" fillId="0" borderId="14" xfId="0" applyBorder="1"/>
    <xf numFmtId="0" fontId="5" fillId="0" borderId="14" xfId="0" applyFont="1" applyBorder="1"/>
    <xf numFmtId="0" fontId="0" fillId="0" borderId="11" xfId="0" applyBorder="1"/>
    <xf numFmtId="0" fontId="0" fillId="0" borderId="14" xfId="0" applyFill="1" applyBorder="1"/>
    <xf numFmtId="0" fontId="7" fillId="0" borderId="0" xfId="0" applyFont="1"/>
    <xf numFmtId="0" fontId="0" fillId="0" borderId="0" xfId="0" applyFill="1" applyBorder="1"/>
    <xf numFmtId="0" fontId="8" fillId="0" borderId="13" xfId="0" applyFont="1" applyBorder="1"/>
    <xf numFmtId="0" fontId="8" fillId="0" borderId="16" xfId="0" applyFont="1" applyBorder="1"/>
    <xf numFmtId="0" fontId="9" fillId="0" borderId="5" xfId="0" applyFont="1" applyBorder="1"/>
    <xf numFmtId="0" fontId="9" fillId="0" borderId="17" xfId="0" applyFont="1" applyBorder="1"/>
    <xf numFmtId="0" fontId="0" fillId="0" borderId="18" xfId="0" applyBorder="1"/>
    <xf numFmtId="0" fontId="10" fillId="0" borderId="11" xfId="0" applyFont="1" applyBorder="1"/>
    <xf numFmtId="0" fontId="11" fillId="0" borderId="0" xfId="0" applyFont="1" applyAlignment="1">
      <alignment horizontal="left"/>
    </xf>
    <xf numFmtId="0" fontId="3" fillId="0" borderId="16" xfId="0" applyFont="1" applyBorder="1"/>
    <xf numFmtId="0" fontId="8" fillId="0" borderId="5" xfId="0" applyFont="1" applyBorder="1"/>
    <xf numFmtId="0" fontId="8" fillId="0" borderId="14" xfId="0" applyFont="1" applyBorder="1"/>
    <xf numFmtId="0" fontId="0" fillId="0" borderId="19" xfId="0" applyBorder="1" applyAlignment="1">
      <alignment horizontal="right" vertical="center"/>
    </xf>
    <xf numFmtId="0" fontId="0" fillId="0" borderId="14" xfId="0" applyFill="1" applyBorder="1" applyAlignment="1">
      <alignment vertical="center"/>
    </xf>
    <xf numFmtId="0" fontId="2" fillId="2" borderId="13" xfId="0" applyFont="1" applyFill="1" applyBorder="1"/>
    <xf numFmtId="0" fontId="2" fillId="2" borderId="20" xfId="0" applyFont="1" applyFill="1" applyBorder="1"/>
    <xf numFmtId="0" fontId="0" fillId="3" borderId="11" xfId="0" applyFill="1" applyBorder="1"/>
    <xf numFmtId="0" fontId="0" fillId="3" borderId="0" xfId="0" applyFill="1" applyBorder="1"/>
    <xf numFmtId="0" fontId="5" fillId="4" borderId="19" xfId="0" applyFont="1" applyFill="1" applyBorder="1"/>
    <xf numFmtId="0" fontId="12" fillId="0" borderId="21" xfId="0" applyNumberFormat="1" applyFont="1" applyBorder="1"/>
    <xf numFmtId="0" fontId="4" fillId="0" borderId="1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3" fillId="0" borderId="22" xfId="0" applyNumberFormat="1" applyFont="1" applyBorder="1"/>
    <xf numFmtId="0" fontId="13" fillId="0" borderId="2" xfId="0" applyNumberFormat="1" applyFont="1" applyBorder="1"/>
    <xf numFmtId="0" fontId="11" fillId="0" borderId="23" xfId="0" applyFont="1" applyBorder="1"/>
    <xf numFmtId="0" fontId="11" fillId="0" borderId="24" xfId="0" applyFont="1" applyBorder="1"/>
    <xf numFmtId="0" fontId="11" fillId="0" borderId="8" xfId="0" applyFont="1" applyBorder="1"/>
    <xf numFmtId="0" fontId="14" fillId="0" borderId="2" xfId="0" applyFont="1" applyBorder="1"/>
    <xf numFmtId="0" fontId="11" fillId="0" borderId="0" xfId="0" applyFont="1" applyBorder="1"/>
    <xf numFmtId="0" fontId="15" fillId="0" borderId="0" xfId="0" applyFont="1" applyBorder="1"/>
    <xf numFmtId="0" fontId="13" fillId="0" borderId="0" xfId="0" applyNumberFormat="1" applyFont="1" applyBorder="1"/>
    <xf numFmtId="0" fontId="14" fillId="0" borderId="0" xfId="0" applyFont="1" applyBorder="1"/>
    <xf numFmtId="0" fontId="5" fillId="4" borderId="25" xfId="0" applyFont="1" applyFill="1" applyBorder="1"/>
    <xf numFmtId="0" fontId="12" fillId="0" borderId="26" xfId="0" applyFont="1" applyBorder="1"/>
    <xf numFmtId="0" fontId="16" fillId="0" borderId="21" xfId="0" applyFont="1" applyBorder="1"/>
    <xf numFmtId="0" fontId="0" fillId="0" borderId="1" xfId="0" applyFont="1" applyFill="1" applyBorder="1" applyAlignment="1">
      <alignment vertical="center" wrapText="1"/>
    </xf>
    <xf numFmtId="0" fontId="12" fillId="0" borderId="12" xfId="0" applyFont="1" applyBorder="1"/>
    <xf numFmtId="0" fontId="17" fillId="0" borderId="2" xfId="0" applyFont="1" applyBorder="1"/>
    <xf numFmtId="0" fontId="2" fillId="5" borderId="2" xfId="0" applyFont="1" applyFill="1" applyBorder="1"/>
    <xf numFmtId="0" fontId="2" fillId="5" borderId="27" xfId="0" applyFont="1" applyFill="1" applyBorder="1"/>
    <xf numFmtId="0" fontId="2" fillId="5" borderId="22" xfId="0" applyFont="1" applyFill="1" applyBorder="1"/>
    <xf numFmtId="0" fontId="2" fillId="3" borderId="0" xfId="0" applyFont="1" applyFill="1" applyBorder="1" applyAlignment="1"/>
    <xf numFmtId="0" fontId="2" fillId="2" borderId="12" xfId="0" applyFont="1" applyFill="1" applyBorder="1"/>
    <xf numFmtId="0" fontId="5" fillId="2" borderId="13" xfId="0" applyFont="1" applyFill="1" applyBorder="1"/>
    <xf numFmtId="0" fontId="2" fillId="2" borderId="20" xfId="0" applyFont="1" applyFill="1" applyBorder="1" applyAlignment="1">
      <alignment horizontal="center"/>
    </xf>
    <xf numFmtId="0" fontId="2" fillId="0" borderId="16" xfId="0" applyFont="1" applyBorder="1"/>
    <xf numFmtId="0" fontId="18" fillId="0" borderId="11" xfId="0" applyFont="1" applyBorder="1"/>
    <xf numFmtId="0" fontId="18" fillId="0" borderId="10" xfId="0" applyFont="1" applyBorder="1"/>
    <xf numFmtId="0" fontId="18" fillId="0" borderId="15" xfId="0" applyFont="1" applyBorder="1" applyAlignment="1">
      <alignment horizontal="right"/>
    </xf>
    <xf numFmtId="0" fontId="0" fillId="2" borderId="13" xfId="0" applyFill="1" applyBorder="1" applyAlignment="1">
      <alignment vertical="center"/>
    </xf>
    <xf numFmtId="0" fontId="0" fillId="0" borderId="0" xfId="0" applyFill="1"/>
    <xf numFmtId="2" fontId="0" fillId="0" borderId="0" xfId="0" applyNumberFormat="1"/>
    <xf numFmtId="2" fontId="2" fillId="0" borderId="0" xfId="0" applyNumberFormat="1" applyFont="1"/>
    <xf numFmtId="0" fontId="2" fillId="0" borderId="10" xfId="0" applyNumberFormat="1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2" fontId="10" fillId="0" borderId="11" xfId="0" applyNumberFormat="1" applyFont="1" applyBorder="1"/>
    <xf numFmtId="0" fontId="4" fillId="0" borderId="0" xfId="0" applyFont="1" applyBorder="1"/>
    <xf numFmtId="0" fontId="18" fillId="0" borderId="0" xfId="0" applyFont="1" applyBorder="1" applyAlignment="1">
      <alignment horizontal="right"/>
    </xf>
    <xf numFmtId="2" fontId="8" fillId="0" borderId="20" xfId="0" applyNumberFormat="1" applyFont="1" applyBorder="1"/>
    <xf numFmtId="2" fontId="0" fillId="0" borderId="19" xfId="0" applyNumberFormat="1" applyFont="1" applyBorder="1"/>
    <xf numFmtId="2" fontId="4" fillId="0" borderId="21" xfId="0" applyNumberFormat="1" applyFont="1" applyBorder="1"/>
    <xf numFmtId="2" fontId="9" fillId="0" borderId="9" xfId="0" applyNumberFormat="1" applyFont="1" applyBorder="1"/>
    <xf numFmtId="2" fontId="18" fillId="0" borderId="21" xfId="0" applyNumberFormat="1" applyFont="1" applyBorder="1"/>
    <xf numFmtId="2" fontId="18" fillId="0" borderId="12" xfId="0" applyNumberFormat="1" applyFont="1" applyBorder="1"/>
    <xf numFmtId="2" fontId="0" fillId="0" borderId="8" xfId="0" applyNumberFormat="1" applyBorder="1"/>
    <xf numFmtId="2" fontId="0" fillId="0" borderId="22" xfId="0" applyNumberFormat="1" applyBorder="1"/>
    <xf numFmtId="2" fontId="0" fillId="3" borderId="22" xfId="0" applyNumberFormat="1" applyFill="1" applyBorder="1"/>
    <xf numFmtId="2" fontId="0" fillId="3" borderId="6" xfId="0" applyNumberFormat="1" applyFill="1" applyBorder="1"/>
    <xf numFmtId="2" fontId="2" fillId="2" borderId="28" xfId="0" applyNumberFormat="1" applyFont="1" applyFill="1" applyBorder="1"/>
    <xf numFmtId="2" fontId="0" fillId="0" borderId="6" xfId="0" applyNumberFormat="1" applyBorder="1"/>
    <xf numFmtId="2" fontId="18" fillId="0" borderId="11" xfId="0" applyNumberFormat="1" applyFont="1" applyBorder="1"/>
    <xf numFmtId="2" fontId="5" fillId="0" borderId="10" xfId="0" applyNumberFormat="1" applyFont="1" applyBorder="1"/>
    <xf numFmtId="2" fontId="4" fillId="2" borderId="12" xfId="0" applyNumberFormat="1" applyFont="1" applyFill="1" applyBorder="1"/>
    <xf numFmtId="2" fontId="2" fillId="0" borderId="15" xfId="0" applyNumberFormat="1" applyFont="1" applyBorder="1"/>
    <xf numFmtId="2" fontId="2" fillId="0" borderId="26" xfId="0" applyNumberFormat="1" applyFont="1" applyBorder="1"/>
    <xf numFmtId="2" fontId="18" fillId="0" borderId="17" xfId="0" applyNumberFormat="1" applyFont="1" applyBorder="1"/>
    <xf numFmtId="2" fontId="2" fillId="0" borderId="0" xfId="0" applyNumberFormat="1" applyFont="1" applyBorder="1"/>
    <xf numFmtId="2" fontId="2" fillId="2" borderId="26" xfId="0" applyNumberFormat="1" applyFont="1" applyFill="1" applyBorder="1"/>
    <xf numFmtId="2" fontId="2" fillId="0" borderId="0" xfId="0" applyNumberFormat="1" applyFont="1" applyBorder="1" applyAlignment="1">
      <alignment vertical="center"/>
    </xf>
    <xf numFmtId="2" fontId="2" fillId="2" borderId="26" xfId="0" applyNumberFormat="1" applyFont="1" applyFill="1" applyBorder="1" applyAlignment="1">
      <alignment vertical="center"/>
    </xf>
    <xf numFmtId="2" fontId="18" fillId="0" borderId="20" xfId="0" applyNumberFormat="1" applyFont="1" applyBorder="1"/>
    <xf numFmtId="2" fontId="0" fillId="0" borderId="19" xfId="0" applyNumberFormat="1" applyBorder="1"/>
    <xf numFmtId="2" fontId="0" fillId="0" borderId="21" xfId="0" applyNumberFormat="1" applyBorder="1"/>
    <xf numFmtId="2" fontId="2" fillId="2" borderId="20" xfId="0" applyNumberFormat="1" applyFont="1" applyFill="1" applyBorder="1"/>
    <xf numFmtId="2" fontId="0" fillId="0" borderId="21" xfId="0" applyNumberFormat="1" applyBorder="1" applyAlignment="1">
      <alignment vertical="center"/>
    </xf>
    <xf numFmtId="2" fontId="0" fillId="2" borderId="20" xfId="0" applyNumberFormat="1" applyFill="1" applyBorder="1" applyAlignment="1">
      <alignment vertical="center"/>
    </xf>
    <xf numFmtId="0" fontId="2" fillId="7" borderId="5" xfId="0" applyFont="1" applyFill="1" applyBorder="1" applyAlignment="1">
      <alignment horizontal="center" vertical="center" wrapText="1"/>
    </xf>
    <xf numFmtId="0" fontId="2" fillId="7" borderId="19" xfId="0" applyFont="1" applyFill="1" applyBorder="1" applyAlignment="1">
      <alignment horizontal="center" vertical="center" wrapText="1"/>
    </xf>
    <xf numFmtId="0" fontId="2" fillId="7" borderId="16" xfId="0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wrapText="1"/>
    </xf>
    <xf numFmtId="0" fontId="2" fillId="7" borderId="19" xfId="0" applyFont="1" applyFill="1" applyBorder="1" applyAlignment="1">
      <alignment horizontal="center" wrapText="1"/>
    </xf>
    <xf numFmtId="0" fontId="2" fillId="7" borderId="16" xfId="0" applyFont="1" applyFill="1" applyBorder="1" applyAlignment="1">
      <alignment horizontal="center" wrapText="1"/>
    </xf>
    <xf numFmtId="0" fontId="2" fillId="7" borderId="9" xfId="0" applyFont="1" applyFill="1" applyBorder="1" applyAlignment="1">
      <alignment horizontal="center" wrapText="1"/>
    </xf>
    <xf numFmtId="0" fontId="2" fillId="7" borderId="17" xfId="0" applyFont="1" applyFill="1" applyBorder="1" applyAlignment="1">
      <alignment horizontal="center" vertical="center" wrapText="1"/>
    </xf>
    <xf numFmtId="0" fontId="2" fillId="7" borderId="29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30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2" fillId="6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5" borderId="31" xfId="0" applyFont="1" applyFill="1" applyBorder="1" applyAlignment="1">
      <alignment horizontal="center"/>
    </xf>
    <xf numFmtId="0" fontId="2" fillId="5" borderId="27" xfId="0" applyFont="1" applyFill="1" applyBorder="1" applyAlignment="1">
      <alignment horizontal="center"/>
    </xf>
    <xf numFmtId="0" fontId="2" fillId="5" borderId="2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70"/>
  <sheetViews>
    <sheetView tabSelected="1" topLeftCell="A28" workbookViewId="0">
      <selection activeCell="E14" sqref="E14"/>
    </sheetView>
  </sheetViews>
  <sheetFormatPr baseColWidth="10" defaultRowHeight="15" x14ac:dyDescent="0.25"/>
  <cols>
    <col min="1" max="1" width="9.5703125" customWidth="1"/>
    <col min="2" max="2" width="22.140625" customWidth="1"/>
    <col min="3" max="3" width="15" customWidth="1"/>
    <col min="4" max="4" width="14.7109375" customWidth="1"/>
    <col min="5" max="5" width="24.42578125" bestFit="1" customWidth="1"/>
    <col min="6" max="6" width="12" style="85" bestFit="1" customWidth="1"/>
    <col min="7" max="7" width="8" bestFit="1" customWidth="1"/>
    <col min="8" max="8" width="8.5703125" customWidth="1"/>
    <col min="9" max="9" width="20.85546875" bestFit="1" customWidth="1"/>
    <col min="10" max="10" width="12" style="85" bestFit="1" customWidth="1"/>
    <col min="11" max="11" width="7" bestFit="1" customWidth="1"/>
    <col min="12" max="12" width="6.85546875" customWidth="1"/>
    <col min="13" max="13" width="18.7109375" bestFit="1" customWidth="1"/>
    <col min="14" max="14" width="18.7109375" style="86" bestFit="1" customWidth="1"/>
    <col min="15" max="15" width="11.42578125" style="85"/>
  </cols>
  <sheetData>
    <row r="1" spans="2:16" ht="15.75" thickBot="1" x14ac:dyDescent="0.3"/>
    <row r="2" spans="2:16" x14ac:dyDescent="0.25">
      <c r="B2" s="120" t="s">
        <v>46</v>
      </c>
      <c r="C2" s="121"/>
      <c r="E2" s="124" t="s">
        <v>41</v>
      </c>
      <c r="F2" s="125"/>
      <c r="I2" s="120" t="s">
        <v>40</v>
      </c>
      <c r="J2" s="121"/>
      <c r="M2" s="120" t="s">
        <v>43</v>
      </c>
      <c r="N2" s="128"/>
      <c r="O2" s="121"/>
    </row>
    <row r="3" spans="2:16" ht="15.75" thickBot="1" x14ac:dyDescent="0.3">
      <c r="B3" s="122"/>
      <c r="C3" s="123"/>
      <c r="E3" s="126"/>
      <c r="F3" s="127"/>
      <c r="I3" s="122"/>
      <c r="J3" s="123"/>
      <c r="M3" s="122"/>
      <c r="N3" s="129"/>
      <c r="O3" s="123"/>
    </row>
    <row r="4" spans="2:16" ht="15.75" thickBot="1" x14ac:dyDescent="0.3">
      <c r="B4" s="14" t="s">
        <v>25</v>
      </c>
      <c r="C4" s="81">
        <v>1000</v>
      </c>
      <c r="D4" t="s">
        <v>4</v>
      </c>
      <c r="E4" s="35" t="s">
        <v>11</v>
      </c>
      <c r="F4" s="92">
        <f>F7/F9</f>
        <v>63604936927.672501</v>
      </c>
      <c r="I4" s="20" t="s">
        <v>6</v>
      </c>
      <c r="J4" s="97">
        <v>100</v>
      </c>
      <c r="K4" t="s">
        <v>5</v>
      </c>
      <c r="M4" s="19" t="s">
        <v>42</v>
      </c>
      <c r="N4" s="108" t="s">
        <v>47</v>
      </c>
      <c r="O4" s="114">
        <v>1</v>
      </c>
      <c r="P4" t="s">
        <v>5</v>
      </c>
    </row>
    <row r="5" spans="2:16" ht="15.75" thickBot="1" x14ac:dyDescent="0.3">
      <c r="B5" s="15" t="s">
        <v>44</v>
      </c>
      <c r="C5" s="80">
        <v>1.25</v>
      </c>
      <c r="E5" s="7" t="s">
        <v>50</v>
      </c>
      <c r="F5" s="93">
        <v>100</v>
      </c>
      <c r="G5" t="s">
        <v>5</v>
      </c>
      <c r="I5" s="22" t="s">
        <v>47</v>
      </c>
      <c r="J5" s="104">
        <v>2000</v>
      </c>
      <c r="K5" s="23" t="s">
        <v>4</v>
      </c>
      <c r="M5" s="24">
        <v>1</v>
      </c>
      <c r="N5" s="109">
        <v>1000</v>
      </c>
      <c r="O5" s="115">
        <f t="shared" ref="O5:O38" si="0">N5*lsv/100</f>
        <v>10</v>
      </c>
    </row>
    <row r="6" spans="2:16" ht="15.75" thickBot="1" x14ac:dyDescent="0.3">
      <c r="B6" s="15" t="s">
        <v>45</v>
      </c>
      <c r="C6" s="80">
        <v>1.24</v>
      </c>
      <c r="E6" s="21" t="s">
        <v>7</v>
      </c>
      <c r="F6" s="94">
        <f>((F270-F9)/F9)*100</f>
        <v>6360493692667.25</v>
      </c>
      <c r="G6" t="s">
        <v>5</v>
      </c>
      <c r="I6" s="27">
        <v>1</v>
      </c>
      <c r="J6" s="105">
        <f t="shared" ref="J6:J17" si="1">(J5*rmv/100)+J5</f>
        <v>4000</v>
      </c>
      <c r="M6" s="29">
        <v>2</v>
      </c>
      <c r="N6" s="110">
        <f t="shared" ref="N6:N38" si="2">N5-O5</f>
        <v>990</v>
      </c>
      <c r="O6" s="116">
        <f t="shared" si="0"/>
        <v>9.9</v>
      </c>
    </row>
    <row r="7" spans="2:16" ht="15.75" thickBot="1" x14ac:dyDescent="0.3">
      <c r="B7" s="25" t="s">
        <v>8</v>
      </c>
      <c r="C7" s="82">
        <v>1</v>
      </c>
      <c r="D7" t="s">
        <v>5</v>
      </c>
      <c r="E7" s="26" t="s">
        <v>9</v>
      </c>
      <c r="F7" s="95">
        <f>F270</f>
        <v>127209873855345</v>
      </c>
      <c r="G7" t="s">
        <v>4</v>
      </c>
      <c r="I7" s="30">
        <v>2</v>
      </c>
      <c r="J7" s="105">
        <f t="shared" si="1"/>
        <v>8000</v>
      </c>
      <c r="M7" s="29">
        <v>3</v>
      </c>
      <c r="N7" s="110">
        <f t="shared" si="2"/>
        <v>980.1</v>
      </c>
      <c r="O7" s="116">
        <f t="shared" si="0"/>
        <v>9.8010000000000002</v>
      </c>
    </row>
    <row r="8" spans="2:16" ht="15.75" thickBot="1" x14ac:dyDescent="0.3">
      <c r="B8" s="14" t="s">
        <v>54</v>
      </c>
      <c r="C8" s="87">
        <f>(C4*C7)/100</f>
        <v>10</v>
      </c>
      <c r="E8" s="15" t="s">
        <v>49</v>
      </c>
      <c r="F8" s="96">
        <v>10</v>
      </c>
      <c r="G8" t="s">
        <v>5</v>
      </c>
      <c r="I8" s="30">
        <v>3</v>
      </c>
      <c r="J8" s="105">
        <f t="shared" si="1"/>
        <v>16000</v>
      </c>
      <c r="M8" s="29">
        <v>4</v>
      </c>
      <c r="N8" s="110">
        <f t="shared" si="2"/>
        <v>970.29899999999998</v>
      </c>
      <c r="O8" s="116">
        <f t="shared" si="0"/>
        <v>9.7029899999999998</v>
      </c>
    </row>
    <row r="9" spans="2:16" ht="15.75" thickBot="1" x14ac:dyDescent="0.3">
      <c r="B9" s="40" t="s">
        <v>53</v>
      </c>
      <c r="C9" s="89">
        <f>ABS((C7/(((C5-C6)/C5)*100))*C4)</f>
        <v>1249.9999999999989</v>
      </c>
      <c r="D9" s="41"/>
      <c r="E9" s="17" t="s">
        <v>47</v>
      </c>
      <c r="F9" s="97">
        <v>2000</v>
      </c>
      <c r="G9" t="s">
        <v>4</v>
      </c>
      <c r="I9" s="30">
        <v>4</v>
      </c>
      <c r="J9" s="105">
        <f t="shared" si="1"/>
        <v>32000</v>
      </c>
      <c r="M9" s="29">
        <v>5</v>
      </c>
      <c r="N9" s="110">
        <f t="shared" si="2"/>
        <v>960.59600999999998</v>
      </c>
      <c r="O9" s="116">
        <f t="shared" si="0"/>
        <v>9.605960099999999</v>
      </c>
    </row>
    <row r="10" spans="2:16" ht="15.75" thickBot="1" x14ac:dyDescent="0.3">
      <c r="B10" s="25" t="s">
        <v>52</v>
      </c>
      <c r="C10" s="88">
        <f>C9/C4</f>
        <v>1.2499999999999989</v>
      </c>
      <c r="D10" t="s">
        <v>12</v>
      </c>
      <c r="E10" s="28">
        <v>1</v>
      </c>
      <c r="F10" s="98">
        <f t="shared" ref="F10:F73" si="3">(F9*rjv/100)+F9</f>
        <v>2200</v>
      </c>
      <c r="I10" s="30">
        <v>5</v>
      </c>
      <c r="J10" s="105">
        <f t="shared" si="1"/>
        <v>64000</v>
      </c>
      <c r="M10" s="29">
        <v>6</v>
      </c>
      <c r="N10" s="110">
        <f t="shared" si="2"/>
        <v>950.99004990000003</v>
      </c>
      <c r="O10" s="116">
        <f t="shared" si="0"/>
        <v>9.5099004990000005</v>
      </c>
    </row>
    <row r="11" spans="2:16" ht="15.75" thickBot="1" x14ac:dyDescent="0.3">
      <c r="B11" s="90"/>
      <c r="C11" s="91"/>
      <c r="E11" s="31">
        <v>2</v>
      </c>
      <c r="F11" s="99">
        <f t="shared" si="3"/>
        <v>2420</v>
      </c>
      <c r="I11" s="30">
        <v>6</v>
      </c>
      <c r="J11" s="105">
        <f t="shared" si="1"/>
        <v>128000</v>
      </c>
      <c r="M11" s="29">
        <v>7</v>
      </c>
      <c r="N11" s="110">
        <f t="shared" si="2"/>
        <v>941.48014940100006</v>
      </c>
      <c r="O11" s="116">
        <f t="shared" si="0"/>
        <v>9.4148014940099998</v>
      </c>
    </row>
    <row r="12" spans="2:16" ht="15.75" thickBot="1" x14ac:dyDescent="0.3">
      <c r="B12" s="90"/>
      <c r="C12" s="90"/>
      <c r="E12" s="31">
        <v>3</v>
      </c>
      <c r="F12" s="99">
        <f t="shared" si="3"/>
        <v>2662</v>
      </c>
      <c r="I12" s="30">
        <v>7</v>
      </c>
      <c r="J12" s="105">
        <f t="shared" si="1"/>
        <v>256000</v>
      </c>
      <c r="M12" s="29">
        <v>8</v>
      </c>
      <c r="N12" s="110">
        <f t="shared" si="2"/>
        <v>932.06534790699004</v>
      </c>
      <c r="O12" s="116">
        <f t="shared" si="0"/>
        <v>9.3206534790699003</v>
      </c>
    </row>
    <row r="13" spans="2:16" ht="15" customHeight="1" thickBot="1" x14ac:dyDescent="0.3">
      <c r="B13" s="130" t="s">
        <v>48</v>
      </c>
      <c r="C13" s="130"/>
      <c r="E13" s="31">
        <v>4</v>
      </c>
      <c r="F13" s="99">
        <f t="shared" si="3"/>
        <v>2928.2</v>
      </c>
      <c r="I13" s="30">
        <v>8</v>
      </c>
      <c r="J13" s="105">
        <f t="shared" si="1"/>
        <v>512000</v>
      </c>
      <c r="M13" s="29">
        <v>9</v>
      </c>
      <c r="N13" s="110">
        <f t="shared" si="2"/>
        <v>922.74469442792019</v>
      </c>
      <c r="O13" s="116">
        <f t="shared" si="0"/>
        <v>9.2274469442792011</v>
      </c>
    </row>
    <row r="14" spans="2:16" ht="15.75" thickBot="1" x14ac:dyDescent="0.3">
      <c r="B14" s="130"/>
      <c r="C14" s="130"/>
      <c r="E14" s="31">
        <v>5</v>
      </c>
      <c r="F14" s="99">
        <f t="shared" si="3"/>
        <v>3221.02</v>
      </c>
      <c r="I14" s="30">
        <v>9</v>
      </c>
      <c r="J14" s="105">
        <f t="shared" si="1"/>
        <v>1024000</v>
      </c>
      <c r="M14" s="29">
        <v>10</v>
      </c>
      <c r="N14" s="110">
        <f t="shared" si="2"/>
        <v>913.51724748364097</v>
      </c>
      <c r="O14" s="116">
        <f t="shared" si="0"/>
        <v>9.1351724748364092</v>
      </c>
    </row>
    <row r="15" spans="2:16" ht="15.75" thickBot="1" x14ac:dyDescent="0.3">
      <c r="B15" s="130"/>
      <c r="C15" s="130"/>
      <c r="E15" s="31">
        <v>6</v>
      </c>
      <c r="F15" s="99">
        <f t="shared" si="3"/>
        <v>3543.1219999999998</v>
      </c>
      <c r="I15" s="30">
        <v>10</v>
      </c>
      <c r="J15" s="105">
        <f t="shared" si="1"/>
        <v>2048000</v>
      </c>
      <c r="M15" s="29">
        <v>11</v>
      </c>
      <c r="N15" s="110">
        <f t="shared" si="2"/>
        <v>904.38207500880458</v>
      </c>
      <c r="O15" s="116">
        <f t="shared" si="0"/>
        <v>9.0438207500880452</v>
      </c>
    </row>
    <row r="16" spans="2:16" ht="15.75" thickBot="1" x14ac:dyDescent="0.3">
      <c r="E16" s="31">
        <v>7</v>
      </c>
      <c r="F16" s="99">
        <f t="shared" si="3"/>
        <v>3897.4341999999997</v>
      </c>
      <c r="I16" s="30">
        <v>11</v>
      </c>
      <c r="J16" s="105">
        <f t="shared" si="1"/>
        <v>4096000</v>
      </c>
      <c r="M16" s="29">
        <v>12</v>
      </c>
      <c r="N16" s="110">
        <f t="shared" si="2"/>
        <v>895.33825425871657</v>
      </c>
      <c r="O16" s="116">
        <f t="shared" si="0"/>
        <v>8.9533825425871658</v>
      </c>
    </row>
    <row r="17" spans="1:15" ht="15.75" thickBot="1" x14ac:dyDescent="0.3">
      <c r="E17" s="31">
        <v>8</v>
      </c>
      <c r="F17" s="99">
        <f t="shared" si="3"/>
        <v>4287.1776199999995</v>
      </c>
      <c r="I17" s="77">
        <v>12</v>
      </c>
      <c r="J17" s="106">
        <f t="shared" si="1"/>
        <v>8192000</v>
      </c>
      <c r="K17" s="78" t="s">
        <v>38</v>
      </c>
      <c r="M17" s="29">
        <v>13</v>
      </c>
      <c r="N17" s="110">
        <f t="shared" si="2"/>
        <v>886.3848717161294</v>
      </c>
      <c r="O17" s="116">
        <f t="shared" si="0"/>
        <v>8.8638487171612947</v>
      </c>
    </row>
    <row r="18" spans="1:15" ht="15.75" thickBot="1" x14ac:dyDescent="0.3">
      <c r="B18" s="84"/>
      <c r="E18" s="31">
        <v>9</v>
      </c>
      <c r="F18" s="99">
        <f t="shared" si="3"/>
        <v>4715.8953819999997</v>
      </c>
      <c r="I18" s="79" t="s">
        <v>39</v>
      </c>
      <c r="J18" s="107">
        <f>((J17-J5)/J5)*100</f>
        <v>409500</v>
      </c>
      <c r="K18" t="s">
        <v>5</v>
      </c>
      <c r="M18" s="32">
        <v>14</v>
      </c>
      <c r="N18" s="110">
        <f t="shared" si="2"/>
        <v>877.52102299896808</v>
      </c>
      <c r="O18" s="116">
        <f t="shared" si="0"/>
        <v>8.7752102299896801</v>
      </c>
    </row>
    <row r="19" spans="1:15" ht="15.75" thickBot="1" x14ac:dyDescent="0.3">
      <c r="E19" s="31">
        <v>10</v>
      </c>
      <c r="F19" s="99">
        <f t="shared" si="3"/>
        <v>5187.4849201999996</v>
      </c>
      <c r="M19" s="47">
        <v>15</v>
      </c>
      <c r="N19" s="111">
        <f t="shared" si="2"/>
        <v>868.74581276897845</v>
      </c>
      <c r="O19" s="117">
        <f t="shared" si="0"/>
        <v>8.6874581276897853</v>
      </c>
    </row>
    <row r="20" spans="1:15" x14ac:dyDescent="0.25">
      <c r="E20" s="31">
        <v>11</v>
      </c>
      <c r="F20" s="99">
        <f t="shared" si="3"/>
        <v>5706.2334122199991</v>
      </c>
      <c r="M20" s="32">
        <v>16</v>
      </c>
      <c r="N20" s="110">
        <f t="shared" si="2"/>
        <v>860.0583546412887</v>
      </c>
      <c r="O20" s="116">
        <f t="shared" si="0"/>
        <v>8.6005835464128868</v>
      </c>
    </row>
    <row r="21" spans="1:15" x14ac:dyDescent="0.25">
      <c r="A21" s="1"/>
      <c r="E21" s="31">
        <v>12</v>
      </c>
      <c r="F21" s="99">
        <f t="shared" si="3"/>
        <v>6276.856753441999</v>
      </c>
      <c r="M21" s="32">
        <v>17</v>
      </c>
      <c r="N21" s="110">
        <f t="shared" si="2"/>
        <v>851.45777109487585</v>
      </c>
      <c r="O21" s="116">
        <f t="shared" si="0"/>
        <v>8.5145777109487586</v>
      </c>
    </row>
    <row r="22" spans="1:15" x14ac:dyDescent="0.25">
      <c r="A22" s="33"/>
      <c r="E22" s="31">
        <v>13</v>
      </c>
      <c r="F22" s="99">
        <f t="shared" si="3"/>
        <v>6904.5424287861988</v>
      </c>
      <c r="M22" s="32">
        <v>18</v>
      </c>
      <c r="N22" s="110">
        <f t="shared" si="2"/>
        <v>842.94319338392711</v>
      </c>
      <c r="O22" s="116">
        <f t="shared" si="0"/>
        <v>8.4294319338392718</v>
      </c>
    </row>
    <row r="23" spans="1:15" x14ac:dyDescent="0.25">
      <c r="E23" s="31">
        <v>14</v>
      </c>
      <c r="F23" s="99">
        <f t="shared" si="3"/>
        <v>7594.9966716648187</v>
      </c>
      <c r="M23" s="32">
        <v>19</v>
      </c>
      <c r="N23" s="110">
        <f t="shared" si="2"/>
        <v>834.51376145008783</v>
      </c>
      <c r="O23" s="116">
        <f t="shared" si="0"/>
        <v>8.345137614500878</v>
      </c>
    </row>
    <row r="24" spans="1:15" x14ac:dyDescent="0.25">
      <c r="E24" s="31">
        <v>15</v>
      </c>
      <c r="F24" s="99">
        <f t="shared" si="3"/>
        <v>8354.4963388313008</v>
      </c>
      <c r="M24" s="32">
        <v>20</v>
      </c>
      <c r="N24" s="110">
        <f t="shared" si="2"/>
        <v>826.16862383558691</v>
      </c>
      <c r="O24" s="116">
        <f t="shared" si="0"/>
        <v>8.2616862383558693</v>
      </c>
    </row>
    <row r="25" spans="1:15" x14ac:dyDescent="0.25">
      <c r="E25" s="31">
        <v>16</v>
      </c>
      <c r="F25" s="100">
        <f t="shared" si="3"/>
        <v>9189.9459727144313</v>
      </c>
      <c r="M25" s="32">
        <v>21</v>
      </c>
      <c r="N25" s="110">
        <f t="shared" si="2"/>
        <v>817.90693759723104</v>
      </c>
      <c r="O25" s="116">
        <f t="shared" si="0"/>
        <v>8.1790693759723112</v>
      </c>
    </row>
    <row r="26" spans="1:15" x14ac:dyDescent="0.25">
      <c r="E26" s="31">
        <v>17</v>
      </c>
      <c r="F26" s="99">
        <f t="shared" si="3"/>
        <v>10108.940569985874</v>
      </c>
      <c r="M26" s="32">
        <v>22</v>
      </c>
      <c r="N26" s="110">
        <f t="shared" si="2"/>
        <v>809.72786822125875</v>
      </c>
      <c r="O26" s="116">
        <f t="shared" si="0"/>
        <v>8.097278682212588</v>
      </c>
    </row>
    <row r="27" spans="1:15" x14ac:dyDescent="0.25">
      <c r="E27" s="31">
        <v>18</v>
      </c>
      <c r="F27" s="99">
        <f t="shared" si="3"/>
        <v>11119.834626984462</v>
      </c>
      <c r="M27" s="32">
        <v>23</v>
      </c>
      <c r="N27" s="110">
        <f t="shared" si="2"/>
        <v>801.63058953904613</v>
      </c>
      <c r="O27" s="116">
        <f t="shared" si="0"/>
        <v>8.0163058953904613</v>
      </c>
    </row>
    <row r="28" spans="1:15" x14ac:dyDescent="0.25">
      <c r="E28" s="31">
        <v>19</v>
      </c>
      <c r="F28" s="99">
        <f t="shared" si="3"/>
        <v>12231.818089682909</v>
      </c>
      <c r="M28" s="32">
        <v>24</v>
      </c>
      <c r="N28" s="110">
        <f t="shared" si="2"/>
        <v>793.61428364365565</v>
      </c>
      <c r="O28" s="116">
        <f t="shared" si="0"/>
        <v>7.9361428364365567</v>
      </c>
    </row>
    <row r="29" spans="1:15" ht="15.75" thickBot="1" x14ac:dyDescent="0.3">
      <c r="E29" s="49">
        <v>20</v>
      </c>
      <c r="F29" s="101">
        <f t="shared" si="3"/>
        <v>13454.9998986512</v>
      </c>
      <c r="M29" s="32">
        <v>25</v>
      </c>
      <c r="N29" s="110">
        <f t="shared" si="2"/>
        <v>785.67814080721905</v>
      </c>
      <c r="O29" s="116">
        <f t="shared" si="0"/>
        <v>7.8567814080721909</v>
      </c>
    </row>
    <row r="30" spans="1:15" ht="15.75" thickBot="1" x14ac:dyDescent="0.3">
      <c r="E30" s="76">
        <f t="shared" ref="E30:E93" si="4">E29+1</f>
        <v>21</v>
      </c>
      <c r="F30" s="102">
        <f t="shared" si="3"/>
        <v>14800.49988851632</v>
      </c>
      <c r="G30" s="48" t="s">
        <v>10</v>
      </c>
      <c r="M30" s="32">
        <v>26</v>
      </c>
      <c r="N30" s="110">
        <f t="shared" si="2"/>
        <v>777.8213593991469</v>
      </c>
      <c r="O30" s="116">
        <f t="shared" si="0"/>
        <v>7.7782135939914694</v>
      </c>
    </row>
    <row r="31" spans="1:15" x14ac:dyDescent="0.25">
      <c r="E31" s="31">
        <f t="shared" si="4"/>
        <v>22</v>
      </c>
      <c r="F31" s="98">
        <f t="shared" si="3"/>
        <v>16280.549877367952</v>
      </c>
      <c r="M31" s="32">
        <v>27</v>
      </c>
      <c r="N31" s="110">
        <f t="shared" si="2"/>
        <v>770.0431458051554</v>
      </c>
      <c r="O31" s="116">
        <f t="shared" si="0"/>
        <v>7.700431458051554</v>
      </c>
    </row>
    <row r="32" spans="1:15" x14ac:dyDescent="0.25">
      <c r="E32" s="31">
        <f t="shared" si="4"/>
        <v>23</v>
      </c>
      <c r="F32" s="99">
        <f t="shared" si="3"/>
        <v>17908.604865104746</v>
      </c>
      <c r="M32" s="32">
        <v>28</v>
      </c>
      <c r="N32" s="110">
        <f t="shared" si="2"/>
        <v>762.34271434710388</v>
      </c>
      <c r="O32" s="116">
        <f t="shared" si="0"/>
        <v>7.623427143471039</v>
      </c>
    </row>
    <row r="33" spans="5:15" x14ac:dyDescent="0.25">
      <c r="E33" s="31">
        <f t="shared" si="4"/>
        <v>24</v>
      </c>
      <c r="F33" s="99">
        <f t="shared" si="3"/>
        <v>19699.465351615221</v>
      </c>
      <c r="M33" s="32">
        <v>29</v>
      </c>
      <c r="N33" s="110">
        <f t="shared" si="2"/>
        <v>754.7192872036328</v>
      </c>
      <c r="O33" s="116">
        <f t="shared" si="0"/>
        <v>7.5471928720363284</v>
      </c>
    </row>
    <row r="34" spans="5:15" x14ac:dyDescent="0.25">
      <c r="E34" s="31">
        <f t="shared" si="4"/>
        <v>25</v>
      </c>
      <c r="F34" s="99">
        <f t="shared" si="3"/>
        <v>21669.411886776743</v>
      </c>
      <c r="M34" s="32">
        <v>30</v>
      </c>
      <c r="N34" s="110">
        <f t="shared" si="2"/>
        <v>747.17209433159644</v>
      </c>
      <c r="O34" s="116">
        <f t="shared" si="0"/>
        <v>7.4717209433159644</v>
      </c>
    </row>
    <row r="35" spans="5:15" x14ac:dyDescent="0.25">
      <c r="E35" s="31">
        <f t="shared" si="4"/>
        <v>26</v>
      </c>
      <c r="F35" s="99">
        <f t="shared" si="3"/>
        <v>23836.353075454419</v>
      </c>
      <c r="M35" s="32">
        <v>31</v>
      </c>
      <c r="N35" s="110">
        <f t="shared" si="2"/>
        <v>739.70037338828047</v>
      </c>
      <c r="O35" s="116">
        <f t="shared" si="0"/>
        <v>7.397003733882805</v>
      </c>
    </row>
    <row r="36" spans="5:15" x14ac:dyDescent="0.25">
      <c r="E36" s="31">
        <f t="shared" si="4"/>
        <v>27</v>
      </c>
      <c r="F36" s="99">
        <f t="shared" si="3"/>
        <v>26219.988382999862</v>
      </c>
      <c r="M36" s="32">
        <v>32</v>
      </c>
      <c r="N36" s="110">
        <f t="shared" si="2"/>
        <v>732.30336965439767</v>
      </c>
      <c r="O36" s="116">
        <f t="shared" si="0"/>
        <v>7.3230336965439768</v>
      </c>
    </row>
    <row r="37" spans="5:15" x14ac:dyDescent="0.25">
      <c r="E37" s="31">
        <f t="shared" si="4"/>
        <v>28</v>
      </c>
      <c r="F37" s="99">
        <f t="shared" si="3"/>
        <v>28841.987221299849</v>
      </c>
      <c r="M37" s="32">
        <v>33</v>
      </c>
      <c r="N37" s="110">
        <f t="shared" si="2"/>
        <v>724.98033595785364</v>
      </c>
      <c r="O37" s="116">
        <f t="shared" si="0"/>
        <v>7.2498033595785367</v>
      </c>
    </row>
    <row r="38" spans="5:15" x14ac:dyDescent="0.25">
      <c r="E38" s="31">
        <f t="shared" si="4"/>
        <v>29</v>
      </c>
      <c r="F38" s="99">
        <f t="shared" si="3"/>
        <v>31726.185943429835</v>
      </c>
      <c r="M38" s="32">
        <v>34</v>
      </c>
      <c r="N38" s="110">
        <f t="shared" si="2"/>
        <v>717.73053259827509</v>
      </c>
      <c r="O38" s="116">
        <f t="shared" si="0"/>
        <v>7.1773053259827506</v>
      </c>
    </row>
    <row r="39" spans="5:15" x14ac:dyDescent="0.25">
      <c r="E39" s="31">
        <f t="shared" si="4"/>
        <v>30</v>
      </c>
      <c r="F39" s="99">
        <f t="shared" si="3"/>
        <v>34898.804537772819</v>
      </c>
      <c r="M39" s="46">
        <v>35</v>
      </c>
      <c r="N39" s="112">
        <f t="shared" ref="N39:N48" si="5">N38-O38</f>
        <v>710.55322727229236</v>
      </c>
      <c r="O39" s="118">
        <f t="shared" ref="O39:O48" si="6">N39*lsv/100</f>
        <v>7.1055322727229235</v>
      </c>
    </row>
    <row r="40" spans="5:15" x14ac:dyDescent="0.25">
      <c r="E40" s="31">
        <f t="shared" si="4"/>
        <v>31</v>
      </c>
      <c r="F40" s="99">
        <f t="shared" si="3"/>
        <v>38388.684991550101</v>
      </c>
      <c r="M40" s="46">
        <v>36</v>
      </c>
      <c r="N40" s="112">
        <f t="shared" si="5"/>
        <v>703.44769499956942</v>
      </c>
      <c r="O40" s="118">
        <f t="shared" si="6"/>
        <v>7.0344769499956943</v>
      </c>
    </row>
    <row r="41" spans="5:15" x14ac:dyDescent="0.25">
      <c r="E41" s="31">
        <f t="shared" si="4"/>
        <v>32</v>
      </c>
      <c r="F41" s="99">
        <f t="shared" si="3"/>
        <v>42227.553490705111</v>
      </c>
      <c r="M41" s="46">
        <v>37</v>
      </c>
      <c r="N41" s="112">
        <f t="shared" si="5"/>
        <v>696.41321804957374</v>
      </c>
      <c r="O41" s="118">
        <f t="shared" si="6"/>
        <v>6.9641321804957377</v>
      </c>
    </row>
    <row r="42" spans="5:15" x14ac:dyDescent="0.25">
      <c r="E42" s="31">
        <f t="shared" si="4"/>
        <v>33</v>
      </c>
      <c r="F42" s="99">
        <f t="shared" si="3"/>
        <v>46450.308839775622</v>
      </c>
      <c r="M42" s="46">
        <v>38</v>
      </c>
      <c r="N42" s="112">
        <f t="shared" si="5"/>
        <v>689.44908586907798</v>
      </c>
      <c r="O42" s="118">
        <f t="shared" si="6"/>
        <v>6.89449085869078</v>
      </c>
    </row>
    <row r="43" spans="5:15" x14ac:dyDescent="0.25">
      <c r="E43" s="31">
        <f t="shared" si="4"/>
        <v>34</v>
      </c>
      <c r="F43" s="99">
        <f t="shared" si="3"/>
        <v>51095.339723753183</v>
      </c>
      <c r="M43" s="46">
        <v>39</v>
      </c>
      <c r="N43" s="112">
        <f t="shared" si="5"/>
        <v>682.55459501038717</v>
      </c>
      <c r="O43" s="118">
        <f t="shared" si="6"/>
        <v>6.825545950103872</v>
      </c>
    </row>
    <row r="44" spans="5:15" x14ac:dyDescent="0.25">
      <c r="E44" s="31">
        <f t="shared" si="4"/>
        <v>35</v>
      </c>
      <c r="F44" s="99">
        <f t="shared" si="3"/>
        <v>56204.873696128503</v>
      </c>
      <c r="M44" s="46">
        <v>40</v>
      </c>
      <c r="N44" s="112">
        <f t="shared" si="5"/>
        <v>675.72904906028327</v>
      </c>
      <c r="O44" s="118">
        <f t="shared" si="6"/>
        <v>6.7572904906028324</v>
      </c>
    </row>
    <row r="45" spans="5:15" x14ac:dyDescent="0.25">
      <c r="E45" s="31">
        <f t="shared" si="4"/>
        <v>36</v>
      </c>
      <c r="F45" s="99">
        <f t="shared" si="3"/>
        <v>61825.361065741352</v>
      </c>
      <c r="M45" s="46">
        <v>41</v>
      </c>
      <c r="N45" s="112">
        <f t="shared" si="5"/>
        <v>668.97175856968045</v>
      </c>
      <c r="O45" s="118">
        <f t="shared" si="6"/>
        <v>6.6897175856968047</v>
      </c>
    </row>
    <row r="46" spans="5:15" x14ac:dyDescent="0.25">
      <c r="E46" s="31">
        <f t="shared" si="4"/>
        <v>37</v>
      </c>
      <c r="F46" s="99">
        <f t="shared" si="3"/>
        <v>68007.897172315483</v>
      </c>
      <c r="M46" s="46">
        <v>42</v>
      </c>
      <c r="N46" s="112">
        <f t="shared" si="5"/>
        <v>662.28204098398362</v>
      </c>
      <c r="O46" s="118">
        <f t="shared" si="6"/>
        <v>6.6228204098398358</v>
      </c>
    </row>
    <row r="47" spans="5:15" x14ac:dyDescent="0.25">
      <c r="E47" s="31">
        <f t="shared" si="4"/>
        <v>38</v>
      </c>
      <c r="F47" s="99">
        <f t="shared" si="3"/>
        <v>74808.686889547025</v>
      </c>
      <c r="M47" s="46">
        <v>43</v>
      </c>
      <c r="N47" s="112">
        <f t="shared" si="5"/>
        <v>655.65922057414377</v>
      </c>
      <c r="O47" s="118">
        <f t="shared" si="6"/>
        <v>6.5565922057414374</v>
      </c>
    </row>
    <row r="48" spans="5:15" x14ac:dyDescent="0.25">
      <c r="E48" s="31">
        <f t="shared" si="4"/>
        <v>39</v>
      </c>
      <c r="F48" s="99">
        <f t="shared" si="3"/>
        <v>82289.55557850172</v>
      </c>
      <c r="M48" s="46">
        <v>44</v>
      </c>
      <c r="N48" s="112">
        <f t="shared" si="5"/>
        <v>649.10262836840229</v>
      </c>
      <c r="O48" s="118">
        <f t="shared" si="6"/>
        <v>6.4910262836840227</v>
      </c>
    </row>
    <row r="49" spans="5:15" x14ac:dyDescent="0.25">
      <c r="E49" s="31">
        <f t="shared" si="4"/>
        <v>40</v>
      </c>
      <c r="F49" s="99">
        <f t="shared" si="3"/>
        <v>90518.511136351895</v>
      </c>
      <c r="M49" s="46">
        <v>45</v>
      </c>
      <c r="N49" s="112">
        <f t="shared" ref="N49:N54" si="7">N48-O48</f>
        <v>642.61160208471824</v>
      </c>
      <c r="O49" s="118">
        <f t="shared" ref="O49:O54" si="8">N49*lsv/100</f>
        <v>6.4261160208471821</v>
      </c>
    </row>
    <row r="50" spans="5:15" x14ac:dyDescent="0.25">
      <c r="E50" s="31">
        <f t="shared" si="4"/>
        <v>41</v>
      </c>
      <c r="F50" s="99">
        <f t="shared" si="3"/>
        <v>99570.362249987083</v>
      </c>
      <c r="M50" s="46">
        <v>46</v>
      </c>
      <c r="N50" s="112">
        <f t="shared" si="7"/>
        <v>636.18548606387105</v>
      </c>
      <c r="O50" s="118">
        <f t="shared" si="8"/>
        <v>6.3618548606387106</v>
      </c>
    </row>
    <row r="51" spans="5:15" x14ac:dyDescent="0.25">
      <c r="E51" s="31">
        <f t="shared" si="4"/>
        <v>42</v>
      </c>
      <c r="F51" s="99">
        <f t="shared" si="3"/>
        <v>109527.39847498579</v>
      </c>
      <c r="M51" s="46">
        <v>47</v>
      </c>
      <c r="N51" s="112">
        <f t="shared" si="7"/>
        <v>629.82363120323237</v>
      </c>
      <c r="O51" s="118">
        <f t="shared" si="8"/>
        <v>6.2982363120323237</v>
      </c>
    </row>
    <row r="52" spans="5:15" x14ac:dyDescent="0.25">
      <c r="E52" s="31">
        <f t="shared" si="4"/>
        <v>43</v>
      </c>
      <c r="F52" s="99">
        <f t="shared" si="3"/>
        <v>120480.13832248437</v>
      </c>
      <c r="M52" s="46">
        <v>48</v>
      </c>
      <c r="N52" s="112">
        <f t="shared" si="7"/>
        <v>623.52539489119999</v>
      </c>
      <c r="O52" s="118">
        <f t="shared" si="8"/>
        <v>6.2352539489119998</v>
      </c>
    </row>
    <row r="53" spans="5:15" ht="15.75" thickBot="1" x14ac:dyDescent="0.3">
      <c r="E53" s="31">
        <f t="shared" si="4"/>
        <v>44</v>
      </c>
      <c r="F53" s="99">
        <f t="shared" si="3"/>
        <v>132528.15215473282</v>
      </c>
      <c r="M53" s="46">
        <v>49</v>
      </c>
      <c r="N53" s="112">
        <f t="shared" si="7"/>
        <v>617.29014094228796</v>
      </c>
      <c r="O53" s="118">
        <f t="shared" si="8"/>
        <v>6.17290140942288</v>
      </c>
    </row>
    <row r="54" spans="5:15" ht="15.75" thickBot="1" x14ac:dyDescent="0.3">
      <c r="E54" s="31">
        <f t="shared" si="4"/>
        <v>45</v>
      </c>
      <c r="F54" s="99">
        <f t="shared" si="3"/>
        <v>145780.96737020608</v>
      </c>
      <c r="M54" s="83">
        <v>50</v>
      </c>
      <c r="N54" s="113">
        <f t="shared" si="7"/>
        <v>611.11723953286503</v>
      </c>
      <c r="O54" s="119">
        <f t="shared" si="8"/>
        <v>6.1111723953286505</v>
      </c>
    </row>
    <row r="55" spans="5:15" x14ac:dyDescent="0.25">
      <c r="E55" s="31">
        <f t="shared" si="4"/>
        <v>46</v>
      </c>
      <c r="F55" s="99">
        <f t="shared" si="3"/>
        <v>160359.0641072267</v>
      </c>
    </row>
    <row r="56" spans="5:15" x14ac:dyDescent="0.25">
      <c r="E56" s="31">
        <f t="shared" si="4"/>
        <v>47</v>
      </c>
      <c r="F56" s="99">
        <f t="shared" si="3"/>
        <v>176394.97051794938</v>
      </c>
    </row>
    <row r="57" spans="5:15" x14ac:dyDescent="0.25">
      <c r="E57" s="31">
        <f t="shared" si="4"/>
        <v>48</v>
      </c>
      <c r="F57" s="99">
        <f t="shared" si="3"/>
        <v>194034.46756974433</v>
      </c>
    </row>
    <row r="58" spans="5:15" x14ac:dyDescent="0.25">
      <c r="E58" s="31">
        <f t="shared" si="4"/>
        <v>49</v>
      </c>
      <c r="F58" s="99">
        <f t="shared" si="3"/>
        <v>213437.91432671878</v>
      </c>
    </row>
    <row r="59" spans="5:15" x14ac:dyDescent="0.25">
      <c r="E59" s="31">
        <f t="shared" si="4"/>
        <v>50</v>
      </c>
      <c r="F59" s="99">
        <f t="shared" si="3"/>
        <v>234781.70575939066</v>
      </c>
    </row>
    <row r="60" spans="5:15" x14ac:dyDescent="0.25">
      <c r="E60" s="31">
        <f t="shared" si="4"/>
        <v>51</v>
      </c>
      <c r="F60" s="99">
        <f t="shared" si="3"/>
        <v>258259.87633532973</v>
      </c>
    </row>
    <row r="61" spans="5:15" x14ac:dyDescent="0.25">
      <c r="E61" s="31">
        <f t="shared" si="4"/>
        <v>52</v>
      </c>
      <c r="F61" s="99">
        <f t="shared" si="3"/>
        <v>284085.86396886269</v>
      </c>
    </row>
    <row r="62" spans="5:15" x14ac:dyDescent="0.25">
      <c r="E62" s="31">
        <f t="shared" si="4"/>
        <v>53</v>
      </c>
      <c r="F62" s="99">
        <f t="shared" si="3"/>
        <v>312494.45036574895</v>
      </c>
    </row>
    <row r="63" spans="5:15" x14ac:dyDescent="0.25">
      <c r="E63" s="31">
        <f t="shared" si="4"/>
        <v>54</v>
      </c>
      <c r="F63" s="99">
        <f t="shared" si="3"/>
        <v>343743.89540232386</v>
      </c>
    </row>
    <row r="64" spans="5:15" x14ac:dyDescent="0.25">
      <c r="E64" s="31">
        <f t="shared" si="4"/>
        <v>55</v>
      </c>
      <c r="F64" s="99">
        <f t="shared" si="3"/>
        <v>378118.28494255623</v>
      </c>
    </row>
    <row r="65" spans="5:6" x14ac:dyDescent="0.25">
      <c r="E65" s="31">
        <f t="shared" si="4"/>
        <v>56</v>
      </c>
      <c r="F65" s="99">
        <f t="shared" si="3"/>
        <v>415930.11343681184</v>
      </c>
    </row>
    <row r="66" spans="5:6" x14ac:dyDescent="0.25">
      <c r="E66" s="31">
        <f t="shared" si="4"/>
        <v>57</v>
      </c>
      <c r="F66" s="99">
        <f t="shared" si="3"/>
        <v>457523.12478049303</v>
      </c>
    </row>
    <row r="67" spans="5:6" x14ac:dyDescent="0.25">
      <c r="E67" s="31">
        <f t="shared" si="4"/>
        <v>58</v>
      </c>
      <c r="F67" s="99">
        <f t="shared" si="3"/>
        <v>503275.43725854234</v>
      </c>
    </row>
    <row r="68" spans="5:6" x14ac:dyDescent="0.25">
      <c r="E68" s="31">
        <f t="shared" si="4"/>
        <v>59</v>
      </c>
      <c r="F68" s="99">
        <f t="shared" si="3"/>
        <v>553602.98098439653</v>
      </c>
    </row>
    <row r="69" spans="5:6" x14ac:dyDescent="0.25">
      <c r="E69" s="31">
        <f t="shared" si="4"/>
        <v>60</v>
      </c>
      <c r="F69" s="99">
        <f t="shared" si="3"/>
        <v>608963.27908283623</v>
      </c>
    </row>
    <row r="70" spans="5:6" x14ac:dyDescent="0.25">
      <c r="E70" s="31">
        <f t="shared" si="4"/>
        <v>61</v>
      </c>
      <c r="F70" s="99">
        <f t="shared" si="3"/>
        <v>669859.60699111992</v>
      </c>
    </row>
    <row r="71" spans="5:6" x14ac:dyDescent="0.25">
      <c r="E71" s="31">
        <f t="shared" si="4"/>
        <v>62</v>
      </c>
      <c r="F71" s="99">
        <f t="shared" si="3"/>
        <v>736845.56769023184</v>
      </c>
    </row>
    <row r="72" spans="5:6" x14ac:dyDescent="0.25">
      <c r="E72" s="31">
        <f t="shared" si="4"/>
        <v>63</v>
      </c>
      <c r="F72" s="99">
        <f t="shared" si="3"/>
        <v>810530.12445925502</v>
      </c>
    </row>
    <row r="73" spans="5:6" x14ac:dyDescent="0.25">
      <c r="E73" s="31">
        <f t="shared" si="4"/>
        <v>64</v>
      </c>
      <c r="F73" s="99">
        <f t="shared" si="3"/>
        <v>891583.13690518052</v>
      </c>
    </row>
    <row r="74" spans="5:6" x14ac:dyDescent="0.25">
      <c r="E74" s="31">
        <f t="shared" si="4"/>
        <v>65</v>
      </c>
      <c r="F74" s="99">
        <f t="shared" ref="F74:F137" si="9">(F73*rjv/100)+F73</f>
        <v>980741.45059569855</v>
      </c>
    </row>
    <row r="75" spans="5:6" x14ac:dyDescent="0.25">
      <c r="E75" s="31">
        <f t="shared" si="4"/>
        <v>66</v>
      </c>
      <c r="F75" s="99">
        <f t="shared" si="9"/>
        <v>1078815.5956552685</v>
      </c>
    </row>
    <row r="76" spans="5:6" x14ac:dyDescent="0.25">
      <c r="E76" s="31">
        <f t="shared" si="4"/>
        <v>67</v>
      </c>
      <c r="F76" s="99">
        <f t="shared" si="9"/>
        <v>1186697.1552207954</v>
      </c>
    </row>
    <row r="77" spans="5:6" x14ac:dyDescent="0.25">
      <c r="E77" s="31">
        <f t="shared" si="4"/>
        <v>68</v>
      </c>
      <c r="F77" s="99">
        <f t="shared" si="9"/>
        <v>1305366.8707428749</v>
      </c>
    </row>
    <row r="78" spans="5:6" x14ac:dyDescent="0.25">
      <c r="E78" s="31">
        <f t="shared" si="4"/>
        <v>69</v>
      </c>
      <c r="F78" s="99">
        <f t="shared" si="9"/>
        <v>1435903.5578171625</v>
      </c>
    </row>
    <row r="79" spans="5:6" x14ac:dyDescent="0.25">
      <c r="E79" s="31">
        <f t="shared" si="4"/>
        <v>70</v>
      </c>
      <c r="F79" s="99">
        <f t="shared" si="9"/>
        <v>1579493.9135988788</v>
      </c>
    </row>
    <row r="80" spans="5:6" x14ac:dyDescent="0.25">
      <c r="E80" s="31">
        <f t="shared" si="4"/>
        <v>71</v>
      </c>
      <c r="F80" s="99">
        <f t="shared" si="9"/>
        <v>1737443.3049587666</v>
      </c>
    </row>
    <row r="81" spans="5:6" x14ac:dyDescent="0.25">
      <c r="E81" s="31">
        <f t="shared" si="4"/>
        <v>72</v>
      </c>
      <c r="F81" s="99">
        <f t="shared" si="9"/>
        <v>1911187.6354546433</v>
      </c>
    </row>
    <row r="82" spans="5:6" x14ac:dyDescent="0.25">
      <c r="E82" s="31">
        <f t="shared" si="4"/>
        <v>73</v>
      </c>
      <c r="F82" s="99">
        <f t="shared" si="9"/>
        <v>2102306.3990001078</v>
      </c>
    </row>
    <row r="83" spans="5:6" x14ac:dyDescent="0.25">
      <c r="E83" s="31">
        <f t="shared" si="4"/>
        <v>74</v>
      </c>
      <c r="F83" s="99">
        <f t="shared" si="9"/>
        <v>2312537.0389001183</v>
      </c>
    </row>
    <row r="84" spans="5:6" x14ac:dyDescent="0.25">
      <c r="E84" s="31">
        <f t="shared" si="4"/>
        <v>75</v>
      </c>
      <c r="F84" s="99">
        <f t="shared" si="9"/>
        <v>2543790.74279013</v>
      </c>
    </row>
    <row r="85" spans="5:6" x14ac:dyDescent="0.25">
      <c r="E85" s="31">
        <f t="shared" si="4"/>
        <v>76</v>
      </c>
      <c r="F85" s="99">
        <f t="shared" si="9"/>
        <v>2798169.8170691431</v>
      </c>
    </row>
    <row r="86" spans="5:6" x14ac:dyDescent="0.25">
      <c r="E86" s="31">
        <f t="shared" si="4"/>
        <v>77</v>
      </c>
      <c r="F86" s="99">
        <f t="shared" si="9"/>
        <v>3077986.7987760575</v>
      </c>
    </row>
    <row r="87" spans="5:6" x14ac:dyDescent="0.25">
      <c r="E87" s="31">
        <f t="shared" si="4"/>
        <v>78</v>
      </c>
      <c r="F87" s="99">
        <f t="shared" si="9"/>
        <v>3385785.4786536633</v>
      </c>
    </row>
    <row r="88" spans="5:6" x14ac:dyDescent="0.25">
      <c r="E88" s="31">
        <f t="shared" si="4"/>
        <v>79</v>
      </c>
      <c r="F88" s="99">
        <f t="shared" si="9"/>
        <v>3724364.0265190294</v>
      </c>
    </row>
    <row r="89" spans="5:6" x14ac:dyDescent="0.25">
      <c r="E89" s="31">
        <f t="shared" si="4"/>
        <v>80</v>
      </c>
      <c r="F89" s="99">
        <f t="shared" si="9"/>
        <v>4096800.4291709326</v>
      </c>
    </row>
    <row r="90" spans="5:6" x14ac:dyDescent="0.25">
      <c r="E90" s="31">
        <f t="shared" si="4"/>
        <v>81</v>
      </c>
      <c r="F90" s="99">
        <f t="shared" si="9"/>
        <v>4506480.4720880259</v>
      </c>
    </row>
    <row r="91" spans="5:6" x14ac:dyDescent="0.25">
      <c r="E91" s="31">
        <f t="shared" si="4"/>
        <v>82</v>
      </c>
      <c r="F91" s="99">
        <f t="shared" si="9"/>
        <v>4957128.5192968287</v>
      </c>
    </row>
    <row r="92" spans="5:6" x14ac:dyDescent="0.25">
      <c r="E92" s="31">
        <f t="shared" si="4"/>
        <v>83</v>
      </c>
      <c r="F92" s="99">
        <f t="shared" si="9"/>
        <v>5452841.3712265119</v>
      </c>
    </row>
    <row r="93" spans="5:6" x14ac:dyDescent="0.25">
      <c r="E93" s="31">
        <f t="shared" si="4"/>
        <v>84</v>
      </c>
      <c r="F93" s="99">
        <f t="shared" si="9"/>
        <v>5998125.5083491635</v>
      </c>
    </row>
    <row r="94" spans="5:6" x14ac:dyDescent="0.25">
      <c r="E94" s="31">
        <f t="shared" ref="E94:E157" si="10">E93+1</f>
        <v>85</v>
      </c>
      <c r="F94" s="99">
        <f t="shared" si="9"/>
        <v>6597938.05918408</v>
      </c>
    </row>
    <row r="95" spans="5:6" x14ac:dyDescent="0.25">
      <c r="E95" s="31">
        <f t="shared" si="10"/>
        <v>86</v>
      </c>
      <c r="F95" s="99">
        <f t="shared" si="9"/>
        <v>7257731.8651024885</v>
      </c>
    </row>
    <row r="96" spans="5:6" x14ac:dyDescent="0.25">
      <c r="E96" s="31">
        <f t="shared" si="10"/>
        <v>87</v>
      </c>
      <c r="F96" s="99">
        <f t="shared" si="9"/>
        <v>7983505.0516127376</v>
      </c>
    </row>
    <row r="97" spans="5:6" x14ac:dyDescent="0.25">
      <c r="E97" s="31">
        <f t="shared" si="10"/>
        <v>88</v>
      </c>
      <c r="F97" s="99">
        <f t="shared" si="9"/>
        <v>8781855.5567740109</v>
      </c>
    </row>
    <row r="98" spans="5:6" x14ac:dyDescent="0.25">
      <c r="E98" s="31">
        <f t="shared" si="10"/>
        <v>89</v>
      </c>
      <c r="F98" s="99">
        <f t="shared" si="9"/>
        <v>9660041.1124514118</v>
      </c>
    </row>
    <row r="99" spans="5:6" x14ac:dyDescent="0.25">
      <c r="E99" s="31">
        <f t="shared" si="10"/>
        <v>90</v>
      </c>
      <c r="F99" s="99">
        <f t="shared" si="9"/>
        <v>10626045.223696552</v>
      </c>
    </row>
    <row r="100" spans="5:6" x14ac:dyDescent="0.25">
      <c r="E100" s="31">
        <f t="shared" si="10"/>
        <v>91</v>
      </c>
      <c r="F100" s="99">
        <f t="shared" si="9"/>
        <v>11688649.746066207</v>
      </c>
    </row>
    <row r="101" spans="5:6" x14ac:dyDescent="0.25">
      <c r="E101" s="31">
        <f t="shared" si="10"/>
        <v>92</v>
      </c>
      <c r="F101" s="99">
        <f t="shared" si="9"/>
        <v>12857514.720672827</v>
      </c>
    </row>
    <row r="102" spans="5:6" x14ac:dyDescent="0.25">
      <c r="E102" s="31">
        <f t="shared" si="10"/>
        <v>93</v>
      </c>
      <c r="F102" s="99">
        <f t="shared" si="9"/>
        <v>14143266.192740111</v>
      </c>
    </row>
    <row r="103" spans="5:6" x14ac:dyDescent="0.25">
      <c r="E103" s="31">
        <f t="shared" si="10"/>
        <v>94</v>
      </c>
      <c r="F103" s="99">
        <f t="shared" si="9"/>
        <v>15557592.812014122</v>
      </c>
    </row>
    <row r="104" spans="5:6" x14ac:dyDescent="0.25">
      <c r="E104" s="31">
        <f t="shared" si="10"/>
        <v>95</v>
      </c>
      <c r="F104" s="99">
        <f t="shared" si="9"/>
        <v>17113352.093215533</v>
      </c>
    </row>
    <row r="105" spans="5:6" x14ac:dyDescent="0.25">
      <c r="E105" s="31">
        <f t="shared" si="10"/>
        <v>96</v>
      </c>
      <c r="F105" s="99">
        <f t="shared" si="9"/>
        <v>18824687.302537087</v>
      </c>
    </row>
    <row r="106" spans="5:6" x14ac:dyDescent="0.25">
      <c r="E106" s="31">
        <f t="shared" si="10"/>
        <v>97</v>
      </c>
      <c r="F106" s="99">
        <f t="shared" si="9"/>
        <v>20707156.032790795</v>
      </c>
    </row>
    <row r="107" spans="5:6" x14ac:dyDescent="0.25">
      <c r="E107" s="31">
        <f t="shared" si="10"/>
        <v>98</v>
      </c>
      <c r="F107" s="99">
        <f t="shared" si="9"/>
        <v>22777871.636069875</v>
      </c>
    </row>
    <row r="108" spans="5:6" x14ac:dyDescent="0.25">
      <c r="E108" s="31">
        <f t="shared" si="10"/>
        <v>99</v>
      </c>
      <c r="F108" s="99">
        <f t="shared" si="9"/>
        <v>25055658.799676862</v>
      </c>
    </row>
    <row r="109" spans="5:6" x14ac:dyDescent="0.25">
      <c r="E109" s="31">
        <f t="shared" si="10"/>
        <v>100</v>
      </c>
      <c r="F109" s="99">
        <f t="shared" si="9"/>
        <v>27561224.679644547</v>
      </c>
    </row>
    <row r="110" spans="5:6" x14ac:dyDescent="0.25">
      <c r="E110" s="31">
        <f t="shared" si="10"/>
        <v>101</v>
      </c>
      <c r="F110" s="99">
        <f t="shared" si="9"/>
        <v>30317347.147609003</v>
      </c>
    </row>
    <row r="111" spans="5:6" x14ac:dyDescent="0.25">
      <c r="E111" s="31">
        <f t="shared" si="10"/>
        <v>102</v>
      </c>
      <c r="F111" s="99">
        <f t="shared" si="9"/>
        <v>33349081.862369902</v>
      </c>
    </row>
    <row r="112" spans="5:6" x14ac:dyDescent="0.25">
      <c r="E112" s="31">
        <f t="shared" si="10"/>
        <v>103</v>
      </c>
      <c r="F112" s="99">
        <f t="shared" si="9"/>
        <v>36683990.048606895</v>
      </c>
    </row>
    <row r="113" spans="5:6" x14ac:dyDescent="0.25">
      <c r="E113" s="31">
        <f t="shared" si="10"/>
        <v>104</v>
      </c>
      <c r="F113" s="99">
        <f t="shared" si="9"/>
        <v>40352389.053467587</v>
      </c>
    </row>
    <row r="114" spans="5:6" x14ac:dyDescent="0.25">
      <c r="E114" s="31">
        <f t="shared" si="10"/>
        <v>105</v>
      </c>
      <c r="F114" s="99">
        <f t="shared" si="9"/>
        <v>44387627.958814345</v>
      </c>
    </row>
    <row r="115" spans="5:6" x14ac:dyDescent="0.25">
      <c r="E115" s="31">
        <f t="shared" si="10"/>
        <v>106</v>
      </c>
      <c r="F115" s="99">
        <f t="shared" si="9"/>
        <v>48826390.754695781</v>
      </c>
    </row>
    <row r="116" spans="5:6" x14ac:dyDescent="0.25">
      <c r="E116" s="31">
        <f t="shared" si="10"/>
        <v>107</v>
      </c>
      <c r="F116" s="99">
        <f t="shared" si="9"/>
        <v>53709029.830165356</v>
      </c>
    </row>
    <row r="117" spans="5:6" x14ac:dyDescent="0.25">
      <c r="E117" s="31">
        <f t="shared" si="10"/>
        <v>108</v>
      </c>
      <c r="F117" s="99">
        <f t="shared" si="9"/>
        <v>59079932.813181892</v>
      </c>
    </row>
    <row r="118" spans="5:6" x14ac:dyDescent="0.25">
      <c r="E118" s="31">
        <f t="shared" si="10"/>
        <v>109</v>
      </c>
      <c r="F118" s="99">
        <f t="shared" si="9"/>
        <v>64987926.09450008</v>
      </c>
    </row>
    <row r="119" spans="5:6" x14ac:dyDescent="0.25">
      <c r="E119" s="31">
        <f t="shared" si="10"/>
        <v>110</v>
      </c>
      <c r="F119" s="99">
        <f t="shared" si="9"/>
        <v>71486718.703950092</v>
      </c>
    </row>
    <row r="120" spans="5:6" x14ac:dyDescent="0.25">
      <c r="E120" s="31">
        <f t="shared" si="10"/>
        <v>111</v>
      </c>
      <c r="F120" s="99">
        <f t="shared" si="9"/>
        <v>78635390.574345097</v>
      </c>
    </row>
    <row r="121" spans="5:6" x14ac:dyDescent="0.25">
      <c r="E121" s="31">
        <f t="shared" si="10"/>
        <v>112</v>
      </c>
      <c r="F121" s="99">
        <f t="shared" si="9"/>
        <v>86498929.631779611</v>
      </c>
    </row>
    <row r="122" spans="5:6" x14ac:dyDescent="0.25">
      <c r="E122" s="31">
        <f t="shared" si="10"/>
        <v>113</v>
      </c>
      <c r="F122" s="99">
        <f t="shared" si="9"/>
        <v>95148822.594957575</v>
      </c>
    </row>
    <row r="123" spans="5:6" x14ac:dyDescent="0.25">
      <c r="E123" s="31">
        <f t="shared" si="10"/>
        <v>114</v>
      </c>
      <c r="F123" s="99">
        <f t="shared" si="9"/>
        <v>104663704.85445333</v>
      </c>
    </row>
    <row r="124" spans="5:6" x14ac:dyDescent="0.25">
      <c r="E124" s="31">
        <f t="shared" si="10"/>
        <v>115</v>
      </c>
      <c r="F124" s="99">
        <f t="shared" si="9"/>
        <v>115130075.33989866</v>
      </c>
    </row>
    <row r="125" spans="5:6" x14ac:dyDescent="0.25">
      <c r="E125" s="31">
        <f t="shared" si="10"/>
        <v>116</v>
      </c>
      <c r="F125" s="99">
        <f t="shared" si="9"/>
        <v>126643082.87388852</v>
      </c>
    </row>
    <row r="126" spans="5:6" x14ac:dyDescent="0.25">
      <c r="E126" s="31">
        <f t="shared" si="10"/>
        <v>117</v>
      </c>
      <c r="F126" s="99">
        <f t="shared" si="9"/>
        <v>139307391.16127738</v>
      </c>
    </row>
    <row r="127" spans="5:6" x14ac:dyDescent="0.25">
      <c r="E127" s="31">
        <f t="shared" si="10"/>
        <v>118</v>
      </c>
      <c r="F127" s="99">
        <f t="shared" si="9"/>
        <v>153238130.27740511</v>
      </c>
    </row>
    <row r="128" spans="5:6" x14ac:dyDescent="0.25">
      <c r="E128" s="31">
        <f t="shared" si="10"/>
        <v>119</v>
      </c>
      <c r="F128" s="99">
        <f t="shared" si="9"/>
        <v>168561943.30514562</v>
      </c>
    </row>
    <row r="129" spans="5:6" x14ac:dyDescent="0.25">
      <c r="E129" s="31">
        <f t="shared" si="10"/>
        <v>120</v>
      </c>
      <c r="F129" s="99">
        <f t="shared" si="9"/>
        <v>185418137.63566017</v>
      </c>
    </row>
    <row r="130" spans="5:6" x14ac:dyDescent="0.25">
      <c r="E130" s="31">
        <f t="shared" si="10"/>
        <v>121</v>
      </c>
      <c r="F130" s="99">
        <f t="shared" si="9"/>
        <v>203959951.39922619</v>
      </c>
    </row>
    <row r="131" spans="5:6" x14ac:dyDescent="0.25">
      <c r="E131" s="31">
        <f t="shared" si="10"/>
        <v>122</v>
      </c>
      <c r="F131" s="99">
        <f t="shared" si="9"/>
        <v>224355946.53914881</v>
      </c>
    </row>
    <row r="132" spans="5:6" x14ac:dyDescent="0.25">
      <c r="E132" s="31">
        <f t="shared" si="10"/>
        <v>123</v>
      </c>
      <c r="F132" s="99">
        <f t="shared" si="9"/>
        <v>246791541.19306368</v>
      </c>
    </row>
    <row r="133" spans="5:6" x14ac:dyDescent="0.25">
      <c r="E133" s="31">
        <f t="shared" si="10"/>
        <v>124</v>
      </c>
      <c r="F133" s="99">
        <f t="shared" si="9"/>
        <v>271470695.31237006</v>
      </c>
    </row>
    <row r="134" spans="5:6" x14ac:dyDescent="0.25">
      <c r="E134" s="31">
        <f t="shared" si="10"/>
        <v>125</v>
      </c>
      <c r="F134" s="99">
        <f t="shared" si="9"/>
        <v>298617764.84360707</v>
      </c>
    </row>
    <row r="135" spans="5:6" x14ac:dyDescent="0.25">
      <c r="E135" s="31">
        <f t="shared" si="10"/>
        <v>126</v>
      </c>
      <c r="F135" s="99">
        <f t="shared" si="9"/>
        <v>328479541.32796776</v>
      </c>
    </row>
    <row r="136" spans="5:6" x14ac:dyDescent="0.25">
      <c r="E136" s="31">
        <f t="shared" si="10"/>
        <v>127</v>
      </c>
      <c r="F136" s="99">
        <f t="shared" si="9"/>
        <v>361327495.46076453</v>
      </c>
    </row>
    <row r="137" spans="5:6" x14ac:dyDescent="0.25">
      <c r="E137" s="31">
        <f t="shared" si="10"/>
        <v>128</v>
      </c>
      <c r="F137" s="99">
        <f t="shared" si="9"/>
        <v>397460245.00684094</v>
      </c>
    </row>
    <row r="138" spans="5:6" x14ac:dyDescent="0.25">
      <c r="E138" s="31">
        <f t="shared" si="10"/>
        <v>129</v>
      </c>
      <c r="F138" s="99">
        <f t="shared" ref="F138:F201" si="11">(F137*rjv/100)+F137</f>
        <v>437206269.50752503</v>
      </c>
    </row>
    <row r="139" spans="5:6" x14ac:dyDescent="0.25">
      <c r="E139" s="31">
        <f t="shared" si="10"/>
        <v>130</v>
      </c>
      <c r="F139" s="99">
        <f t="shared" si="11"/>
        <v>480926896.45827752</v>
      </c>
    </row>
    <row r="140" spans="5:6" x14ac:dyDescent="0.25">
      <c r="E140" s="31">
        <f t="shared" si="10"/>
        <v>131</v>
      </c>
      <c r="F140" s="99">
        <f t="shared" si="11"/>
        <v>529019586.10410529</v>
      </c>
    </row>
    <row r="141" spans="5:6" x14ac:dyDescent="0.25">
      <c r="E141" s="31">
        <f t="shared" si="10"/>
        <v>132</v>
      </c>
      <c r="F141" s="99">
        <f t="shared" si="11"/>
        <v>581921544.71451581</v>
      </c>
    </row>
    <row r="142" spans="5:6" x14ac:dyDescent="0.25">
      <c r="E142" s="31">
        <f t="shared" si="10"/>
        <v>133</v>
      </c>
      <c r="F142" s="99">
        <f t="shared" si="11"/>
        <v>640113699.18596745</v>
      </c>
    </row>
    <row r="143" spans="5:6" x14ac:dyDescent="0.25">
      <c r="E143" s="31">
        <f t="shared" si="10"/>
        <v>134</v>
      </c>
      <c r="F143" s="99">
        <f t="shared" si="11"/>
        <v>704125069.10456419</v>
      </c>
    </row>
    <row r="144" spans="5:6" x14ac:dyDescent="0.25">
      <c r="E144" s="31">
        <f t="shared" si="10"/>
        <v>135</v>
      </c>
      <c r="F144" s="99">
        <f t="shared" si="11"/>
        <v>774537576.01502061</v>
      </c>
    </row>
    <row r="145" spans="5:6" x14ac:dyDescent="0.25">
      <c r="E145" s="31">
        <f t="shared" si="10"/>
        <v>136</v>
      </c>
      <c r="F145" s="99">
        <f t="shared" si="11"/>
        <v>851991333.61652267</v>
      </c>
    </row>
    <row r="146" spans="5:6" x14ac:dyDescent="0.25">
      <c r="E146" s="31">
        <f t="shared" si="10"/>
        <v>137</v>
      </c>
      <c r="F146" s="99">
        <f t="shared" si="11"/>
        <v>937190466.97817492</v>
      </c>
    </row>
    <row r="147" spans="5:6" x14ac:dyDescent="0.25">
      <c r="E147" s="31">
        <f t="shared" si="10"/>
        <v>138</v>
      </c>
      <c r="F147" s="99">
        <f t="shared" si="11"/>
        <v>1030909513.6759925</v>
      </c>
    </row>
    <row r="148" spans="5:6" x14ac:dyDescent="0.25">
      <c r="E148" s="31">
        <f t="shared" si="10"/>
        <v>139</v>
      </c>
      <c r="F148" s="99">
        <f t="shared" si="11"/>
        <v>1134000465.0435917</v>
      </c>
    </row>
    <row r="149" spans="5:6" x14ac:dyDescent="0.25">
      <c r="E149" s="31">
        <f t="shared" si="10"/>
        <v>140</v>
      </c>
      <c r="F149" s="99">
        <f t="shared" si="11"/>
        <v>1247400511.547951</v>
      </c>
    </row>
    <row r="150" spans="5:6" x14ac:dyDescent="0.25">
      <c r="E150" s="31">
        <f t="shared" si="10"/>
        <v>141</v>
      </c>
      <c r="F150" s="99">
        <f t="shared" si="11"/>
        <v>1372140562.7027462</v>
      </c>
    </row>
    <row r="151" spans="5:6" x14ac:dyDescent="0.25">
      <c r="E151" s="31">
        <f t="shared" si="10"/>
        <v>142</v>
      </c>
      <c r="F151" s="99">
        <f t="shared" si="11"/>
        <v>1509354618.9730208</v>
      </c>
    </row>
    <row r="152" spans="5:6" x14ac:dyDescent="0.25">
      <c r="E152" s="31">
        <f t="shared" si="10"/>
        <v>143</v>
      </c>
      <c r="F152" s="99">
        <f t="shared" si="11"/>
        <v>1660290080.8703229</v>
      </c>
    </row>
    <row r="153" spans="5:6" x14ac:dyDescent="0.25">
      <c r="E153" s="31">
        <f t="shared" si="10"/>
        <v>144</v>
      </c>
      <c r="F153" s="99">
        <f t="shared" si="11"/>
        <v>1826319088.9573553</v>
      </c>
    </row>
    <row r="154" spans="5:6" x14ac:dyDescent="0.25">
      <c r="E154" s="31">
        <f t="shared" si="10"/>
        <v>145</v>
      </c>
      <c r="F154" s="99">
        <f t="shared" si="11"/>
        <v>2008950997.8530908</v>
      </c>
    </row>
    <row r="155" spans="5:6" x14ac:dyDescent="0.25">
      <c r="E155" s="31">
        <f t="shared" si="10"/>
        <v>146</v>
      </c>
      <c r="F155" s="99">
        <f t="shared" si="11"/>
        <v>2209846097.6384001</v>
      </c>
    </row>
    <row r="156" spans="5:6" x14ac:dyDescent="0.25">
      <c r="E156" s="31">
        <f t="shared" si="10"/>
        <v>147</v>
      </c>
      <c r="F156" s="99">
        <f t="shared" si="11"/>
        <v>2430830707.4022403</v>
      </c>
    </row>
    <row r="157" spans="5:6" x14ac:dyDescent="0.25">
      <c r="E157" s="31">
        <f t="shared" si="10"/>
        <v>148</v>
      </c>
      <c r="F157" s="99">
        <f t="shared" si="11"/>
        <v>2673913778.1424642</v>
      </c>
    </row>
    <row r="158" spans="5:6" x14ac:dyDescent="0.25">
      <c r="E158" s="31">
        <f t="shared" ref="E158:E221" si="12">E157+1</f>
        <v>149</v>
      </c>
      <c r="F158" s="99">
        <f t="shared" si="11"/>
        <v>2941305155.9567108</v>
      </c>
    </row>
    <row r="159" spans="5:6" x14ac:dyDescent="0.25">
      <c r="E159" s="31">
        <f t="shared" si="12"/>
        <v>150</v>
      </c>
      <c r="F159" s="99">
        <f t="shared" si="11"/>
        <v>3235435671.552382</v>
      </c>
    </row>
    <row r="160" spans="5:6" x14ac:dyDescent="0.25">
      <c r="E160" s="31">
        <f t="shared" si="12"/>
        <v>151</v>
      </c>
      <c r="F160" s="99">
        <f t="shared" si="11"/>
        <v>3558979238.7076201</v>
      </c>
    </row>
    <row r="161" spans="5:6" x14ac:dyDescent="0.25">
      <c r="E161" s="31">
        <f t="shared" si="12"/>
        <v>152</v>
      </c>
      <c r="F161" s="99">
        <f t="shared" si="11"/>
        <v>3914877162.578382</v>
      </c>
    </row>
    <row r="162" spans="5:6" x14ac:dyDescent="0.25">
      <c r="E162" s="31">
        <f t="shared" si="12"/>
        <v>153</v>
      </c>
      <c r="F162" s="99">
        <f t="shared" si="11"/>
        <v>4306364878.8362198</v>
      </c>
    </row>
    <row r="163" spans="5:6" x14ac:dyDescent="0.25">
      <c r="E163" s="31">
        <f t="shared" si="12"/>
        <v>154</v>
      </c>
      <c r="F163" s="99">
        <f t="shared" si="11"/>
        <v>4737001366.719842</v>
      </c>
    </row>
    <row r="164" spans="5:6" x14ac:dyDescent="0.25">
      <c r="E164" s="31">
        <f t="shared" si="12"/>
        <v>155</v>
      </c>
      <c r="F164" s="99">
        <f t="shared" si="11"/>
        <v>5210701503.3918266</v>
      </c>
    </row>
    <row r="165" spans="5:6" x14ac:dyDescent="0.25">
      <c r="E165" s="31">
        <f t="shared" si="12"/>
        <v>156</v>
      </c>
      <c r="F165" s="99">
        <f t="shared" si="11"/>
        <v>5731771653.7310095</v>
      </c>
    </row>
    <row r="166" spans="5:6" x14ac:dyDescent="0.25">
      <c r="E166" s="31">
        <f t="shared" si="12"/>
        <v>157</v>
      </c>
      <c r="F166" s="99">
        <f t="shared" si="11"/>
        <v>6304948819.1041107</v>
      </c>
    </row>
    <row r="167" spans="5:6" x14ac:dyDescent="0.25">
      <c r="E167" s="31">
        <f t="shared" si="12"/>
        <v>158</v>
      </c>
      <c r="F167" s="99">
        <f t="shared" si="11"/>
        <v>6935443701.0145216</v>
      </c>
    </row>
    <row r="168" spans="5:6" x14ac:dyDescent="0.25">
      <c r="E168" s="31">
        <f t="shared" si="12"/>
        <v>159</v>
      </c>
      <c r="F168" s="99">
        <f t="shared" si="11"/>
        <v>7628988071.1159735</v>
      </c>
    </row>
    <row r="169" spans="5:6" x14ac:dyDescent="0.25">
      <c r="E169" s="31">
        <f t="shared" si="12"/>
        <v>160</v>
      </c>
      <c r="F169" s="99">
        <f t="shared" si="11"/>
        <v>8391886878.2275705</v>
      </c>
    </row>
    <row r="170" spans="5:6" x14ac:dyDescent="0.25">
      <c r="E170" s="31">
        <f t="shared" si="12"/>
        <v>161</v>
      </c>
      <c r="F170" s="99">
        <f t="shared" si="11"/>
        <v>9231075566.0503273</v>
      </c>
    </row>
    <row r="171" spans="5:6" x14ac:dyDescent="0.25">
      <c r="E171" s="31">
        <f t="shared" si="12"/>
        <v>162</v>
      </c>
      <c r="F171" s="99">
        <f t="shared" si="11"/>
        <v>10154183122.655359</v>
      </c>
    </row>
    <row r="172" spans="5:6" x14ac:dyDescent="0.25">
      <c r="E172" s="31">
        <f t="shared" si="12"/>
        <v>163</v>
      </c>
      <c r="F172" s="99">
        <f t="shared" si="11"/>
        <v>11169601434.920895</v>
      </c>
    </row>
    <row r="173" spans="5:6" x14ac:dyDescent="0.25">
      <c r="E173" s="31">
        <f t="shared" si="12"/>
        <v>164</v>
      </c>
      <c r="F173" s="99">
        <f t="shared" si="11"/>
        <v>12286561578.412985</v>
      </c>
    </row>
    <row r="174" spans="5:6" x14ac:dyDescent="0.25">
      <c r="E174" s="31">
        <f t="shared" si="12"/>
        <v>165</v>
      </c>
      <c r="F174" s="99">
        <f t="shared" si="11"/>
        <v>13515217736.254284</v>
      </c>
    </row>
    <row r="175" spans="5:6" x14ac:dyDescent="0.25">
      <c r="E175" s="31">
        <f t="shared" si="12"/>
        <v>166</v>
      </c>
      <c r="F175" s="99">
        <f t="shared" si="11"/>
        <v>14866739509.879713</v>
      </c>
    </row>
    <row r="176" spans="5:6" x14ac:dyDescent="0.25">
      <c r="E176" s="31">
        <f t="shared" si="12"/>
        <v>167</v>
      </c>
      <c r="F176" s="99">
        <f t="shared" si="11"/>
        <v>16353413460.867683</v>
      </c>
    </row>
    <row r="177" spans="5:6" x14ac:dyDescent="0.25">
      <c r="E177" s="31">
        <f t="shared" si="12"/>
        <v>168</v>
      </c>
      <c r="F177" s="99">
        <f t="shared" si="11"/>
        <v>17988754806.954453</v>
      </c>
    </row>
    <row r="178" spans="5:6" x14ac:dyDescent="0.25">
      <c r="E178" s="31">
        <f t="shared" si="12"/>
        <v>169</v>
      </c>
      <c r="F178" s="99">
        <f t="shared" si="11"/>
        <v>19787630287.649899</v>
      </c>
    </row>
    <row r="179" spans="5:6" x14ac:dyDescent="0.25">
      <c r="E179" s="31">
        <f t="shared" si="12"/>
        <v>170</v>
      </c>
      <c r="F179" s="99">
        <f t="shared" si="11"/>
        <v>21766393316.414886</v>
      </c>
    </row>
    <row r="180" spans="5:6" x14ac:dyDescent="0.25">
      <c r="E180" s="31">
        <f t="shared" si="12"/>
        <v>171</v>
      </c>
      <c r="F180" s="99">
        <f t="shared" si="11"/>
        <v>23943032648.056374</v>
      </c>
    </row>
    <row r="181" spans="5:6" x14ac:dyDescent="0.25">
      <c r="E181" s="31">
        <f t="shared" si="12"/>
        <v>172</v>
      </c>
      <c r="F181" s="99">
        <f t="shared" si="11"/>
        <v>26337335912.862011</v>
      </c>
    </row>
    <row r="182" spans="5:6" x14ac:dyDescent="0.25">
      <c r="E182" s="31">
        <f t="shared" si="12"/>
        <v>173</v>
      </c>
      <c r="F182" s="99">
        <f t="shared" si="11"/>
        <v>28971069504.148212</v>
      </c>
    </row>
    <row r="183" spans="5:6" x14ac:dyDescent="0.25">
      <c r="E183" s="31">
        <f t="shared" si="12"/>
        <v>174</v>
      </c>
      <c r="F183" s="99">
        <f t="shared" si="11"/>
        <v>31868176454.563034</v>
      </c>
    </row>
    <row r="184" spans="5:6" x14ac:dyDescent="0.25">
      <c r="E184" s="31">
        <f t="shared" si="12"/>
        <v>175</v>
      </c>
      <c r="F184" s="99">
        <f t="shared" si="11"/>
        <v>35054994100.019341</v>
      </c>
    </row>
    <row r="185" spans="5:6" x14ac:dyDescent="0.25">
      <c r="E185" s="31">
        <f t="shared" si="12"/>
        <v>176</v>
      </c>
      <c r="F185" s="99">
        <f t="shared" si="11"/>
        <v>38560493510.021271</v>
      </c>
    </row>
    <row r="186" spans="5:6" x14ac:dyDescent="0.25">
      <c r="E186" s="31">
        <f t="shared" si="12"/>
        <v>177</v>
      </c>
      <c r="F186" s="99">
        <f t="shared" si="11"/>
        <v>42416542861.023399</v>
      </c>
    </row>
    <row r="187" spans="5:6" x14ac:dyDescent="0.25">
      <c r="E187" s="31">
        <f t="shared" si="12"/>
        <v>178</v>
      </c>
      <c r="F187" s="99">
        <f t="shared" si="11"/>
        <v>46658197147.12574</v>
      </c>
    </row>
    <row r="188" spans="5:6" x14ac:dyDescent="0.25">
      <c r="E188" s="31">
        <f t="shared" si="12"/>
        <v>179</v>
      </c>
      <c r="F188" s="99">
        <f t="shared" si="11"/>
        <v>51324016861.838318</v>
      </c>
    </row>
    <row r="189" spans="5:6" x14ac:dyDescent="0.25">
      <c r="E189" s="31">
        <f t="shared" si="12"/>
        <v>180</v>
      </c>
      <c r="F189" s="99">
        <f t="shared" si="11"/>
        <v>56456418548.022148</v>
      </c>
    </row>
    <row r="190" spans="5:6" x14ac:dyDescent="0.25">
      <c r="E190" s="31">
        <f t="shared" si="12"/>
        <v>181</v>
      </c>
      <c r="F190" s="99">
        <f t="shared" si="11"/>
        <v>62102060402.824364</v>
      </c>
    </row>
    <row r="191" spans="5:6" x14ac:dyDescent="0.25">
      <c r="E191" s="31">
        <f t="shared" si="12"/>
        <v>182</v>
      </c>
      <c r="F191" s="99">
        <f t="shared" si="11"/>
        <v>68312266443.106796</v>
      </c>
    </row>
    <row r="192" spans="5:6" x14ac:dyDescent="0.25">
      <c r="E192" s="31">
        <f t="shared" si="12"/>
        <v>183</v>
      </c>
      <c r="F192" s="99">
        <f t="shared" si="11"/>
        <v>75143493087.41748</v>
      </c>
    </row>
    <row r="193" spans="5:6" x14ac:dyDescent="0.25">
      <c r="E193" s="31">
        <f t="shared" si="12"/>
        <v>184</v>
      </c>
      <c r="F193" s="99">
        <f t="shared" si="11"/>
        <v>82657842396.159225</v>
      </c>
    </row>
    <row r="194" spans="5:6" x14ac:dyDescent="0.25">
      <c r="E194" s="31">
        <f t="shared" si="12"/>
        <v>185</v>
      </c>
      <c r="F194" s="99">
        <f t="shared" si="11"/>
        <v>90923626635.775146</v>
      </c>
    </row>
    <row r="195" spans="5:6" x14ac:dyDescent="0.25">
      <c r="E195" s="31">
        <f t="shared" si="12"/>
        <v>186</v>
      </c>
      <c r="F195" s="99">
        <f t="shared" si="11"/>
        <v>100015989299.35266</v>
      </c>
    </row>
    <row r="196" spans="5:6" x14ac:dyDescent="0.25">
      <c r="E196" s="31">
        <f t="shared" si="12"/>
        <v>187</v>
      </c>
      <c r="F196" s="99">
        <f t="shared" si="11"/>
        <v>110017588229.28793</v>
      </c>
    </row>
    <row r="197" spans="5:6" x14ac:dyDescent="0.25">
      <c r="E197" s="31">
        <f t="shared" si="12"/>
        <v>188</v>
      </c>
      <c r="F197" s="99">
        <f t="shared" si="11"/>
        <v>121019347052.21674</v>
      </c>
    </row>
    <row r="198" spans="5:6" x14ac:dyDescent="0.25">
      <c r="E198" s="31">
        <f t="shared" si="12"/>
        <v>189</v>
      </c>
      <c r="F198" s="99">
        <f t="shared" si="11"/>
        <v>133121281757.43842</v>
      </c>
    </row>
    <row r="199" spans="5:6" x14ac:dyDescent="0.25">
      <c r="E199" s="31">
        <f t="shared" si="12"/>
        <v>190</v>
      </c>
      <c r="F199" s="99">
        <f t="shared" si="11"/>
        <v>146433409933.18225</v>
      </c>
    </row>
    <row r="200" spans="5:6" x14ac:dyDescent="0.25">
      <c r="E200" s="31">
        <f t="shared" si="12"/>
        <v>191</v>
      </c>
      <c r="F200" s="99">
        <f t="shared" si="11"/>
        <v>161076750926.50049</v>
      </c>
    </row>
    <row r="201" spans="5:6" x14ac:dyDescent="0.25">
      <c r="E201" s="31">
        <f t="shared" si="12"/>
        <v>192</v>
      </c>
      <c r="F201" s="99">
        <f t="shared" si="11"/>
        <v>177184426019.15054</v>
      </c>
    </row>
    <row r="202" spans="5:6" x14ac:dyDescent="0.25">
      <c r="E202" s="31">
        <f t="shared" si="12"/>
        <v>193</v>
      </c>
      <c r="F202" s="99">
        <f t="shared" ref="F202:F265" si="13">(F201*rjv/100)+F201</f>
        <v>194902868621.06561</v>
      </c>
    </row>
    <row r="203" spans="5:6" x14ac:dyDescent="0.25">
      <c r="E203" s="31">
        <f t="shared" si="12"/>
        <v>194</v>
      </c>
      <c r="F203" s="99">
        <f t="shared" si="13"/>
        <v>214393155483.17218</v>
      </c>
    </row>
    <row r="204" spans="5:6" x14ac:dyDescent="0.25">
      <c r="E204" s="31">
        <f t="shared" si="12"/>
        <v>195</v>
      </c>
      <c r="F204" s="99">
        <f t="shared" si="13"/>
        <v>235832471031.48938</v>
      </c>
    </row>
    <row r="205" spans="5:6" x14ac:dyDescent="0.25">
      <c r="E205" s="31">
        <f t="shared" si="12"/>
        <v>196</v>
      </c>
      <c r="F205" s="99">
        <f t="shared" si="13"/>
        <v>259415718134.63831</v>
      </c>
    </row>
    <row r="206" spans="5:6" x14ac:dyDescent="0.25">
      <c r="E206" s="31">
        <f t="shared" si="12"/>
        <v>197</v>
      </c>
      <c r="F206" s="99">
        <f t="shared" si="13"/>
        <v>285357289948.10211</v>
      </c>
    </row>
    <row r="207" spans="5:6" x14ac:dyDescent="0.25">
      <c r="E207" s="31">
        <f t="shared" si="12"/>
        <v>198</v>
      </c>
      <c r="F207" s="99">
        <f t="shared" si="13"/>
        <v>313893018942.91235</v>
      </c>
    </row>
    <row r="208" spans="5:6" x14ac:dyDescent="0.25">
      <c r="E208" s="31">
        <f t="shared" si="12"/>
        <v>199</v>
      </c>
      <c r="F208" s="99">
        <f t="shared" si="13"/>
        <v>345282320837.20361</v>
      </c>
    </row>
    <row r="209" spans="5:6" x14ac:dyDescent="0.25">
      <c r="E209" s="31">
        <f t="shared" si="12"/>
        <v>200</v>
      </c>
      <c r="F209" s="99">
        <f t="shared" si="13"/>
        <v>379810552920.92395</v>
      </c>
    </row>
    <row r="210" spans="5:6" x14ac:dyDescent="0.25">
      <c r="E210" s="31">
        <f t="shared" si="12"/>
        <v>201</v>
      </c>
      <c r="F210" s="99">
        <f t="shared" si="13"/>
        <v>417791608213.01636</v>
      </c>
    </row>
    <row r="211" spans="5:6" x14ac:dyDescent="0.25">
      <c r="E211" s="31">
        <f t="shared" si="12"/>
        <v>202</v>
      </c>
      <c r="F211" s="99">
        <f t="shared" si="13"/>
        <v>459570769034.31799</v>
      </c>
    </row>
    <row r="212" spans="5:6" x14ac:dyDescent="0.25">
      <c r="E212" s="31">
        <f t="shared" si="12"/>
        <v>203</v>
      </c>
      <c r="F212" s="99">
        <f t="shared" si="13"/>
        <v>505527845937.74976</v>
      </c>
    </row>
    <row r="213" spans="5:6" x14ac:dyDescent="0.25">
      <c r="E213" s="31">
        <f t="shared" si="12"/>
        <v>204</v>
      </c>
      <c r="F213" s="99">
        <f t="shared" si="13"/>
        <v>556080630531.52478</v>
      </c>
    </row>
    <row r="214" spans="5:6" x14ac:dyDescent="0.25">
      <c r="E214" s="31">
        <f t="shared" si="12"/>
        <v>205</v>
      </c>
      <c r="F214" s="99">
        <f t="shared" si="13"/>
        <v>611688693584.67725</v>
      </c>
    </row>
    <row r="215" spans="5:6" x14ac:dyDescent="0.25">
      <c r="E215" s="31">
        <f t="shared" si="12"/>
        <v>206</v>
      </c>
      <c r="F215" s="99">
        <f t="shared" si="13"/>
        <v>672857562943.14502</v>
      </c>
    </row>
    <row r="216" spans="5:6" x14ac:dyDescent="0.25">
      <c r="E216" s="31">
        <f t="shared" si="12"/>
        <v>207</v>
      </c>
      <c r="F216" s="99">
        <f t="shared" si="13"/>
        <v>740143319237.45947</v>
      </c>
    </row>
    <row r="217" spans="5:6" x14ac:dyDescent="0.25">
      <c r="E217" s="31">
        <f t="shared" si="12"/>
        <v>208</v>
      </c>
      <c r="F217" s="99">
        <f t="shared" si="13"/>
        <v>814157651161.20544</v>
      </c>
    </row>
    <row r="218" spans="5:6" x14ac:dyDescent="0.25">
      <c r="E218" s="31">
        <f t="shared" si="12"/>
        <v>209</v>
      </c>
      <c r="F218" s="99">
        <f t="shared" si="13"/>
        <v>895573416277.32593</v>
      </c>
    </row>
    <row r="219" spans="5:6" x14ac:dyDescent="0.25">
      <c r="E219" s="31">
        <f t="shared" si="12"/>
        <v>210</v>
      </c>
      <c r="F219" s="99">
        <f t="shared" si="13"/>
        <v>985130757905.05859</v>
      </c>
    </row>
    <row r="220" spans="5:6" x14ac:dyDescent="0.25">
      <c r="E220" s="31">
        <f t="shared" si="12"/>
        <v>211</v>
      </c>
      <c r="F220" s="99">
        <f t="shared" si="13"/>
        <v>1083643833695.5645</v>
      </c>
    </row>
    <row r="221" spans="5:6" x14ac:dyDescent="0.25">
      <c r="E221" s="31">
        <f t="shared" si="12"/>
        <v>212</v>
      </c>
      <c r="F221" s="99">
        <f t="shared" si="13"/>
        <v>1192008217065.1208</v>
      </c>
    </row>
    <row r="222" spans="5:6" x14ac:dyDescent="0.25">
      <c r="E222" s="31">
        <f t="shared" ref="E222:E270" si="14">E221+1</f>
        <v>213</v>
      </c>
      <c r="F222" s="99">
        <f t="shared" si="13"/>
        <v>1311209038771.6328</v>
      </c>
    </row>
    <row r="223" spans="5:6" x14ac:dyDescent="0.25">
      <c r="E223" s="31">
        <f t="shared" si="14"/>
        <v>214</v>
      </c>
      <c r="F223" s="99">
        <f t="shared" si="13"/>
        <v>1442329942648.7961</v>
      </c>
    </row>
    <row r="224" spans="5:6" x14ac:dyDescent="0.25">
      <c r="E224" s="31">
        <f t="shared" si="14"/>
        <v>215</v>
      </c>
      <c r="F224" s="99">
        <f t="shared" si="13"/>
        <v>1586562936913.6758</v>
      </c>
    </row>
    <row r="225" spans="5:6" x14ac:dyDescent="0.25">
      <c r="E225" s="31">
        <f t="shared" si="14"/>
        <v>216</v>
      </c>
      <c r="F225" s="99">
        <f t="shared" si="13"/>
        <v>1745219230605.0435</v>
      </c>
    </row>
    <row r="226" spans="5:6" x14ac:dyDescent="0.25">
      <c r="E226" s="31">
        <f t="shared" si="14"/>
        <v>217</v>
      </c>
      <c r="F226" s="99">
        <f t="shared" si="13"/>
        <v>1919741153665.5479</v>
      </c>
    </row>
    <row r="227" spans="5:6" x14ac:dyDescent="0.25">
      <c r="E227" s="31">
        <f t="shared" si="14"/>
        <v>218</v>
      </c>
      <c r="F227" s="99">
        <f t="shared" si="13"/>
        <v>2111715269032.1025</v>
      </c>
    </row>
    <row r="228" spans="5:6" x14ac:dyDescent="0.25">
      <c r="E228" s="31">
        <f t="shared" si="14"/>
        <v>219</v>
      </c>
      <c r="F228" s="99">
        <f t="shared" si="13"/>
        <v>2322886795935.313</v>
      </c>
    </row>
    <row r="229" spans="5:6" x14ac:dyDescent="0.25">
      <c r="E229" s="31">
        <f t="shared" si="14"/>
        <v>220</v>
      </c>
      <c r="F229" s="99">
        <f t="shared" si="13"/>
        <v>2555175475528.8442</v>
      </c>
    </row>
    <row r="230" spans="5:6" x14ac:dyDescent="0.25">
      <c r="E230" s="31">
        <f t="shared" si="14"/>
        <v>221</v>
      </c>
      <c r="F230" s="99">
        <f t="shared" si="13"/>
        <v>2810693023081.7285</v>
      </c>
    </row>
    <row r="231" spans="5:6" x14ac:dyDescent="0.25">
      <c r="E231" s="31">
        <f t="shared" si="14"/>
        <v>222</v>
      </c>
      <c r="F231" s="99">
        <f t="shared" si="13"/>
        <v>3091762325389.9014</v>
      </c>
    </row>
    <row r="232" spans="5:6" x14ac:dyDescent="0.25">
      <c r="E232" s="31">
        <f t="shared" si="14"/>
        <v>223</v>
      </c>
      <c r="F232" s="99">
        <f t="shared" si="13"/>
        <v>3400938557928.8916</v>
      </c>
    </row>
    <row r="233" spans="5:6" x14ac:dyDescent="0.25">
      <c r="E233" s="31">
        <f t="shared" si="14"/>
        <v>224</v>
      </c>
      <c r="F233" s="99">
        <f t="shared" si="13"/>
        <v>3741032413721.7808</v>
      </c>
    </row>
    <row r="234" spans="5:6" x14ac:dyDescent="0.25">
      <c r="E234" s="31">
        <f t="shared" si="14"/>
        <v>225</v>
      </c>
      <c r="F234" s="99">
        <f t="shared" si="13"/>
        <v>4115135655093.959</v>
      </c>
    </row>
    <row r="235" spans="5:6" x14ac:dyDescent="0.25">
      <c r="E235" s="31">
        <f t="shared" si="14"/>
        <v>226</v>
      </c>
      <c r="F235" s="99">
        <f t="shared" si="13"/>
        <v>4526649220603.3545</v>
      </c>
    </row>
    <row r="236" spans="5:6" x14ac:dyDescent="0.25">
      <c r="E236" s="31">
        <f t="shared" si="14"/>
        <v>227</v>
      </c>
      <c r="F236" s="99">
        <f t="shared" si="13"/>
        <v>4979314142663.6895</v>
      </c>
    </row>
    <row r="237" spans="5:6" x14ac:dyDescent="0.25">
      <c r="E237" s="31">
        <f t="shared" si="14"/>
        <v>228</v>
      </c>
      <c r="F237" s="99">
        <f t="shared" si="13"/>
        <v>5477245556930.0586</v>
      </c>
    </row>
    <row r="238" spans="5:6" x14ac:dyDescent="0.25">
      <c r="E238" s="31">
        <f t="shared" si="14"/>
        <v>229</v>
      </c>
      <c r="F238" s="99">
        <f t="shared" si="13"/>
        <v>6024970112623.0645</v>
      </c>
    </row>
    <row r="239" spans="5:6" x14ac:dyDescent="0.25">
      <c r="E239" s="31">
        <f t="shared" si="14"/>
        <v>230</v>
      </c>
      <c r="F239" s="99">
        <f t="shared" si="13"/>
        <v>6627467123885.3711</v>
      </c>
    </row>
    <row r="240" spans="5:6" x14ac:dyDescent="0.25">
      <c r="E240" s="31">
        <f t="shared" si="14"/>
        <v>231</v>
      </c>
      <c r="F240" s="99">
        <f t="shared" si="13"/>
        <v>7290213836273.9082</v>
      </c>
    </row>
    <row r="241" spans="3:6" x14ac:dyDescent="0.25">
      <c r="E241" s="31">
        <f t="shared" si="14"/>
        <v>232</v>
      </c>
      <c r="F241" s="99">
        <f t="shared" si="13"/>
        <v>8019235219901.2988</v>
      </c>
    </row>
    <row r="242" spans="3:6" x14ac:dyDescent="0.25">
      <c r="E242" s="31">
        <f t="shared" si="14"/>
        <v>233</v>
      </c>
      <c r="F242" s="99">
        <f t="shared" si="13"/>
        <v>8821158741891.4297</v>
      </c>
    </row>
    <row r="243" spans="3:6" x14ac:dyDescent="0.25">
      <c r="E243" s="31">
        <f t="shared" si="14"/>
        <v>234</v>
      </c>
      <c r="F243" s="99">
        <f t="shared" si="13"/>
        <v>9703274616080.5723</v>
      </c>
    </row>
    <row r="244" spans="3:6" x14ac:dyDescent="0.25">
      <c r="E244" s="31">
        <f t="shared" si="14"/>
        <v>235</v>
      </c>
      <c r="F244" s="99">
        <f t="shared" si="13"/>
        <v>10673602077688.629</v>
      </c>
    </row>
    <row r="245" spans="3:6" x14ac:dyDescent="0.25">
      <c r="E245" s="31">
        <f t="shared" si="14"/>
        <v>236</v>
      </c>
      <c r="F245" s="99">
        <f t="shared" si="13"/>
        <v>11740962285457.492</v>
      </c>
    </row>
    <row r="246" spans="3:6" x14ac:dyDescent="0.25">
      <c r="E246" s="31">
        <f t="shared" si="14"/>
        <v>237</v>
      </c>
      <c r="F246" s="99">
        <f t="shared" si="13"/>
        <v>12915058514003.242</v>
      </c>
    </row>
    <row r="247" spans="3:6" x14ac:dyDescent="0.25">
      <c r="E247" s="31">
        <f t="shared" si="14"/>
        <v>238</v>
      </c>
      <c r="F247" s="99">
        <f t="shared" si="13"/>
        <v>14206564365403.566</v>
      </c>
    </row>
    <row r="248" spans="3:6" x14ac:dyDescent="0.25">
      <c r="E248" s="31">
        <f t="shared" si="14"/>
        <v>239</v>
      </c>
      <c r="F248" s="99">
        <f t="shared" si="13"/>
        <v>15627220801943.922</v>
      </c>
    </row>
    <row r="249" spans="3:6" x14ac:dyDescent="0.25">
      <c r="E249" s="31">
        <f t="shared" si="14"/>
        <v>240</v>
      </c>
      <c r="F249" s="99">
        <f t="shared" si="13"/>
        <v>17189942882138.314</v>
      </c>
    </row>
    <row r="250" spans="3:6" x14ac:dyDescent="0.25">
      <c r="E250" s="31">
        <f t="shared" si="14"/>
        <v>241</v>
      </c>
      <c r="F250" s="99">
        <f t="shared" si="13"/>
        <v>18908937170352.145</v>
      </c>
    </row>
    <row r="251" spans="3:6" x14ac:dyDescent="0.25">
      <c r="E251" s="31">
        <f t="shared" si="14"/>
        <v>242</v>
      </c>
      <c r="F251" s="99">
        <f t="shared" si="13"/>
        <v>20799830887387.359</v>
      </c>
    </row>
    <row r="252" spans="3:6" x14ac:dyDescent="0.25">
      <c r="E252" s="31">
        <f t="shared" si="14"/>
        <v>243</v>
      </c>
      <c r="F252" s="99">
        <f t="shared" si="13"/>
        <v>22879813976126.094</v>
      </c>
    </row>
    <row r="253" spans="3:6" x14ac:dyDescent="0.25">
      <c r="E253" s="31">
        <f t="shared" si="14"/>
        <v>244</v>
      </c>
      <c r="F253" s="99">
        <f t="shared" si="13"/>
        <v>25167795373738.703</v>
      </c>
    </row>
    <row r="254" spans="3:6" x14ac:dyDescent="0.25">
      <c r="C254" s="1"/>
      <c r="E254" s="31">
        <f t="shared" si="14"/>
        <v>245</v>
      </c>
      <c r="F254" s="99">
        <f t="shared" si="13"/>
        <v>27684574911112.574</v>
      </c>
    </row>
    <row r="255" spans="3:6" x14ac:dyDescent="0.25">
      <c r="E255" s="31">
        <f t="shared" si="14"/>
        <v>246</v>
      </c>
      <c r="F255" s="99">
        <f t="shared" si="13"/>
        <v>30453032402223.832</v>
      </c>
    </row>
    <row r="256" spans="3:6" x14ac:dyDescent="0.25">
      <c r="E256" s="31">
        <f t="shared" si="14"/>
        <v>247</v>
      </c>
      <c r="F256" s="99">
        <f t="shared" si="13"/>
        <v>33498335642446.215</v>
      </c>
    </row>
    <row r="257" spans="3:7" x14ac:dyDescent="0.25">
      <c r="E257" s="31">
        <f t="shared" si="14"/>
        <v>248</v>
      </c>
      <c r="F257" s="99">
        <f t="shared" si="13"/>
        <v>36848169206690.836</v>
      </c>
    </row>
    <row r="258" spans="3:7" x14ac:dyDescent="0.25">
      <c r="E258" s="31">
        <f t="shared" si="14"/>
        <v>249</v>
      </c>
      <c r="F258" s="99">
        <f t="shared" si="13"/>
        <v>40532986127359.922</v>
      </c>
    </row>
    <row r="259" spans="3:7" x14ac:dyDescent="0.25">
      <c r="C259" s="3"/>
      <c r="E259" s="31">
        <f t="shared" si="14"/>
        <v>250</v>
      </c>
      <c r="F259" s="99">
        <f t="shared" si="13"/>
        <v>44586284740095.914</v>
      </c>
    </row>
    <row r="260" spans="3:7" x14ac:dyDescent="0.25">
      <c r="C260" s="3"/>
      <c r="E260" s="31">
        <f t="shared" si="14"/>
        <v>251</v>
      </c>
      <c r="F260" s="99">
        <f t="shared" si="13"/>
        <v>49044913214105.508</v>
      </c>
    </row>
    <row r="261" spans="3:7" x14ac:dyDescent="0.25">
      <c r="C261" s="3"/>
      <c r="E261" s="31">
        <f t="shared" si="14"/>
        <v>252</v>
      </c>
      <c r="F261" s="99">
        <f t="shared" si="13"/>
        <v>53949404535516.062</v>
      </c>
    </row>
    <row r="262" spans="3:7" x14ac:dyDescent="0.25">
      <c r="C262" s="3"/>
      <c r="E262" s="31">
        <f t="shared" si="14"/>
        <v>253</v>
      </c>
      <c r="F262" s="99">
        <f t="shared" si="13"/>
        <v>59344344989067.672</v>
      </c>
    </row>
    <row r="263" spans="3:7" x14ac:dyDescent="0.25">
      <c r="E263" s="31">
        <f t="shared" si="14"/>
        <v>254</v>
      </c>
      <c r="F263" s="99">
        <f t="shared" si="13"/>
        <v>65278779487974.437</v>
      </c>
    </row>
    <row r="264" spans="3:7" x14ac:dyDescent="0.25">
      <c r="E264" s="31">
        <f t="shared" si="14"/>
        <v>255</v>
      </c>
      <c r="F264" s="99">
        <f t="shared" si="13"/>
        <v>71806657436771.875</v>
      </c>
    </row>
    <row r="265" spans="3:7" x14ac:dyDescent="0.25">
      <c r="E265" s="31">
        <f t="shared" si="14"/>
        <v>256</v>
      </c>
      <c r="F265" s="99">
        <f t="shared" si="13"/>
        <v>78987323180449.062</v>
      </c>
    </row>
    <row r="266" spans="3:7" x14ac:dyDescent="0.25">
      <c r="E266" s="31">
        <f t="shared" si="14"/>
        <v>257</v>
      </c>
      <c r="F266" s="99">
        <f>(F265*rjv/100)+F265</f>
        <v>86886055498493.969</v>
      </c>
    </row>
    <row r="267" spans="3:7" x14ac:dyDescent="0.25">
      <c r="E267" s="31">
        <f t="shared" si="14"/>
        <v>258</v>
      </c>
      <c r="F267" s="99">
        <f>(F266*rjv/100)+F266</f>
        <v>95574661048343.359</v>
      </c>
    </row>
    <row r="268" spans="3:7" x14ac:dyDescent="0.25">
      <c r="E268" s="31">
        <f t="shared" si="14"/>
        <v>259</v>
      </c>
      <c r="F268" s="99">
        <f>(F267*rjv/100)+F267</f>
        <v>105132127153177.69</v>
      </c>
    </row>
    <row r="269" spans="3:7" ht="15.75" thickBot="1" x14ac:dyDescent="0.3">
      <c r="E269" s="31">
        <f t="shared" si="14"/>
        <v>260</v>
      </c>
      <c r="F269" s="103">
        <f>(F268*rjv/100)+F268</f>
        <v>115645339868495.45</v>
      </c>
    </row>
    <row r="270" spans="3:7" ht="15.75" thickBot="1" x14ac:dyDescent="0.3">
      <c r="E270" s="76">
        <f t="shared" si="14"/>
        <v>261</v>
      </c>
      <c r="F270" s="102">
        <f>(F269*rjv/100)+F269</f>
        <v>127209873855345</v>
      </c>
      <c r="G270" s="48" t="s">
        <v>37</v>
      </c>
    </row>
  </sheetData>
  <mergeCells count="5">
    <mergeCell ref="B2:C3"/>
    <mergeCell ref="E2:F3"/>
    <mergeCell ref="I2:J3"/>
    <mergeCell ref="M2:O3"/>
    <mergeCell ref="B13:C15"/>
  </mergeCells>
  <pageMargins left="0.7" right="0.7" top="0.75" bottom="0.75" header="0.3" footer="0.3"/>
  <pageSetup paperSize="9" orientation="portrait" horizont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61"/>
  <sheetViews>
    <sheetView workbookViewId="0">
      <selection activeCell="C10" sqref="C10"/>
    </sheetView>
  </sheetViews>
  <sheetFormatPr baseColWidth="10" defaultRowHeight="15" x14ac:dyDescent="0.25"/>
  <cols>
    <col min="1" max="1" width="5.5703125" customWidth="1"/>
    <col min="2" max="2" width="23.140625" customWidth="1"/>
    <col min="4" max="4" width="8" customWidth="1"/>
    <col min="5" max="5" width="12" style="1" customWidth="1"/>
    <col min="6" max="6" width="14.28515625" customWidth="1"/>
    <col min="7" max="7" width="13.42578125" customWidth="1"/>
    <col min="8" max="8" width="14.7109375" customWidth="1"/>
    <col min="9" max="9" width="14" customWidth="1"/>
    <col min="11" max="11" width="17.140625" bestFit="1" customWidth="1"/>
    <col min="12" max="12" width="18.85546875" customWidth="1"/>
    <col min="13" max="13" width="18.42578125" customWidth="1"/>
    <col min="14" max="14" width="17.85546875" customWidth="1"/>
  </cols>
  <sheetData>
    <row r="1" spans="1:14" ht="15.75" thickBot="1" x14ac:dyDescent="0.3"/>
    <row r="2" spans="1:14" ht="15.75" customHeight="1" thickBot="1" x14ac:dyDescent="0.3">
      <c r="B2" s="24" t="s">
        <v>21</v>
      </c>
      <c r="C2" s="45" t="s">
        <v>20</v>
      </c>
      <c r="E2" s="16"/>
      <c r="F2" s="37" t="s">
        <v>13</v>
      </c>
      <c r="G2" s="38" t="s">
        <v>14</v>
      </c>
      <c r="H2" s="38" t="s">
        <v>17</v>
      </c>
      <c r="I2" s="38" t="s">
        <v>15</v>
      </c>
      <c r="J2" s="38" t="s">
        <v>16</v>
      </c>
      <c r="K2" s="18" t="s">
        <v>30</v>
      </c>
      <c r="L2" s="18" t="s">
        <v>31</v>
      </c>
    </row>
    <row r="3" spans="1:14" ht="15.75" thickBot="1" x14ac:dyDescent="0.3">
      <c r="B3" s="7" t="s">
        <v>29</v>
      </c>
      <c r="C3" s="51">
        <v>1000</v>
      </c>
      <c r="E3" s="17" t="s">
        <v>2</v>
      </c>
      <c r="F3" s="67">
        <f>SUM(F6,F10,F14,F18,F22,F26,F30,F34,F38,F42,F46,F50,F54,F58)</f>
        <v>0</v>
      </c>
      <c r="G3" s="67">
        <f>SUM(G6,G10,G14,G18,G22,G26,G30,G34,G38,G42,G46,G50,G54,G58)</f>
        <v>0</v>
      </c>
      <c r="H3" s="67">
        <f>SUM(H6,H10,H14,H18,H22,H26,H30,H34,H38,H42,H46,H50,H54,H58)</f>
        <v>0</v>
      </c>
      <c r="I3" s="67">
        <f>SUM(I6,I10,I14,I18,I22,I26,I30,I34,I38,I42,I46,I50,I54,I58)</f>
        <v>0</v>
      </c>
      <c r="J3" s="67">
        <f>SUM(J6,J10,J14,J18,J22,J26,J30,J34,J38,J42,J46,J50,J54,J58)</f>
        <v>0</v>
      </c>
      <c r="K3" s="70">
        <f>C5</f>
        <v>0</v>
      </c>
      <c r="L3" s="25">
        <v>10</v>
      </c>
    </row>
    <row r="4" spans="1:14" x14ac:dyDescent="0.25">
      <c r="B4" s="21" t="s">
        <v>28</v>
      </c>
      <c r="C4" s="68">
        <f>J61</f>
        <v>1000</v>
      </c>
    </row>
    <row r="5" spans="1:14" s="1" customFormat="1" x14ac:dyDescent="0.25">
      <c r="B5" s="21" t="s">
        <v>18</v>
      </c>
      <c r="C5" s="52">
        <f>((C4-C3)/C3)*100</f>
        <v>0</v>
      </c>
      <c r="E5" s="72" t="s">
        <v>3</v>
      </c>
      <c r="F5" s="73"/>
      <c r="G5" s="73"/>
      <c r="H5" s="73"/>
      <c r="I5" s="73"/>
      <c r="J5" s="73"/>
      <c r="K5" s="74"/>
      <c r="L5" s="138" t="s">
        <v>32</v>
      </c>
      <c r="M5" s="139"/>
      <c r="N5" s="140"/>
    </row>
    <row r="6" spans="1:14" ht="15.75" thickBot="1" x14ac:dyDescent="0.3">
      <c r="B6" s="42" t="s">
        <v>19</v>
      </c>
      <c r="C6" s="13">
        <f>C4-C3</f>
        <v>0</v>
      </c>
      <c r="D6" s="1"/>
      <c r="E6" s="4">
        <v>1</v>
      </c>
      <c r="F6" s="56">
        <f>(F8/F7)*100</f>
        <v>0</v>
      </c>
      <c r="G6" s="56">
        <f>(G8/G7)*100</f>
        <v>0</v>
      </c>
      <c r="H6" s="56">
        <f>(H8/H7)*100</f>
        <v>0</v>
      </c>
      <c r="I6" s="56">
        <f>(I8/I7)*100</f>
        <v>0</v>
      </c>
      <c r="J6" s="57">
        <f>(J8/J7)*100</f>
        <v>0</v>
      </c>
      <c r="K6" s="61">
        <f>((J9-F7)/F7)*100</f>
        <v>0</v>
      </c>
      <c r="L6" s="71" t="s">
        <v>33</v>
      </c>
      <c r="M6" s="71" t="s">
        <v>34</v>
      </c>
      <c r="N6" s="71" t="s">
        <v>35</v>
      </c>
    </row>
    <row r="7" spans="1:14" ht="15.75" thickBot="1" x14ac:dyDescent="0.3">
      <c r="E7" s="5" t="s">
        <v>0</v>
      </c>
      <c r="F7" s="66">
        <f>C3</f>
        <v>1000</v>
      </c>
      <c r="G7" s="39">
        <f>F9</f>
        <v>1000</v>
      </c>
      <c r="H7" s="39">
        <f>G9</f>
        <v>1000</v>
      </c>
      <c r="I7" s="39">
        <f>H9</f>
        <v>1000</v>
      </c>
      <c r="J7" s="8">
        <f>I9</f>
        <v>1000</v>
      </c>
      <c r="K7" s="2"/>
      <c r="L7" s="131"/>
      <c r="M7" s="131"/>
      <c r="N7" s="132"/>
    </row>
    <row r="8" spans="1:14" x14ac:dyDescent="0.25">
      <c r="B8" s="43" t="s">
        <v>22</v>
      </c>
      <c r="C8" s="53">
        <v>1000</v>
      </c>
      <c r="E8" s="5" t="s">
        <v>27</v>
      </c>
      <c r="F8" s="9">
        <v>0</v>
      </c>
      <c r="G8" s="3">
        <v>0</v>
      </c>
      <c r="H8" s="3">
        <v>0</v>
      </c>
      <c r="I8" s="3">
        <v>0</v>
      </c>
      <c r="J8" s="3">
        <v>0</v>
      </c>
      <c r="K8" s="2"/>
      <c r="L8" s="131"/>
      <c r="M8" s="131"/>
      <c r="N8" s="133"/>
    </row>
    <row r="9" spans="1:14" x14ac:dyDescent="0.25">
      <c r="B9" s="44" t="s">
        <v>23</v>
      </c>
      <c r="C9" s="54">
        <v>2000</v>
      </c>
      <c r="E9" s="6" t="s">
        <v>1</v>
      </c>
      <c r="F9" s="58">
        <f>SUM(F7:F8)</f>
        <v>1000</v>
      </c>
      <c r="G9" s="59">
        <f>SUM(G7:G8)</f>
        <v>1000</v>
      </c>
      <c r="H9" s="59">
        <f>SUM(H7:H8)</f>
        <v>1000</v>
      </c>
      <c r="I9" s="59">
        <f>SUM(I7:I8)</f>
        <v>1000</v>
      </c>
      <c r="J9" s="60">
        <f>SUM(J7:J8)</f>
        <v>1000</v>
      </c>
      <c r="K9" s="10"/>
      <c r="L9" s="131"/>
      <c r="M9" s="131"/>
      <c r="N9" s="134"/>
    </row>
    <row r="10" spans="1:14" ht="15.75" thickBot="1" x14ac:dyDescent="0.3">
      <c r="B10" s="36" t="s">
        <v>24</v>
      </c>
      <c r="C10" s="55">
        <v>3000</v>
      </c>
      <c r="E10" s="4">
        <v>2</v>
      </c>
      <c r="F10" s="56">
        <f>(F12/F13)*100</f>
        <v>0</v>
      </c>
      <c r="G10" s="56">
        <f>(G12/G13)*100</f>
        <v>0</v>
      </c>
      <c r="H10" s="56">
        <f>(H12/H13)*100</f>
        <v>0</v>
      </c>
      <c r="I10" s="56">
        <f>(I12/I13)*100</f>
        <v>0</v>
      </c>
      <c r="J10" s="56">
        <f>(J12/J13)*100</f>
        <v>0</v>
      </c>
      <c r="K10" s="61">
        <f>((J13-F11)/F11)*100</f>
        <v>0</v>
      </c>
    </row>
    <row r="11" spans="1:14" x14ac:dyDescent="0.25">
      <c r="E11" s="5" t="s">
        <v>0</v>
      </c>
      <c r="F11" s="63">
        <f>J9</f>
        <v>1000</v>
      </c>
      <c r="G11" s="63">
        <f>F13</f>
        <v>1000</v>
      </c>
      <c r="H11" s="63">
        <f>G13</f>
        <v>1000</v>
      </c>
      <c r="I11" s="63">
        <f>H13</f>
        <v>1000</v>
      </c>
      <c r="J11" s="63">
        <f>I13</f>
        <v>1000</v>
      </c>
      <c r="K11" s="11"/>
      <c r="L11" s="131"/>
      <c r="M11" s="131"/>
      <c r="N11" s="132"/>
    </row>
    <row r="12" spans="1:14" ht="15" customHeight="1" x14ac:dyDescent="0.25">
      <c r="A12" s="136" t="s">
        <v>36</v>
      </c>
      <c r="B12" s="136"/>
      <c r="C12" s="136"/>
      <c r="E12" s="5" t="s">
        <v>27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11"/>
      <c r="L12" s="131"/>
      <c r="M12" s="131"/>
      <c r="N12" s="133"/>
    </row>
    <row r="13" spans="1:14" x14ac:dyDescent="0.25">
      <c r="A13" s="136"/>
      <c r="B13" s="136"/>
      <c r="C13" s="136"/>
      <c r="E13" s="6" t="s">
        <v>1</v>
      </c>
      <c r="F13" s="59">
        <f>SUM(F11:F12)</f>
        <v>1000</v>
      </c>
      <c r="G13" s="59">
        <f>SUM(G11:G12)</f>
        <v>1000</v>
      </c>
      <c r="H13" s="59">
        <f>SUM(H11:H12)</f>
        <v>1000</v>
      </c>
      <c r="I13" s="59">
        <f>SUM(I11:I12)</f>
        <v>1000</v>
      </c>
      <c r="J13" s="59">
        <f>SUM(J11:J12)</f>
        <v>1000</v>
      </c>
      <c r="K13" s="12"/>
      <c r="L13" s="131"/>
      <c r="M13" s="131"/>
      <c r="N13" s="134"/>
    </row>
    <row r="14" spans="1:14" x14ac:dyDescent="0.25">
      <c r="A14" s="136"/>
      <c r="B14" s="136"/>
      <c r="C14" s="136"/>
      <c r="E14" s="4">
        <v>3</v>
      </c>
      <c r="F14" s="56">
        <f>(F16/F17)*100</f>
        <v>0</v>
      </c>
      <c r="G14" s="56">
        <f>(G16/G17)*100</f>
        <v>0</v>
      </c>
      <c r="H14" s="56">
        <f>(H16/H17)*100</f>
        <v>0</v>
      </c>
      <c r="I14" s="56">
        <f>(I16/I17)*100</f>
        <v>0</v>
      </c>
      <c r="J14" s="56">
        <f>(J16/J17)*100</f>
        <v>0</v>
      </c>
      <c r="K14" s="61">
        <f>((J17-F15)/F15)*100</f>
        <v>0</v>
      </c>
    </row>
    <row r="15" spans="1:14" x14ac:dyDescent="0.25">
      <c r="A15" s="136"/>
      <c r="B15" s="136"/>
      <c r="C15" s="136"/>
      <c r="D15" s="3"/>
      <c r="E15" s="5" t="s">
        <v>0</v>
      </c>
      <c r="F15" s="63">
        <f>J13</f>
        <v>1000</v>
      </c>
      <c r="G15" s="63">
        <f>F17</f>
        <v>1000</v>
      </c>
      <c r="H15" s="63">
        <f>G17</f>
        <v>1000</v>
      </c>
      <c r="I15" s="63">
        <f>H17</f>
        <v>1000</v>
      </c>
      <c r="J15" s="63">
        <f>I17</f>
        <v>1000</v>
      </c>
      <c r="K15" s="11"/>
      <c r="L15" s="131"/>
      <c r="M15" s="131"/>
      <c r="N15" s="132"/>
    </row>
    <row r="16" spans="1:14" ht="15" customHeight="1" x14ac:dyDescent="0.25">
      <c r="A16" s="136"/>
      <c r="B16" s="136"/>
      <c r="C16" s="136"/>
      <c r="D16" s="3"/>
      <c r="E16" s="5" t="s">
        <v>27</v>
      </c>
      <c r="F16" s="3">
        <v>0</v>
      </c>
      <c r="G16" s="3">
        <v>0</v>
      </c>
      <c r="H16" s="3">
        <v>0</v>
      </c>
      <c r="I16" s="34">
        <v>0</v>
      </c>
      <c r="J16" s="34">
        <v>0</v>
      </c>
      <c r="K16" s="11"/>
      <c r="L16" s="131"/>
      <c r="M16" s="131"/>
      <c r="N16" s="133"/>
    </row>
    <row r="17" spans="1:20" ht="15" customHeight="1" x14ac:dyDescent="0.25">
      <c r="B17" s="75"/>
      <c r="C17" s="75"/>
      <c r="D17" s="3"/>
      <c r="E17" s="6" t="s">
        <v>1</v>
      </c>
      <c r="F17" s="59">
        <f>SUM(F15:F16)</f>
        <v>1000</v>
      </c>
      <c r="G17" s="59">
        <f>SUM(G15:G16)</f>
        <v>1000</v>
      </c>
      <c r="H17" s="59">
        <f>SUM(H15:H16)</f>
        <v>1000</v>
      </c>
      <c r="I17" s="59">
        <f>SUM(I15:I16)</f>
        <v>1000</v>
      </c>
      <c r="J17" s="59">
        <f>SUM(J15:J16)</f>
        <v>1000</v>
      </c>
      <c r="K17" s="12"/>
      <c r="L17" s="131"/>
      <c r="M17" s="131"/>
      <c r="N17" s="134"/>
    </row>
    <row r="18" spans="1:20" x14ac:dyDescent="0.25">
      <c r="A18" s="137" t="s">
        <v>26</v>
      </c>
      <c r="B18" s="137"/>
      <c r="C18" s="137"/>
      <c r="D18" s="3"/>
      <c r="E18" s="4">
        <v>4</v>
      </c>
      <c r="F18" s="56">
        <f>(F20/F21)*100</f>
        <v>0</v>
      </c>
      <c r="G18" s="56">
        <f>(G20/G21)*100</f>
        <v>0</v>
      </c>
      <c r="H18" s="56">
        <f>(H20/H21)*100</f>
        <v>0</v>
      </c>
      <c r="I18" s="56">
        <f>(I20/I21)*100</f>
        <v>0</v>
      </c>
      <c r="J18" s="56">
        <f>(J20/J21)*100</f>
        <v>0</v>
      </c>
      <c r="K18" s="61">
        <f>((J21-F19)/F19)*100</f>
        <v>0</v>
      </c>
    </row>
    <row r="19" spans="1:20" x14ac:dyDescent="0.25">
      <c r="A19" s="137"/>
      <c r="B19" s="137"/>
      <c r="C19" s="137"/>
      <c r="E19" s="5" t="s">
        <v>0</v>
      </c>
      <c r="F19" s="63">
        <f>J17</f>
        <v>1000</v>
      </c>
      <c r="G19" s="63">
        <f>F21</f>
        <v>1000</v>
      </c>
      <c r="H19" s="63">
        <f>G21</f>
        <v>1000</v>
      </c>
      <c r="I19" s="63">
        <f>H21</f>
        <v>1000</v>
      </c>
      <c r="J19" s="63">
        <f>I21</f>
        <v>1000</v>
      </c>
      <c r="K19" s="11"/>
      <c r="L19" s="131"/>
      <c r="M19" s="131"/>
      <c r="N19" s="132"/>
      <c r="O19" s="1"/>
      <c r="P19" s="1"/>
      <c r="Q19" s="1"/>
      <c r="R19" s="1"/>
      <c r="S19" s="50"/>
      <c r="T19" s="1"/>
    </row>
    <row r="20" spans="1:20" x14ac:dyDescent="0.25">
      <c r="A20" s="137"/>
      <c r="B20" s="137"/>
      <c r="C20" s="137"/>
      <c r="E20" s="5" t="s">
        <v>27</v>
      </c>
      <c r="F20" s="3">
        <v>0</v>
      </c>
      <c r="G20" s="3">
        <v>0</v>
      </c>
      <c r="H20" s="3">
        <v>0</v>
      </c>
      <c r="I20" s="34">
        <v>0</v>
      </c>
      <c r="J20" s="34">
        <v>0</v>
      </c>
      <c r="K20" s="11"/>
      <c r="L20" s="131"/>
      <c r="M20" s="131"/>
      <c r="N20" s="133"/>
      <c r="O20" s="64"/>
      <c r="P20" s="64"/>
      <c r="Q20" s="64"/>
      <c r="R20" s="64"/>
      <c r="S20" s="64"/>
      <c r="T20" s="65"/>
    </row>
    <row r="21" spans="1:20" x14ac:dyDescent="0.25">
      <c r="A21" s="137"/>
      <c r="B21" s="137"/>
      <c r="C21" s="137"/>
      <c r="D21" s="69"/>
      <c r="E21" s="6" t="s">
        <v>1</v>
      </c>
      <c r="F21" s="59">
        <f>SUM(F19:F20)</f>
        <v>1000</v>
      </c>
      <c r="G21" s="59">
        <f>SUM(G19:G20)</f>
        <v>1000</v>
      </c>
      <c r="H21" s="59">
        <f>SUM(H19:H20)</f>
        <v>1000</v>
      </c>
      <c r="I21" s="59">
        <f>SUM(I19:I20)</f>
        <v>1000</v>
      </c>
      <c r="J21" s="59">
        <f>SUM(J19:J20)</f>
        <v>1000</v>
      </c>
      <c r="K21" s="12"/>
      <c r="L21" s="131"/>
      <c r="M21" s="131"/>
      <c r="N21" s="134"/>
      <c r="O21" s="63"/>
      <c r="P21" s="63"/>
      <c r="Q21" s="63"/>
      <c r="R21" s="63"/>
      <c r="S21" s="63"/>
      <c r="T21" s="3"/>
    </row>
    <row r="22" spans="1:20" x14ac:dyDescent="0.25">
      <c r="A22" s="137"/>
      <c r="B22" s="137"/>
      <c r="C22" s="137"/>
      <c r="D22" s="69"/>
      <c r="E22" s="4">
        <v>5</v>
      </c>
      <c r="F22" s="56">
        <f>(F24/F25)*100</f>
        <v>0</v>
      </c>
      <c r="G22" s="56">
        <f>(G24/G25)*100</f>
        <v>0</v>
      </c>
      <c r="H22" s="56">
        <f>(H24/H25)*100</f>
        <v>0</v>
      </c>
      <c r="I22" s="56">
        <f>(I24/I25)*100</f>
        <v>0</v>
      </c>
      <c r="J22" s="56">
        <f>(J24/J25)*100</f>
        <v>0</v>
      </c>
      <c r="K22" s="61">
        <f>((J25-F23)/F23)*100</f>
        <v>0</v>
      </c>
      <c r="N22" s="16"/>
      <c r="O22" s="3"/>
      <c r="P22" s="3"/>
      <c r="Q22" s="3"/>
      <c r="R22" s="34"/>
      <c r="S22" s="34"/>
      <c r="T22" s="3"/>
    </row>
    <row r="23" spans="1:20" x14ac:dyDescent="0.25">
      <c r="D23" s="69"/>
      <c r="E23" s="5" t="s">
        <v>0</v>
      </c>
      <c r="F23" s="63">
        <f>J21</f>
        <v>1000</v>
      </c>
      <c r="G23" s="63">
        <f>F25</f>
        <v>1000</v>
      </c>
      <c r="H23" s="63">
        <f>G25</f>
        <v>1000</v>
      </c>
      <c r="I23" s="63">
        <f>H25</f>
        <v>1000</v>
      </c>
      <c r="J23" s="63">
        <f>I25</f>
        <v>1000</v>
      </c>
      <c r="K23" s="11"/>
      <c r="L23" s="131"/>
      <c r="M23" s="131"/>
      <c r="N23" s="132"/>
      <c r="O23" s="62"/>
      <c r="P23" s="62"/>
      <c r="Q23" s="62"/>
      <c r="R23" s="62"/>
      <c r="S23" s="62"/>
      <c r="T23" s="3"/>
    </row>
    <row r="24" spans="1:20" x14ac:dyDescent="0.25">
      <c r="A24" s="135" t="s">
        <v>51</v>
      </c>
      <c r="B24" s="135"/>
      <c r="C24" s="135"/>
      <c r="D24" s="69"/>
      <c r="E24" s="5" t="s">
        <v>27</v>
      </c>
      <c r="F24" s="3">
        <v>0</v>
      </c>
      <c r="G24" s="3">
        <v>0</v>
      </c>
      <c r="H24" s="3">
        <v>0</v>
      </c>
      <c r="I24" s="34">
        <v>0</v>
      </c>
      <c r="J24" s="34">
        <v>0</v>
      </c>
      <c r="K24" s="11"/>
      <c r="L24" s="131"/>
      <c r="M24" s="131"/>
      <c r="N24" s="133"/>
    </row>
    <row r="25" spans="1:20" x14ac:dyDescent="0.25">
      <c r="A25" s="135"/>
      <c r="B25" s="135"/>
      <c r="C25" s="135"/>
      <c r="E25" s="6" t="s">
        <v>1</v>
      </c>
      <c r="F25" s="59">
        <f>SUM(F23:F24)</f>
        <v>1000</v>
      </c>
      <c r="G25" s="59">
        <f>SUM(G23:G24)</f>
        <v>1000</v>
      </c>
      <c r="H25" s="59">
        <f>SUM(H23:H24)</f>
        <v>1000</v>
      </c>
      <c r="I25" s="59">
        <f>SUM(I23:I24)</f>
        <v>1000</v>
      </c>
      <c r="J25" s="59">
        <f>SUM(J23:J24)</f>
        <v>1000</v>
      </c>
      <c r="K25" s="12"/>
      <c r="L25" s="131"/>
      <c r="M25" s="131"/>
      <c r="N25" s="134"/>
    </row>
    <row r="26" spans="1:20" x14ac:dyDescent="0.25">
      <c r="A26" s="135"/>
      <c r="B26" s="135"/>
      <c r="C26" s="135"/>
      <c r="E26" s="4">
        <v>6</v>
      </c>
      <c r="F26" s="56">
        <f>(F28/F29)*100</f>
        <v>0</v>
      </c>
      <c r="G26" s="56">
        <f>(G28/G29)*100</f>
        <v>0</v>
      </c>
      <c r="H26" s="56">
        <f>(H28/H29)*100</f>
        <v>0</v>
      </c>
      <c r="I26" s="56">
        <f>(I28/I29)*100</f>
        <v>0</v>
      </c>
      <c r="J26" s="56">
        <f>(J28/J29)*100</f>
        <v>0</v>
      </c>
      <c r="K26" s="61">
        <f>((J29-F27)/F27)*100</f>
        <v>0</v>
      </c>
    </row>
    <row r="27" spans="1:20" x14ac:dyDescent="0.25">
      <c r="A27" s="135"/>
      <c r="B27" s="135"/>
      <c r="C27" s="135"/>
      <c r="E27" s="5" t="s">
        <v>0</v>
      </c>
      <c r="F27" s="63">
        <f>J25</f>
        <v>1000</v>
      </c>
      <c r="G27" s="63">
        <f>F29</f>
        <v>1000</v>
      </c>
      <c r="H27" s="63">
        <f>G29</f>
        <v>1000</v>
      </c>
      <c r="I27" s="63">
        <f>H29</f>
        <v>1000</v>
      </c>
      <c r="J27" s="63">
        <f>I29</f>
        <v>1000</v>
      </c>
      <c r="K27" s="11"/>
      <c r="L27" s="131"/>
      <c r="M27" s="131"/>
      <c r="N27" s="132"/>
    </row>
    <row r="28" spans="1:20" x14ac:dyDescent="0.25">
      <c r="A28" s="135"/>
      <c r="B28" s="135"/>
      <c r="C28" s="135"/>
      <c r="E28" s="5" t="s">
        <v>27</v>
      </c>
      <c r="F28" s="3">
        <v>0</v>
      </c>
      <c r="G28" s="3">
        <v>0</v>
      </c>
      <c r="H28" s="3">
        <v>0</v>
      </c>
      <c r="I28" s="34">
        <v>0</v>
      </c>
      <c r="J28" s="34">
        <v>0</v>
      </c>
      <c r="K28" s="11"/>
      <c r="L28" s="131"/>
      <c r="M28" s="131"/>
      <c r="N28" s="133"/>
    </row>
    <row r="29" spans="1:20" x14ac:dyDescent="0.25">
      <c r="E29" s="6" t="s">
        <v>1</v>
      </c>
      <c r="F29" s="59">
        <f>SUM(F27:F28)</f>
        <v>1000</v>
      </c>
      <c r="G29" s="59">
        <f>SUM(G27:G28)</f>
        <v>1000</v>
      </c>
      <c r="H29" s="59">
        <f>SUM(H27:H28)</f>
        <v>1000</v>
      </c>
      <c r="I29" s="59">
        <f>SUM(I27:I28)</f>
        <v>1000</v>
      </c>
      <c r="J29" s="59">
        <f>SUM(J27:J28)</f>
        <v>1000</v>
      </c>
      <c r="K29" s="12"/>
      <c r="L29" s="131"/>
      <c r="M29" s="131"/>
      <c r="N29" s="134"/>
    </row>
    <row r="30" spans="1:20" x14ac:dyDescent="0.25">
      <c r="E30" s="4">
        <v>7</v>
      </c>
      <c r="F30" s="56">
        <f>(F32/F33)*100</f>
        <v>0</v>
      </c>
      <c r="G30" s="56">
        <f>(G32/G33)*100</f>
        <v>0</v>
      </c>
      <c r="H30" s="56">
        <f>(H32/H33)*100</f>
        <v>0</v>
      </c>
      <c r="I30" s="56">
        <f>(I32/I33)*100</f>
        <v>0</v>
      </c>
      <c r="J30" s="56">
        <f>(J32/J33)*100</f>
        <v>0</v>
      </c>
      <c r="K30" s="61">
        <f>((J33-F31)/F31)*100</f>
        <v>0</v>
      </c>
    </row>
    <row r="31" spans="1:20" x14ac:dyDescent="0.25">
      <c r="E31" s="5" t="s">
        <v>0</v>
      </c>
      <c r="F31" s="63">
        <f>J29</f>
        <v>1000</v>
      </c>
      <c r="G31" s="63">
        <f>F33</f>
        <v>1000</v>
      </c>
      <c r="H31" s="63">
        <f>G33</f>
        <v>1000</v>
      </c>
      <c r="I31" s="63">
        <f>H33</f>
        <v>1000</v>
      </c>
      <c r="J31" s="63">
        <f>I33</f>
        <v>1000</v>
      </c>
      <c r="K31" s="11"/>
      <c r="L31" s="131"/>
      <c r="M31" s="131"/>
      <c r="N31" s="132"/>
    </row>
    <row r="32" spans="1:20" x14ac:dyDescent="0.25">
      <c r="E32" s="5" t="s">
        <v>27</v>
      </c>
      <c r="F32" s="3">
        <v>0</v>
      </c>
      <c r="G32" s="3">
        <v>0</v>
      </c>
      <c r="H32" s="3">
        <v>0</v>
      </c>
      <c r="I32" s="34">
        <v>0</v>
      </c>
      <c r="J32" s="34">
        <v>0</v>
      </c>
      <c r="K32" s="11"/>
      <c r="L32" s="131"/>
      <c r="M32" s="131"/>
      <c r="N32" s="133"/>
    </row>
    <row r="33" spans="5:14" x14ac:dyDescent="0.25">
      <c r="E33" s="6" t="s">
        <v>1</v>
      </c>
      <c r="F33" s="59">
        <f>SUM(F31:F32)</f>
        <v>1000</v>
      </c>
      <c r="G33" s="59">
        <f>SUM(G31:G32)</f>
        <v>1000</v>
      </c>
      <c r="H33" s="59">
        <f>SUM(H31:H32)</f>
        <v>1000</v>
      </c>
      <c r="I33" s="59">
        <f>SUM(I31:I32)</f>
        <v>1000</v>
      </c>
      <c r="J33" s="59">
        <f>SUM(J31:J32)</f>
        <v>1000</v>
      </c>
      <c r="K33" s="12"/>
      <c r="L33" s="131"/>
      <c r="M33" s="131"/>
      <c r="N33" s="134"/>
    </row>
    <row r="34" spans="5:14" x14ac:dyDescent="0.25">
      <c r="E34" s="4">
        <v>8</v>
      </c>
      <c r="F34" s="56">
        <f>(F36/F37)*100</f>
        <v>0</v>
      </c>
      <c r="G34" s="56">
        <f>(G36/G37)*100</f>
        <v>0</v>
      </c>
      <c r="H34" s="56">
        <f>(H36/H37)*100</f>
        <v>0</v>
      </c>
      <c r="I34" s="56">
        <f>(I36/I37)*100</f>
        <v>0</v>
      </c>
      <c r="J34" s="56">
        <f>(J36/J37)*100</f>
        <v>0</v>
      </c>
      <c r="K34" s="61">
        <f>((J37-F35)/F35)*100</f>
        <v>0</v>
      </c>
    </row>
    <row r="35" spans="5:14" x14ac:dyDescent="0.25">
      <c r="E35" s="5" t="s">
        <v>0</v>
      </c>
      <c r="F35" s="63">
        <f>J33</f>
        <v>1000</v>
      </c>
      <c r="G35" s="63">
        <f>F37</f>
        <v>1000</v>
      </c>
      <c r="H35" s="63">
        <f>G37</f>
        <v>1000</v>
      </c>
      <c r="I35" s="63">
        <f>H37</f>
        <v>1000</v>
      </c>
      <c r="J35" s="63">
        <f>I37</f>
        <v>1000</v>
      </c>
      <c r="K35" s="11"/>
      <c r="L35" s="131"/>
      <c r="M35" s="131"/>
      <c r="N35" s="132"/>
    </row>
    <row r="36" spans="5:14" x14ac:dyDescent="0.25">
      <c r="E36" s="5" t="s">
        <v>27</v>
      </c>
      <c r="F36" s="3">
        <v>0</v>
      </c>
      <c r="G36" s="3">
        <v>0</v>
      </c>
      <c r="H36" s="3">
        <v>0</v>
      </c>
      <c r="I36" s="34">
        <v>0</v>
      </c>
      <c r="J36" s="34">
        <v>0</v>
      </c>
      <c r="K36" s="11"/>
      <c r="L36" s="131"/>
      <c r="M36" s="131"/>
      <c r="N36" s="133"/>
    </row>
    <row r="37" spans="5:14" x14ac:dyDescent="0.25">
      <c r="E37" s="6" t="s">
        <v>1</v>
      </c>
      <c r="F37" s="59">
        <f>SUM(F35:F36)</f>
        <v>1000</v>
      </c>
      <c r="G37" s="59">
        <f>SUM(G35:G36)</f>
        <v>1000</v>
      </c>
      <c r="H37" s="59">
        <f>SUM(H35:H36)</f>
        <v>1000</v>
      </c>
      <c r="I37" s="59">
        <f>SUM(I35:I36)</f>
        <v>1000</v>
      </c>
      <c r="J37" s="59">
        <f>SUM(J35:J36)</f>
        <v>1000</v>
      </c>
      <c r="K37" s="12"/>
      <c r="L37" s="131"/>
      <c r="M37" s="131"/>
      <c r="N37" s="134"/>
    </row>
    <row r="38" spans="5:14" x14ac:dyDescent="0.25">
      <c r="E38" s="4">
        <v>9</v>
      </c>
      <c r="F38" s="56">
        <f>(F40/F41)*100</f>
        <v>0</v>
      </c>
      <c r="G38" s="56">
        <f>(G40/G41)*100</f>
        <v>0</v>
      </c>
      <c r="H38" s="56">
        <f>(H40/H41)*100</f>
        <v>0</v>
      </c>
      <c r="I38" s="56">
        <f>(I40/I41)*100</f>
        <v>0</v>
      </c>
      <c r="J38" s="56">
        <f>(J40/J41)*100</f>
        <v>0</v>
      </c>
      <c r="K38" s="61">
        <f>((J41-F39)/F39)*100</f>
        <v>0</v>
      </c>
    </row>
    <row r="39" spans="5:14" x14ac:dyDescent="0.25">
      <c r="E39" s="5" t="s">
        <v>0</v>
      </c>
      <c r="F39" s="63">
        <f>J37</f>
        <v>1000</v>
      </c>
      <c r="G39" s="63">
        <f>F41</f>
        <v>1000</v>
      </c>
      <c r="H39" s="63">
        <f>G41</f>
        <v>1000</v>
      </c>
      <c r="I39" s="63">
        <f>H41</f>
        <v>1000</v>
      </c>
      <c r="J39" s="63">
        <f>I41</f>
        <v>1000</v>
      </c>
      <c r="K39" s="11"/>
      <c r="L39" s="131"/>
      <c r="M39" s="131"/>
      <c r="N39" s="132"/>
    </row>
    <row r="40" spans="5:14" x14ac:dyDescent="0.25">
      <c r="E40" s="5" t="s">
        <v>27</v>
      </c>
      <c r="F40" s="3">
        <v>0</v>
      </c>
      <c r="G40" s="3">
        <v>0</v>
      </c>
      <c r="H40" s="3">
        <v>0</v>
      </c>
      <c r="I40" s="34">
        <v>0</v>
      </c>
      <c r="J40" s="34">
        <v>0</v>
      </c>
      <c r="K40" s="11"/>
      <c r="L40" s="131"/>
      <c r="M40" s="131"/>
      <c r="N40" s="133"/>
    </row>
    <row r="41" spans="5:14" x14ac:dyDescent="0.25">
      <c r="E41" s="6" t="s">
        <v>1</v>
      </c>
      <c r="F41" s="59">
        <f>SUM(F39:F40)</f>
        <v>1000</v>
      </c>
      <c r="G41" s="59">
        <f>SUM(G39:G40)</f>
        <v>1000</v>
      </c>
      <c r="H41" s="59">
        <f>SUM(H39:H40)</f>
        <v>1000</v>
      </c>
      <c r="I41" s="59">
        <f>SUM(I39:I40)</f>
        <v>1000</v>
      </c>
      <c r="J41" s="59">
        <f>SUM(J39:J40)</f>
        <v>1000</v>
      </c>
      <c r="K41" s="12"/>
      <c r="L41" s="131"/>
      <c r="M41" s="131"/>
      <c r="N41" s="134"/>
    </row>
    <row r="42" spans="5:14" x14ac:dyDescent="0.25">
      <c r="E42" s="4">
        <v>10</v>
      </c>
      <c r="F42" s="56">
        <f>(F44/F45)*100</f>
        <v>0</v>
      </c>
      <c r="G42" s="56">
        <f>(G44/G45)*100</f>
        <v>0</v>
      </c>
      <c r="H42" s="56">
        <f>(H44/H45)*100</f>
        <v>0</v>
      </c>
      <c r="I42" s="56">
        <f>(I44/I45)*100</f>
        <v>0</v>
      </c>
      <c r="J42" s="56">
        <f>(J44/J45)*100</f>
        <v>0</v>
      </c>
      <c r="K42" s="61">
        <f>((J45-F43)/F43)*100</f>
        <v>0</v>
      </c>
    </row>
    <row r="43" spans="5:14" x14ac:dyDescent="0.25">
      <c r="E43" s="5" t="s">
        <v>0</v>
      </c>
      <c r="F43" s="63">
        <f>J41</f>
        <v>1000</v>
      </c>
      <c r="G43" s="63">
        <f>F45</f>
        <v>1000</v>
      </c>
      <c r="H43" s="63">
        <f>G45</f>
        <v>1000</v>
      </c>
      <c r="I43" s="63">
        <f>H45</f>
        <v>1000</v>
      </c>
      <c r="J43" s="63">
        <f>I45</f>
        <v>1000</v>
      </c>
      <c r="K43" s="11"/>
      <c r="L43" s="131"/>
      <c r="M43" s="131"/>
      <c r="N43" s="132"/>
    </row>
    <row r="44" spans="5:14" x14ac:dyDescent="0.25">
      <c r="E44" s="5" t="s">
        <v>27</v>
      </c>
      <c r="F44" s="3">
        <v>0</v>
      </c>
      <c r="G44" s="3">
        <v>0</v>
      </c>
      <c r="H44" s="3">
        <v>0</v>
      </c>
      <c r="I44" s="34">
        <v>0</v>
      </c>
      <c r="J44" s="34">
        <v>0</v>
      </c>
      <c r="K44" s="11"/>
      <c r="L44" s="131"/>
      <c r="M44" s="131"/>
      <c r="N44" s="133"/>
    </row>
    <row r="45" spans="5:14" x14ac:dyDescent="0.25">
      <c r="E45" s="6" t="s">
        <v>1</v>
      </c>
      <c r="F45" s="59">
        <f>SUM(F43:F44)</f>
        <v>1000</v>
      </c>
      <c r="G45" s="59">
        <f>SUM(G43:G44)</f>
        <v>1000</v>
      </c>
      <c r="H45" s="59">
        <f>SUM(H43:H44)</f>
        <v>1000</v>
      </c>
      <c r="I45" s="59">
        <f>SUM(I43:I44)</f>
        <v>1000</v>
      </c>
      <c r="J45" s="59">
        <f>SUM(J43:J44)</f>
        <v>1000</v>
      </c>
      <c r="K45" s="12"/>
      <c r="L45" s="131"/>
      <c r="M45" s="131"/>
      <c r="N45" s="134"/>
    </row>
    <row r="46" spans="5:14" x14ac:dyDescent="0.25">
      <c r="E46" s="4">
        <v>11</v>
      </c>
      <c r="F46" s="56">
        <f>(F48/F49)*100</f>
        <v>0</v>
      </c>
      <c r="G46" s="56">
        <f>(G48/G49)*100</f>
        <v>0</v>
      </c>
      <c r="H46" s="56">
        <f>(H48/H49)*100</f>
        <v>0</v>
      </c>
      <c r="I46" s="56">
        <f>(I48/I49)*100</f>
        <v>0</v>
      </c>
      <c r="J46" s="56">
        <f>(J48/J49)*100</f>
        <v>0</v>
      </c>
      <c r="K46" s="61">
        <f>((J49-F47)/F47)*100</f>
        <v>0</v>
      </c>
    </row>
    <row r="47" spans="5:14" x14ac:dyDescent="0.25">
      <c r="E47" s="5" t="s">
        <v>0</v>
      </c>
      <c r="F47" s="63">
        <f>J45</f>
        <v>1000</v>
      </c>
      <c r="G47" s="63">
        <f>F49</f>
        <v>1000</v>
      </c>
      <c r="H47" s="63">
        <f>G49</f>
        <v>1000</v>
      </c>
      <c r="I47" s="63">
        <f>H49</f>
        <v>1000</v>
      </c>
      <c r="J47" s="63">
        <f>I49</f>
        <v>1000</v>
      </c>
      <c r="K47" s="11"/>
      <c r="L47" s="131"/>
      <c r="M47" s="131"/>
      <c r="N47" s="132"/>
    </row>
    <row r="48" spans="5:14" x14ac:dyDescent="0.25">
      <c r="E48" s="5" t="s">
        <v>27</v>
      </c>
      <c r="F48" s="3">
        <v>0</v>
      </c>
      <c r="G48" s="3">
        <v>0</v>
      </c>
      <c r="H48" s="3">
        <v>0</v>
      </c>
      <c r="I48" s="34">
        <v>0</v>
      </c>
      <c r="J48" s="34">
        <v>0</v>
      </c>
      <c r="K48" s="11"/>
      <c r="L48" s="131"/>
      <c r="M48" s="131"/>
      <c r="N48" s="133"/>
    </row>
    <row r="49" spans="5:14" x14ac:dyDescent="0.25">
      <c r="E49" s="6" t="s">
        <v>1</v>
      </c>
      <c r="F49" s="59">
        <f>SUM(F47:F48)</f>
        <v>1000</v>
      </c>
      <c r="G49" s="59">
        <f>SUM(G47:G48)</f>
        <v>1000</v>
      </c>
      <c r="H49" s="59">
        <f>SUM(H47:H48)</f>
        <v>1000</v>
      </c>
      <c r="I49" s="59">
        <f>SUM(I47:I48)</f>
        <v>1000</v>
      </c>
      <c r="J49" s="59">
        <f>SUM(J47:J48)</f>
        <v>1000</v>
      </c>
      <c r="K49" s="12"/>
      <c r="L49" s="131"/>
      <c r="M49" s="131"/>
      <c r="N49" s="134"/>
    </row>
    <row r="50" spans="5:14" x14ac:dyDescent="0.25">
      <c r="E50" s="4">
        <v>12</v>
      </c>
      <c r="F50" s="56">
        <f>(F52/F53)*100</f>
        <v>0</v>
      </c>
      <c r="G50" s="56">
        <f>(G52/G53)*100</f>
        <v>0</v>
      </c>
      <c r="H50" s="56">
        <f>(H52/H53)*100</f>
        <v>0</v>
      </c>
      <c r="I50" s="56">
        <f>(I52/I53)*100</f>
        <v>0</v>
      </c>
      <c r="J50" s="56">
        <f>(J52/J53)*100</f>
        <v>0</v>
      </c>
      <c r="K50" s="61">
        <f>((J53-F51)/F51)*100</f>
        <v>0</v>
      </c>
    </row>
    <row r="51" spans="5:14" x14ac:dyDescent="0.25">
      <c r="E51" s="5" t="s">
        <v>0</v>
      </c>
      <c r="F51" s="63">
        <f>J49</f>
        <v>1000</v>
      </c>
      <c r="G51" s="63">
        <f>F53</f>
        <v>1000</v>
      </c>
      <c r="H51" s="63">
        <f>G53</f>
        <v>1000</v>
      </c>
      <c r="I51" s="63">
        <f>H53</f>
        <v>1000</v>
      </c>
      <c r="J51" s="63">
        <f>I53</f>
        <v>1000</v>
      </c>
      <c r="K51" s="11"/>
      <c r="L51" s="131"/>
      <c r="M51" s="131"/>
      <c r="N51" s="132"/>
    </row>
    <row r="52" spans="5:14" x14ac:dyDescent="0.25">
      <c r="E52" s="5" t="s">
        <v>27</v>
      </c>
      <c r="F52" s="3">
        <v>0</v>
      </c>
      <c r="G52" s="3">
        <v>0</v>
      </c>
      <c r="H52" s="3">
        <v>0</v>
      </c>
      <c r="I52" s="34">
        <v>0</v>
      </c>
      <c r="J52" s="34">
        <v>0</v>
      </c>
      <c r="K52" s="11"/>
      <c r="L52" s="131"/>
      <c r="M52" s="131"/>
      <c r="N52" s="133"/>
    </row>
    <row r="53" spans="5:14" x14ac:dyDescent="0.25">
      <c r="E53" s="6" t="s">
        <v>1</v>
      </c>
      <c r="F53" s="59">
        <f>SUM(F51:F52)</f>
        <v>1000</v>
      </c>
      <c r="G53" s="59">
        <f>SUM(G51:G52)</f>
        <v>1000</v>
      </c>
      <c r="H53" s="59">
        <f>SUM(H51:H52)</f>
        <v>1000</v>
      </c>
      <c r="I53" s="59">
        <f>SUM(I51:I52)</f>
        <v>1000</v>
      </c>
      <c r="J53" s="59">
        <f>SUM(J51:J52)</f>
        <v>1000</v>
      </c>
      <c r="K53" s="12"/>
      <c r="L53" s="131"/>
      <c r="M53" s="131"/>
      <c r="N53" s="134"/>
    </row>
    <row r="54" spans="5:14" x14ac:dyDescent="0.25">
      <c r="E54" s="4">
        <v>13</v>
      </c>
      <c r="F54" s="56">
        <f>(F56/F57)*100</f>
        <v>0</v>
      </c>
      <c r="G54" s="56">
        <f>(G56/G57)*100</f>
        <v>0</v>
      </c>
      <c r="H54" s="56">
        <f>(H56/H57)*100</f>
        <v>0</v>
      </c>
      <c r="I54" s="56">
        <f>(I56/I57)*100</f>
        <v>0</v>
      </c>
      <c r="J54" s="56">
        <f>(J56/J57)*100</f>
        <v>0</v>
      </c>
      <c r="K54" s="61">
        <f>((J57-F55)/F55)*100</f>
        <v>0</v>
      </c>
    </row>
    <row r="55" spans="5:14" x14ac:dyDescent="0.25">
      <c r="E55" s="5" t="s">
        <v>0</v>
      </c>
      <c r="F55" s="63">
        <f>J53</f>
        <v>1000</v>
      </c>
      <c r="G55" s="63">
        <f>F57</f>
        <v>1000</v>
      </c>
      <c r="H55" s="63">
        <f>G57</f>
        <v>1000</v>
      </c>
      <c r="I55" s="63">
        <f>H57</f>
        <v>1000</v>
      </c>
      <c r="J55" s="63">
        <f>I57</f>
        <v>1000</v>
      </c>
      <c r="K55" s="11"/>
      <c r="L55" s="131"/>
      <c r="M55" s="131"/>
      <c r="N55" s="132"/>
    </row>
    <row r="56" spans="5:14" x14ac:dyDescent="0.25">
      <c r="E56" s="5" t="s">
        <v>27</v>
      </c>
      <c r="F56" s="3">
        <v>0</v>
      </c>
      <c r="G56" s="3">
        <v>0</v>
      </c>
      <c r="H56" s="3">
        <v>0</v>
      </c>
      <c r="I56" s="34">
        <v>0</v>
      </c>
      <c r="J56" s="34">
        <v>0</v>
      </c>
      <c r="K56" s="11"/>
      <c r="L56" s="131"/>
      <c r="M56" s="131"/>
      <c r="N56" s="133"/>
    </row>
    <row r="57" spans="5:14" x14ac:dyDescent="0.25">
      <c r="E57" s="6" t="s">
        <v>1</v>
      </c>
      <c r="F57" s="59">
        <f>SUM(F55:F56)</f>
        <v>1000</v>
      </c>
      <c r="G57" s="59">
        <f>SUM(G55:G56)</f>
        <v>1000</v>
      </c>
      <c r="H57" s="59">
        <f>SUM(H55:H56)</f>
        <v>1000</v>
      </c>
      <c r="I57" s="59">
        <f>SUM(I55:I56)</f>
        <v>1000</v>
      </c>
      <c r="J57" s="59">
        <f>SUM(J55:J56)</f>
        <v>1000</v>
      </c>
      <c r="K57" s="12"/>
      <c r="L57" s="131"/>
      <c r="M57" s="131"/>
      <c r="N57" s="134"/>
    </row>
    <row r="58" spans="5:14" x14ac:dyDescent="0.25">
      <c r="E58" s="4">
        <v>14</v>
      </c>
      <c r="F58" s="56">
        <f>(F60/F61)*100</f>
        <v>0</v>
      </c>
      <c r="G58" s="56">
        <f>(G60/G61)*100</f>
        <v>0</v>
      </c>
      <c r="H58" s="56">
        <f>(H60/H61)*100</f>
        <v>0</v>
      </c>
      <c r="I58" s="56">
        <f>(I60/I61)*100</f>
        <v>0</v>
      </c>
      <c r="J58" s="56">
        <f>(J60/J61)*100</f>
        <v>0</v>
      </c>
      <c r="K58" s="61">
        <f>((J61-F59)/F59)*100</f>
        <v>0</v>
      </c>
    </row>
    <row r="59" spans="5:14" x14ac:dyDescent="0.25">
      <c r="E59" s="5" t="s">
        <v>0</v>
      </c>
      <c r="F59" s="63">
        <f>J57</f>
        <v>1000</v>
      </c>
      <c r="G59" s="63">
        <f>F61</f>
        <v>1000</v>
      </c>
      <c r="H59" s="63">
        <f>G61</f>
        <v>1000</v>
      </c>
      <c r="I59" s="63">
        <f>H61</f>
        <v>1000</v>
      </c>
      <c r="J59" s="63">
        <f>I61</f>
        <v>1000</v>
      </c>
      <c r="K59" s="11"/>
      <c r="L59" s="131"/>
      <c r="M59" s="131"/>
      <c r="N59" s="132"/>
    </row>
    <row r="60" spans="5:14" x14ac:dyDescent="0.25">
      <c r="E60" s="5" t="s">
        <v>27</v>
      </c>
      <c r="F60" s="3">
        <v>0</v>
      </c>
      <c r="G60" s="3">
        <v>0</v>
      </c>
      <c r="H60" s="3">
        <v>0</v>
      </c>
      <c r="I60" s="34">
        <v>0</v>
      </c>
      <c r="J60" s="34">
        <v>0</v>
      </c>
      <c r="K60" s="11"/>
      <c r="L60" s="131"/>
      <c r="M60" s="131"/>
      <c r="N60" s="133"/>
    </row>
    <row r="61" spans="5:14" x14ac:dyDescent="0.25">
      <c r="E61" s="6" t="s">
        <v>1</v>
      </c>
      <c r="F61" s="59">
        <f>SUM(F59:F60)</f>
        <v>1000</v>
      </c>
      <c r="G61" s="59">
        <f>SUM(G59:G60)</f>
        <v>1000</v>
      </c>
      <c r="H61" s="59">
        <f>SUM(H59:H60)</f>
        <v>1000</v>
      </c>
      <c r="I61" s="59">
        <f>SUM(I59:I60)</f>
        <v>1000</v>
      </c>
      <c r="J61" s="59">
        <f>SUM(J59:J60)</f>
        <v>1000</v>
      </c>
      <c r="K61" s="12"/>
      <c r="L61" s="131"/>
      <c r="M61" s="131"/>
      <c r="N61" s="134"/>
    </row>
  </sheetData>
  <mergeCells count="46">
    <mergeCell ref="L5:N5"/>
    <mergeCell ref="L7:L9"/>
    <mergeCell ref="M7:M9"/>
    <mergeCell ref="N7:N9"/>
    <mergeCell ref="L11:L13"/>
    <mergeCell ref="M11:M13"/>
    <mergeCell ref="N11:N13"/>
    <mergeCell ref="L23:L25"/>
    <mergeCell ref="L15:L17"/>
    <mergeCell ref="M15:M17"/>
    <mergeCell ref="N15:N17"/>
    <mergeCell ref="L19:L21"/>
    <mergeCell ref="M19:M21"/>
    <mergeCell ref="N19:N21"/>
    <mergeCell ref="N43:N45"/>
    <mergeCell ref="A12:C16"/>
    <mergeCell ref="A18:C22"/>
    <mergeCell ref="L51:L53"/>
    <mergeCell ref="M51:M53"/>
    <mergeCell ref="N51:N53"/>
    <mergeCell ref="M47:M49"/>
    <mergeCell ref="L31:L33"/>
    <mergeCell ref="M31:M33"/>
    <mergeCell ref="N31:N33"/>
    <mergeCell ref="N47:N49"/>
    <mergeCell ref="L35:L37"/>
    <mergeCell ref="M35:M37"/>
    <mergeCell ref="N35:N37"/>
    <mergeCell ref="L39:L41"/>
    <mergeCell ref="M39:M41"/>
    <mergeCell ref="L47:L49"/>
    <mergeCell ref="N39:N41"/>
    <mergeCell ref="A24:C28"/>
    <mergeCell ref="L59:L61"/>
    <mergeCell ref="M59:M61"/>
    <mergeCell ref="N59:N61"/>
    <mergeCell ref="M23:M25"/>
    <mergeCell ref="N23:N25"/>
    <mergeCell ref="L27:L29"/>
    <mergeCell ref="M27:M29"/>
    <mergeCell ref="N27:N29"/>
    <mergeCell ref="L55:L57"/>
    <mergeCell ref="M55:M57"/>
    <mergeCell ref="N55:N57"/>
    <mergeCell ref="L43:L45"/>
    <mergeCell ref="M43:M45"/>
  </mergeCells>
  <pageMargins left="0.7" right="0.7" top="0.75" bottom="0.75" header="0.3" footer="0.3"/>
  <pageSetup paperSize="9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Money management</vt:lpstr>
      <vt:lpstr>Journal trimestre 1 </vt:lpstr>
      <vt:lpstr>'Money management'!lsv</vt:lpstr>
      <vt:lpstr>'Money management'!rjv</vt:lpstr>
      <vt:lpstr>rjv</vt:lpstr>
      <vt:lpstr>'Money management'!rmv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Journal Trading</dc:title>
  <dc:creator/>
  <cp:keywords>bourse, trading, journal</cp:keywords>
  <dc:description>Plus d'infos sur : www.en-bourse.fr</dc:description>
  <cp:lastModifiedBy/>
  <dcterms:created xsi:type="dcterms:W3CDTF">2006-09-12T15:06:44Z</dcterms:created>
  <dcterms:modified xsi:type="dcterms:W3CDTF">2015-06-10T08:46:47Z</dcterms:modified>
  <cp:category>bourse</cp:category>
</cp:coreProperties>
</file>