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hidePivotFieldList="1"/>
  <bookViews>
    <workbookView xWindow="0" yWindow="0" windowWidth="7470" windowHeight="2760"/>
  </bookViews>
  <sheets>
    <sheet name="PLAN GER" sheetId="1" r:id="rId1"/>
    <sheet name="DONNEES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E7"/>
  <c r="F6"/>
  <c r="C13"/>
  <c r="E13" s="1"/>
  <c r="C14"/>
  <c r="E14" s="1"/>
  <c r="C15"/>
  <c r="E15" s="1"/>
  <c r="C11"/>
  <c r="E11" s="1"/>
  <c r="C12"/>
  <c r="E12" s="1"/>
  <c r="C8"/>
  <c r="E8" s="1"/>
  <c r="C9"/>
  <c r="E9" s="1"/>
  <c r="C10"/>
  <c r="C7"/>
  <c r="AA16" l="1"/>
  <c r="F9" l="1"/>
  <c r="F11"/>
  <c r="F15"/>
  <c r="F8"/>
  <c r="F10"/>
  <c r="F12"/>
  <c r="F14"/>
  <c r="F13"/>
  <c r="F7"/>
  <c r="G6"/>
  <c r="G7" l="1"/>
  <c r="G8"/>
  <c r="G10"/>
  <c r="G9"/>
  <c r="G11"/>
  <c r="G13"/>
  <c r="G15"/>
  <c r="G12"/>
  <c r="G14"/>
  <c r="F16"/>
  <c r="H6"/>
  <c r="H7" l="1"/>
  <c r="H9"/>
  <c r="H11"/>
  <c r="H13"/>
  <c r="H8"/>
  <c r="H10"/>
  <c r="H12"/>
  <c r="H14"/>
  <c r="H15"/>
  <c r="I6"/>
  <c r="I8" l="1"/>
  <c r="I10"/>
  <c r="I12"/>
  <c r="I14"/>
  <c r="I9"/>
  <c r="I11"/>
  <c r="I13"/>
  <c r="I15"/>
  <c r="I7"/>
  <c r="J6"/>
  <c r="J7" s="1"/>
  <c r="J9" l="1"/>
  <c r="J11"/>
  <c r="J15"/>
  <c r="J8"/>
  <c r="J10"/>
  <c r="J12"/>
  <c r="J14"/>
  <c r="J13"/>
  <c r="K6"/>
  <c r="K8" l="1"/>
  <c r="K10"/>
  <c r="K9"/>
  <c r="K11"/>
  <c r="K13"/>
  <c r="K15"/>
  <c r="K12"/>
  <c r="K14"/>
  <c r="K7"/>
  <c r="L6"/>
  <c r="L9" l="1"/>
  <c r="L11"/>
  <c r="L13"/>
  <c r="L8"/>
  <c r="L10"/>
  <c r="L12"/>
  <c r="L14"/>
  <c r="L15"/>
  <c r="L7"/>
  <c r="M6"/>
  <c r="M8" l="1"/>
  <c r="M10"/>
  <c r="M12"/>
  <c r="M14"/>
  <c r="M9"/>
  <c r="M11"/>
  <c r="M13"/>
  <c r="M15"/>
  <c r="M7"/>
  <c r="N6"/>
  <c r="N9" l="1"/>
  <c r="N11"/>
  <c r="N15"/>
  <c r="N8"/>
  <c r="N10"/>
  <c r="N12"/>
  <c r="N14"/>
  <c r="N13"/>
  <c r="N7"/>
  <c r="O6"/>
  <c r="O8" l="1"/>
  <c r="O10"/>
  <c r="O9"/>
  <c r="O11"/>
  <c r="O13"/>
  <c r="O15"/>
  <c r="O12"/>
  <c r="O14"/>
  <c r="O7"/>
  <c r="P6"/>
  <c r="P9" l="1"/>
  <c r="P11"/>
  <c r="P8"/>
  <c r="P10"/>
  <c r="P12"/>
  <c r="P14"/>
  <c r="P13"/>
  <c r="P15"/>
  <c r="P7"/>
  <c r="Q6"/>
  <c r="Q8" l="1"/>
  <c r="Q10"/>
  <c r="Q12"/>
  <c r="Q14"/>
  <c r="Q9"/>
  <c r="Q11"/>
  <c r="Q13"/>
  <c r="Q15"/>
  <c r="Q7"/>
  <c r="R6"/>
  <c r="R9" l="1"/>
  <c r="R11"/>
  <c r="R13"/>
  <c r="R15"/>
  <c r="R8"/>
  <c r="R10"/>
  <c r="R12"/>
  <c r="R14"/>
  <c r="R7"/>
  <c r="S6"/>
  <c r="S8" l="1"/>
  <c r="S10"/>
  <c r="S9"/>
  <c r="S11"/>
  <c r="S13"/>
  <c r="S15"/>
  <c r="S12"/>
  <c r="S14"/>
  <c r="S7"/>
  <c r="T6"/>
  <c r="T9" l="1"/>
  <c r="T11"/>
  <c r="T8"/>
  <c r="T10"/>
  <c r="T12"/>
  <c r="T14"/>
  <c r="T13"/>
  <c r="T15"/>
  <c r="T7"/>
  <c r="U6"/>
  <c r="U8" l="1"/>
  <c r="U10"/>
  <c r="U12"/>
  <c r="U14"/>
  <c r="U9"/>
  <c r="U11"/>
  <c r="U13"/>
  <c r="U15"/>
  <c r="U7"/>
  <c r="V6"/>
  <c r="V9" l="1"/>
  <c r="V11"/>
  <c r="V13"/>
  <c r="V15"/>
  <c r="V8"/>
  <c r="V10"/>
  <c r="V12"/>
  <c r="V14"/>
  <c r="V7"/>
  <c r="W6"/>
  <c r="W8" l="1"/>
  <c r="W10"/>
  <c r="W9"/>
  <c r="W11"/>
  <c r="W13"/>
  <c r="W15"/>
  <c r="W12"/>
  <c r="W14"/>
  <c r="W7"/>
  <c r="X6"/>
  <c r="X9" l="1"/>
  <c r="X11"/>
  <c r="X8"/>
  <c r="X10"/>
  <c r="X12"/>
  <c r="X14"/>
  <c r="X13"/>
  <c r="X15"/>
  <c r="X7"/>
  <c r="Y6"/>
  <c r="Y8" l="1"/>
  <c r="Y10"/>
  <c r="Y12"/>
  <c r="Y9"/>
  <c r="Y11"/>
  <c r="Y13"/>
  <c r="Y15"/>
  <c r="Y14"/>
  <c r="Y7"/>
  <c r="Z6"/>
  <c r="Z9" l="1"/>
  <c r="Z11"/>
  <c r="Z13"/>
  <c r="Z15"/>
  <c r="Z8"/>
  <c r="Z10"/>
  <c r="Z12"/>
  <c r="Z14"/>
  <c r="Z7"/>
  <c r="G16" l="1"/>
  <c r="H16"/>
  <c r="I16" l="1"/>
  <c r="J16" l="1"/>
  <c r="K16" l="1"/>
  <c r="L16" l="1"/>
  <c r="M16" l="1"/>
  <c r="N16" l="1"/>
  <c r="O16" l="1"/>
  <c r="P16" l="1"/>
  <c r="Q16" l="1"/>
  <c r="R16" l="1"/>
  <c r="S16" l="1"/>
  <c r="T16" l="1"/>
  <c r="U16" l="1"/>
  <c r="V16" l="1"/>
  <c r="W16" l="1"/>
  <c r="X16" l="1"/>
  <c r="Z16" l="1"/>
  <c r="Y16"/>
</calcChain>
</file>

<file path=xl/sharedStrings.xml><?xml version="1.0" encoding="utf-8"?>
<sst xmlns="http://schemas.openxmlformats.org/spreadsheetml/2006/main" count="49" uniqueCount="30">
  <si>
    <t>Site :</t>
  </si>
  <si>
    <t>Bâtiment :</t>
  </si>
  <si>
    <t>Equipements composant le bâtiment et ses abords</t>
  </si>
  <si>
    <t>Durée de vie</t>
  </si>
  <si>
    <t>Durée de vie théorique</t>
  </si>
  <si>
    <t>Plannification</t>
  </si>
  <si>
    <t>Eléments</t>
  </si>
  <si>
    <t>Montant</t>
  </si>
  <si>
    <t>Installation / Réhabilitation</t>
  </si>
  <si>
    <t>Montant du renouvellement ou de l'entretien</t>
  </si>
  <si>
    <t>TOTAL / an</t>
  </si>
  <si>
    <t>Etat de l'équipement</t>
  </si>
  <si>
    <t>Criticité de l'équipement</t>
  </si>
  <si>
    <t>Durée de vie résiduelle</t>
  </si>
  <si>
    <t>Bon état</t>
  </si>
  <si>
    <t>Etat d'usage</t>
  </si>
  <si>
    <t>Mauvais état</t>
  </si>
  <si>
    <t>Très bon état</t>
  </si>
  <si>
    <t>Coeff.</t>
  </si>
  <si>
    <t>Criticité</t>
  </si>
  <si>
    <t>PLAN DE GROS ENTRETIEN RENOUVELLEMENT (GER) sur 20 ans</t>
  </si>
  <si>
    <t>Elément A</t>
  </si>
  <si>
    <t>Elément B</t>
  </si>
  <si>
    <t>Elément C</t>
  </si>
  <si>
    <t>Elément D</t>
  </si>
  <si>
    <t>Elément E</t>
  </si>
  <si>
    <t>Elément F</t>
  </si>
  <si>
    <t>Elément G</t>
  </si>
  <si>
    <t>Elément H</t>
  </si>
  <si>
    <t>Elément I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</si>
</sst>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2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6" fillId="0" borderId="2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4" borderId="0" xfId="0" applyFont="1" applyFill="1"/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right"/>
    </xf>
    <xf numFmtId="0" fontId="2" fillId="2" borderId="1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0" borderId="15" xfId="0" applyFont="1" applyBorder="1" applyAlignment="1"/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9" fillId="4" borderId="12" xfId="0" applyNumberFormat="1" applyFont="1" applyFill="1" applyBorder="1"/>
    <xf numFmtId="0" fontId="2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64" fontId="10" fillId="3" borderId="14" xfId="0" applyNumberFormat="1" applyFont="1" applyFill="1" applyBorder="1" applyAlignment="1">
      <alignment horizontal="center" vertical="center" wrapText="1"/>
    </xf>
    <xf numFmtId="164" fontId="10" fillId="3" borderId="18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/>
    <xf numFmtId="0" fontId="6" fillId="0" borderId="15" xfId="0" applyFont="1" applyBorder="1" applyAlignment="1"/>
    <xf numFmtId="0" fontId="6" fillId="0" borderId="25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164" fontId="7" fillId="3" borderId="17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/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0" borderId="16" xfId="0" applyFont="1" applyBorder="1" applyAlignment="1"/>
    <xf numFmtId="0" fontId="6" fillId="4" borderId="3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1" fontId="6" fillId="0" borderId="27" xfId="0" applyNumberFormat="1" applyFont="1" applyBorder="1" applyAlignment="1">
      <alignment horizontal="center"/>
    </xf>
    <xf numFmtId="0" fontId="3" fillId="0" borderId="0" xfId="0" applyFont="1" applyBorder="1" applyAlignment="1"/>
    <xf numFmtId="164" fontId="3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0" fontId="1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6" fillId="0" borderId="16" xfId="0" applyFont="1" applyBorder="1" applyAlignment="1"/>
    <xf numFmtId="0" fontId="1" fillId="4" borderId="0" xfId="0" applyFont="1" applyFill="1" applyAlignment="1">
      <alignment horizont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AA26"/>
  <sheetViews>
    <sheetView showGridLines="0" tabSelected="1" zoomScale="90" zoomScaleNormal="90" workbookViewId="0">
      <selection activeCell="E20" sqref="E20"/>
    </sheetView>
  </sheetViews>
  <sheetFormatPr baseColWidth="10" defaultRowHeight="12"/>
  <cols>
    <col min="1" max="1" width="24.42578125" style="1" customWidth="1"/>
    <col min="2" max="2" width="11.42578125" style="1" customWidth="1"/>
    <col min="3" max="3" width="10.7109375" style="1" customWidth="1"/>
    <col min="4" max="5" width="11.42578125" style="1" customWidth="1"/>
    <col min="6" max="26" width="6.7109375" style="1" customWidth="1"/>
    <col min="27" max="27" width="6.85546875" style="1" hidden="1" customWidth="1"/>
    <col min="28" max="16384" width="11.42578125" style="1"/>
  </cols>
  <sheetData>
    <row r="1" spans="1:27" ht="17.25" customHeight="1">
      <c r="A1" s="6"/>
      <c r="B1" s="6"/>
      <c r="C1" s="6"/>
      <c r="D1" s="7" t="s">
        <v>20</v>
      </c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7">
      <c r="A2" s="8"/>
      <c r="B2" s="6"/>
      <c r="C2" s="6"/>
      <c r="D2" s="9" t="s">
        <v>0</v>
      </c>
      <c r="E2" s="52"/>
      <c r="F2" s="52"/>
      <c r="G2" s="2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7">
      <c r="A3" s="6"/>
      <c r="B3" s="6"/>
      <c r="C3" s="6"/>
      <c r="D3" s="9" t="s">
        <v>1</v>
      </c>
      <c r="E3" s="52"/>
      <c r="F3" s="52"/>
      <c r="G3" s="2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ht="12.75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7" ht="12" customHeight="1" thickBot="1">
      <c r="A5" s="56" t="s">
        <v>2</v>
      </c>
      <c r="B5" s="53" t="s">
        <v>3</v>
      </c>
      <c r="C5" s="54"/>
      <c r="D5" s="54"/>
      <c r="E5" s="55"/>
      <c r="F5" s="53" t="s">
        <v>5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5"/>
    </row>
    <row r="6" spans="1:27" ht="23.25" thickBot="1">
      <c r="A6" s="57"/>
      <c r="B6" s="30" t="s">
        <v>8</v>
      </c>
      <c r="C6" s="31" t="s">
        <v>4</v>
      </c>
      <c r="D6" s="32" t="s">
        <v>11</v>
      </c>
      <c r="E6" s="32" t="s">
        <v>13</v>
      </c>
      <c r="F6" s="33">
        <f ca="1">YEAR(TODAY())</f>
        <v>2015</v>
      </c>
      <c r="G6" s="34">
        <f t="shared" ref="G6:Z6" ca="1" si="0">F6+1</f>
        <v>2016</v>
      </c>
      <c r="H6" s="34">
        <f t="shared" ca="1" si="0"/>
        <v>2017</v>
      </c>
      <c r="I6" s="34">
        <f t="shared" ca="1" si="0"/>
        <v>2018</v>
      </c>
      <c r="J6" s="34">
        <f t="shared" ca="1" si="0"/>
        <v>2019</v>
      </c>
      <c r="K6" s="34">
        <f t="shared" ca="1" si="0"/>
        <v>2020</v>
      </c>
      <c r="L6" s="34">
        <f t="shared" ca="1" si="0"/>
        <v>2021</v>
      </c>
      <c r="M6" s="34">
        <f t="shared" ca="1" si="0"/>
        <v>2022</v>
      </c>
      <c r="N6" s="34">
        <f t="shared" ca="1" si="0"/>
        <v>2023</v>
      </c>
      <c r="O6" s="34">
        <f t="shared" ca="1" si="0"/>
        <v>2024</v>
      </c>
      <c r="P6" s="34">
        <f t="shared" ca="1" si="0"/>
        <v>2025</v>
      </c>
      <c r="Q6" s="34">
        <f t="shared" ca="1" si="0"/>
        <v>2026</v>
      </c>
      <c r="R6" s="34">
        <f t="shared" ca="1" si="0"/>
        <v>2027</v>
      </c>
      <c r="S6" s="34">
        <f t="shared" ca="1" si="0"/>
        <v>2028</v>
      </c>
      <c r="T6" s="34">
        <f t="shared" ca="1" si="0"/>
        <v>2029</v>
      </c>
      <c r="U6" s="34">
        <f t="shared" ca="1" si="0"/>
        <v>2030</v>
      </c>
      <c r="V6" s="34">
        <f t="shared" ca="1" si="0"/>
        <v>2031</v>
      </c>
      <c r="W6" s="34">
        <f t="shared" ca="1" si="0"/>
        <v>2032</v>
      </c>
      <c r="X6" s="34">
        <f t="shared" ca="1" si="0"/>
        <v>2033</v>
      </c>
      <c r="Y6" s="34">
        <f t="shared" ca="1" si="0"/>
        <v>2034</v>
      </c>
      <c r="Z6" s="35">
        <f t="shared" ca="1" si="0"/>
        <v>2035</v>
      </c>
    </row>
    <row r="7" spans="1:27" ht="12.75" thickBot="1">
      <c r="A7" s="24" t="s">
        <v>21</v>
      </c>
      <c r="B7" s="21">
        <v>2008</v>
      </c>
      <c r="C7" s="22">
        <f>VLOOKUP(A7,DONNEES!B3:C11,2,0)</f>
        <v>10</v>
      </c>
      <c r="D7" s="26" t="s">
        <v>17</v>
      </c>
      <c r="E7" s="40">
        <f>ROUNDUP((B7+(C7*(IF(D7=0,1,INDEX(DONNEES!$C$15:$C$18,MATCH('PLAN GER'!D7,DONNEES!$B$15:$B$18,0)))))),0)</f>
        <v>2019</v>
      </c>
      <c r="F7" s="16" t="str">
        <f ca="1">IF($E7=F$6,VLOOKUP($A7,DONNEES!$B$3:$C$11,2,0),"")</f>
        <v/>
      </c>
      <c r="G7" s="16" t="str">
        <f ca="1">IF($E7=G$6,VLOOKUP($A7,DONNEES!$B$3:$C$11,2,0),"")</f>
        <v/>
      </c>
      <c r="H7" s="16" t="str">
        <f ca="1">IF($E7=H$6,VLOOKUP($A7,DONNEES!$B$3:$C$11,2,0),"")</f>
        <v/>
      </c>
      <c r="I7" s="16" t="str">
        <f ca="1">IF($E7=I$6,VLOOKUP($A7,DONNEES!$B$3:$C$11,2,0),"")</f>
        <v/>
      </c>
      <c r="J7" s="16">
        <f ca="1">IF($E7=J$6,VLOOKUP($A7,DONNEES!$B$3:$C$11,2,0),"")</f>
        <v>10</v>
      </c>
      <c r="K7" s="16" t="str">
        <f ca="1">IF($E7=K$6,VLOOKUP($A7,DONNEES!$B$3:$C$11,2,0),"")</f>
        <v/>
      </c>
      <c r="L7" s="16" t="str">
        <f ca="1">IF($E7=L$6,VLOOKUP($A7,DONNEES!$B$3:$C$11,2,0),"")</f>
        <v/>
      </c>
      <c r="M7" s="16" t="str">
        <f ca="1">IF($E7=M$6,VLOOKUP($A7,DONNEES!$B$3:$C$11,2,0),"")</f>
        <v/>
      </c>
      <c r="N7" s="16" t="str">
        <f ca="1">IF($E7=N$6,VLOOKUP($A7,DONNEES!$B$3:$C$11,2,0),"")</f>
        <v/>
      </c>
      <c r="O7" s="16" t="str">
        <f ca="1">IF($E7=O$6,VLOOKUP($A7,DONNEES!$B$3:$C$11,2,0),"")</f>
        <v/>
      </c>
      <c r="P7" s="16" t="str">
        <f ca="1">IF($E7=P$6,VLOOKUP($A7,DONNEES!$B$3:$C$11,2,0),"")</f>
        <v/>
      </c>
      <c r="Q7" s="16" t="str">
        <f ca="1">IF($E7=Q$6,VLOOKUP($A7,DONNEES!$B$3:$C$11,2,0),"")</f>
        <v/>
      </c>
      <c r="R7" s="16" t="str">
        <f ca="1">IF($E7=R$6,VLOOKUP($A7,DONNEES!$B$3:$C$11,2,0),"")</f>
        <v/>
      </c>
      <c r="S7" s="16" t="str">
        <f ca="1">IF($E7=S$6,VLOOKUP($A7,DONNEES!$B$3:$C$11,2,0),"")</f>
        <v/>
      </c>
      <c r="T7" s="16" t="str">
        <f ca="1">IF($E7=T$6,VLOOKUP($A7,DONNEES!$B$3:$C$11,2,0),"")</f>
        <v/>
      </c>
      <c r="U7" s="16" t="str">
        <f ca="1">IF($E7=U$6,VLOOKUP($A7,DONNEES!$B$3:$C$11,2,0),"")</f>
        <v/>
      </c>
      <c r="V7" s="16" t="str">
        <f ca="1">IF($E7=V$6,VLOOKUP($A7,DONNEES!$B$3:$C$11,2,0),"")</f>
        <v/>
      </c>
      <c r="W7" s="16" t="str">
        <f ca="1">IF($E7=W$6,VLOOKUP($A7,DONNEES!$B$3:$C$11,2,0),"")</f>
        <v/>
      </c>
      <c r="X7" s="16" t="str">
        <f ca="1">IF($E7=X$6,VLOOKUP($A7,DONNEES!$B$3:$C$11,2,0),"")</f>
        <v/>
      </c>
      <c r="Y7" s="16" t="str">
        <f ca="1">IF($E7=Y$6,VLOOKUP($A7,DONNEES!$B$3:$C$11,2,0),"")</f>
        <v/>
      </c>
      <c r="Z7" s="16" t="str">
        <f ca="1">IF($E7=Z$6,VLOOKUP($A7,DONNEES!$B$3:$C$11,2,0),"")</f>
        <v/>
      </c>
    </row>
    <row r="8" spans="1:27" ht="12.75" thickBot="1">
      <c r="A8" s="25" t="s">
        <v>22</v>
      </c>
      <c r="B8" s="3">
        <v>2008</v>
      </c>
      <c r="C8" s="2">
        <f>VLOOKUP(A8,DONNEES!B4:C12,2,0)</f>
        <v>40</v>
      </c>
      <c r="D8" s="23" t="s">
        <v>14</v>
      </c>
      <c r="E8" s="40">
        <f>ROUNDUP((B8+(C8*(IF(D8=0,1,INDEX(DONNEES!$C$15:$C$18,MATCH('PLAN GER'!D8,DONNEES!$B$15:$B$18,0)))))),0)</f>
        <v>2048</v>
      </c>
      <c r="F8" s="16" t="str">
        <f ca="1">IF($E8=F$6,VLOOKUP($A8,DONNEES!$B$3:$C$11,2,0),"")</f>
        <v/>
      </c>
      <c r="G8" s="16" t="str">
        <f ca="1">IF($E8=G$6,VLOOKUP($A8,DONNEES!$B$3:$C$11,2,0),"")</f>
        <v/>
      </c>
      <c r="H8" s="16" t="str">
        <f ca="1">IF($E8=H$6,VLOOKUP($A8,DONNEES!$B$3:$C$11,2,0),"")</f>
        <v/>
      </c>
      <c r="I8" s="16" t="str">
        <f ca="1">IF($E8=I$6,VLOOKUP($A8,DONNEES!$B$3:$C$11,2,0),"")</f>
        <v/>
      </c>
      <c r="J8" s="16" t="str">
        <f ca="1">IF($E8=J$6,VLOOKUP($A8,DONNEES!$B$3:$C$11,2,0),"")</f>
        <v/>
      </c>
      <c r="K8" s="16" t="str">
        <f ca="1">IF($E8=K$6,VLOOKUP($A8,DONNEES!$B$3:$C$11,2,0),"")</f>
        <v/>
      </c>
      <c r="L8" s="16" t="str">
        <f ca="1">IF($E8=L$6,VLOOKUP($A8,DONNEES!$B$3:$C$11,2,0),"")</f>
        <v/>
      </c>
      <c r="M8" s="16" t="str">
        <f ca="1">IF($E8=M$6,VLOOKUP($A8,DONNEES!$B$3:$C$11,2,0),"")</f>
        <v/>
      </c>
      <c r="N8" s="16" t="str">
        <f ca="1">IF($E8=N$6,VLOOKUP($A8,DONNEES!$B$3:$C$11,2,0),"")</f>
        <v/>
      </c>
      <c r="O8" s="16" t="str">
        <f ca="1">IF($E8=O$6,VLOOKUP($A8,DONNEES!$B$3:$C$11,2,0),"")</f>
        <v/>
      </c>
      <c r="P8" s="16" t="str">
        <f ca="1">IF($E8=P$6,VLOOKUP($A8,DONNEES!$B$3:$C$11,2,0),"")</f>
        <v/>
      </c>
      <c r="Q8" s="16" t="str">
        <f ca="1">IF($E8=Q$6,VLOOKUP($A8,DONNEES!$B$3:$C$11,2,0),"")</f>
        <v/>
      </c>
      <c r="R8" s="16" t="str">
        <f ca="1">IF($E8=R$6,VLOOKUP($A8,DONNEES!$B$3:$C$11,2,0),"")</f>
        <v/>
      </c>
      <c r="S8" s="16" t="str">
        <f ca="1">IF($E8=S$6,VLOOKUP($A8,DONNEES!$B$3:$C$11,2,0),"")</f>
        <v/>
      </c>
      <c r="T8" s="16" t="str">
        <f ca="1">IF($E8=T$6,VLOOKUP($A8,DONNEES!$B$3:$C$11,2,0),"")</f>
        <v/>
      </c>
      <c r="U8" s="16" t="str">
        <f ca="1">IF($E8=U$6,VLOOKUP($A8,DONNEES!$B$3:$C$11,2,0),"")</f>
        <v/>
      </c>
      <c r="V8" s="16" t="str">
        <f ca="1">IF($E8=V$6,VLOOKUP($A8,DONNEES!$B$3:$C$11,2,0),"")</f>
        <v/>
      </c>
      <c r="W8" s="16" t="str">
        <f ca="1">IF($E8=W$6,VLOOKUP($A8,DONNEES!$B$3:$C$11,2,0),"")</f>
        <v/>
      </c>
      <c r="X8" s="16" t="str">
        <f ca="1">IF($E8=X$6,VLOOKUP($A8,DONNEES!$B$3:$C$11,2,0),"")</f>
        <v/>
      </c>
      <c r="Y8" s="16" t="str">
        <f ca="1">IF($E8=Y$6,VLOOKUP($A8,DONNEES!$B$3:$C$11,2,0),"")</f>
        <v/>
      </c>
      <c r="Z8" s="16" t="str">
        <f ca="1">IF($E8=Z$6,VLOOKUP($A8,DONNEES!$B$3:$C$11,2,0),"")</f>
        <v/>
      </c>
    </row>
    <row r="9" spans="1:27" ht="12.75" thickBot="1">
      <c r="A9" s="25" t="s">
        <v>23</v>
      </c>
      <c r="B9" s="3">
        <v>2008</v>
      </c>
      <c r="C9" s="2">
        <f>VLOOKUP(A9,DONNEES!B5:C13,2,0)</f>
        <v>40</v>
      </c>
      <c r="D9" s="23" t="s">
        <v>15</v>
      </c>
      <c r="E9" s="40">
        <f>ROUNDUP((B9+(C9*(IF(D9=0,1,INDEX(DONNEES!$C$15:$C$18,MATCH('PLAN GER'!D9,DONNEES!$B$15:$B$18,0)))))),0)</f>
        <v>2046</v>
      </c>
      <c r="F9" s="16" t="str">
        <f ca="1">IF($E9=F$6,VLOOKUP($A9,DONNEES!$B$3:$C$11,2,0),"")</f>
        <v/>
      </c>
      <c r="G9" s="16" t="str">
        <f ca="1">IF($E9=G$6,VLOOKUP($A9,DONNEES!$B$3:$C$11,2,0),"")</f>
        <v/>
      </c>
      <c r="H9" s="16" t="str">
        <f ca="1">IF($E9=H$6,VLOOKUP($A9,DONNEES!$B$3:$C$11,2,0),"")</f>
        <v/>
      </c>
      <c r="I9" s="16" t="str">
        <f ca="1">IF($E9=I$6,VLOOKUP($A9,DONNEES!$B$3:$C$11,2,0),"")</f>
        <v/>
      </c>
      <c r="J9" s="16" t="str">
        <f ca="1">IF($E9=J$6,VLOOKUP($A9,DONNEES!$B$3:$C$11,2,0),"")</f>
        <v/>
      </c>
      <c r="K9" s="16" t="str">
        <f ca="1">IF($E9=K$6,VLOOKUP($A9,DONNEES!$B$3:$C$11,2,0),"")</f>
        <v/>
      </c>
      <c r="L9" s="16" t="str">
        <f ca="1">IF($E9=L$6,VLOOKUP($A9,DONNEES!$B$3:$C$11,2,0),"")</f>
        <v/>
      </c>
      <c r="M9" s="16" t="str">
        <f ca="1">IF($E9=M$6,VLOOKUP($A9,DONNEES!$B$3:$C$11,2,0),"")</f>
        <v/>
      </c>
      <c r="N9" s="16" t="str">
        <f ca="1">IF($E9=N$6,VLOOKUP($A9,DONNEES!$B$3:$C$11,2,0),"")</f>
        <v/>
      </c>
      <c r="O9" s="16" t="str">
        <f ca="1">IF($E9=O$6,VLOOKUP($A9,DONNEES!$B$3:$C$11,2,0),"")</f>
        <v/>
      </c>
      <c r="P9" s="16" t="str">
        <f ca="1">IF($E9=P$6,VLOOKUP($A9,DONNEES!$B$3:$C$11,2,0),"")</f>
        <v/>
      </c>
      <c r="Q9" s="16" t="str">
        <f ca="1">IF($E9=Q$6,VLOOKUP($A9,DONNEES!$B$3:$C$11,2,0),"")</f>
        <v/>
      </c>
      <c r="R9" s="16" t="str">
        <f ca="1">IF($E9=R$6,VLOOKUP($A9,DONNEES!$B$3:$C$11,2,0),"")</f>
        <v/>
      </c>
      <c r="S9" s="16" t="str">
        <f ca="1">IF($E9=S$6,VLOOKUP($A9,DONNEES!$B$3:$C$11,2,0),"")</f>
        <v/>
      </c>
      <c r="T9" s="16" t="str">
        <f ca="1">IF($E9=T$6,VLOOKUP($A9,DONNEES!$B$3:$C$11,2,0),"")</f>
        <v/>
      </c>
      <c r="U9" s="16" t="str">
        <f ca="1">IF($E9=U$6,VLOOKUP($A9,DONNEES!$B$3:$C$11,2,0),"")</f>
        <v/>
      </c>
      <c r="V9" s="16" t="str">
        <f ca="1">IF($E9=V$6,VLOOKUP($A9,DONNEES!$B$3:$C$11,2,0),"")</f>
        <v/>
      </c>
      <c r="W9" s="16" t="str">
        <f ca="1">IF($E9=W$6,VLOOKUP($A9,DONNEES!$B$3:$C$11,2,0),"")</f>
        <v/>
      </c>
      <c r="X9" s="16" t="str">
        <f ca="1">IF($E9=X$6,VLOOKUP($A9,DONNEES!$B$3:$C$11,2,0),"")</f>
        <v/>
      </c>
      <c r="Y9" s="16" t="str">
        <f ca="1">IF($E9=Y$6,VLOOKUP($A9,DONNEES!$B$3:$C$11,2,0),"")</f>
        <v/>
      </c>
      <c r="Z9" s="16" t="str">
        <f ca="1">IF($E9=Z$6,VLOOKUP($A9,DONNEES!$B$3:$C$11,2,0),"")</f>
        <v/>
      </c>
    </row>
    <row r="10" spans="1:27" ht="12.75" thickBot="1">
      <c r="A10" s="25" t="s">
        <v>24</v>
      </c>
      <c r="B10" s="3">
        <v>2008</v>
      </c>
      <c r="C10" s="2">
        <f>VLOOKUP(A10,DONNEES!B6:C14,2,0)</f>
        <v>40</v>
      </c>
      <c r="D10" s="23" t="s">
        <v>14</v>
      </c>
      <c r="E10" s="40">
        <f>ROUNDUP((B10+(C10*(IF(D10=0,1,INDEX(DONNEES!$C$15:$C$18,MATCH('PLAN GER'!D10,DONNEES!$B$15:$B$18,0)))))),0)</f>
        <v>2048</v>
      </c>
      <c r="F10" s="16" t="str">
        <f ca="1">IF($E10=F$6,VLOOKUP($A10,DONNEES!$B$3:$C$11,2,0),"")</f>
        <v/>
      </c>
      <c r="G10" s="16" t="str">
        <f ca="1">IF($E10=G$6,VLOOKUP($A10,DONNEES!$B$3:$C$11,2,0),"")</f>
        <v/>
      </c>
      <c r="H10" s="16" t="str">
        <f ca="1">IF($E10=H$6,VLOOKUP($A10,DONNEES!$B$3:$C$11,2,0),"")</f>
        <v/>
      </c>
      <c r="I10" s="16" t="str">
        <f ca="1">IF($E10=I$6,VLOOKUP($A10,DONNEES!$B$3:$C$11,2,0),"")</f>
        <v/>
      </c>
      <c r="J10" s="16" t="str">
        <f ca="1">IF($E10=J$6,VLOOKUP($A10,DONNEES!$B$3:$C$11,2,0),"")</f>
        <v/>
      </c>
      <c r="K10" s="16" t="str">
        <f ca="1">IF($E10=K$6,VLOOKUP($A10,DONNEES!$B$3:$C$11,2,0),"")</f>
        <v/>
      </c>
      <c r="L10" s="16" t="str">
        <f ca="1">IF($E10=L$6,VLOOKUP($A10,DONNEES!$B$3:$C$11,2,0),"")</f>
        <v/>
      </c>
      <c r="M10" s="16" t="str">
        <f ca="1">IF($E10=M$6,VLOOKUP($A10,DONNEES!$B$3:$C$11,2,0),"")</f>
        <v/>
      </c>
      <c r="N10" s="16" t="str">
        <f ca="1">IF($E10=N$6,VLOOKUP($A10,DONNEES!$B$3:$C$11,2,0),"")</f>
        <v/>
      </c>
      <c r="O10" s="16" t="str">
        <f ca="1">IF($E10=O$6,VLOOKUP($A10,DONNEES!$B$3:$C$11,2,0),"")</f>
        <v/>
      </c>
      <c r="P10" s="16" t="str">
        <f ca="1">IF($E10=P$6,VLOOKUP($A10,DONNEES!$B$3:$C$11,2,0),"")</f>
        <v/>
      </c>
      <c r="Q10" s="16" t="str">
        <f ca="1">IF($E10=Q$6,VLOOKUP($A10,DONNEES!$B$3:$C$11,2,0),"")</f>
        <v/>
      </c>
      <c r="R10" s="16" t="str">
        <f ca="1">IF($E10=R$6,VLOOKUP($A10,DONNEES!$B$3:$C$11,2,0),"")</f>
        <v/>
      </c>
      <c r="S10" s="16" t="str">
        <f ca="1">IF($E10=S$6,VLOOKUP($A10,DONNEES!$B$3:$C$11,2,0),"")</f>
        <v/>
      </c>
      <c r="T10" s="16" t="str">
        <f ca="1">IF($E10=T$6,VLOOKUP($A10,DONNEES!$B$3:$C$11,2,0),"")</f>
        <v/>
      </c>
      <c r="U10" s="16" t="str">
        <f ca="1">IF($E10=U$6,VLOOKUP($A10,DONNEES!$B$3:$C$11,2,0),"")</f>
        <v/>
      </c>
      <c r="V10" s="16" t="str">
        <f ca="1">IF($E10=V$6,VLOOKUP($A10,DONNEES!$B$3:$C$11,2,0),"")</f>
        <v/>
      </c>
      <c r="W10" s="16" t="str">
        <f ca="1">IF($E10=W$6,VLOOKUP($A10,DONNEES!$B$3:$C$11,2,0),"")</f>
        <v/>
      </c>
      <c r="X10" s="16" t="str">
        <f ca="1">IF($E10=X$6,VLOOKUP($A10,DONNEES!$B$3:$C$11,2,0),"")</f>
        <v/>
      </c>
      <c r="Y10" s="16" t="str">
        <f ca="1">IF($E10=Y$6,VLOOKUP($A10,DONNEES!$B$3:$C$11,2,0),"")</f>
        <v/>
      </c>
      <c r="Z10" s="16" t="str">
        <f ca="1">IF($E10=Z$6,VLOOKUP($A10,DONNEES!$B$3:$C$11,2,0),"")</f>
        <v/>
      </c>
    </row>
    <row r="11" spans="1:27" ht="12.75" thickBot="1">
      <c r="A11" s="25" t="s">
        <v>25</v>
      </c>
      <c r="B11" s="3">
        <v>2008</v>
      </c>
      <c r="C11" s="2">
        <f>VLOOKUP(A11,DONNEES!B7:C15,2,0)</f>
        <v>25</v>
      </c>
      <c r="D11" s="23" t="s">
        <v>15</v>
      </c>
      <c r="E11" s="40">
        <f>ROUNDUP((B11+(C11*(IF(D11=0,1,INDEX(DONNEES!$C$15:$C$18,MATCH('PLAN GER'!D11,DONNEES!$B$15:$B$18,0)))))),0)</f>
        <v>2032</v>
      </c>
      <c r="F11" s="16" t="str">
        <f ca="1">IF($E11=F$6,VLOOKUP($A11,DONNEES!$B$3:$C$11,2,0),"")</f>
        <v/>
      </c>
      <c r="G11" s="16" t="str">
        <f ca="1">IF($E11=G$6,VLOOKUP($A11,DONNEES!$B$3:$C$11,2,0),"")</f>
        <v/>
      </c>
      <c r="H11" s="16" t="str">
        <f ca="1">IF($E11=H$6,VLOOKUP($A11,DONNEES!$B$3:$C$11,2,0),"")</f>
        <v/>
      </c>
      <c r="I11" s="16" t="str">
        <f ca="1">IF($E11=I$6,VLOOKUP($A11,DONNEES!$B$3:$C$11,2,0),"")</f>
        <v/>
      </c>
      <c r="J11" s="16" t="str">
        <f ca="1">IF($E11=J$6,VLOOKUP($A11,DONNEES!$B$3:$C$11,2,0),"")</f>
        <v/>
      </c>
      <c r="K11" s="16" t="str">
        <f ca="1">IF($E11=K$6,VLOOKUP($A11,DONNEES!$B$3:$C$11,2,0),"")</f>
        <v/>
      </c>
      <c r="L11" s="16" t="str">
        <f ca="1">IF($E11=L$6,VLOOKUP($A11,DONNEES!$B$3:$C$11,2,0),"")</f>
        <v/>
      </c>
      <c r="M11" s="16" t="str">
        <f ca="1">IF($E11=M$6,VLOOKUP($A11,DONNEES!$B$3:$C$11,2,0),"")</f>
        <v/>
      </c>
      <c r="N11" s="16" t="str">
        <f ca="1">IF($E11=N$6,VLOOKUP($A11,DONNEES!$B$3:$C$11,2,0),"")</f>
        <v/>
      </c>
      <c r="O11" s="16" t="str">
        <f ca="1">IF($E11=O$6,VLOOKUP($A11,DONNEES!$B$3:$C$11,2,0),"")</f>
        <v/>
      </c>
      <c r="P11" s="16" t="str">
        <f ca="1">IF($E11=P$6,VLOOKUP($A11,DONNEES!$B$3:$C$11,2,0),"")</f>
        <v/>
      </c>
      <c r="Q11" s="16" t="str">
        <f ca="1">IF($E11=Q$6,VLOOKUP($A11,DONNEES!$B$3:$C$11,2,0),"")</f>
        <v/>
      </c>
      <c r="R11" s="16" t="str">
        <f ca="1">IF($E11=R$6,VLOOKUP($A11,DONNEES!$B$3:$C$11,2,0),"")</f>
        <v/>
      </c>
      <c r="S11" s="16" t="str">
        <f ca="1">IF($E11=S$6,VLOOKUP($A11,DONNEES!$B$3:$C$11,2,0),"")</f>
        <v/>
      </c>
      <c r="T11" s="16" t="str">
        <f ca="1">IF($E11=T$6,VLOOKUP($A11,DONNEES!$B$3:$C$11,2,0),"")</f>
        <v/>
      </c>
      <c r="U11" s="16" t="str">
        <f ca="1">IF($E11=U$6,VLOOKUP($A11,DONNEES!$B$3:$C$11,2,0),"")</f>
        <v/>
      </c>
      <c r="V11" s="16" t="str">
        <f ca="1">IF($E11=V$6,VLOOKUP($A11,DONNEES!$B$3:$C$11,2,0),"")</f>
        <v/>
      </c>
      <c r="W11" s="16">
        <f ca="1">IF($E11=W$6,VLOOKUP($A11,DONNEES!$B$3:$C$11,2,0),"")</f>
        <v>25</v>
      </c>
      <c r="X11" s="16" t="str">
        <f ca="1">IF($E11=X$6,VLOOKUP($A11,DONNEES!$B$3:$C$11,2,0),"")</f>
        <v/>
      </c>
      <c r="Y11" s="16" t="str">
        <f ca="1">IF($E11=Y$6,VLOOKUP($A11,DONNEES!$B$3:$C$11,2,0),"")</f>
        <v/>
      </c>
      <c r="Z11" s="16" t="str">
        <f ca="1">IF($E11=Z$6,VLOOKUP($A11,DONNEES!$B$3:$C$11,2,0),"")</f>
        <v/>
      </c>
    </row>
    <row r="12" spans="1:27" ht="12.75" thickBot="1">
      <c r="A12" s="25" t="s">
        <v>26</v>
      </c>
      <c r="B12" s="3">
        <v>2008</v>
      </c>
      <c r="C12" s="2">
        <f>VLOOKUP(A12,DONNEES!B8:C16,2,0)</f>
        <v>25</v>
      </c>
      <c r="D12" s="23" t="s">
        <v>15</v>
      </c>
      <c r="E12" s="40">
        <f>ROUNDUP((B12+(C12*(IF(D12=0,1,INDEX(DONNEES!$C$15:$C$18,MATCH('PLAN GER'!D12,DONNEES!$B$15:$B$18,0)))))),0)</f>
        <v>2032</v>
      </c>
      <c r="F12" s="16" t="str">
        <f ca="1">IF($E12=F$6,VLOOKUP($A12,DONNEES!$B$3:$C$11,2,0),"")</f>
        <v/>
      </c>
      <c r="G12" s="16" t="str">
        <f ca="1">IF($E12=G$6,VLOOKUP($A12,DONNEES!$B$3:$C$11,2,0),"")</f>
        <v/>
      </c>
      <c r="H12" s="16" t="str">
        <f ca="1">IF($E12=H$6,VLOOKUP($A12,DONNEES!$B$3:$C$11,2,0),"")</f>
        <v/>
      </c>
      <c r="I12" s="16" t="str">
        <f ca="1">IF($E12=I$6,VLOOKUP($A12,DONNEES!$B$3:$C$11,2,0),"")</f>
        <v/>
      </c>
      <c r="J12" s="16" t="str">
        <f ca="1">IF($E12=J$6,VLOOKUP($A12,DONNEES!$B$3:$C$11,2,0),"")</f>
        <v/>
      </c>
      <c r="K12" s="16" t="str">
        <f ca="1">IF($E12=K$6,VLOOKUP($A12,DONNEES!$B$3:$C$11,2,0),"")</f>
        <v/>
      </c>
      <c r="L12" s="16" t="str">
        <f ca="1">IF($E12=L$6,VLOOKUP($A12,DONNEES!$B$3:$C$11,2,0),"")</f>
        <v/>
      </c>
      <c r="M12" s="16" t="str">
        <f ca="1">IF($E12=M$6,VLOOKUP($A12,DONNEES!$B$3:$C$11,2,0),"")</f>
        <v/>
      </c>
      <c r="N12" s="16" t="str">
        <f ca="1">IF($E12=N$6,VLOOKUP($A12,DONNEES!$B$3:$C$11,2,0),"")</f>
        <v/>
      </c>
      <c r="O12" s="16" t="str">
        <f ca="1">IF($E12=O$6,VLOOKUP($A12,DONNEES!$B$3:$C$11,2,0),"")</f>
        <v/>
      </c>
      <c r="P12" s="16" t="str">
        <f ca="1">IF($E12=P$6,VLOOKUP($A12,DONNEES!$B$3:$C$11,2,0),"")</f>
        <v/>
      </c>
      <c r="Q12" s="16" t="str">
        <f ca="1">IF($E12=Q$6,VLOOKUP($A12,DONNEES!$B$3:$C$11,2,0),"")</f>
        <v/>
      </c>
      <c r="R12" s="16" t="str">
        <f ca="1">IF($E12=R$6,VLOOKUP($A12,DONNEES!$B$3:$C$11,2,0),"")</f>
        <v/>
      </c>
      <c r="S12" s="16" t="str">
        <f ca="1">IF($E12=S$6,VLOOKUP($A12,DONNEES!$B$3:$C$11,2,0),"")</f>
        <v/>
      </c>
      <c r="T12" s="16" t="str">
        <f ca="1">IF($E12=T$6,VLOOKUP($A12,DONNEES!$B$3:$C$11,2,0),"")</f>
        <v/>
      </c>
      <c r="U12" s="16" t="str">
        <f ca="1">IF($E12=U$6,VLOOKUP($A12,DONNEES!$B$3:$C$11,2,0),"")</f>
        <v/>
      </c>
      <c r="V12" s="16" t="str">
        <f ca="1">IF($E12=V$6,VLOOKUP($A12,DONNEES!$B$3:$C$11,2,0),"")</f>
        <v/>
      </c>
      <c r="W12" s="16">
        <f ca="1">IF($E12=W$6,VLOOKUP($A12,DONNEES!$B$3:$C$11,2,0),"")</f>
        <v>25</v>
      </c>
      <c r="X12" s="16" t="str">
        <f ca="1">IF($E12=X$6,VLOOKUP($A12,DONNEES!$B$3:$C$11,2,0),"")</f>
        <v/>
      </c>
      <c r="Y12" s="16" t="str">
        <f ca="1">IF($E12=Y$6,VLOOKUP($A12,DONNEES!$B$3:$C$11,2,0),"")</f>
        <v/>
      </c>
      <c r="Z12" s="16" t="str">
        <f ca="1">IF($E12=Z$6,VLOOKUP($A12,DONNEES!$B$3:$C$11,2,0),"")</f>
        <v/>
      </c>
    </row>
    <row r="13" spans="1:27" ht="12.75" thickBot="1">
      <c r="A13" s="25" t="s">
        <v>27</v>
      </c>
      <c r="B13" s="3">
        <v>2008</v>
      </c>
      <c r="C13" s="2">
        <f>VLOOKUP(A13,DONNEES!B9:C17,2,0)</f>
        <v>15</v>
      </c>
      <c r="D13" s="23" t="s">
        <v>14</v>
      </c>
      <c r="E13" s="40">
        <f>ROUNDUP((B13+(C13*(IF(D13=0,1,INDEX(DONNEES!$C$15:$C$18,MATCH('PLAN GER'!D13,DONNEES!$B$15:$B$18,0)))))),0)</f>
        <v>2023</v>
      </c>
      <c r="F13" s="16" t="str">
        <f ca="1">IF($E13=F$6,VLOOKUP($A13,DONNEES!$B$3:$C$11,2,0),"")</f>
        <v/>
      </c>
      <c r="G13" s="16" t="str">
        <f ca="1">IF($E13=G$6,VLOOKUP($A13,DONNEES!$B$3:$C$11,2,0),"")</f>
        <v/>
      </c>
      <c r="H13" s="16" t="str">
        <f ca="1">IF($E13=H$6,VLOOKUP($A13,DONNEES!$B$3:$C$11,2,0),"")</f>
        <v/>
      </c>
      <c r="I13" s="16" t="str">
        <f ca="1">IF($E13=I$6,VLOOKUP($A13,DONNEES!$B$3:$C$11,2,0),"")</f>
        <v/>
      </c>
      <c r="J13" s="16" t="str">
        <f ca="1">IF($E13=J$6,VLOOKUP($A13,DONNEES!$B$3:$C$11,2,0),"")</f>
        <v/>
      </c>
      <c r="K13" s="16" t="str">
        <f ca="1">IF($E13=K$6,VLOOKUP($A13,DONNEES!$B$3:$C$11,2,0),"")</f>
        <v/>
      </c>
      <c r="L13" s="16" t="str">
        <f ca="1">IF($E13=L$6,VLOOKUP($A13,DONNEES!$B$3:$C$11,2,0),"")</f>
        <v/>
      </c>
      <c r="M13" s="16" t="str">
        <f ca="1">IF($E13=M$6,VLOOKUP($A13,DONNEES!$B$3:$C$11,2,0),"")</f>
        <v/>
      </c>
      <c r="N13" s="16">
        <f ca="1">IF($E13=N$6,VLOOKUP($A13,DONNEES!$B$3:$C$11,2,0),"")</f>
        <v>15</v>
      </c>
      <c r="O13" s="16" t="str">
        <f ca="1">IF($E13=O$6,VLOOKUP($A13,DONNEES!$B$3:$C$11,2,0),"")</f>
        <v/>
      </c>
      <c r="P13" s="16" t="str">
        <f ca="1">IF($E13=P$6,VLOOKUP($A13,DONNEES!$B$3:$C$11,2,0),"")</f>
        <v/>
      </c>
      <c r="Q13" s="16" t="str">
        <f ca="1">IF($E13=Q$6,VLOOKUP($A13,DONNEES!$B$3:$C$11,2,0),"")</f>
        <v/>
      </c>
      <c r="R13" s="16" t="str">
        <f ca="1">IF($E13=R$6,VLOOKUP($A13,DONNEES!$B$3:$C$11,2,0),"")</f>
        <v/>
      </c>
      <c r="S13" s="16" t="str">
        <f ca="1">IF($E13=S$6,VLOOKUP($A13,DONNEES!$B$3:$C$11,2,0),"")</f>
        <v/>
      </c>
      <c r="T13" s="16" t="str">
        <f ca="1">IF($E13=T$6,VLOOKUP($A13,DONNEES!$B$3:$C$11,2,0),"")</f>
        <v/>
      </c>
      <c r="U13" s="16" t="str">
        <f ca="1">IF($E13=U$6,VLOOKUP($A13,DONNEES!$B$3:$C$11,2,0),"")</f>
        <v/>
      </c>
      <c r="V13" s="16" t="str">
        <f ca="1">IF($E13=V$6,VLOOKUP($A13,DONNEES!$B$3:$C$11,2,0),"")</f>
        <v/>
      </c>
      <c r="W13" s="16" t="str">
        <f ca="1">IF($E13=W$6,VLOOKUP($A13,DONNEES!$B$3:$C$11,2,0),"")</f>
        <v/>
      </c>
      <c r="X13" s="16" t="str">
        <f ca="1">IF($E13=X$6,VLOOKUP($A13,DONNEES!$B$3:$C$11,2,0),"")</f>
        <v/>
      </c>
      <c r="Y13" s="16" t="str">
        <f ca="1">IF($E13=Y$6,VLOOKUP($A13,DONNEES!$B$3:$C$11,2,0),"")</f>
        <v/>
      </c>
      <c r="Z13" s="16" t="str">
        <f ca="1">IF($E13=Z$6,VLOOKUP($A13,DONNEES!$B$3:$C$11,2,0),"")</f>
        <v/>
      </c>
    </row>
    <row r="14" spans="1:27" ht="12.75" thickBot="1">
      <c r="A14" s="25" t="s">
        <v>28</v>
      </c>
      <c r="B14" s="3">
        <v>2008</v>
      </c>
      <c r="C14" s="2">
        <f>VLOOKUP(A14,DONNEES!B10:C18,2,0)</f>
        <v>30</v>
      </c>
      <c r="D14" s="23" t="s">
        <v>16</v>
      </c>
      <c r="E14" s="40">
        <f>ROUNDUP((B14+(C14*(IF(D14=0,1,INDEX(DONNEES!$C$15:$C$18,MATCH('PLAN GER'!D14,DONNEES!$B$15:$B$18,0)))))),0)</f>
        <v>2034</v>
      </c>
      <c r="F14" s="16" t="str">
        <f ca="1">IF($E14=F$6,VLOOKUP($A14,DONNEES!$B$3:$C$11,2,0),"")</f>
        <v/>
      </c>
      <c r="G14" s="16" t="str">
        <f ca="1">IF($E14=G$6,VLOOKUP($A14,DONNEES!$B$3:$C$11,2,0),"")</f>
        <v/>
      </c>
      <c r="H14" s="16" t="str">
        <f ca="1">IF($E14=H$6,VLOOKUP($A14,DONNEES!$B$3:$C$11,2,0),"")</f>
        <v/>
      </c>
      <c r="I14" s="16" t="str">
        <f ca="1">IF($E14=I$6,VLOOKUP($A14,DONNEES!$B$3:$C$11,2,0),"")</f>
        <v/>
      </c>
      <c r="J14" s="16" t="str">
        <f ca="1">IF($E14=J$6,VLOOKUP($A14,DONNEES!$B$3:$C$11,2,0),"")</f>
        <v/>
      </c>
      <c r="K14" s="16" t="str">
        <f ca="1">IF($E14=K$6,VLOOKUP($A14,DONNEES!$B$3:$C$11,2,0),"")</f>
        <v/>
      </c>
      <c r="L14" s="16" t="str">
        <f ca="1">IF($E14=L$6,VLOOKUP($A14,DONNEES!$B$3:$C$11,2,0),"")</f>
        <v/>
      </c>
      <c r="M14" s="16" t="str">
        <f ca="1">IF($E14=M$6,VLOOKUP($A14,DONNEES!$B$3:$C$11,2,0),"")</f>
        <v/>
      </c>
      <c r="N14" s="16" t="str">
        <f ca="1">IF($E14=N$6,VLOOKUP($A14,DONNEES!$B$3:$C$11,2,0),"")</f>
        <v/>
      </c>
      <c r="O14" s="16" t="str">
        <f ca="1">IF($E14=O$6,VLOOKUP($A14,DONNEES!$B$3:$C$11,2,0),"")</f>
        <v/>
      </c>
      <c r="P14" s="16" t="str">
        <f ca="1">IF($E14=P$6,VLOOKUP($A14,DONNEES!$B$3:$C$11,2,0),"")</f>
        <v/>
      </c>
      <c r="Q14" s="16" t="str">
        <f ca="1">IF($E14=Q$6,VLOOKUP($A14,DONNEES!$B$3:$C$11,2,0),"")</f>
        <v/>
      </c>
      <c r="R14" s="16" t="str">
        <f ca="1">IF($E14=R$6,VLOOKUP($A14,DONNEES!$B$3:$C$11,2,0),"")</f>
        <v/>
      </c>
      <c r="S14" s="16" t="str">
        <f ca="1">IF($E14=S$6,VLOOKUP($A14,DONNEES!$B$3:$C$11,2,0),"")</f>
        <v/>
      </c>
      <c r="T14" s="16" t="str">
        <f ca="1">IF($E14=T$6,VLOOKUP($A14,DONNEES!$B$3:$C$11,2,0),"")</f>
        <v/>
      </c>
      <c r="U14" s="16" t="str">
        <f ca="1">IF($E14=U$6,VLOOKUP($A14,DONNEES!$B$3:$C$11,2,0),"")</f>
        <v/>
      </c>
      <c r="V14" s="16" t="str">
        <f ca="1">IF($E14=V$6,VLOOKUP($A14,DONNEES!$B$3:$C$11,2,0),"")</f>
        <v/>
      </c>
      <c r="W14" s="16" t="str">
        <f ca="1">IF($E14=W$6,VLOOKUP($A14,DONNEES!$B$3:$C$11,2,0),"")</f>
        <v/>
      </c>
      <c r="X14" s="16" t="str">
        <f ca="1">IF($E14=X$6,VLOOKUP($A14,DONNEES!$B$3:$C$11,2,0),"")</f>
        <v/>
      </c>
      <c r="Y14" s="16">
        <f ca="1">IF($E14=Y$6,VLOOKUP($A14,DONNEES!$B$3:$C$11,2,0),"")</f>
        <v>30</v>
      </c>
      <c r="Z14" s="16" t="str">
        <f ca="1">IF($E14=Z$6,VLOOKUP($A14,DONNEES!$B$3:$C$11,2,0),"")</f>
        <v/>
      </c>
    </row>
    <row r="15" spans="1:27" ht="12.75" thickBot="1">
      <c r="A15" s="51" t="s">
        <v>29</v>
      </c>
      <c r="B15" s="4">
        <v>2008</v>
      </c>
      <c r="C15" s="5">
        <f>VLOOKUP(A15,DONNEES!B11:C19,2,0)</f>
        <v>20</v>
      </c>
      <c r="D15" s="27" t="s">
        <v>14</v>
      </c>
      <c r="E15" s="40">
        <f>ROUNDUP((B15+(C15*(IF(D15=0,1,INDEX(DONNEES!$C$15:$C$18,MATCH('PLAN GER'!D15,DONNEES!$B$15:$B$18,0)))))),0)</f>
        <v>2028</v>
      </c>
      <c r="F15" s="16" t="str">
        <f ca="1">IF($E15=F$6,VLOOKUP($A15,DONNEES!$B$3:$C$11,2,0),"")</f>
        <v/>
      </c>
      <c r="G15" s="16" t="str">
        <f ca="1">IF($E15=G$6,VLOOKUP($A15,DONNEES!$B$3:$C$11,2,0),"")</f>
        <v/>
      </c>
      <c r="H15" s="16" t="str">
        <f ca="1">IF($E15=H$6,VLOOKUP($A15,DONNEES!$B$3:$C$11,2,0),"")</f>
        <v/>
      </c>
      <c r="I15" s="16" t="str">
        <f ca="1">IF($E15=I$6,VLOOKUP($A15,DONNEES!$B$3:$C$11,2,0),"")</f>
        <v/>
      </c>
      <c r="J15" s="16" t="str">
        <f ca="1">IF($E15=J$6,VLOOKUP($A15,DONNEES!$B$3:$C$11,2,0),"")</f>
        <v/>
      </c>
      <c r="K15" s="16" t="str">
        <f ca="1">IF($E15=K$6,VLOOKUP($A15,DONNEES!$B$3:$C$11,2,0),"")</f>
        <v/>
      </c>
      <c r="L15" s="16" t="str">
        <f ca="1">IF($E15=L$6,VLOOKUP($A15,DONNEES!$B$3:$C$11,2,0),"")</f>
        <v/>
      </c>
      <c r="M15" s="16" t="str">
        <f ca="1">IF($E15=M$6,VLOOKUP($A15,DONNEES!$B$3:$C$11,2,0),"")</f>
        <v/>
      </c>
      <c r="N15" s="16" t="str">
        <f ca="1">IF($E15=N$6,VLOOKUP($A15,DONNEES!$B$3:$C$11,2,0),"")</f>
        <v/>
      </c>
      <c r="O15" s="16" t="str">
        <f ca="1">IF($E15=O$6,VLOOKUP($A15,DONNEES!$B$3:$C$11,2,0),"")</f>
        <v/>
      </c>
      <c r="P15" s="16" t="str">
        <f ca="1">IF($E15=P$6,VLOOKUP($A15,DONNEES!$B$3:$C$11,2,0),"")</f>
        <v/>
      </c>
      <c r="Q15" s="16" t="str">
        <f ca="1">IF($E15=Q$6,VLOOKUP($A15,DONNEES!$B$3:$C$11,2,0),"")</f>
        <v/>
      </c>
      <c r="R15" s="16" t="str">
        <f ca="1">IF($E15=R$6,VLOOKUP($A15,DONNEES!$B$3:$C$11,2,0),"")</f>
        <v/>
      </c>
      <c r="S15" s="16">
        <f ca="1">IF($E15=S$6,VLOOKUP($A15,DONNEES!$B$3:$C$11,2,0),"")</f>
        <v>20</v>
      </c>
      <c r="T15" s="16" t="str">
        <f ca="1">IF($E15=T$6,VLOOKUP($A15,DONNEES!$B$3:$C$11,2,0),"")</f>
        <v/>
      </c>
      <c r="U15" s="16" t="str">
        <f ca="1">IF($E15=U$6,VLOOKUP($A15,DONNEES!$B$3:$C$11,2,0),"")</f>
        <v/>
      </c>
      <c r="V15" s="16" t="str">
        <f ca="1">IF($E15=V$6,VLOOKUP($A15,DONNEES!$B$3:$C$11,2,0),"")</f>
        <v/>
      </c>
      <c r="W15" s="16" t="str">
        <f ca="1">IF($E15=W$6,VLOOKUP($A15,DONNEES!$B$3:$C$11,2,0),"")</f>
        <v/>
      </c>
      <c r="X15" s="16" t="str">
        <f ca="1">IF($E15=X$6,VLOOKUP($A15,DONNEES!$B$3:$C$11,2,0),"")</f>
        <v/>
      </c>
      <c r="Y15" s="16" t="str">
        <f ca="1">IF($E15=Y$6,VLOOKUP($A15,DONNEES!$B$3:$C$11,2,0),"")</f>
        <v/>
      </c>
      <c r="Z15" s="16" t="str">
        <f ca="1">IF($E15=Z$6,VLOOKUP($A15,DONNEES!$B$3:$C$11,2,0),"")</f>
        <v/>
      </c>
    </row>
    <row r="16" spans="1:27" ht="15.75" thickBot="1">
      <c r="E16" s="28" t="s">
        <v>10</v>
      </c>
      <c r="F16" s="19" t="str">
        <f ca="1">IF(SUM(F7:F15)=0,"",SUM(F7:F15))</f>
        <v/>
      </c>
      <c r="G16" s="19" t="str">
        <f t="shared" ref="G16:Z16" ca="1" si="1">IF(SUM(G7:G15)=0,"",SUM(G7:G15))</f>
        <v/>
      </c>
      <c r="H16" s="19" t="str">
        <f t="shared" ca="1" si="1"/>
        <v/>
      </c>
      <c r="I16" s="19" t="str">
        <f t="shared" ca="1" si="1"/>
        <v/>
      </c>
      <c r="J16" s="19">
        <f t="shared" ca="1" si="1"/>
        <v>10</v>
      </c>
      <c r="K16" s="19" t="str">
        <f t="shared" ca="1" si="1"/>
        <v/>
      </c>
      <c r="L16" s="19" t="str">
        <f t="shared" ca="1" si="1"/>
        <v/>
      </c>
      <c r="M16" s="19" t="str">
        <f t="shared" ca="1" si="1"/>
        <v/>
      </c>
      <c r="N16" s="19">
        <f t="shared" ca="1" si="1"/>
        <v>15</v>
      </c>
      <c r="O16" s="19" t="str">
        <f t="shared" ca="1" si="1"/>
        <v/>
      </c>
      <c r="P16" s="19" t="str">
        <f t="shared" ca="1" si="1"/>
        <v/>
      </c>
      <c r="Q16" s="19" t="str">
        <f t="shared" ca="1" si="1"/>
        <v/>
      </c>
      <c r="R16" s="19" t="str">
        <f t="shared" ca="1" si="1"/>
        <v/>
      </c>
      <c r="S16" s="19">
        <f t="shared" ca="1" si="1"/>
        <v>20</v>
      </c>
      <c r="T16" s="19" t="str">
        <f t="shared" ca="1" si="1"/>
        <v/>
      </c>
      <c r="U16" s="19" t="str">
        <f t="shared" ca="1" si="1"/>
        <v/>
      </c>
      <c r="V16" s="19" t="str">
        <f t="shared" ca="1" si="1"/>
        <v/>
      </c>
      <c r="W16" s="19">
        <f t="shared" ca="1" si="1"/>
        <v>50</v>
      </c>
      <c r="X16" s="19" t="str">
        <f t="shared" ca="1" si="1"/>
        <v/>
      </c>
      <c r="Y16" s="19">
        <f t="shared" ca="1" si="1"/>
        <v>30</v>
      </c>
      <c r="Z16" s="20" t="str">
        <f t="shared" ca="1" si="1"/>
        <v/>
      </c>
      <c r="AA16" t="e">
        <f>NA()</f>
        <v>#N/A</v>
      </c>
    </row>
    <row r="17" spans="1:2">
      <c r="A17" s="41"/>
      <c r="B17" s="42"/>
    </row>
    <row r="18" spans="1:2">
      <c r="A18" s="41"/>
      <c r="B18" s="42"/>
    </row>
    <row r="19" spans="1:2">
      <c r="A19" s="41"/>
      <c r="B19" s="42"/>
    </row>
    <row r="20" spans="1:2">
      <c r="A20" s="41"/>
      <c r="B20" s="42"/>
    </row>
    <row r="21" spans="1:2">
      <c r="A21" s="41"/>
      <c r="B21" s="42"/>
    </row>
    <row r="22" spans="1:2">
      <c r="A22" s="41"/>
      <c r="B22" s="42"/>
    </row>
    <row r="23" spans="1:2">
      <c r="A23" s="41"/>
      <c r="B23" s="42"/>
    </row>
    <row r="24" spans="1:2">
      <c r="A24" s="41"/>
      <c r="B24" s="42"/>
    </row>
    <row r="25" spans="1:2">
      <c r="A25" s="41"/>
      <c r="B25" s="42"/>
    </row>
    <row r="26" spans="1:2">
      <c r="A26" s="43"/>
      <c r="B26" s="42"/>
    </row>
  </sheetData>
  <mergeCells count="5">
    <mergeCell ref="E2:F2"/>
    <mergeCell ref="E3:F3"/>
    <mergeCell ref="F5:Z5"/>
    <mergeCell ref="B5:E5"/>
    <mergeCell ref="A5:A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&amp;L&amp;"-,Gras"&amp;10EFFICIENCE-GTH&amp;R&amp;"-,Gras"&amp;9Pierre WOITIEZ</oddHeader>
    <oddFooter>&amp;L&amp;"-,Gras"&amp;9IMMOBILIER D'ENTREPRISE&amp;R&amp;"-,Gras"&amp;9 &amp;A - Page 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DONNEES!$B$15:$B$18</xm:f>
          </x14:formula1>
          <xm:sqref>D7:D15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D18"/>
  <sheetViews>
    <sheetView workbookViewId="0">
      <selection activeCell="E21" sqref="E21"/>
    </sheetView>
  </sheetViews>
  <sheetFormatPr baseColWidth="10" defaultRowHeight="15"/>
  <cols>
    <col min="1" max="1" width="1.7109375" customWidth="1"/>
    <col min="2" max="2" width="15.7109375" customWidth="1"/>
    <col min="3" max="3" width="21" customWidth="1"/>
    <col min="4" max="4" width="14.140625" customWidth="1"/>
    <col min="5" max="5" width="7.5703125" customWidth="1"/>
  </cols>
  <sheetData>
    <row r="1" spans="1:4" ht="19.5" thickBot="1">
      <c r="A1" s="11" t="s">
        <v>9</v>
      </c>
    </row>
    <row r="2" spans="1:4" ht="15.75" thickBot="1">
      <c r="B2" s="12" t="s">
        <v>6</v>
      </c>
      <c r="C2" s="12" t="s">
        <v>4</v>
      </c>
      <c r="D2" s="10" t="s">
        <v>7</v>
      </c>
    </row>
    <row r="3" spans="1:4" ht="12" customHeight="1">
      <c r="B3" s="47" t="s">
        <v>21</v>
      </c>
      <c r="C3" s="48">
        <v>10</v>
      </c>
      <c r="D3" s="14">
        <v>1000</v>
      </c>
    </row>
    <row r="4" spans="1:4" ht="12" customHeight="1">
      <c r="B4" s="13" t="s">
        <v>22</v>
      </c>
      <c r="C4" s="49">
        <v>40</v>
      </c>
      <c r="D4" s="14">
        <v>2000</v>
      </c>
    </row>
    <row r="5" spans="1:4" ht="12" customHeight="1">
      <c r="B5" s="13" t="s">
        <v>23</v>
      </c>
      <c r="C5" s="49">
        <v>40</v>
      </c>
      <c r="D5" s="14">
        <v>3000</v>
      </c>
    </row>
    <row r="6" spans="1:4" ht="12" customHeight="1">
      <c r="B6" s="13" t="s">
        <v>24</v>
      </c>
      <c r="C6" s="49">
        <v>40</v>
      </c>
      <c r="D6" s="14">
        <v>4000</v>
      </c>
    </row>
    <row r="7" spans="1:4" ht="12" customHeight="1">
      <c r="B7" s="13" t="s">
        <v>25</v>
      </c>
      <c r="C7" s="49">
        <v>25</v>
      </c>
      <c r="D7" s="14">
        <v>5000</v>
      </c>
    </row>
    <row r="8" spans="1:4" ht="12" customHeight="1">
      <c r="B8" s="13" t="s">
        <v>26</v>
      </c>
      <c r="C8" s="49">
        <v>25</v>
      </c>
      <c r="D8" s="14">
        <v>6000</v>
      </c>
    </row>
    <row r="9" spans="1:4" ht="12" customHeight="1">
      <c r="B9" s="13" t="s">
        <v>27</v>
      </c>
      <c r="C9" s="49">
        <v>15</v>
      </c>
      <c r="D9" s="14">
        <v>7000</v>
      </c>
    </row>
    <row r="10" spans="1:4" ht="12" customHeight="1">
      <c r="B10" s="13" t="s">
        <v>28</v>
      </c>
      <c r="C10" s="49">
        <v>30</v>
      </c>
      <c r="D10" s="14">
        <v>8000</v>
      </c>
    </row>
    <row r="11" spans="1:4" ht="12" customHeight="1" thickBot="1">
      <c r="B11" s="36" t="s">
        <v>29</v>
      </c>
      <c r="C11" s="50">
        <v>20</v>
      </c>
      <c r="D11" s="15">
        <v>9000</v>
      </c>
    </row>
    <row r="12" spans="1:4" ht="12" customHeight="1"/>
    <row r="13" spans="1:4" ht="19.5" thickBot="1">
      <c r="A13" s="11" t="s">
        <v>12</v>
      </c>
    </row>
    <row r="14" spans="1:4" ht="15.75" thickBot="1">
      <c r="B14" s="17" t="s">
        <v>19</v>
      </c>
      <c r="C14" s="18" t="s">
        <v>18</v>
      </c>
    </row>
    <row r="15" spans="1:4">
      <c r="B15" s="44" t="s">
        <v>17</v>
      </c>
      <c r="C15" s="37">
        <v>1.1000000000000001</v>
      </c>
    </row>
    <row r="16" spans="1:4">
      <c r="B16" s="45" t="s">
        <v>14</v>
      </c>
      <c r="C16" s="38">
        <v>1</v>
      </c>
    </row>
    <row r="17" spans="2:3">
      <c r="B17" s="45" t="s">
        <v>15</v>
      </c>
      <c r="C17" s="38">
        <v>0.95</v>
      </c>
    </row>
    <row r="18" spans="2:3" ht="15.75" thickBot="1">
      <c r="B18" s="46" t="s">
        <v>16</v>
      </c>
      <c r="C18" s="39">
        <v>0.85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 GER</vt:lpstr>
      <vt:lpstr>DONNEES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Efficience</dc:creator>
  <cp:lastModifiedBy> </cp:lastModifiedBy>
  <cp:lastPrinted>2015-06-01T08:59:38Z</cp:lastPrinted>
  <dcterms:created xsi:type="dcterms:W3CDTF">2015-05-28T07:45:49Z</dcterms:created>
  <dcterms:modified xsi:type="dcterms:W3CDTF">2015-06-05T13:55:28Z</dcterms:modified>
</cp:coreProperties>
</file>