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8515" windowHeight="16350"/>
  </bookViews>
  <sheets>
    <sheet name="Feuil1" sheetId="1" r:id="rId1"/>
  </sheets>
  <definedNames>
    <definedName name="Capital">Feuil1!$N$2</definedName>
    <definedName name="Player">Feuil1!$C$3:$C$52</definedName>
    <definedName name="points">Feuil1!$E$3:$E$52</definedName>
    <definedName name="Role">Feuil1!$D$3:$D$52</definedName>
    <definedName name="salaire">Feuil1!$K$3:$K$52</definedName>
    <definedName name="Team_cost">Feuil1!$N$3</definedName>
  </definedNames>
  <calcPr calcId="145621"/>
</workbook>
</file>

<file path=xl/calcChain.xml><?xml version="1.0" encoding="utf-8"?>
<calcChain xmlns="http://schemas.openxmlformats.org/spreadsheetml/2006/main">
  <c r="Z4" i="1" l="1" a="1"/>
  <c r="Z4" i="1" s="1"/>
  <c r="AA4" i="1" a="1"/>
  <c r="AA4" i="1" s="1"/>
  <c r="AB4" i="1" a="1"/>
  <c r="AB4" i="1" s="1"/>
  <c r="AC4" i="1" a="1"/>
  <c r="AC4" i="1" s="1"/>
  <c r="AD4" i="1" a="1"/>
  <c r="AD4" i="1" s="1"/>
  <c r="AE4" i="1" a="1"/>
  <c r="AE4" i="1" s="1"/>
  <c r="AF4" i="1" a="1"/>
  <c r="AF4" i="1" s="1"/>
  <c r="Z5" i="1" a="1"/>
  <c r="Z5" i="1" s="1"/>
  <c r="AA5" i="1" a="1"/>
  <c r="AA5" i="1" s="1"/>
  <c r="AB5" i="1" a="1"/>
  <c r="AB5" i="1" s="1"/>
  <c r="AC5" i="1" a="1"/>
  <c r="AC5" i="1"/>
  <c r="AD5" i="1" a="1"/>
  <c r="AD5" i="1" s="1"/>
  <c r="AE5" i="1" a="1"/>
  <c r="AE5" i="1" s="1"/>
  <c r="AF5" i="1" a="1"/>
  <c r="AF5" i="1" s="1"/>
  <c r="Z6" i="1" a="1"/>
  <c r="Z6" i="1" s="1"/>
  <c r="AA6" i="1" a="1"/>
  <c r="AA6" i="1" s="1"/>
  <c r="AB6" i="1" a="1"/>
  <c r="AB6" i="1" s="1"/>
  <c r="AC6" i="1" a="1"/>
  <c r="AC6" i="1" s="1"/>
  <c r="AD6" i="1" a="1"/>
  <c r="AD6" i="1" s="1"/>
  <c r="AE6" i="1" a="1"/>
  <c r="AE6" i="1" s="1"/>
  <c r="AF6" i="1" a="1"/>
  <c r="AF6" i="1" s="1"/>
  <c r="Z7" i="1" a="1"/>
  <c r="Z7" i="1" s="1"/>
  <c r="AA7" i="1" a="1"/>
  <c r="AA7" i="1" s="1"/>
  <c r="AB7" i="1" a="1"/>
  <c r="AB7" i="1" s="1"/>
  <c r="AC7" i="1" a="1"/>
  <c r="AC7" i="1" s="1"/>
  <c r="AD7" i="1" a="1"/>
  <c r="AD7" i="1" s="1"/>
  <c r="AE7" i="1" a="1"/>
  <c r="AE7" i="1" s="1"/>
  <c r="AF7" i="1" a="1"/>
  <c r="AF7" i="1" s="1"/>
  <c r="Z8" i="1" a="1"/>
  <c r="Z8" i="1" s="1"/>
  <c r="AA8" i="1" a="1"/>
  <c r="AA8" i="1" s="1"/>
  <c r="AB8" i="1" a="1"/>
  <c r="AB8" i="1" s="1"/>
  <c r="AC8" i="1" a="1"/>
  <c r="AC8" i="1" s="1"/>
  <c r="AD8" i="1" a="1"/>
  <c r="AD8" i="1" s="1"/>
  <c r="AE8" i="1" a="1"/>
  <c r="AE8" i="1" s="1"/>
  <c r="AF8" i="1" a="1"/>
  <c r="AF8" i="1" s="1"/>
  <c r="Z9" i="1" a="1"/>
  <c r="Z9" i="1" s="1"/>
  <c r="AA9" i="1" a="1"/>
  <c r="AA9" i="1" s="1"/>
  <c r="AB9" i="1" a="1"/>
  <c r="AB9" i="1" s="1"/>
  <c r="AC9" i="1" a="1"/>
  <c r="AC9" i="1" s="1"/>
  <c r="AD9" i="1" a="1"/>
  <c r="AD9" i="1" s="1"/>
  <c r="AE9" i="1" a="1"/>
  <c r="AE9" i="1" s="1"/>
  <c r="AF9" i="1" a="1"/>
  <c r="AF9" i="1" s="1"/>
  <c r="Z10" i="1" a="1"/>
  <c r="Z10" i="1" s="1"/>
  <c r="AA10" i="1" a="1"/>
  <c r="AA10" i="1" s="1"/>
  <c r="AB10" i="1" a="1"/>
  <c r="AB10" i="1" s="1"/>
  <c r="AC10" i="1" a="1"/>
  <c r="AC10" i="1" s="1"/>
  <c r="AD10" i="1" a="1"/>
  <c r="AD10" i="1" s="1"/>
  <c r="AE10" i="1" a="1"/>
  <c r="AE10" i="1" s="1"/>
  <c r="AF10" i="1" a="1"/>
  <c r="AF10" i="1" s="1"/>
  <c r="Z11" i="1" a="1"/>
  <c r="Z11" i="1" s="1"/>
  <c r="AA11" i="1" a="1"/>
  <c r="AA11" i="1" s="1"/>
  <c r="AB11" i="1" a="1"/>
  <c r="AB11" i="1" s="1"/>
  <c r="AC11" i="1" a="1"/>
  <c r="AC11" i="1" s="1"/>
  <c r="AD11" i="1" a="1"/>
  <c r="AD11" i="1" s="1"/>
  <c r="AE11" i="1" a="1"/>
  <c r="AE11" i="1" s="1"/>
  <c r="AF11" i="1" a="1"/>
  <c r="AF11" i="1" s="1"/>
  <c r="Z12" i="1" a="1"/>
  <c r="Z12" i="1" s="1"/>
  <c r="AA12" i="1" a="1"/>
  <c r="AA12" i="1" s="1"/>
  <c r="AB12" i="1" a="1"/>
  <c r="AB12" i="1" s="1"/>
  <c r="AC12" i="1" a="1"/>
  <c r="AC12" i="1" s="1"/>
  <c r="AD12" i="1" a="1"/>
  <c r="AD12" i="1" s="1"/>
  <c r="AE12" i="1" a="1"/>
  <c r="AE12" i="1" s="1"/>
  <c r="AF12" i="1" a="1"/>
  <c r="AF12" i="1" s="1"/>
  <c r="Z13" i="1" a="1"/>
  <c r="Z13" i="1" s="1"/>
  <c r="AA13" i="1" a="1"/>
  <c r="AA13" i="1" s="1"/>
  <c r="AB13" i="1" a="1"/>
  <c r="AB13" i="1" s="1"/>
  <c r="AC13" i="1" a="1"/>
  <c r="AC13" i="1" s="1"/>
  <c r="AD13" i="1" a="1"/>
  <c r="AD13" i="1" s="1"/>
  <c r="AE13" i="1" a="1"/>
  <c r="AE13" i="1" s="1"/>
  <c r="AF13" i="1" a="1"/>
  <c r="AF13" i="1" s="1"/>
  <c r="Z14" i="1" a="1"/>
  <c r="Z14" i="1" s="1"/>
  <c r="AA14" i="1" a="1"/>
  <c r="AA14" i="1" s="1"/>
  <c r="AB14" i="1" a="1"/>
  <c r="AB14" i="1" s="1"/>
  <c r="AC14" i="1" a="1"/>
  <c r="AC14" i="1" s="1"/>
  <c r="AD14" i="1" a="1"/>
  <c r="AD14" i="1" s="1"/>
  <c r="AE14" i="1" a="1"/>
  <c r="AE14" i="1" s="1"/>
  <c r="AF14" i="1" a="1"/>
  <c r="AF14" i="1" s="1"/>
  <c r="Z15" i="1" a="1"/>
  <c r="Z15" i="1" s="1"/>
  <c r="AA15" i="1" a="1"/>
  <c r="AA15" i="1" s="1"/>
  <c r="AB15" i="1" a="1"/>
  <c r="AB15" i="1" s="1"/>
  <c r="AC15" i="1" a="1"/>
  <c r="AC15" i="1" s="1"/>
  <c r="AD15" i="1" a="1"/>
  <c r="AD15" i="1" s="1"/>
  <c r="AE15" i="1" a="1"/>
  <c r="AE15" i="1" s="1"/>
  <c r="AF15" i="1" a="1"/>
  <c r="AF15" i="1" s="1"/>
  <c r="Z16" i="1" a="1"/>
  <c r="Z16" i="1" s="1"/>
  <c r="AA16" i="1" a="1"/>
  <c r="AA16" i="1" s="1"/>
  <c r="AB16" i="1" a="1"/>
  <c r="AB16" i="1" s="1"/>
  <c r="AC16" i="1" a="1"/>
  <c r="AC16" i="1" s="1"/>
  <c r="AD16" i="1" a="1"/>
  <c r="AD16" i="1" s="1"/>
  <c r="AE16" i="1" a="1"/>
  <c r="AE16" i="1" s="1"/>
  <c r="AF16" i="1" a="1"/>
  <c r="AF16" i="1" s="1"/>
  <c r="Z17" i="1" a="1"/>
  <c r="Z17" i="1" s="1"/>
  <c r="AA17" i="1" a="1"/>
  <c r="AA17" i="1" s="1"/>
  <c r="AB17" i="1" a="1"/>
  <c r="AB17" i="1" s="1"/>
  <c r="AC17" i="1" a="1"/>
  <c r="AC17" i="1" s="1"/>
  <c r="AD17" i="1" a="1"/>
  <c r="AD17" i="1" s="1"/>
  <c r="AE17" i="1" a="1"/>
  <c r="AE17" i="1" s="1"/>
  <c r="AF17" i="1" a="1"/>
  <c r="AF17" i="1" s="1"/>
  <c r="Z18" i="1" a="1"/>
  <c r="Z18" i="1" s="1"/>
  <c r="AA18" i="1" a="1"/>
  <c r="AA18" i="1" s="1"/>
  <c r="AB18" i="1" a="1"/>
  <c r="AB18" i="1" s="1"/>
  <c r="AC18" i="1" a="1"/>
  <c r="AC18" i="1" s="1"/>
  <c r="AD18" i="1" a="1"/>
  <c r="AD18" i="1" s="1"/>
  <c r="AE18" i="1" a="1"/>
  <c r="AE18" i="1" s="1"/>
  <c r="AF18" i="1" a="1"/>
  <c r="AF18" i="1" s="1"/>
  <c r="Z19" i="1" a="1"/>
  <c r="Z19" i="1" s="1"/>
  <c r="AA19" i="1" a="1"/>
  <c r="AA19" i="1" s="1"/>
  <c r="AB19" i="1" a="1"/>
  <c r="AB19" i="1" s="1"/>
  <c r="AC19" i="1" a="1"/>
  <c r="AC19" i="1" s="1"/>
  <c r="AD19" i="1" a="1"/>
  <c r="AD19" i="1" s="1"/>
  <c r="AE19" i="1" a="1"/>
  <c r="AE19" i="1" s="1"/>
  <c r="AF19" i="1" a="1"/>
  <c r="AF19" i="1" s="1"/>
  <c r="Z20" i="1" a="1"/>
  <c r="Z20" i="1" s="1"/>
  <c r="AA20" i="1" a="1"/>
  <c r="AA20" i="1" s="1"/>
  <c r="AB20" i="1" a="1"/>
  <c r="AB20" i="1" s="1"/>
  <c r="AC20" i="1" a="1"/>
  <c r="AC20" i="1" s="1"/>
  <c r="AD20" i="1" a="1"/>
  <c r="AD20" i="1" s="1"/>
  <c r="AE20" i="1" a="1"/>
  <c r="AE20" i="1" s="1"/>
  <c r="AF20" i="1" a="1"/>
  <c r="AF20" i="1" s="1"/>
  <c r="Z21" i="1" a="1"/>
  <c r="Z21" i="1" s="1"/>
  <c r="AA21" i="1" a="1"/>
  <c r="AA21" i="1" s="1"/>
  <c r="AB21" i="1" a="1"/>
  <c r="AB21" i="1" s="1"/>
  <c r="AC21" i="1" a="1"/>
  <c r="AC21" i="1" s="1"/>
  <c r="AD21" i="1" a="1"/>
  <c r="AD21" i="1" s="1"/>
  <c r="AE21" i="1" a="1"/>
  <c r="AE21" i="1" s="1"/>
  <c r="AF21" i="1" a="1"/>
  <c r="AF21" i="1" s="1"/>
  <c r="Z22" i="1" a="1"/>
  <c r="Z22" i="1" s="1"/>
  <c r="AA22" i="1" a="1"/>
  <c r="AA22" i="1" s="1"/>
  <c r="AB22" i="1" a="1"/>
  <c r="AB22" i="1" s="1"/>
  <c r="AC22" i="1" a="1"/>
  <c r="AC22" i="1" s="1"/>
  <c r="AD22" i="1" a="1"/>
  <c r="AD22" i="1" s="1"/>
  <c r="AE22" i="1" a="1"/>
  <c r="AE22" i="1" s="1"/>
  <c r="AF22" i="1" a="1"/>
  <c r="AF22" i="1" s="1"/>
  <c r="Z23" i="1" a="1"/>
  <c r="Z23" i="1"/>
  <c r="AA23" i="1" a="1"/>
  <c r="AA23" i="1" s="1"/>
  <c r="AB23" i="1" a="1"/>
  <c r="AB23" i="1" s="1"/>
  <c r="AC23" i="1" a="1"/>
  <c r="AC23" i="1" s="1"/>
  <c r="AD23" i="1" a="1"/>
  <c r="AD23" i="1" s="1"/>
  <c r="AE23" i="1" a="1"/>
  <c r="AE23" i="1" s="1"/>
  <c r="AF23" i="1" a="1"/>
  <c r="AF23" i="1" s="1"/>
  <c r="Z24" i="1" a="1"/>
  <c r="Z24" i="1" s="1"/>
  <c r="AA24" i="1" a="1"/>
  <c r="AA24" i="1" s="1"/>
  <c r="AB24" i="1" a="1"/>
  <c r="AB24" i="1" s="1"/>
  <c r="AC24" i="1" a="1"/>
  <c r="AC24" i="1" s="1"/>
  <c r="AD24" i="1" a="1"/>
  <c r="AD24" i="1" s="1"/>
  <c r="AE24" i="1" a="1"/>
  <c r="AE24" i="1" s="1"/>
  <c r="AF24" i="1" a="1"/>
  <c r="AF24" i="1" s="1"/>
  <c r="Z25" i="1" a="1"/>
  <c r="Z25" i="1" s="1"/>
  <c r="AA25" i="1" a="1"/>
  <c r="AA25" i="1" s="1"/>
  <c r="AB25" i="1" a="1"/>
  <c r="AB25" i="1" s="1"/>
  <c r="AC25" i="1" a="1"/>
  <c r="AC25" i="1" s="1"/>
  <c r="AD25" i="1" a="1"/>
  <c r="AD25" i="1" s="1"/>
  <c r="AE25" i="1" a="1"/>
  <c r="AE25" i="1" s="1"/>
  <c r="AF25" i="1" a="1"/>
  <c r="AF25" i="1" s="1"/>
  <c r="Z26" i="1" a="1"/>
  <c r="Z26" i="1" s="1"/>
  <c r="AA26" i="1" a="1"/>
  <c r="AA26" i="1" s="1"/>
  <c r="AB26" i="1" a="1"/>
  <c r="AB26" i="1" s="1"/>
  <c r="AC26" i="1" a="1"/>
  <c r="AC26" i="1" s="1"/>
  <c r="AD26" i="1" a="1"/>
  <c r="AD26" i="1" s="1"/>
  <c r="AE26" i="1" a="1"/>
  <c r="AE26" i="1" s="1"/>
  <c r="AF26" i="1" a="1"/>
  <c r="AF26" i="1" s="1"/>
  <c r="Z27" i="1" a="1"/>
  <c r="Z27" i="1" s="1"/>
  <c r="AA27" i="1" a="1"/>
  <c r="AA27" i="1" s="1"/>
  <c r="AB27" i="1" a="1"/>
  <c r="AB27" i="1" s="1"/>
  <c r="AC27" i="1" a="1"/>
  <c r="AC27" i="1" s="1"/>
  <c r="AD27" i="1" a="1"/>
  <c r="AD27" i="1" s="1"/>
  <c r="AE27" i="1" a="1"/>
  <c r="AE27" i="1" s="1"/>
  <c r="AF27" i="1" a="1"/>
  <c r="AF27" i="1" s="1"/>
  <c r="Z28" i="1" a="1"/>
  <c r="Z28" i="1" s="1"/>
  <c r="AA28" i="1" a="1"/>
  <c r="AA28" i="1" s="1"/>
  <c r="AB28" i="1" a="1"/>
  <c r="AB28" i="1" s="1"/>
  <c r="AC28" i="1" a="1"/>
  <c r="AC28" i="1" s="1"/>
  <c r="AD28" i="1" a="1"/>
  <c r="AD28" i="1" s="1"/>
  <c r="AE28" i="1" a="1"/>
  <c r="AE28" i="1" s="1"/>
  <c r="AF28" i="1" a="1"/>
  <c r="AF28" i="1" s="1"/>
  <c r="Z29" i="1" a="1"/>
  <c r="Z29" i="1" s="1"/>
  <c r="AA29" i="1" a="1"/>
  <c r="AA29" i="1" s="1"/>
  <c r="AB29" i="1" a="1"/>
  <c r="AB29" i="1" s="1"/>
  <c r="AC29" i="1" a="1"/>
  <c r="AC29" i="1" s="1"/>
  <c r="AD29" i="1" a="1"/>
  <c r="AD29" i="1" s="1"/>
  <c r="AE29" i="1" a="1"/>
  <c r="AE29" i="1" s="1"/>
  <c r="AF29" i="1" a="1"/>
  <c r="AF29" i="1" s="1"/>
  <c r="Z30" i="1" a="1"/>
  <c r="Z30" i="1" s="1"/>
  <c r="AA30" i="1" a="1"/>
  <c r="AA30" i="1" s="1"/>
  <c r="AB30" i="1" a="1"/>
  <c r="AB30" i="1" s="1"/>
  <c r="AC30" i="1" a="1"/>
  <c r="AC30" i="1" s="1"/>
  <c r="AD30" i="1" a="1"/>
  <c r="AD30" i="1" s="1"/>
  <c r="AE30" i="1" a="1"/>
  <c r="AE30" i="1" s="1"/>
  <c r="AF30" i="1" a="1"/>
  <c r="AF30" i="1" s="1"/>
  <c r="Y5" i="1" a="1"/>
  <c r="Y5" i="1" s="1"/>
  <c r="Y6" i="1" a="1"/>
  <c r="Y6" i="1" s="1"/>
  <c r="Y7" i="1" a="1"/>
  <c r="Y7" i="1" s="1"/>
  <c r="Y8" i="1" a="1"/>
  <c r="Y8" i="1" s="1"/>
  <c r="Y9" i="1" a="1"/>
  <c r="Y9" i="1" s="1"/>
  <c r="Y10" i="1" a="1"/>
  <c r="Y10" i="1" s="1"/>
  <c r="Y11" i="1" a="1"/>
  <c r="Y11" i="1" s="1"/>
  <c r="Y12" i="1" a="1"/>
  <c r="Y12" i="1" s="1"/>
  <c r="Y13" i="1" a="1"/>
  <c r="Y13" i="1" s="1"/>
  <c r="Y14" i="1" a="1"/>
  <c r="Y14" i="1" s="1"/>
  <c r="Y15" i="1" a="1"/>
  <c r="Y15" i="1" s="1"/>
  <c r="Y16" i="1" a="1"/>
  <c r="Y16" i="1" s="1"/>
  <c r="Y17" i="1" a="1"/>
  <c r="Y17" i="1" s="1"/>
  <c r="Y18" i="1" a="1"/>
  <c r="Y18" i="1" s="1"/>
  <c r="Y19" i="1" a="1"/>
  <c r="Y19" i="1" s="1"/>
  <c r="Y20" i="1" a="1"/>
  <c r="Y20" i="1" s="1"/>
  <c r="Y21" i="1" a="1"/>
  <c r="Y21" i="1" s="1"/>
  <c r="Y22" i="1" a="1"/>
  <c r="Y22" i="1" s="1"/>
  <c r="Y23" i="1" a="1"/>
  <c r="Y23" i="1" s="1"/>
  <c r="Y24" i="1" a="1"/>
  <c r="Y24" i="1" s="1"/>
  <c r="Y25" i="1" a="1"/>
  <c r="Y25" i="1" s="1"/>
  <c r="Y26" i="1" a="1"/>
  <c r="Y26" i="1" s="1"/>
  <c r="Y27" i="1" a="1"/>
  <c r="Y27" i="1" s="1"/>
  <c r="Y28" i="1" a="1"/>
  <c r="Y28" i="1" s="1"/>
  <c r="Y29" i="1" a="1"/>
  <c r="Y29" i="1" s="1"/>
  <c r="Y30" i="1" a="1"/>
  <c r="Y30" i="1" s="1"/>
  <c r="Y4" i="1" a="1"/>
  <c r="Y4" i="1" s="1"/>
  <c r="Z3" i="1" a="1"/>
  <c r="Z3" i="1" s="1"/>
  <c r="AA3" i="1" a="1"/>
  <c r="AA3" i="1" s="1"/>
  <c r="AB3" i="1" a="1"/>
  <c r="AB3" i="1" s="1"/>
  <c r="AC3" i="1" a="1"/>
  <c r="AC3" i="1" s="1"/>
  <c r="AD3" i="1" a="1"/>
  <c r="AD3" i="1" s="1"/>
  <c r="AE3" i="1" a="1"/>
  <c r="AE3" i="1" s="1"/>
  <c r="AF3" i="1" a="1"/>
  <c r="AF3" i="1" s="1"/>
  <c r="Y3" i="1" a="1"/>
  <c r="Y3" i="1" s="1"/>
  <c r="S12" i="1"/>
  <c r="R12" i="1"/>
  <c r="Q12" i="1"/>
  <c r="P12" i="1"/>
  <c r="O12" i="1"/>
  <c r="N12" i="1"/>
  <c r="S11" i="1"/>
  <c r="R11" i="1"/>
  <c r="Q11" i="1"/>
  <c r="P11" i="1"/>
  <c r="O11" i="1"/>
  <c r="N11" i="1"/>
  <c r="S9" i="1"/>
  <c r="R9" i="1"/>
  <c r="Q9" i="1"/>
  <c r="P9" i="1"/>
  <c r="O9" i="1"/>
  <c r="S8" i="1"/>
  <c r="R8" i="1"/>
  <c r="Q8" i="1"/>
  <c r="P8" i="1"/>
  <c r="O8" i="1"/>
  <c r="N9" i="1"/>
  <c r="N8" i="1"/>
  <c r="U10" i="1"/>
  <c r="U7" i="1" a="1"/>
  <c r="U7" i="1" s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T7" i="1" s="1" a="1"/>
  <c r="T7" i="1" s="1"/>
  <c r="T10" i="1" l="1" a="1"/>
  <c r="T10" i="1" s="1"/>
  <c r="R58" i="1" l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DB58" i="1"/>
  <c r="DC58" i="1"/>
  <c r="DD58" i="1"/>
  <c r="DE58" i="1"/>
  <c r="P58" i="1"/>
  <c r="Q58" i="1"/>
  <c r="N58" i="1"/>
  <c r="O58" i="1"/>
  <c r="L58" i="1"/>
  <c r="M58" i="1"/>
  <c r="K58" i="1"/>
  <c r="J58" i="1"/>
  <c r="B62" i="1" l="1"/>
  <c r="C62" i="1"/>
  <c r="B63" i="1"/>
  <c r="C63" i="1"/>
  <c r="B64" i="1"/>
  <c r="C64" i="1"/>
  <c r="F64" i="1"/>
  <c r="E64" i="1"/>
  <c r="D64" i="1"/>
  <c r="F63" i="1"/>
  <c r="E63" i="1"/>
  <c r="D63" i="1"/>
  <c r="F62" i="1"/>
  <c r="E62" i="1"/>
  <c r="D62" i="1"/>
  <c r="B61" i="1"/>
  <c r="C61" i="1"/>
  <c r="D61" i="1"/>
  <c r="E61" i="1"/>
  <c r="F61" i="1"/>
  <c r="K61" i="1" l="1"/>
  <c r="J61" i="1"/>
  <c r="AD61" i="1"/>
  <c r="AE61" i="1"/>
  <c r="AY61" i="1"/>
  <c r="AX61" i="1"/>
  <c r="BR61" i="1"/>
  <c r="BS61" i="1"/>
  <c r="CM61" i="1"/>
  <c r="CL61" i="1"/>
  <c r="AX62" i="1"/>
  <c r="AY62" i="1"/>
  <c r="AD62" i="1"/>
  <c r="AE62" i="1"/>
  <c r="L62" i="1"/>
  <c r="M62" i="1"/>
  <c r="AY63" i="1"/>
  <c r="AX63" i="1"/>
  <c r="AE63" i="1"/>
  <c r="AD63" i="1"/>
  <c r="N63" i="1"/>
  <c r="O63" i="1"/>
  <c r="AX64" i="1"/>
  <c r="AY64" i="1"/>
  <c r="AD64" i="1"/>
  <c r="AE64" i="1"/>
  <c r="Q64" i="1"/>
  <c r="P64" i="1"/>
  <c r="BR64" i="1"/>
  <c r="BS64" i="1"/>
  <c r="CM64" i="1"/>
  <c r="CL64" i="1"/>
  <c r="BS63" i="1"/>
  <c r="BR63" i="1"/>
  <c r="CL63" i="1"/>
  <c r="CM63" i="1"/>
  <c r="BR62" i="1"/>
  <c r="BS62" i="1"/>
  <c r="CL62" i="1"/>
  <c r="CM62" i="1"/>
  <c r="G62" i="1"/>
  <c r="H62" i="1"/>
  <c r="G61" i="1"/>
  <c r="H61" i="1"/>
  <c r="G63" i="1"/>
  <c r="H63" i="1"/>
  <c r="G64" i="1"/>
  <c r="H64" i="1"/>
  <c r="BS56" i="1" l="1" a="1"/>
  <c r="BS56" i="1" s="1"/>
  <c r="AY56" i="1" a="1"/>
  <c r="AY56" i="1" s="1"/>
  <c r="CM56" i="1" a="1"/>
  <c r="CM56" i="1" s="1"/>
  <c r="AE56" i="1" a="1"/>
  <c r="AE56" i="1" s="1"/>
  <c r="S63" i="1"/>
  <c r="AI63" i="1"/>
  <c r="BO63" i="1"/>
  <c r="CE63" i="1"/>
  <c r="CU63" i="1"/>
  <c r="U63" i="1"/>
  <c r="AK63" i="1"/>
  <c r="BA63" i="1"/>
  <c r="BQ63" i="1"/>
  <c r="CG63" i="1"/>
  <c r="CW63" i="1"/>
  <c r="W63" i="1"/>
  <c r="AM63" i="1"/>
  <c r="BC63" i="1"/>
  <c r="CI63" i="1"/>
  <c r="CY63" i="1"/>
  <c r="Y63" i="1"/>
  <c r="AO63" i="1"/>
  <c r="BE63" i="1"/>
  <c r="BU63" i="1"/>
  <c r="CK63" i="1"/>
  <c r="DA63" i="1"/>
  <c r="K63" i="1"/>
  <c r="AA63" i="1"/>
  <c r="AQ63" i="1"/>
  <c r="BG63" i="1"/>
  <c r="BW63" i="1"/>
  <c r="DC63" i="1"/>
  <c r="M63" i="1"/>
  <c r="AC63" i="1"/>
  <c r="AS63" i="1"/>
  <c r="BI63" i="1"/>
  <c r="BY63" i="1"/>
  <c r="CO63" i="1"/>
  <c r="DE63" i="1"/>
  <c r="AU63" i="1"/>
  <c r="BK63" i="1"/>
  <c r="CA63" i="1"/>
  <c r="CQ63" i="1"/>
  <c r="AW63" i="1"/>
  <c r="CS63" i="1"/>
  <c r="BM63" i="1"/>
  <c r="AG63" i="1"/>
  <c r="CC63" i="1"/>
  <c r="Q63" i="1"/>
  <c r="R63" i="1"/>
  <c r="AH63" i="1"/>
  <c r="BN63" i="1"/>
  <c r="CD63" i="1"/>
  <c r="CT63" i="1"/>
  <c r="V63" i="1"/>
  <c r="AL63" i="1"/>
  <c r="BB63" i="1"/>
  <c r="CH63" i="1"/>
  <c r="CX63" i="1"/>
  <c r="X63" i="1"/>
  <c r="AN63" i="1"/>
  <c r="BD63" i="1"/>
  <c r="BT63" i="1"/>
  <c r="CJ63" i="1"/>
  <c r="CZ63" i="1"/>
  <c r="J63" i="1"/>
  <c r="Z63" i="1"/>
  <c r="AP63" i="1"/>
  <c r="BF63" i="1"/>
  <c r="BV63" i="1"/>
  <c r="DB63" i="1"/>
  <c r="L63" i="1"/>
  <c r="AB63" i="1"/>
  <c r="AR63" i="1"/>
  <c r="BH63" i="1"/>
  <c r="BX63" i="1"/>
  <c r="CN63" i="1"/>
  <c r="DD63" i="1"/>
  <c r="AT63" i="1"/>
  <c r="BJ63" i="1"/>
  <c r="BZ63" i="1"/>
  <c r="CP63" i="1"/>
  <c r="P63" i="1"/>
  <c r="AF63" i="1"/>
  <c r="AV63" i="1"/>
  <c r="BL63" i="1"/>
  <c r="CB63" i="1"/>
  <c r="CR63" i="1"/>
  <c r="AJ63" i="1"/>
  <c r="CV63" i="1"/>
  <c r="AZ63" i="1"/>
  <c r="BP63" i="1"/>
  <c r="CF63" i="1"/>
  <c r="T63" i="1"/>
  <c r="N64" i="1"/>
  <c r="AT64" i="1"/>
  <c r="BJ64" i="1"/>
  <c r="BZ64" i="1"/>
  <c r="CP64" i="1"/>
  <c r="R64" i="1"/>
  <c r="AH64" i="1"/>
  <c r="BN64" i="1"/>
  <c r="CD64" i="1"/>
  <c r="CT64" i="1"/>
  <c r="T64" i="1"/>
  <c r="AJ64" i="1"/>
  <c r="AZ64" i="1"/>
  <c r="BP64" i="1"/>
  <c r="CF64" i="1"/>
  <c r="CV64" i="1"/>
  <c r="V64" i="1"/>
  <c r="AL64" i="1"/>
  <c r="BB64" i="1"/>
  <c r="CH64" i="1"/>
  <c r="CX64" i="1"/>
  <c r="X64" i="1"/>
  <c r="AN64" i="1"/>
  <c r="BD64" i="1"/>
  <c r="BT64" i="1"/>
  <c r="CJ64" i="1"/>
  <c r="CZ64" i="1"/>
  <c r="J64" i="1"/>
  <c r="Z64" i="1"/>
  <c r="AP64" i="1"/>
  <c r="BF64" i="1"/>
  <c r="BV64" i="1"/>
  <c r="DB64" i="1"/>
  <c r="L64" i="1"/>
  <c r="AB64" i="1"/>
  <c r="AR64" i="1"/>
  <c r="BH64" i="1"/>
  <c r="BX64" i="1"/>
  <c r="CN64" i="1"/>
  <c r="DD64" i="1"/>
  <c r="AV64" i="1"/>
  <c r="CB64" i="1"/>
  <c r="CR64" i="1"/>
  <c r="AF64" i="1"/>
  <c r="BL64" i="1"/>
  <c r="O64" i="1"/>
  <c r="AU64" i="1"/>
  <c r="BK64" i="1"/>
  <c r="CA64" i="1"/>
  <c r="CQ64" i="1"/>
  <c r="S64" i="1"/>
  <c r="AI64" i="1"/>
  <c r="BO64" i="1"/>
  <c r="CE64" i="1"/>
  <c r="CU64" i="1"/>
  <c r="U64" i="1"/>
  <c r="AK64" i="1"/>
  <c r="BA64" i="1"/>
  <c r="BQ64" i="1"/>
  <c r="CG64" i="1"/>
  <c r="CW64" i="1"/>
  <c r="W64" i="1"/>
  <c r="AM64" i="1"/>
  <c r="BC64" i="1"/>
  <c r="CI64" i="1"/>
  <c r="CY64" i="1"/>
  <c r="Y64" i="1"/>
  <c r="AO64" i="1"/>
  <c r="BE64" i="1"/>
  <c r="BU64" i="1"/>
  <c r="CK64" i="1"/>
  <c r="DA64" i="1"/>
  <c r="K64" i="1"/>
  <c r="AA64" i="1"/>
  <c r="AQ64" i="1"/>
  <c r="BG64" i="1"/>
  <c r="BW64" i="1"/>
  <c r="DC64" i="1"/>
  <c r="AS64" i="1"/>
  <c r="AW64" i="1"/>
  <c r="BY64" i="1"/>
  <c r="CS64" i="1"/>
  <c r="DE64" i="1"/>
  <c r="M64" i="1"/>
  <c r="AC64" i="1"/>
  <c r="CC64" i="1"/>
  <c r="BM64" i="1"/>
  <c r="AG64" i="1"/>
  <c r="CO64" i="1"/>
  <c r="BI64" i="1"/>
  <c r="CQ61" i="1"/>
  <c r="BO61" i="1"/>
  <c r="O61" i="1"/>
  <c r="S61" i="1"/>
  <c r="CW61" i="1"/>
  <c r="BC61" i="1"/>
  <c r="U61" i="1"/>
  <c r="BW61" i="1"/>
  <c r="AO61" i="1"/>
  <c r="AU61" i="1"/>
  <c r="CC61" i="1"/>
  <c r="AS61" i="1"/>
  <c r="CE61" i="1"/>
  <c r="CS61" i="1"/>
  <c r="CA61" i="1"/>
  <c r="BY61" i="1"/>
  <c r="BQ61" i="1"/>
  <c r="AQ61" i="1"/>
  <c r="Q61" i="1"/>
  <c r="BA61" i="1"/>
  <c r="CU61" i="1"/>
  <c r="BE61" i="1"/>
  <c r="BU61" i="1"/>
  <c r="AW61" i="1"/>
  <c r="CY61" i="1"/>
  <c r="M61" i="1"/>
  <c r="AA61" i="1"/>
  <c r="AG61" i="1"/>
  <c r="CO61" i="1"/>
  <c r="AM61" i="1"/>
  <c r="BM61" i="1"/>
  <c r="AK61" i="1"/>
  <c r="CK61" i="1"/>
  <c r="BK61" i="1"/>
  <c r="BG61" i="1"/>
  <c r="CI61" i="1"/>
  <c r="DA61" i="1"/>
  <c r="BI61" i="1"/>
  <c r="Y61" i="1"/>
  <c r="CG61" i="1"/>
  <c r="W61" i="1"/>
  <c r="DC61" i="1"/>
  <c r="DE61" i="1"/>
  <c r="AC61" i="1"/>
  <c r="AI61" i="1"/>
  <c r="AM62" i="1"/>
  <c r="BC62" i="1"/>
  <c r="CI62" i="1"/>
  <c r="CY62" i="1"/>
  <c r="W62" i="1"/>
  <c r="Y62" i="1"/>
  <c r="AO62" i="1"/>
  <c r="BE62" i="1"/>
  <c r="BU62" i="1"/>
  <c r="CK62" i="1"/>
  <c r="DA62" i="1"/>
  <c r="K62" i="1"/>
  <c r="AA62" i="1"/>
  <c r="AQ62" i="1"/>
  <c r="BG62" i="1"/>
  <c r="BW62" i="1"/>
  <c r="DC62" i="1"/>
  <c r="AC62" i="1"/>
  <c r="AS62" i="1"/>
  <c r="BI62" i="1"/>
  <c r="BY62" i="1"/>
  <c r="CO62" i="1"/>
  <c r="DE62" i="1"/>
  <c r="O62" i="1"/>
  <c r="AU62" i="1"/>
  <c r="BK62" i="1"/>
  <c r="CA62" i="1"/>
  <c r="CQ62" i="1"/>
  <c r="Q62" i="1"/>
  <c r="AG62" i="1"/>
  <c r="AW62" i="1"/>
  <c r="BM62" i="1"/>
  <c r="CC62" i="1"/>
  <c r="CS62" i="1"/>
  <c r="S62" i="1"/>
  <c r="AI62" i="1"/>
  <c r="BO62" i="1"/>
  <c r="CE62" i="1"/>
  <c r="CU62" i="1"/>
  <c r="BA62" i="1"/>
  <c r="BQ62" i="1"/>
  <c r="CG62" i="1"/>
  <c r="AK62" i="1"/>
  <c r="U62" i="1"/>
  <c r="CW62" i="1"/>
  <c r="CZ61" i="1"/>
  <c r="CH61" i="1"/>
  <c r="BH61" i="1"/>
  <c r="AH61" i="1"/>
  <c r="AF61" i="1"/>
  <c r="X61" i="1"/>
  <c r="CN61" i="1"/>
  <c r="DD61" i="1"/>
  <c r="BT61" i="1"/>
  <c r="BL61" i="1"/>
  <c r="AL61" i="1"/>
  <c r="L61" i="1"/>
  <c r="AB61" i="1"/>
  <c r="CP61" i="1"/>
  <c r="BV61" i="1"/>
  <c r="BN61" i="1"/>
  <c r="AN61" i="1"/>
  <c r="N61" i="1"/>
  <c r="BP61" i="1"/>
  <c r="AP61" i="1"/>
  <c r="CR61" i="1"/>
  <c r="BZ61" i="1"/>
  <c r="BX61" i="1"/>
  <c r="P61" i="1"/>
  <c r="CT61" i="1"/>
  <c r="CB61" i="1"/>
  <c r="AZ61" i="1"/>
  <c r="AR61" i="1"/>
  <c r="R61" i="1"/>
  <c r="CV61" i="1"/>
  <c r="CD61" i="1"/>
  <c r="BD61" i="1"/>
  <c r="BE56" i="1" s="1" a="1"/>
  <c r="BE56" i="1" s="1"/>
  <c r="BB61" i="1"/>
  <c r="AT61" i="1"/>
  <c r="T61" i="1"/>
  <c r="CX61" i="1"/>
  <c r="CJ61" i="1"/>
  <c r="AV61" i="1"/>
  <c r="BF61" i="1"/>
  <c r="Z61" i="1"/>
  <c r="V61" i="1"/>
  <c r="DB61" i="1"/>
  <c r="BJ61" i="1"/>
  <c r="AJ61" i="1"/>
  <c r="CF61" i="1"/>
  <c r="CG56" i="1" s="1" a="1"/>
  <c r="CG56" i="1" s="1"/>
  <c r="V62" i="1"/>
  <c r="AL62" i="1"/>
  <c r="BB62" i="1"/>
  <c r="CH62" i="1"/>
  <c r="CX62" i="1"/>
  <c r="X62" i="1"/>
  <c r="J62" i="1"/>
  <c r="Z62" i="1"/>
  <c r="AP62" i="1"/>
  <c r="BF62" i="1"/>
  <c r="BV62" i="1"/>
  <c r="DB62" i="1"/>
  <c r="AB62" i="1"/>
  <c r="AR62" i="1"/>
  <c r="BH62" i="1"/>
  <c r="BX62" i="1"/>
  <c r="CN62" i="1"/>
  <c r="DD62" i="1"/>
  <c r="N62" i="1"/>
  <c r="AT62" i="1"/>
  <c r="BJ62" i="1"/>
  <c r="BZ62" i="1"/>
  <c r="CP62" i="1"/>
  <c r="P62" i="1"/>
  <c r="AF62" i="1"/>
  <c r="AV62" i="1"/>
  <c r="BL62" i="1"/>
  <c r="CB62" i="1"/>
  <c r="CR62" i="1"/>
  <c r="R62" i="1"/>
  <c r="AH62" i="1"/>
  <c r="BN62" i="1"/>
  <c r="CD62" i="1"/>
  <c r="CT62" i="1"/>
  <c r="T62" i="1"/>
  <c r="AJ62" i="1"/>
  <c r="AZ62" i="1"/>
  <c r="BP62" i="1"/>
  <c r="CF62" i="1"/>
  <c r="CV62" i="1"/>
  <c r="BT62" i="1"/>
  <c r="CZ62" i="1"/>
  <c r="BD62" i="1"/>
  <c r="CJ62" i="1"/>
  <c r="AN62" i="1"/>
  <c r="BM56" i="1" l="1" a="1"/>
  <c r="BM56" i="1" s="1"/>
  <c r="AC56" i="1" a="1"/>
  <c r="AC56" i="1" s="1"/>
  <c r="M56" i="1" a="1"/>
  <c r="M56" i="1" s="1"/>
  <c r="AK56" i="1" a="1"/>
  <c r="AK56" i="1" s="1"/>
  <c r="S56" i="1" a="1"/>
  <c r="S56" i="1" s="1"/>
  <c r="K56" i="1" a="1"/>
  <c r="K56" i="1" s="1"/>
  <c r="CC56" i="1" a="1"/>
  <c r="CC56" i="1" s="1"/>
  <c r="BC56" i="1" a="1"/>
  <c r="BC56" i="1" s="1"/>
  <c r="AS56" i="1" a="1"/>
  <c r="AS56" i="1" s="1"/>
  <c r="BA56" i="1" a="1"/>
  <c r="BA56" i="1" s="1"/>
  <c r="AM56" i="1" a="1"/>
  <c r="AM56" i="1" s="1"/>
  <c r="DC56" i="1" a="1"/>
  <c r="DC56" i="1" s="1"/>
  <c r="CU56" i="1" a="1"/>
  <c r="CU56" i="1" s="1"/>
  <c r="BU56" i="1" a="1"/>
  <c r="BU56" i="1" s="1"/>
  <c r="AA56" i="1" a="1"/>
  <c r="AA56" i="1" s="1"/>
  <c r="Q56" i="1" a="1"/>
  <c r="Q56" i="1" s="1"/>
  <c r="DE56" i="1" a="1"/>
  <c r="DE56" i="1" s="1"/>
  <c r="BG56" i="1" a="1"/>
  <c r="BG56" i="1" s="1"/>
  <c r="CA56" i="1" a="1"/>
  <c r="CA56" i="1" s="1"/>
  <c r="Y56" i="1" a="1"/>
  <c r="Y56" i="1" s="1"/>
  <c r="CO56" i="1" a="1"/>
  <c r="CO56" i="1" s="1"/>
  <c r="CK56" i="1" a="1"/>
  <c r="CK56" i="1" s="1"/>
  <c r="CS56" i="1" a="1"/>
  <c r="CS56" i="1" s="1"/>
  <c r="AG56" i="1" a="1"/>
  <c r="AG56" i="1" s="1"/>
  <c r="AW56" i="1" a="1"/>
  <c r="AW56" i="1" s="1"/>
  <c r="CY56" i="1" a="1"/>
  <c r="CY56" i="1" s="1"/>
  <c r="AQ56" i="1" a="1"/>
  <c r="AQ56" i="1" s="1"/>
  <c r="AI56" i="1" a="1"/>
  <c r="AI56" i="1" s="1"/>
  <c r="BY56" i="1" a="1"/>
  <c r="BY56" i="1" s="1"/>
  <c r="BQ56" i="1" a="1"/>
  <c r="BQ56" i="1" s="1"/>
  <c r="BI56" i="1" a="1"/>
  <c r="BI56" i="1" s="1"/>
  <c r="W56" i="1" a="1"/>
  <c r="W56" i="1" s="1"/>
  <c r="O56" i="1" a="1"/>
  <c r="O56" i="1" s="1"/>
  <c r="CI56" i="1" a="1"/>
  <c r="CI56" i="1" s="1"/>
  <c r="DA56" i="1" a="1"/>
  <c r="DA56" i="1" s="1"/>
  <c r="AO56" i="1" a="1"/>
  <c r="AO56" i="1" s="1"/>
  <c r="BO56" i="1" a="1"/>
  <c r="BO56" i="1" s="1"/>
  <c r="BK56" i="1" a="1"/>
  <c r="BK56" i="1" s="1"/>
  <c r="U56" i="1" a="1"/>
  <c r="U56" i="1" s="1"/>
  <c r="CE56" i="1" a="1"/>
  <c r="CE56" i="1" s="1"/>
  <c r="BW56" i="1" a="1"/>
  <c r="BW56" i="1" s="1"/>
  <c r="AU56" i="1" a="1"/>
  <c r="AU56" i="1" s="1"/>
  <c r="CW56" i="1" a="1"/>
  <c r="CW56" i="1" s="1"/>
  <c r="CQ56" i="1" a="1"/>
  <c r="CQ56" i="1" s="1"/>
  <c r="G56" i="1" l="1"/>
  <c r="CE55" i="1" l="1" a="1"/>
  <c r="CE55" i="1" s="1"/>
  <c r="CE54" i="1" a="1"/>
  <c r="CE54" i="1" s="1"/>
  <c r="BA55" i="1" a="1"/>
  <c r="BA55" i="1" s="1"/>
  <c r="BE54" i="1" a="1"/>
  <c r="BE54" i="1" s="1"/>
  <c r="AO54" i="1" a="1"/>
  <c r="AO54" i="1" s="1"/>
  <c r="Q55" i="1" a="1"/>
  <c r="Q55" i="1" s="1"/>
  <c r="AY55" i="1" a="1"/>
  <c r="AY55" i="1" s="1"/>
  <c r="AK54" i="1" a="1"/>
  <c r="AK54" i="1" s="1"/>
  <c r="AW55" i="1" a="1"/>
  <c r="AW55" i="1" s="1"/>
  <c r="O54" i="1" a="1"/>
  <c r="O54" i="1" s="1"/>
  <c r="AW54" i="1" a="1"/>
  <c r="AW54" i="1" s="1"/>
  <c r="M55" i="1" a="1"/>
  <c r="M55" i="1" s="1"/>
  <c r="M54" i="1" a="1"/>
  <c r="M54" i="1" s="1"/>
  <c r="CY54" i="1" a="1"/>
  <c r="CY54" i="1" s="1"/>
  <c r="BS55" i="1" a="1"/>
  <c r="BS55" i="1" s="1"/>
  <c r="AS54" i="1" a="1"/>
  <c r="AS54" i="1" s="1"/>
  <c r="K55" i="1" a="1"/>
  <c r="K55" i="1" s="1"/>
  <c r="CW54" i="1" a="1"/>
  <c r="CW54" i="1" s="1"/>
  <c r="BQ55" i="1" a="1"/>
  <c r="BQ55" i="1" s="1"/>
  <c r="AQ54" i="1" a="1"/>
  <c r="AQ54" i="1" s="1"/>
  <c r="K54" i="1" a="1"/>
  <c r="K54" i="1" s="1"/>
  <c r="CU54" i="1" a="1"/>
  <c r="CU54" i="1" s="1"/>
  <c r="AO55" i="1" a="1"/>
  <c r="AO55" i="1" s="1"/>
  <c r="BK55" i="1" a="1"/>
  <c r="BK55" i="1" s="1"/>
  <c r="CM55" i="1" a="1"/>
  <c r="CM55" i="1" s="1"/>
  <c r="AE55" i="1" a="1"/>
  <c r="AE55" i="1" s="1"/>
  <c r="CI54" i="1" a="1"/>
  <c r="CI54" i="1" s="1"/>
  <c r="CG55" i="1" a="1"/>
  <c r="CG55" i="1" s="1"/>
  <c r="CC55" i="1" a="1"/>
  <c r="CC55" i="1" s="1"/>
  <c r="CC54" i="1" a="1"/>
  <c r="CC54" i="1" s="1"/>
  <c r="BC54" i="1" a="1"/>
  <c r="BC54" i="1" s="1"/>
  <c r="AM54" i="1" a="1"/>
  <c r="AM54" i="1" s="1"/>
  <c r="O55" i="1" a="1"/>
  <c r="O55" i="1" s="1"/>
  <c r="CA54" i="1" a="1"/>
  <c r="CA54" i="1" s="1"/>
  <c r="Q54" i="1" a="1"/>
  <c r="Q54" i="1" s="1"/>
  <c r="AY54" i="1" a="1"/>
  <c r="AY54" i="1" s="1"/>
  <c r="AI54" i="1" a="1"/>
  <c r="AI54" i="1" s="1"/>
  <c r="AG54" i="1" a="1"/>
  <c r="AG54" i="1" s="1"/>
  <c r="AE54" i="1" a="1"/>
  <c r="AE54" i="1" s="1"/>
  <c r="CY55" i="1" a="1"/>
  <c r="CY55" i="1" s="1"/>
  <c r="AQ55" i="1" a="1"/>
  <c r="AQ55" i="1" s="1"/>
  <c r="AC54" i="1" a="1"/>
  <c r="AC54" i="1" s="1"/>
  <c r="CW55" i="1" a="1"/>
  <c r="CW55" i="1" s="1"/>
  <c r="BU54" i="1" a="1"/>
  <c r="BU54" i="1" s="1"/>
  <c r="AA54" i="1" a="1"/>
  <c r="AA54" i="1" s="1"/>
  <c r="CU55" i="1" a="1"/>
  <c r="CU55" i="1" s="1"/>
  <c r="BS54" i="1" a="1"/>
  <c r="BS54" i="1" s="1"/>
  <c r="Y55" i="1" a="1"/>
  <c r="Y55" i="1" s="1"/>
  <c r="CO54" i="1" a="1"/>
  <c r="CO54" i="1" s="1"/>
  <c r="S55" i="1" a="1"/>
  <c r="S55" i="1" s="1"/>
  <c r="CM54" i="1" a="1"/>
  <c r="CM54" i="1" s="1"/>
  <c r="BG55" i="1" a="1"/>
  <c r="BG55" i="1" s="1"/>
  <c r="BE55" i="1" a="1"/>
  <c r="BE55" i="1" s="1"/>
  <c r="S54" i="1" a="1"/>
  <c r="S54" i="1" s="1"/>
  <c r="DC55" i="1" a="1"/>
  <c r="DC55" i="1" s="1"/>
  <c r="CA55" i="1" a="1"/>
  <c r="CA55" i="1" s="1"/>
  <c r="BA54" i="1" a="1"/>
  <c r="BA54" i="1" s="1"/>
  <c r="BI55" i="1" a="1"/>
  <c r="BI55" i="1" s="1"/>
  <c r="BI54" i="1" a="1"/>
  <c r="BI54" i="1" s="1"/>
  <c r="BY55" i="1" a="1"/>
  <c r="BY55" i="1" s="1"/>
  <c r="BY54" i="1" a="1"/>
  <c r="BY54" i="1" s="1"/>
  <c r="CK55" i="1" a="1"/>
  <c r="CK55" i="1" s="1"/>
  <c r="CG54" i="1" a="1"/>
  <c r="CG54" i="1" s="1"/>
  <c r="DC54" i="1" a="1"/>
  <c r="DC54" i="1" s="1"/>
  <c r="BW55" i="1" a="1"/>
  <c r="BW55" i="1" s="1"/>
  <c r="BW54" i="1" a="1"/>
  <c r="BW54" i="1" s="1"/>
  <c r="AU55" i="1" a="1"/>
  <c r="AU55" i="1" s="1"/>
  <c r="Y54" i="1" a="1"/>
  <c r="Y54" i="1" s="1"/>
  <c r="W54" i="1" a="1"/>
  <c r="W54" i="1" s="1"/>
  <c r="AC55" i="1" a="1"/>
  <c r="AC55" i="1" s="1"/>
  <c r="AA55" i="1" a="1"/>
  <c r="AA55" i="1" s="1"/>
  <c r="DA55" i="1" a="1"/>
  <c r="DA55" i="1" s="1"/>
  <c r="DA54" i="1" a="1"/>
  <c r="DA54" i="1" s="1"/>
  <c r="BU55" i="1" a="1"/>
  <c r="BU55" i="1" s="1"/>
  <c r="AS55" i="1" a="1"/>
  <c r="AS55" i="1" s="1"/>
  <c r="AU54" i="1" a="1"/>
  <c r="AU54" i="1" s="1"/>
  <c r="BM54" i="1" a="1"/>
  <c r="BM54" i="1" s="1"/>
  <c r="BK54" i="1" a="1"/>
  <c r="BK54" i="1" s="1"/>
  <c r="BG54" i="1" a="1"/>
  <c r="BG54" i="1" s="1"/>
  <c r="CS55" i="1" a="1"/>
  <c r="CS55" i="1" s="1"/>
  <c r="CS54" i="1" a="1"/>
  <c r="CS54" i="1" s="1"/>
  <c r="BO55" i="1" a="1"/>
  <c r="BO55" i="1" s="1"/>
  <c r="BQ54" i="1" a="1"/>
  <c r="BQ54" i="1" s="1"/>
  <c r="AM55" i="1" a="1"/>
  <c r="AM55" i="1" s="1"/>
  <c r="W55" i="1" a="1"/>
  <c r="W55" i="1" s="1"/>
  <c r="CQ55" i="1" a="1"/>
  <c r="CQ55" i="1" s="1"/>
  <c r="CQ54" i="1" a="1"/>
  <c r="CQ54" i="1" s="1"/>
  <c r="BM55" i="1" a="1"/>
  <c r="BM55" i="1" s="1"/>
  <c r="AK55" i="1" a="1"/>
  <c r="AK55" i="1" s="1"/>
  <c r="U55" i="1" a="1"/>
  <c r="U55" i="1" s="1"/>
  <c r="CO55" i="1" a="1"/>
  <c r="CO55" i="1" s="1"/>
  <c r="BO54" i="1" a="1"/>
  <c r="BO54" i="1" s="1"/>
  <c r="AI55" i="1" a="1"/>
  <c r="AI55" i="1" s="1"/>
  <c r="AG55" i="1" a="1"/>
  <c r="AG55" i="1" s="1"/>
  <c r="CK54" i="1" a="1"/>
  <c r="CK54" i="1" s="1"/>
  <c r="CI55" i="1" a="1"/>
  <c r="CI55" i="1" s="1"/>
  <c r="U54" i="1" a="1"/>
  <c r="U54" i="1" s="1"/>
  <c r="BC55" i="1" a="1"/>
  <c r="BC55" i="1" s="1"/>
  <c r="DE55" i="1" a="1"/>
  <c r="DE55" i="1" s="1"/>
  <c r="DE54" i="1" a="1"/>
  <c r="DE54" i="1" s="1"/>
</calcChain>
</file>

<file path=xl/sharedStrings.xml><?xml version="1.0" encoding="utf-8"?>
<sst xmlns="http://schemas.openxmlformats.org/spreadsheetml/2006/main" count="286" uniqueCount="101">
  <si>
    <t>éléments</t>
  </si>
  <si>
    <t>salaire</t>
  </si>
  <si>
    <t>points</t>
  </si>
  <si>
    <t>Combinaisons</t>
  </si>
  <si>
    <t>Team</t>
  </si>
  <si>
    <t>Player</t>
  </si>
  <si>
    <t>Role</t>
  </si>
  <si>
    <t>KDA ++</t>
  </si>
  <si>
    <t>Kills</t>
  </si>
  <si>
    <t>Deaths</t>
  </si>
  <si>
    <t>Assists</t>
  </si>
  <si>
    <t>Minions Killed</t>
  </si>
  <si>
    <t>Games</t>
  </si>
  <si>
    <t>Prix</t>
  </si>
  <si>
    <t>Copenhagen Wolves</t>
  </si>
  <si>
    <t>Freeze</t>
  </si>
  <si>
    <t>AD Carry</t>
  </si>
  <si>
    <t>Elements</t>
  </si>
  <si>
    <t>Tabzz</t>
  </si>
  <si>
    <t>Fnatic</t>
  </si>
  <si>
    <t>Rekkles</t>
  </si>
  <si>
    <t>Gambit Gaming</t>
  </si>
  <si>
    <t>FORG1VEN</t>
  </si>
  <si>
    <t>Giants Gaming</t>
  </si>
  <si>
    <t>Adryh</t>
  </si>
  <si>
    <t>H2K</t>
  </si>
  <si>
    <t>Hjarnan</t>
  </si>
  <si>
    <t>Origen</t>
  </si>
  <si>
    <t>Niels</t>
  </si>
  <si>
    <t>ROCCAT</t>
  </si>
  <si>
    <t>Woolite</t>
  </si>
  <si>
    <t>SK Gaming</t>
  </si>
  <si>
    <t>CandyPanda</t>
  </si>
  <si>
    <t>Unicorns Of Love</t>
  </si>
  <si>
    <t>Vardags</t>
  </si>
  <si>
    <t>Airwaks</t>
  </si>
  <si>
    <t>Jungler</t>
  </si>
  <si>
    <t>Dexter</t>
  </si>
  <si>
    <t>Reignover</t>
  </si>
  <si>
    <t>Diamondprox</t>
  </si>
  <si>
    <t>Fr3deric</t>
  </si>
  <si>
    <t>Loulex</t>
  </si>
  <si>
    <t>Amazing</t>
  </si>
  <si>
    <t>Jankos</t>
  </si>
  <si>
    <t>Svenskeren</t>
  </si>
  <si>
    <t>Kikis</t>
  </si>
  <si>
    <t>Soren</t>
  </si>
  <si>
    <t>Mid Lane</t>
  </si>
  <si>
    <t>Froggen</t>
  </si>
  <si>
    <t>Febiven</t>
  </si>
  <si>
    <t>Betsy</t>
  </si>
  <si>
    <t>PepiiNeRO</t>
  </si>
  <si>
    <t>Ryu</t>
  </si>
  <si>
    <t>xPeke</t>
  </si>
  <si>
    <t>Nukeduck</t>
  </si>
  <si>
    <t>Fox</t>
  </si>
  <si>
    <t>PowerOfEvil</t>
  </si>
  <si>
    <t>Unlimited</t>
  </si>
  <si>
    <t>Support</t>
  </si>
  <si>
    <t>PromisQ</t>
  </si>
  <si>
    <t>YellOwStaR</t>
  </si>
  <si>
    <t>Gosu Pepper</t>
  </si>
  <si>
    <t>G0DFRED</t>
  </si>
  <si>
    <t>kaSing</t>
  </si>
  <si>
    <t>Mithy</t>
  </si>
  <si>
    <t>VandeR</t>
  </si>
  <si>
    <t>nRated</t>
  </si>
  <si>
    <t>Hylissang</t>
  </si>
  <si>
    <t>YoungBuck</t>
  </si>
  <si>
    <t>Top Lane</t>
  </si>
  <si>
    <t>Jwaow</t>
  </si>
  <si>
    <t>Huni</t>
  </si>
  <si>
    <t>Cabochard</t>
  </si>
  <si>
    <t>Werlyb</t>
  </si>
  <si>
    <t>Odoamne</t>
  </si>
  <si>
    <t>SoaZ</t>
  </si>
  <si>
    <t>Steve</t>
  </si>
  <si>
    <t>fredy122</t>
  </si>
  <si>
    <t>Vizicsacsi</t>
  </si>
  <si>
    <t>Capital</t>
  </si>
  <si>
    <t>Team_cost</t>
  </si>
  <si>
    <t>E1</t>
  </si>
  <si>
    <t>E2</t>
  </si>
  <si>
    <t>E3</t>
  </si>
  <si>
    <t>E4</t>
  </si>
  <si>
    <t>E5</t>
  </si>
  <si>
    <t>Extra</t>
  </si>
  <si>
    <t>l'équipe</t>
  </si>
  <si>
    <t>Points</t>
  </si>
  <si>
    <t>Salaires</t>
  </si>
  <si>
    <t>Max général</t>
  </si>
  <si>
    <t>n° ligne Min</t>
  </si>
  <si>
    <t>n° ligne Max</t>
  </si>
  <si>
    <t>Nombre de points</t>
  </si>
  <si>
    <t xml:space="preserve">                                                                    6 ème joueur                                                                               6 ème joueur                 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6 ème joueur                                                   </t>
  </si>
  <si>
    <t>salaire / points</t>
  </si>
  <si>
    <r>
      <t>N° 6</t>
    </r>
    <r>
      <rPr>
        <b/>
        <vertAlign val="superscript"/>
        <sz val="11"/>
        <color theme="1"/>
        <rFont val="Calibri"/>
        <family val="2"/>
        <scheme val="minor"/>
      </rPr>
      <t>ème</t>
    </r>
    <r>
      <rPr>
        <b/>
        <sz val="11"/>
        <color theme="1"/>
        <rFont val="Calibri"/>
        <family val="2"/>
        <scheme val="minor"/>
      </rPr>
      <t xml:space="preserve"> joueur</t>
    </r>
  </si>
  <si>
    <t>Colonne où un max se trouve</t>
  </si>
  <si>
    <t>Ligne où se trouve un max dans la colonne considérée</t>
  </si>
  <si>
    <t>Max de points par colonne</t>
  </si>
  <si>
    <t>équipes - 5 premiers joueurs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</si>
</sst>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3" borderId="0" xfId="0" applyFont="1" applyFill="1" applyBorder="1"/>
    <xf numFmtId="0" fontId="0" fillId="4" borderId="0" xfId="0" applyFont="1" applyFill="1" applyBorder="1"/>
    <xf numFmtId="0" fontId="0" fillId="5" borderId="0" xfId="0" applyFont="1" applyFill="1" applyBorder="1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/>
    <xf numFmtId="0" fontId="1" fillId="0" borderId="1" xfId="0" applyFont="1" applyBorder="1" applyAlignment="1">
      <alignment horizontal="center"/>
    </xf>
    <xf numFmtId="0" fontId="1" fillId="8" borderId="2" xfId="0" applyFont="1" applyFill="1" applyBorder="1" applyAlignment="1">
      <alignment horizontal="left"/>
    </xf>
    <xf numFmtId="0" fontId="1" fillId="8" borderId="6" xfId="0" applyFont="1" applyFill="1" applyBorder="1" applyAlignment="1">
      <alignment horizontal="left"/>
    </xf>
    <xf numFmtId="0" fontId="1" fillId="8" borderId="3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7" fillId="6" borderId="1" xfId="0" applyFont="1" applyFill="1" applyBorder="1"/>
    <xf numFmtId="0" fontId="4" fillId="6" borderId="1" xfId="0" applyFont="1" applyFill="1" applyBorder="1"/>
    <xf numFmtId="0" fontId="0" fillId="8" borderId="1" xfId="0" applyFill="1" applyBorder="1" applyAlignment="1">
      <alignment horizontal="center" vertical="center"/>
    </xf>
  </cellXfs>
  <cellStyles count="1">
    <cellStyle name="Normal" xfId="0" builtinId="0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64"/>
  <sheetViews>
    <sheetView tabSelected="1" workbookViewId="0">
      <selection activeCell="I62" sqref="I62"/>
    </sheetView>
  </sheetViews>
  <sheetFormatPr baseColWidth="10" defaultRowHeight="15" x14ac:dyDescent="0.25"/>
  <cols>
    <col min="9" max="9" width="14.42578125" customWidth="1"/>
  </cols>
  <sheetData>
    <row r="1" spans="1:32" x14ac:dyDescent="0.25">
      <c r="A1" s="1"/>
      <c r="B1" s="1"/>
      <c r="C1" s="1"/>
      <c r="D1" s="1"/>
      <c r="E1" s="2">
        <v>3</v>
      </c>
      <c r="F1" s="2">
        <v>-1</v>
      </c>
      <c r="G1" s="2">
        <v>2</v>
      </c>
      <c r="H1" s="1"/>
      <c r="Y1" s="1">
        <v>1</v>
      </c>
      <c r="Z1" s="1">
        <v>2</v>
      </c>
      <c r="AA1" s="1">
        <v>3</v>
      </c>
      <c r="AB1" s="1">
        <v>4</v>
      </c>
      <c r="AC1" s="1">
        <v>5</v>
      </c>
      <c r="AD1" s="1">
        <v>6</v>
      </c>
      <c r="AE1" s="1">
        <v>7</v>
      </c>
      <c r="AF1" s="1">
        <v>8</v>
      </c>
    </row>
    <row r="2" spans="1:32" ht="18.75" x14ac:dyDescent="0.3">
      <c r="A2" s="3" t="s">
        <v>0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  <c r="M2" s="10" t="s">
        <v>79</v>
      </c>
      <c r="N2">
        <v>50000</v>
      </c>
      <c r="Y2" s="29" t="s">
        <v>97</v>
      </c>
      <c r="Z2" s="29"/>
      <c r="AA2" s="29"/>
      <c r="AB2" s="29"/>
      <c r="AC2" s="29"/>
      <c r="AD2" s="29"/>
      <c r="AE2" s="29"/>
      <c r="AF2" s="29"/>
    </row>
    <row r="3" spans="1:32" x14ac:dyDescent="0.25">
      <c r="A3" s="2">
        <v>0</v>
      </c>
      <c r="B3" s="11" t="s">
        <v>14</v>
      </c>
      <c r="C3" s="11" t="s">
        <v>15</v>
      </c>
      <c r="D3" s="11" t="s">
        <v>16</v>
      </c>
      <c r="E3" s="11">
        <f>(3*F3-G3+2*H3+0.01*I3)/J3</f>
        <v>38.94</v>
      </c>
      <c r="F3" s="11">
        <v>19</v>
      </c>
      <c r="G3" s="11">
        <v>2</v>
      </c>
      <c r="H3" s="11">
        <v>9</v>
      </c>
      <c r="I3" s="11">
        <v>488</v>
      </c>
      <c r="J3" s="11">
        <v>2</v>
      </c>
      <c r="K3" s="11">
        <v>5800</v>
      </c>
      <c r="M3" t="s">
        <v>80</v>
      </c>
      <c r="N3" s="11">
        <v>4000</v>
      </c>
      <c r="Y3" s="25">
        <f t="array" ref="Y3">IF(SMALL(IF($K$56:$DE$56=$G$56,COLUMN($K$56:$DE$56),9^9),Y1)=9^9,"",SMALL(IF($K$56:$DE$56=$G$56,COLUMN($K$56:$DE$56),9^9),Y1))</f>
        <v>23</v>
      </c>
      <c r="Z3" s="25" t="str">
        <f t="array" ref="Z3">IF(SMALL(IF($K$56:$DE$56=$G$56,COLUMN($K$56:$DE$56),9^9),Z1)=9^9,"",SMALL(IF($K$56:$DE$56=$G$56,COLUMN($K$56:$DE$56),9^9),Z1))</f>
        <v/>
      </c>
      <c r="AA3" s="25" t="str">
        <f t="array" ref="AA3">IF(SMALL(IF($K$56:$DE$56=$G$56,COLUMN($K$56:$DE$56),9^9),AA1)=9^9,"",SMALL(IF($K$56:$DE$56=$G$56,COLUMN($K$56:$DE$56),9^9),AA1))</f>
        <v/>
      </c>
      <c r="AB3" s="25" t="str">
        <f t="array" ref="AB3">IF(SMALL(IF($K$56:$DE$56=$G$56,COLUMN($K$56:$DE$56),9^9),AB1)=9^9,"",SMALL(IF($K$56:$DE$56=$G$56,COLUMN($K$56:$DE$56),9^9),AB1))</f>
        <v/>
      </c>
      <c r="AC3" s="25" t="str">
        <f t="array" ref="AC3">IF(SMALL(IF($K$56:$DE$56=$G$56,COLUMN($K$56:$DE$56),9^9),AC1)=9^9,"",SMALL(IF($K$56:$DE$56=$G$56,COLUMN($K$56:$DE$56),9^9),AC1))</f>
        <v/>
      </c>
      <c r="AD3" s="25" t="str">
        <f t="array" ref="AD3">IF(SMALL(IF($K$56:$DE$56=$G$56,COLUMN($K$56:$DE$56),9^9),AD1)=9^9,"",SMALL(IF($K$56:$DE$56=$G$56,COLUMN($K$56:$DE$56),9^9),AD1))</f>
        <v/>
      </c>
      <c r="AE3" s="25" t="str">
        <f t="array" ref="AE3">IF(SMALL(IF($K$56:$DE$56=$G$56,COLUMN($K$56:$DE$56),9^9),AE1)=9^9,"",SMALL(IF($K$56:$DE$56=$G$56,COLUMN($K$56:$DE$56),9^9),AE1))</f>
        <v/>
      </c>
      <c r="AF3" s="25" t="str">
        <f t="array" ref="AF3">IF(SMALL(IF($K$56:$DE$56=$G$56,COLUMN($K$56:$DE$56),9^9),AF1)=9^9,"",SMALL(IF($K$56:$DE$56=$G$56,COLUMN($K$56:$DE$56),9^9),AF1))</f>
        <v/>
      </c>
    </row>
    <row r="4" spans="1:32" ht="13.5" customHeight="1" x14ac:dyDescent="0.25">
      <c r="A4" s="2">
        <v>1</v>
      </c>
      <c r="B4" s="11" t="s">
        <v>17</v>
      </c>
      <c r="C4" s="11" t="s">
        <v>18</v>
      </c>
      <c r="D4" s="11" t="s">
        <v>16</v>
      </c>
      <c r="E4" s="11">
        <f>(3*F4-G4+2*H4+0.01*I4)/J4</f>
        <v>30.815000000000001</v>
      </c>
      <c r="F4" s="11">
        <v>10</v>
      </c>
      <c r="G4" s="11">
        <v>1</v>
      </c>
      <c r="H4" s="11">
        <v>14</v>
      </c>
      <c r="I4" s="11">
        <v>463</v>
      </c>
      <c r="J4" s="11">
        <v>2</v>
      </c>
      <c r="K4" s="11">
        <v>6900</v>
      </c>
      <c r="W4" s="26" t="s">
        <v>98</v>
      </c>
      <c r="X4" s="9">
        <v>1</v>
      </c>
      <c r="Y4" s="9">
        <f t="array" aca="1" ref="Y4" ca="1">IF(Y$3="","",IF(SMALL(IF(OFFSET($A$1,60,Y$3-1,100000,1)=$G$56,ROW(OFFSET($A$1,60,Y$3-1,100000,1)),9^9),$X4)=9^9,"",SMALL(IF(OFFSET($A$1,60,Y$3-1,100000,1)=$G$56,ROW(OFFSET($A$1,60,Y$3-1,100000,1)),9^9),$X4)))</f>
        <v>61</v>
      </c>
      <c r="Z4" s="9" t="str">
        <f t="array" aca="1" ref="Z4" ca="1">IF(Z$3="","",IF(SMALL(IF(OFFSET($A$1,60,Z$3-1,100000,1)=$G$56,ROW(OFFSET($A$1,60,Z$3-1,100000,1)),9^9),$X4)=9^9,"",SMALL(IF(OFFSET($A$1,60,Z$3-1,100000,1)=$G$56,ROW(OFFSET($A$1,60,Z$3-1,100000,1)),9^9),$X4)))</f>
        <v/>
      </c>
      <c r="AA4" s="9" t="str">
        <f t="array" aca="1" ref="AA4" ca="1">IF(AA$3="","",IF(SMALL(IF(OFFSET($A$1,60,AA$3-1,100000,1)=$G$56,ROW(OFFSET($A$1,60,AA$3-1,100000,1)),9^9),$X4)=9^9,"",SMALL(IF(OFFSET($A$1,60,AA$3-1,100000,1)=$G$56,ROW(OFFSET($A$1,60,AA$3-1,100000,1)),9^9),$X4)))</f>
        <v/>
      </c>
      <c r="AB4" s="9" t="str">
        <f t="array" aca="1" ref="AB4" ca="1">IF(AB$3="","",IF(SMALL(IF(OFFSET($A$1,60,AB$3-1,100000,1)=$G$56,ROW(OFFSET($A$1,60,AB$3-1,100000,1)),9^9),$X4)=9^9,"",SMALL(IF(OFFSET($A$1,60,AB$3-1,100000,1)=$G$56,ROW(OFFSET($A$1,60,AB$3-1,100000,1)),9^9),$X4)))</f>
        <v/>
      </c>
      <c r="AC4" s="9" t="str">
        <f t="array" aca="1" ref="AC4" ca="1">IF(AC$3="","",IF(SMALL(IF(OFFSET($A$1,60,AC$3-1,100000,1)=$G$56,ROW(OFFSET($A$1,60,AC$3-1,100000,1)),9^9),$X4)=9^9,"",SMALL(IF(OFFSET($A$1,60,AC$3-1,100000,1)=$G$56,ROW(OFFSET($A$1,60,AC$3-1,100000,1)),9^9),$X4)))</f>
        <v/>
      </c>
      <c r="AD4" s="9" t="str">
        <f t="array" aca="1" ref="AD4" ca="1">IF(AD$3="","",IF(SMALL(IF(OFFSET($A$1,60,AD$3-1,100000,1)=$G$56,ROW(OFFSET($A$1,60,AD$3-1,100000,1)),9^9),$X4)=9^9,"",SMALL(IF(OFFSET($A$1,60,AD$3-1,100000,1)=$G$56,ROW(OFFSET($A$1,60,AD$3-1,100000,1)),9^9),$X4)))</f>
        <v/>
      </c>
      <c r="AE4" s="9" t="str">
        <f t="array" aca="1" ref="AE4" ca="1">IF(AE$3="","",IF(SMALL(IF(OFFSET($A$1,60,AE$3-1,100000,1)=$G$56,ROW(OFFSET($A$1,60,AE$3-1,100000,1)),9^9),$X4)=9^9,"",SMALL(IF(OFFSET($A$1,60,AE$3-1,100000,1)=$G$56,ROW(OFFSET($A$1,60,AE$3-1,100000,1)),9^9),$X4)))</f>
        <v/>
      </c>
      <c r="AF4" s="9" t="str">
        <f t="array" aca="1" ref="AF4" ca="1">IF(AF$3="","",IF(SMALL(IF(OFFSET($A$1,60,AF$3-1,100000,1)=$G$56,ROW(OFFSET($A$1,60,AF$3-1,100000,1)),9^9),$X4)=9^9,"",SMALL(IF(OFFSET($A$1,60,AF$3-1,100000,1)=$G$56,ROW(OFFSET($A$1,60,AF$3-1,100000,1)),9^9),$X4)))</f>
        <v/>
      </c>
    </row>
    <row r="5" spans="1:32" x14ac:dyDescent="0.25">
      <c r="A5" s="2">
        <v>2</v>
      </c>
      <c r="B5" s="12" t="s">
        <v>19</v>
      </c>
      <c r="C5" s="12" t="s">
        <v>20</v>
      </c>
      <c r="D5" s="12" t="s">
        <v>16</v>
      </c>
      <c r="E5" s="12">
        <f>(3*F5-G5+2*H5+0.01*I5)/J5</f>
        <v>38.9</v>
      </c>
      <c r="F5" s="12">
        <v>14</v>
      </c>
      <c r="G5" s="12">
        <v>1</v>
      </c>
      <c r="H5" s="12">
        <v>15</v>
      </c>
      <c r="I5" s="12">
        <v>680</v>
      </c>
      <c r="J5" s="12">
        <v>2</v>
      </c>
      <c r="K5" s="12">
        <v>10500</v>
      </c>
      <c r="W5" s="27"/>
      <c r="X5" s="9">
        <v>2</v>
      </c>
      <c r="Y5" s="9" t="str">
        <f t="array" aca="1" ref="Y5" ca="1">IF(Y$3="","",IF(SMALL(IF(OFFSET($A$1,60,Y$3-1,100000,1)=$G$56,ROW(OFFSET($A$1,60,Y$3-1,100000,1)),9^9),$X5)=9^9,"",SMALL(IF(OFFSET($A$1,60,Y$3-1,100000,1)=$G$56,ROW(OFFSET($A$1,60,Y$3-1,100000,1)),9^9),$X5)))</f>
        <v/>
      </c>
      <c r="Z5" s="9" t="str">
        <f t="array" aca="1" ref="Z5" ca="1">IF(Z$3="","",IF(SMALL(IF(OFFSET($A$1,60,Z$3-1,100000,1)=$G$56,ROW(OFFSET($A$1,60,Z$3-1,100000,1)),9^9),$X5)=9^9,"",SMALL(IF(OFFSET($A$1,60,Z$3-1,100000,1)=$G$56,ROW(OFFSET($A$1,60,Z$3-1,100000,1)),9^9),$X5)))</f>
        <v/>
      </c>
      <c r="AA5" s="9" t="str">
        <f t="array" aca="1" ref="AA5" ca="1">IF(AA$3="","",IF(SMALL(IF(OFFSET($A$1,60,AA$3-1,100000,1)=$G$56,ROW(OFFSET($A$1,60,AA$3-1,100000,1)),9^9),$X5)=9^9,"",SMALL(IF(OFFSET($A$1,60,AA$3-1,100000,1)=$G$56,ROW(OFFSET($A$1,60,AA$3-1,100000,1)),9^9),$X5)))</f>
        <v/>
      </c>
      <c r="AB5" s="9" t="str">
        <f t="array" aca="1" ref="AB5" ca="1">IF(AB$3="","",IF(SMALL(IF(OFFSET($A$1,60,AB$3-1,100000,1)=$G$56,ROW(OFFSET($A$1,60,AB$3-1,100000,1)),9^9),$X5)=9^9,"",SMALL(IF(OFFSET($A$1,60,AB$3-1,100000,1)=$G$56,ROW(OFFSET($A$1,60,AB$3-1,100000,1)),9^9),$X5)))</f>
        <v/>
      </c>
      <c r="AC5" s="9" t="str">
        <f t="array" aca="1" ref="AC5" ca="1">IF(AC$3="","",IF(SMALL(IF(OFFSET($A$1,60,AC$3-1,100000,1)=$G$56,ROW(OFFSET($A$1,60,AC$3-1,100000,1)),9^9),$X5)=9^9,"",SMALL(IF(OFFSET($A$1,60,AC$3-1,100000,1)=$G$56,ROW(OFFSET($A$1,60,AC$3-1,100000,1)),9^9),$X5)))</f>
        <v/>
      </c>
      <c r="AD5" s="9" t="str">
        <f t="array" aca="1" ref="AD5" ca="1">IF(AD$3="","",IF(SMALL(IF(OFFSET($A$1,60,AD$3-1,100000,1)=$G$56,ROW(OFFSET($A$1,60,AD$3-1,100000,1)),9^9),$X5)=9^9,"",SMALL(IF(OFFSET($A$1,60,AD$3-1,100000,1)=$G$56,ROW(OFFSET($A$1,60,AD$3-1,100000,1)),9^9),$X5)))</f>
        <v/>
      </c>
      <c r="AE5" s="9" t="str">
        <f t="array" aca="1" ref="AE5" ca="1">IF(AE$3="","",IF(SMALL(IF(OFFSET($A$1,60,AE$3-1,100000,1)=$G$56,ROW(OFFSET($A$1,60,AE$3-1,100000,1)),9^9),$X5)=9^9,"",SMALL(IF(OFFSET($A$1,60,AE$3-1,100000,1)=$G$56,ROW(OFFSET($A$1,60,AE$3-1,100000,1)),9^9),$X5)))</f>
        <v/>
      </c>
      <c r="AF5" s="9" t="str">
        <f t="array" aca="1" ref="AF5" ca="1">IF(AF$3="","",IF(SMALL(IF(OFFSET($A$1,60,AF$3-1,100000,1)=$G$56,ROW(OFFSET($A$1,60,AF$3-1,100000,1)),9^9),$X5)=9^9,"",SMALL(IF(OFFSET($A$1,60,AF$3-1,100000,1)=$G$56,ROW(OFFSET($A$1,60,AF$3-1,100000,1)),9^9),$X5)))</f>
        <v/>
      </c>
    </row>
    <row r="6" spans="1:32" x14ac:dyDescent="0.25">
      <c r="A6" s="2">
        <v>3</v>
      </c>
      <c r="B6" s="12" t="s">
        <v>21</v>
      </c>
      <c r="C6" s="12" t="s">
        <v>22</v>
      </c>
      <c r="D6" s="12" t="s">
        <v>16</v>
      </c>
      <c r="E6" s="12">
        <f>(3*F6-G6+2*H6+0.01*I6)/J6</f>
        <v>16.3</v>
      </c>
      <c r="F6" s="12">
        <v>5</v>
      </c>
      <c r="G6" s="12">
        <v>6</v>
      </c>
      <c r="H6" s="12">
        <v>8</v>
      </c>
      <c r="I6" s="12">
        <v>760</v>
      </c>
      <c r="J6" s="12">
        <v>2</v>
      </c>
      <c r="K6" s="12">
        <v>9500</v>
      </c>
      <c r="M6" s="14" t="s">
        <v>87</v>
      </c>
      <c r="N6" s="14" t="s">
        <v>81</v>
      </c>
      <c r="O6" s="14" t="s">
        <v>82</v>
      </c>
      <c r="P6" s="14" t="s">
        <v>83</v>
      </c>
      <c r="Q6" s="14" t="s">
        <v>84</v>
      </c>
      <c r="R6" s="14" t="s">
        <v>85</v>
      </c>
      <c r="S6" s="14" t="s">
        <v>86</v>
      </c>
      <c r="T6" s="14" t="s">
        <v>88</v>
      </c>
      <c r="U6" s="14" t="s">
        <v>89</v>
      </c>
      <c r="W6" s="27"/>
      <c r="X6" s="9">
        <v>3</v>
      </c>
      <c r="Y6" s="9" t="str">
        <f t="array" aca="1" ref="Y6" ca="1">IF(Y$3="","",IF(SMALL(IF(OFFSET($A$1,60,Y$3-1,100000,1)=$G$56,ROW(OFFSET($A$1,60,Y$3-1,100000,1)),9^9),$X6)=9^9,"",SMALL(IF(OFFSET($A$1,60,Y$3-1,100000,1)=$G$56,ROW(OFFSET($A$1,60,Y$3-1,100000,1)),9^9),$X6)))</f>
        <v/>
      </c>
      <c r="Z6" s="9" t="str">
        <f t="array" aca="1" ref="Z6" ca="1">IF(Z$3="","",IF(SMALL(IF(OFFSET($A$1,60,Z$3-1,100000,1)=$G$56,ROW(OFFSET($A$1,60,Z$3-1,100000,1)),9^9),$X6)=9^9,"",SMALL(IF(OFFSET($A$1,60,Z$3-1,100000,1)=$G$56,ROW(OFFSET($A$1,60,Z$3-1,100000,1)),9^9),$X6)))</f>
        <v/>
      </c>
      <c r="AA6" s="9" t="str">
        <f t="array" aca="1" ref="AA6" ca="1">IF(AA$3="","",IF(SMALL(IF(OFFSET($A$1,60,AA$3-1,100000,1)=$G$56,ROW(OFFSET($A$1,60,AA$3-1,100000,1)),9^9),$X6)=9^9,"",SMALL(IF(OFFSET($A$1,60,AA$3-1,100000,1)=$G$56,ROW(OFFSET($A$1,60,AA$3-1,100000,1)),9^9),$X6)))</f>
        <v/>
      </c>
      <c r="AB6" s="9" t="str">
        <f t="array" aca="1" ref="AB6" ca="1">IF(AB$3="","",IF(SMALL(IF(OFFSET($A$1,60,AB$3-1,100000,1)=$G$56,ROW(OFFSET($A$1,60,AB$3-1,100000,1)),9^9),$X6)=9^9,"",SMALL(IF(OFFSET($A$1,60,AB$3-1,100000,1)=$G$56,ROW(OFFSET($A$1,60,AB$3-1,100000,1)),9^9),$X6)))</f>
        <v/>
      </c>
      <c r="AC6" s="9" t="str">
        <f t="array" aca="1" ref="AC6" ca="1">IF(AC$3="","",IF(SMALL(IF(OFFSET($A$1,60,AC$3-1,100000,1)=$G$56,ROW(OFFSET($A$1,60,AC$3-1,100000,1)),9^9),$X6)=9^9,"",SMALL(IF(OFFSET($A$1,60,AC$3-1,100000,1)=$G$56,ROW(OFFSET($A$1,60,AC$3-1,100000,1)),9^9),$X6)))</f>
        <v/>
      </c>
      <c r="AD6" s="9" t="str">
        <f t="array" aca="1" ref="AD6" ca="1">IF(AD$3="","",IF(SMALL(IF(OFFSET($A$1,60,AD$3-1,100000,1)=$G$56,ROW(OFFSET($A$1,60,AD$3-1,100000,1)),9^9),$X6)=9^9,"",SMALL(IF(OFFSET($A$1,60,AD$3-1,100000,1)=$G$56,ROW(OFFSET($A$1,60,AD$3-1,100000,1)),9^9),$X6)))</f>
        <v/>
      </c>
      <c r="AE6" s="9" t="str">
        <f t="array" aca="1" ref="AE6" ca="1">IF(AE$3="","",IF(SMALL(IF(OFFSET($A$1,60,AE$3-1,100000,1)=$G$56,ROW(OFFSET($A$1,60,AE$3-1,100000,1)),9^9),$X6)=9^9,"",SMALL(IF(OFFSET($A$1,60,AE$3-1,100000,1)=$G$56,ROW(OFFSET($A$1,60,AE$3-1,100000,1)),9^9),$X6)))</f>
        <v/>
      </c>
      <c r="AF6" s="9" t="str">
        <f t="array" aca="1" ref="AF6" ca="1">IF(AF$3="","",IF(SMALL(IF(OFFSET($A$1,60,AF$3-1,100000,1)=$G$56,ROW(OFFSET($A$1,60,AF$3-1,100000,1)),9^9),$X6)=9^9,"",SMALL(IF(OFFSET($A$1,60,AF$3-1,100000,1)=$G$56,ROW(OFFSET($A$1,60,AF$3-1,100000,1)),9^9),$X6)))</f>
        <v/>
      </c>
    </row>
    <row r="7" spans="1:32" x14ac:dyDescent="0.25">
      <c r="A7" s="2">
        <v>4</v>
      </c>
      <c r="B7" s="11" t="s">
        <v>23</v>
      </c>
      <c r="C7" s="11" t="s">
        <v>24</v>
      </c>
      <c r="D7" s="11" t="s">
        <v>16</v>
      </c>
      <c r="E7" s="11">
        <f>(3*F7-G7+2*H7+0.01*I7)/J7</f>
        <v>29.875</v>
      </c>
      <c r="F7" s="11">
        <v>13</v>
      </c>
      <c r="G7" s="11">
        <v>7</v>
      </c>
      <c r="H7" s="11">
        <v>11</v>
      </c>
      <c r="I7" s="11">
        <v>575</v>
      </c>
      <c r="J7" s="11">
        <v>2</v>
      </c>
      <c r="K7" s="11">
        <v>5200</v>
      </c>
      <c r="M7" s="15">
        <v>2220</v>
      </c>
      <c r="N7" s="15">
        <v>40</v>
      </c>
      <c r="O7" s="15">
        <v>32</v>
      </c>
      <c r="P7" s="15">
        <v>22</v>
      </c>
      <c r="Q7" s="15">
        <v>12</v>
      </c>
      <c r="R7" s="15">
        <v>0</v>
      </c>
      <c r="S7" s="15">
        <v>2</v>
      </c>
      <c r="T7" s="9">
        <f t="array" ref="T7">SUMPRODUCT((ROW(points)-3=N10:S10)*points)</f>
        <v>209.14500000000001</v>
      </c>
      <c r="U7" s="9">
        <f t="array" ref="U7">SUMPRODUCT((ROW(salaire)-3=N7:S7)*salaire)</f>
        <v>44580</v>
      </c>
      <c r="W7" s="27"/>
      <c r="X7" s="9">
        <v>4</v>
      </c>
      <c r="Y7" s="9" t="str">
        <f t="array" aca="1" ref="Y7" ca="1">IF(Y$3="","",IF(SMALL(IF(OFFSET($A$1,60,Y$3-1,100000,1)=$G$56,ROW(OFFSET($A$1,60,Y$3-1,100000,1)),9^9),$X7)=9^9,"",SMALL(IF(OFFSET($A$1,60,Y$3-1,100000,1)=$G$56,ROW(OFFSET($A$1,60,Y$3-1,100000,1)),9^9),$X7)))</f>
        <v/>
      </c>
      <c r="Z7" s="9" t="str">
        <f t="array" aca="1" ref="Z7" ca="1">IF(Z$3="","",IF(SMALL(IF(OFFSET($A$1,60,Z$3-1,100000,1)=$G$56,ROW(OFFSET($A$1,60,Z$3-1,100000,1)),9^9),$X7)=9^9,"",SMALL(IF(OFFSET($A$1,60,Z$3-1,100000,1)=$G$56,ROW(OFFSET($A$1,60,Z$3-1,100000,1)),9^9),$X7)))</f>
        <v/>
      </c>
      <c r="AA7" s="9" t="str">
        <f t="array" aca="1" ref="AA7" ca="1">IF(AA$3="","",IF(SMALL(IF(OFFSET($A$1,60,AA$3-1,100000,1)=$G$56,ROW(OFFSET($A$1,60,AA$3-1,100000,1)),9^9),$X7)=9^9,"",SMALL(IF(OFFSET($A$1,60,AA$3-1,100000,1)=$G$56,ROW(OFFSET($A$1,60,AA$3-1,100000,1)),9^9),$X7)))</f>
        <v/>
      </c>
      <c r="AB7" s="9" t="str">
        <f t="array" aca="1" ref="AB7" ca="1">IF(AB$3="","",IF(SMALL(IF(OFFSET($A$1,60,AB$3-1,100000,1)=$G$56,ROW(OFFSET($A$1,60,AB$3-1,100000,1)),9^9),$X7)=9^9,"",SMALL(IF(OFFSET($A$1,60,AB$3-1,100000,1)=$G$56,ROW(OFFSET($A$1,60,AB$3-1,100000,1)),9^9),$X7)))</f>
        <v/>
      </c>
      <c r="AC7" s="9" t="str">
        <f t="array" aca="1" ref="AC7" ca="1">IF(AC$3="","",IF(SMALL(IF(OFFSET($A$1,60,AC$3-1,100000,1)=$G$56,ROW(OFFSET($A$1,60,AC$3-1,100000,1)),9^9),$X7)=9^9,"",SMALL(IF(OFFSET($A$1,60,AC$3-1,100000,1)=$G$56,ROW(OFFSET($A$1,60,AC$3-1,100000,1)),9^9),$X7)))</f>
        <v/>
      </c>
      <c r="AD7" s="9" t="str">
        <f t="array" aca="1" ref="AD7" ca="1">IF(AD$3="","",IF(SMALL(IF(OFFSET($A$1,60,AD$3-1,100000,1)=$G$56,ROW(OFFSET($A$1,60,AD$3-1,100000,1)),9^9),$X7)=9^9,"",SMALL(IF(OFFSET($A$1,60,AD$3-1,100000,1)=$G$56,ROW(OFFSET($A$1,60,AD$3-1,100000,1)),9^9),$X7)))</f>
        <v/>
      </c>
      <c r="AE7" s="9" t="str">
        <f t="array" aca="1" ref="AE7" ca="1">IF(AE$3="","",IF(SMALL(IF(OFFSET($A$1,60,AE$3-1,100000,1)=$G$56,ROW(OFFSET($A$1,60,AE$3-1,100000,1)),9^9),$X7)=9^9,"",SMALL(IF(OFFSET($A$1,60,AE$3-1,100000,1)=$G$56,ROW(OFFSET($A$1,60,AE$3-1,100000,1)),9^9),$X7)))</f>
        <v/>
      </c>
      <c r="AF7" s="9" t="str">
        <f t="array" aca="1" ref="AF7" ca="1">IF(AF$3="","",IF(SMALL(IF(OFFSET($A$1,60,AF$3-1,100000,1)=$G$56,ROW(OFFSET($A$1,60,AF$3-1,100000,1)),9^9),$X7)=9^9,"",SMALL(IF(OFFSET($A$1,60,AF$3-1,100000,1)=$G$56,ROW(OFFSET($A$1,60,AF$3-1,100000,1)),9^9),$X7)))</f>
        <v/>
      </c>
    </row>
    <row r="8" spans="1:32" x14ac:dyDescent="0.25">
      <c r="A8" s="2">
        <v>5</v>
      </c>
      <c r="B8" s="11" t="s">
        <v>25</v>
      </c>
      <c r="C8" s="11" t="s">
        <v>26</v>
      </c>
      <c r="D8" s="11" t="s">
        <v>16</v>
      </c>
      <c r="E8" s="11">
        <f>(3*F8-G8+2*H8+0.01*I8)/J8</f>
        <v>22.625</v>
      </c>
      <c r="F8" s="11">
        <v>9</v>
      </c>
      <c r="G8" s="11">
        <v>5</v>
      </c>
      <c r="H8" s="11">
        <v>9</v>
      </c>
      <c r="I8" s="11">
        <v>525</v>
      </c>
      <c r="J8" s="11">
        <v>2</v>
      </c>
      <c r="K8" s="11">
        <v>5700</v>
      </c>
      <c r="N8" s="9" t="str">
        <f>INDEX(Player,N7+1)</f>
        <v>YoungBuck</v>
      </c>
      <c r="O8" s="9" t="str">
        <f>INDEX(Player,O7+1)</f>
        <v>YellOwStaR</v>
      </c>
      <c r="P8" s="9" t="str">
        <f>INDEX(Player,P7+1)</f>
        <v>Febiven</v>
      </c>
      <c r="Q8" s="9" t="str">
        <f>INDEX(Player,Q7+1)</f>
        <v>Reignover</v>
      </c>
      <c r="R8" s="9" t="str">
        <f>INDEX(Player,R7+1)</f>
        <v>Freeze</v>
      </c>
      <c r="S8" s="9" t="str">
        <f>INDEX(Player,S7+1)</f>
        <v>Rekkles</v>
      </c>
      <c r="W8" s="27"/>
      <c r="X8" s="9">
        <v>5</v>
      </c>
      <c r="Y8" s="9" t="str">
        <f t="array" aca="1" ref="Y8" ca="1">IF(Y$3="","",IF(SMALL(IF(OFFSET($A$1,60,Y$3-1,100000,1)=$G$56,ROW(OFFSET($A$1,60,Y$3-1,100000,1)),9^9),$X8)=9^9,"",SMALL(IF(OFFSET($A$1,60,Y$3-1,100000,1)=$G$56,ROW(OFFSET($A$1,60,Y$3-1,100000,1)),9^9),$X8)))</f>
        <v/>
      </c>
      <c r="Z8" s="9" t="str">
        <f t="array" aca="1" ref="Z8" ca="1">IF(Z$3="","",IF(SMALL(IF(OFFSET($A$1,60,Z$3-1,100000,1)=$G$56,ROW(OFFSET($A$1,60,Z$3-1,100000,1)),9^9),$X8)=9^9,"",SMALL(IF(OFFSET($A$1,60,Z$3-1,100000,1)=$G$56,ROW(OFFSET($A$1,60,Z$3-1,100000,1)),9^9),$X8)))</f>
        <v/>
      </c>
      <c r="AA8" s="9" t="str">
        <f t="array" aca="1" ref="AA8" ca="1">IF(AA$3="","",IF(SMALL(IF(OFFSET($A$1,60,AA$3-1,100000,1)=$G$56,ROW(OFFSET($A$1,60,AA$3-1,100000,1)),9^9),$X8)=9^9,"",SMALL(IF(OFFSET($A$1,60,AA$3-1,100000,1)=$G$56,ROW(OFFSET($A$1,60,AA$3-1,100000,1)),9^9),$X8)))</f>
        <v/>
      </c>
      <c r="AB8" s="9" t="str">
        <f t="array" aca="1" ref="AB8" ca="1">IF(AB$3="","",IF(SMALL(IF(OFFSET($A$1,60,AB$3-1,100000,1)=$G$56,ROW(OFFSET($A$1,60,AB$3-1,100000,1)),9^9),$X8)=9^9,"",SMALL(IF(OFFSET($A$1,60,AB$3-1,100000,1)=$G$56,ROW(OFFSET($A$1,60,AB$3-1,100000,1)),9^9),$X8)))</f>
        <v/>
      </c>
      <c r="AC8" s="9" t="str">
        <f t="array" aca="1" ref="AC8" ca="1">IF(AC$3="","",IF(SMALL(IF(OFFSET($A$1,60,AC$3-1,100000,1)=$G$56,ROW(OFFSET($A$1,60,AC$3-1,100000,1)),9^9),$X8)=9^9,"",SMALL(IF(OFFSET($A$1,60,AC$3-1,100000,1)=$G$56,ROW(OFFSET($A$1,60,AC$3-1,100000,1)),9^9),$X8)))</f>
        <v/>
      </c>
      <c r="AD8" s="9" t="str">
        <f t="array" aca="1" ref="AD8" ca="1">IF(AD$3="","",IF(SMALL(IF(OFFSET($A$1,60,AD$3-1,100000,1)=$G$56,ROW(OFFSET($A$1,60,AD$3-1,100000,1)),9^9),$X8)=9^9,"",SMALL(IF(OFFSET($A$1,60,AD$3-1,100000,1)=$G$56,ROW(OFFSET($A$1,60,AD$3-1,100000,1)),9^9),$X8)))</f>
        <v/>
      </c>
      <c r="AE8" s="9" t="str">
        <f t="array" aca="1" ref="AE8" ca="1">IF(AE$3="","",IF(SMALL(IF(OFFSET($A$1,60,AE$3-1,100000,1)=$G$56,ROW(OFFSET($A$1,60,AE$3-1,100000,1)),9^9),$X8)=9^9,"",SMALL(IF(OFFSET($A$1,60,AE$3-1,100000,1)=$G$56,ROW(OFFSET($A$1,60,AE$3-1,100000,1)),9^9),$X8)))</f>
        <v/>
      </c>
      <c r="AF8" s="9" t="str">
        <f t="array" aca="1" ref="AF8" ca="1">IF(AF$3="","",IF(SMALL(IF(OFFSET($A$1,60,AF$3-1,100000,1)=$G$56,ROW(OFFSET($A$1,60,AF$3-1,100000,1)),9^9),$X8)=9^9,"",SMALL(IF(OFFSET($A$1,60,AF$3-1,100000,1)=$G$56,ROW(OFFSET($A$1,60,AF$3-1,100000,1)),9^9),$X8)))</f>
        <v/>
      </c>
    </row>
    <row r="9" spans="1:32" x14ac:dyDescent="0.25">
      <c r="A9" s="2">
        <v>6</v>
      </c>
      <c r="B9" s="12" t="s">
        <v>27</v>
      </c>
      <c r="C9" s="12" t="s">
        <v>28</v>
      </c>
      <c r="D9" s="12" t="s">
        <v>16</v>
      </c>
      <c r="E9" s="12">
        <f>(3*F9-G9+2*H9+0.01*I9)/J9</f>
        <v>36.71</v>
      </c>
      <c r="F9" s="12">
        <v>14</v>
      </c>
      <c r="G9" s="12">
        <v>2</v>
      </c>
      <c r="H9" s="12">
        <v>14</v>
      </c>
      <c r="I9" s="12">
        <v>542</v>
      </c>
      <c r="J9" s="12">
        <v>2</v>
      </c>
      <c r="K9" s="12">
        <v>4800</v>
      </c>
      <c r="N9" s="9" t="str">
        <f>INDEX(Role,N7+1)</f>
        <v>Top Lane</v>
      </c>
      <c r="O9" s="9" t="str">
        <f>INDEX(Role,O7+1)</f>
        <v>Support</v>
      </c>
      <c r="P9" s="9" t="str">
        <f>INDEX(Role,P7+1)</f>
        <v>Mid Lane</v>
      </c>
      <c r="Q9" s="9" t="str">
        <f>INDEX(Role,Q7+1)</f>
        <v>Jungler</v>
      </c>
      <c r="R9" s="9" t="str">
        <f>INDEX(Role,R7+1)</f>
        <v>AD Carry</v>
      </c>
      <c r="S9" s="9" t="str">
        <f>INDEX(Role,S7+1)</f>
        <v>AD Carry</v>
      </c>
      <c r="W9" s="27"/>
      <c r="X9" s="9">
        <v>6</v>
      </c>
      <c r="Y9" s="9" t="str">
        <f t="array" aca="1" ref="Y9" ca="1">IF(Y$3="","",IF(SMALL(IF(OFFSET($A$1,60,Y$3-1,100000,1)=$G$56,ROW(OFFSET($A$1,60,Y$3-1,100000,1)),9^9),$X9)=9^9,"",SMALL(IF(OFFSET($A$1,60,Y$3-1,100000,1)=$G$56,ROW(OFFSET($A$1,60,Y$3-1,100000,1)),9^9),$X9)))</f>
        <v/>
      </c>
      <c r="Z9" s="9" t="str">
        <f t="array" aca="1" ref="Z9" ca="1">IF(Z$3="","",IF(SMALL(IF(OFFSET($A$1,60,Z$3-1,100000,1)=$G$56,ROW(OFFSET($A$1,60,Z$3-1,100000,1)),9^9),$X9)=9^9,"",SMALL(IF(OFFSET($A$1,60,Z$3-1,100000,1)=$G$56,ROW(OFFSET($A$1,60,Z$3-1,100000,1)),9^9),$X9)))</f>
        <v/>
      </c>
      <c r="AA9" s="9" t="str">
        <f t="array" aca="1" ref="AA9" ca="1">IF(AA$3="","",IF(SMALL(IF(OFFSET($A$1,60,AA$3-1,100000,1)=$G$56,ROW(OFFSET($A$1,60,AA$3-1,100000,1)),9^9),$X9)=9^9,"",SMALL(IF(OFFSET($A$1,60,AA$3-1,100000,1)=$G$56,ROW(OFFSET($A$1,60,AA$3-1,100000,1)),9^9),$X9)))</f>
        <v/>
      </c>
      <c r="AB9" s="9" t="str">
        <f t="array" aca="1" ref="AB9" ca="1">IF(AB$3="","",IF(SMALL(IF(OFFSET($A$1,60,AB$3-1,100000,1)=$G$56,ROW(OFFSET($A$1,60,AB$3-1,100000,1)),9^9),$X9)=9^9,"",SMALL(IF(OFFSET($A$1,60,AB$3-1,100000,1)=$G$56,ROW(OFFSET($A$1,60,AB$3-1,100000,1)),9^9),$X9)))</f>
        <v/>
      </c>
      <c r="AC9" s="9" t="str">
        <f t="array" aca="1" ref="AC9" ca="1">IF(AC$3="","",IF(SMALL(IF(OFFSET($A$1,60,AC$3-1,100000,1)=$G$56,ROW(OFFSET($A$1,60,AC$3-1,100000,1)),9^9),$X9)=9^9,"",SMALL(IF(OFFSET($A$1,60,AC$3-1,100000,1)=$G$56,ROW(OFFSET($A$1,60,AC$3-1,100000,1)),9^9),$X9)))</f>
        <v/>
      </c>
      <c r="AD9" s="9" t="str">
        <f t="array" aca="1" ref="AD9" ca="1">IF(AD$3="","",IF(SMALL(IF(OFFSET($A$1,60,AD$3-1,100000,1)=$G$56,ROW(OFFSET($A$1,60,AD$3-1,100000,1)),9^9),$X9)=9^9,"",SMALL(IF(OFFSET($A$1,60,AD$3-1,100000,1)=$G$56,ROW(OFFSET($A$1,60,AD$3-1,100000,1)),9^9),$X9)))</f>
        <v/>
      </c>
      <c r="AE9" s="9" t="str">
        <f t="array" aca="1" ref="AE9" ca="1">IF(AE$3="","",IF(SMALL(IF(OFFSET($A$1,60,AE$3-1,100000,1)=$G$56,ROW(OFFSET($A$1,60,AE$3-1,100000,1)),9^9),$X9)=9^9,"",SMALL(IF(OFFSET($A$1,60,AE$3-1,100000,1)=$G$56,ROW(OFFSET($A$1,60,AE$3-1,100000,1)),9^9),$X9)))</f>
        <v/>
      </c>
      <c r="AF9" s="9" t="str">
        <f t="array" aca="1" ref="AF9" ca="1">IF(AF$3="","",IF(SMALL(IF(OFFSET($A$1,60,AF$3-1,100000,1)=$G$56,ROW(OFFSET($A$1,60,AF$3-1,100000,1)),9^9),$X9)=9^9,"",SMALL(IF(OFFSET($A$1,60,AF$3-1,100000,1)=$G$56,ROW(OFFSET($A$1,60,AF$3-1,100000,1)),9^9),$X9)))</f>
        <v/>
      </c>
    </row>
    <row r="10" spans="1:32" x14ac:dyDescent="0.25">
      <c r="A10" s="2">
        <v>7</v>
      </c>
      <c r="B10" s="11" t="s">
        <v>29</v>
      </c>
      <c r="C10" s="11" t="s">
        <v>30</v>
      </c>
      <c r="D10" s="11" t="s">
        <v>16</v>
      </c>
      <c r="E10" s="11">
        <f>(3*F10-G10+2*H10+0.01*I10)/J10</f>
        <v>18.8</v>
      </c>
      <c r="F10" s="11">
        <v>9</v>
      </c>
      <c r="G10" s="11">
        <v>11</v>
      </c>
      <c r="H10" s="11">
        <v>8</v>
      </c>
      <c r="I10" s="11">
        <v>560</v>
      </c>
      <c r="J10" s="11">
        <v>2</v>
      </c>
      <c r="K10" s="11">
        <v>7800</v>
      </c>
      <c r="M10" s="15">
        <v>2222</v>
      </c>
      <c r="N10" s="15">
        <v>40</v>
      </c>
      <c r="O10" s="15">
        <v>32</v>
      </c>
      <c r="P10" s="15">
        <v>22</v>
      </c>
      <c r="Q10" s="15">
        <v>12</v>
      </c>
      <c r="R10" s="15">
        <v>2</v>
      </c>
      <c r="S10" s="15">
        <v>0</v>
      </c>
      <c r="T10" s="9">
        <f t="array" ref="T10">SUMPRODUCT((ROW(points)-3=N10:S10)*points)</f>
        <v>209.14500000000001</v>
      </c>
      <c r="U10" s="9">
        <f>SUMPRODUCT((ROW(salaire)-3=N10:S10)*salaire)</f>
        <v>44580</v>
      </c>
      <c r="W10" s="27"/>
      <c r="X10" s="9">
        <v>7</v>
      </c>
      <c r="Y10" s="9" t="str">
        <f t="array" aca="1" ref="Y10" ca="1">IF(Y$3="","",IF(SMALL(IF(OFFSET($A$1,60,Y$3-1,100000,1)=$G$56,ROW(OFFSET($A$1,60,Y$3-1,100000,1)),9^9),$X10)=9^9,"",SMALL(IF(OFFSET($A$1,60,Y$3-1,100000,1)=$G$56,ROW(OFFSET($A$1,60,Y$3-1,100000,1)),9^9),$X10)))</f>
        <v/>
      </c>
      <c r="Z10" s="9" t="str">
        <f t="array" aca="1" ref="Z10" ca="1">IF(Z$3="","",IF(SMALL(IF(OFFSET($A$1,60,Z$3-1,100000,1)=$G$56,ROW(OFFSET($A$1,60,Z$3-1,100000,1)),9^9),$X10)=9^9,"",SMALL(IF(OFFSET($A$1,60,Z$3-1,100000,1)=$G$56,ROW(OFFSET($A$1,60,Z$3-1,100000,1)),9^9),$X10)))</f>
        <v/>
      </c>
      <c r="AA10" s="9" t="str">
        <f t="array" aca="1" ref="AA10" ca="1">IF(AA$3="","",IF(SMALL(IF(OFFSET($A$1,60,AA$3-1,100000,1)=$G$56,ROW(OFFSET($A$1,60,AA$3-1,100000,1)),9^9),$X10)=9^9,"",SMALL(IF(OFFSET($A$1,60,AA$3-1,100000,1)=$G$56,ROW(OFFSET($A$1,60,AA$3-1,100000,1)),9^9),$X10)))</f>
        <v/>
      </c>
      <c r="AB10" s="9" t="str">
        <f t="array" aca="1" ref="AB10" ca="1">IF(AB$3="","",IF(SMALL(IF(OFFSET($A$1,60,AB$3-1,100000,1)=$G$56,ROW(OFFSET($A$1,60,AB$3-1,100000,1)),9^9),$X10)=9^9,"",SMALL(IF(OFFSET($A$1,60,AB$3-1,100000,1)=$G$56,ROW(OFFSET($A$1,60,AB$3-1,100000,1)),9^9),$X10)))</f>
        <v/>
      </c>
      <c r="AC10" s="9" t="str">
        <f t="array" aca="1" ref="AC10" ca="1">IF(AC$3="","",IF(SMALL(IF(OFFSET($A$1,60,AC$3-1,100000,1)=$G$56,ROW(OFFSET($A$1,60,AC$3-1,100000,1)),9^9),$X10)=9^9,"",SMALL(IF(OFFSET($A$1,60,AC$3-1,100000,1)=$G$56,ROW(OFFSET($A$1,60,AC$3-1,100000,1)),9^9),$X10)))</f>
        <v/>
      </c>
      <c r="AD10" s="9" t="str">
        <f t="array" aca="1" ref="AD10" ca="1">IF(AD$3="","",IF(SMALL(IF(OFFSET($A$1,60,AD$3-1,100000,1)=$G$56,ROW(OFFSET($A$1,60,AD$3-1,100000,1)),9^9),$X10)=9^9,"",SMALL(IF(OFFSET($A$1,60,AD$3-1,100000,1)=$G$56,ROW(OFFSET($A$1,60,AD$3-1,100000,1)),9^9),$X10)))</f>
        <v/>
      </c>
      <c r="AE10" s="9" t="str">
        <f t="array" aca="1" ref="AE10" ca="1">IF(AE$3="","",IF(SMALL(IF(OFFSET($A$1,60,AE$3-1,100000,1)=$G$56,ROW(OFFSET($A$1,60,AE$3-1,100000,1)),9^9),$X10)=9^9,"",SMALL(IF(OFFSET($A$1,60,AE$3-1,100000,1)=$G$56,ROW(OFFSET($A$1,60,AE$3-1,100000,1)),9^9),$X10)))</f>
        <v/>
      </c>
      <c r="AF10" s="9" t="str">
        <f t="array" aca="1" ref="AF10" ca="1">IF(AF$3="","",IF(SMALL(IF(OFFSET($A$1,60,AF$3-1,100000,1)=$G$56,ROW(OFFSET($A$1,60,AF$3-1,100000,1)),9^9),$X10)=9^9,"",SMALL(IF(OFFSET($A$1,60,AF$3-1,100000,1)=$G$56,ROW(OFFSET($A$1,60,AF$3-1,100000,1)),9^9),$X10)))</f>
        <v/>
      </c>
    </row>
    <row r="11" spans="1:32" x14ac:dyDescent="0.25">
      <c r="A11" s="2">
        <v>8</v>
      </c>
      <c r="B11" s="12" t="s">
        <v>31</v>
      </c>
      <c r="C11" s="12" t="s">
        <v>32</v>
      </c>
      <c r="D11" s="12" t="s">
        <v>16</v>
      </c>
      <c r="E11" s="12">
        <f>(3*F11-G11+2*H11+0.01*I11)/J11</f>
        <v>14.98</v>
      </c>
      <c r="F11" s="12">
        <v>8</v>
      </c>
      <c r="G11" s="12">
        <v>8</v>
      </c>
      <c r="H11" s="12">
        <v>4</v>
      </c>
      <c r="I11" s="12">
        <v>596</v>
      </c>
      <c r="J11" s="12">
        <v>2</v>
      </c>
      <c r="K11" s="12">
        <v>5900</v>
      </c>
      <c r="N11" s="9" t="str">
        <f>INDEX(Player,N10+1)</f>
        <v>YoungBuck</v>
      </c>
      <c r="O11" s="9" t="str">
        <f>INDEX(Player,O10+1)</f>
        <v>YellOwStaR</v>
      </c>
      <c r="P11" s="9" t="str">
        <f>INDEX(Player,P10+1)</f>
        <v>Febiven</v>
      </c>
      <c r="Q11" s="9" t="str">
        <f>INDEX(Player,Q10+1)</f>
        <v>Reignover</v>
      </c>
      <c r="R11" s="9" t="str">
        <f>INDEX(Player,R10+1)</f>
        <v>Rekkles</v>
      </c>
      <c r="S11" s="9" t="str">
        <f>INDEX(Player,S10+1)</f>
        <v>Freeze</v>
      </c>
      <c r="W11" s="27"/>
      <c r="X11" s="9">
        <v>8</v>
      </c>
      <c r="Y11" s="9" t="str">
        <f t="array" aca="1" ref="Y11" ca="1">IF(Y$3="","",IF(SMALL(IF(OFFSET($A$1,60,Y$3-1,100000,1)=$G$56,ROW(OFFSET($A$1,60,Y$3-1,100000,1)),9^9),$X11)=9^9,"",SMALL(IF(OFFSET($A$1,60,Y$3-1,100000,1)=$G$56,ROW(OFFSET($A$1,60,Y$3-1,100000,1)),9^9),$X11)))</f>
        <v/>
      </c>
      <c r="Z11" s="9" t="str">
        <f t="array" aca="1" ref="Z11" ca="1">IF(Z$3="","",IF(SMALL(IF(OFFSET($A$1,60,Z$3-1,100000,1)=$G$56,ROW(OFFSET($A$1,60,Z$3-1,100000,1)),9^9),$X11)=9^9,"",SMALL(IF(OFFSET($A$1,60,Z$3-1,100000,1)=$G$56,ROW(OFFSET($A$1,60,Z$3-1,100000,1)),9^9),$X11)))</f>
        <v/>
      </c>
      <c r="AA11" s="9" t="str">
        <f t="array" aca="1" ref="AA11" ca="1">IF(AA$3="","",IF(SMALL(IF(OFFSET($A$1,60,AA$3-1,100000,1)=$G$56,ROW(OFFSET($A$1,60,AA$3-1,100000,1)),9^9),$X11)=9^9,"",SMALL(IF(OFFSET($A$1,60,AA$3-1,100000,1)=$G$56,ROW(OFFSET($A$1,60,AA$3-1,100000,1)),9^9),$X11)))</f>
        <v/>
      </c>
      <c r="AB11" s="9" t="str">
        <f t="array" aca="1" ref="AB11" ca="1">IF(AB$3="","",IF(SMALL(IF(OFFSET($A$1,60,AB$3-1,100000,1)=$G$56,ROW(OFFSET($A$1,60,AB$3-1,100000,1)),9^9),$X11)=9^9,"",SMALL(IF(OFFSET($A$1,60,AB$3-1,100000,1)=$G$56,ROW(OFFSET($A$1,60,AB$3-1,100000,1)),9^9),$X11)))</f>
        <v/>
      </c>
      <c r="AC11" s="9" t="str">
        <f t="array" aca="1" ref="AC11" ca="1">IF(AC$3="","",IF(SMALL(IF(OFFSET($A$1,60,AC$3-1,100000,1)=$G$56,ROW(OFFSET($A$1,60,AC$3-1,100000,1)),9^9),$X11)=9^9,"",SMALL(IF(OFFSET($A$1,60,AC$3-1,100000,1)=$G$56,ROW(OFFSET($A$1,60,AC$3-1,100000,1)),9^9),$X11)))</f>
        <v/>
      </c>
      <c r="AD11" s="9" t="str">
        <f t="array" aca="1" ref="AD11" ca="1">IF(AD$3="","",IF(SMALL(IF(OFFSET($A$1,60,AD$3-1,100000,1)=$G$56,ROW(OFFSET($A$1,60,AD$3-1,100000,1)),9^9),$X11)=9^9,"",SMALL(IF(OFFSET($A$1,60,AD$3-1,100000,1)=$G$56,ROW(OFFSET($A$1,60,AD$3-1,100000,1)),9^9),$X11)))</f>
        <v/>
      </c>
      <c r="AE11" s="9" t="str">
        <f t="array" aca="1" ref="AE11" ca="1">IF(AE$3="","",IF(SMALL(IF(OFFSET($A$1,60,AE$3-1,100000,1)=$G$56,ROW(OFFSET($A$1,60,AE$3-1,100000,1)),9^9),$X11)=9^9,"",SMALL(IF(OFFSET($A$1,60,AE$3-1,100000,1)=$G$56,ROW(OFFSET($A$1,60,AE$3-1,100000,1)),9^9),$X11)))</f>
        <v/>
      </c>
      <c r="AF11" s="9" t="str">
        <f t="array" aca="1" ref="AF11" ca="1">IF(AF$3="","",IF(SMALL(IF(OFFSET($A$1,60,AF$3-1,100000,1)=$G$56,ROW(OFFSET($A$1,60,AF$3-1,100000,1)),9^9),$X11)=9^9,"",SMALL(IF(OFFSET($A$1,60,AF$3-1,100000,1)=$G$56,ROW(OFFSET($A$1,60,AF$3-1,100000,1)),9^9),$X11)))</f>
        <v/>
      </c>
    </row>
    <row r="12" spans="1:32" x14ac:dyDescent="0.25">
      <c r="A12" s="2">
        <v>9</v>
      </c>
      <c r="B12" s="12" t="s">
        <v>33</v>
      </c>
      <c r="C12" s="12" t="s">
        <v>34</v>
      </c>
      <c r="D12" s="12" t="s">
        <v>16</v>
      </c>
      <c r="E12" s="12">
        <f>(3*F12-G12+2*H12+0.01*I12)/J12</f>
        <v>13.04</v>
      </c>
      <c r="F12" s="12">
        <v>4</v>
      </c>
      <c r="G12" s="12">
        <v>3</v>
      </c>
      <c r="H12" s="12">
        <v>6</v>
      </c>
      <c r="I12" s="12">
        <v>508</v>
      </c>
      <c r="J12" s="12">
        <v>2</v>
      </c>
      <c r="K12" s="12">
        <v>4500</v>
      </c>
      <c r="N12" s="9" t="str">
        <f>INDEX(Role,N10+1)</f>
        <v>Top Lane</v>
      </c>
      <c r="O12" s="9" t="str">
        <f>INDEX(Role,O10+1)</f>
        <v>Support</v>
      </c>
      <c r="P12" s="9" t="str">
        <f>INDEX(Role,P10+1)</f>
        <v>Mid Lane</v>
      </c>
      <c r="Q12" s="9" t="str">
        <f>INDEX(Role,Q10+1)</f>
        <v>Jungler</v>
      </c>
      <c r="R12" s="9" t="str">
        <f>INDEX(Role,R10+1)</f>
        <v>AD Carry</v>
      </c>
      <c r="S12" s="9" t="str">
        <f>INDEX(Role,S10+1)</f>
        <v>AD Carry</v>
      </c>
      <c r="W12" s="27"/>
      <c r="X12" s="9">
        <v>9</v>
      </c>
      <c r="Y12" s="9" t="str">
        <f t="array" aca="1" ref="Y12" ca="1">IF(Y$3="","",IF(SMALL(IF(OFFSET($A$1,60,Y$3-1,100000,1)=$G$56,ROW(OFFSET($A$1,60,Y$3-1,100000,1)),9^9),$X12)=9^9,"",SMALL(IF(OFFSET($A$1,60,Y$3-1,100000,1)=$G$56,ROW(OFFSET($A$1,60,Y$3-1,100000,1)),9^9),$X12)))</f>
        <v/>
      </c>
      <c r="Z12" s="9" t="str">
        <f t="array" aca="1" ref="Z12" ca="1">IF(Z$3="","",IF(SMALL(IF(OFFSET($A$1,60,Z$3-1,100000,1)=$G$56,ROW(OFFSET($A$1,60,Z$3-1,100000,1)),9^9),$X12)=9^9,"",SMALL(IF(OFFSET($A$1,60,Z$3-1,100000,1)=$G$56,ROW(OFFSET($A$1,60,Z$3-1,100000,1)),9^9),$X12)))</f>
        <v/>
      </c>
      <c r="AA12" s="9" t="str">
        <f t="array" aca="1" ref="AA12" ca="1">IF(AA$3="","",IF(SMALL(IF(OFFSET($A$1,60,AA$3-1,100000,1)=$G$56,ROW(OFFSET($A$1,60,AA$3-1,100000,1)),9^9),$X12)=9^9,"",SMALL(IF(OFFSET($A$1,60,AA$3-1,100000,1)=$G$56,ROW(OFFSET($A$1,60,AA$3-1,100000,1)),9^9),$X12)))</f>
        <v/>
      </c>
      <c r="AB12" s="9" t="str">
        <f t="array" aca="1" ref="AB12" ca="1">IF(AB$3="","",IF(SMALL(IF(OFFSET($A$1,60,AB$3-1,100000,1)=$G$56,ROW(OFFSET($A$1,60,AB$3-1,100000,1)),9^9),$X12)=9^9,"",SMALL(IF(OFFSET($A$1,60,AB$3-1,100000,1)=$G$56,ROW(OFFSET($A$1,60,AB$3-1,100000,1)),9^9),$X12)))</f>
        <v/>
      </c>
      <c r="AC12" s="9" t="str">
        <f t="array" aca="1" ref="AC12" ca="1">IF(AC$3="","",IF(SMALL(IF(OFFSET($A$1,60,AC$3-1,100000,1)=$G$56,ROW(OFFSET($A$1,60,AC$3-1,100000,1)),9^9),$X12)=9^9,"",SMALL(IF(OFFSET($A$1,60,AC$3-1,100000,1)=$G$56,ROW(OFFSET($A$1,60,AC$3-1,100000,1)),9^9),$X12)))</f>
        <v/>
      </c>
      <c r="AD12" s="9" t="str">
        <f t="array" aca="1" ref="AD12" ca="1">IF(AD$3="","",IF(SMALL(IF(OFFSET($A$1,60,AD$3-1,100000,1)=$G$56,ROW(OFFSET($A$1,60,AD$3-1,100000,1)),9^9),$X12)=9^9,"",SMALL(IF(OFFSET($A$1,60,AD$3-1,100000,1)=$G$56,ROW(OFFSET($A$1,60,AD$3-1,100000,1)),9^9),$X12)))</f>
        <v/>
      </c>
      <c r="AE12" s="9" t="str">
        <f t="array" aca="1" ref="AE12" ca="1">IF(AE$3="","",IF(SMALL(IF(OFFSET($A$1,60,AE$3-1,100000,1)=$G$56,ROW(OFFSET($A$1,60,AE$3-1,100000,1)),9^9),$X12)=9^9,"",SMALL(IF(OFFSET($A$1,60,AE$3-1,100000,1)=$G$56,ROW(OFFSET($A$1,60,AE$3-1,100000,1)),9^9),$X12)))</f>
        <v/>
      </c>
      <c r="AF12" s="9" t="str">
        <f t="array" aca="1" ref="AF12" ca="1">IF(AF$3="","",IF(SMALL(IF(OFFSET($A$1,60,AF$3-1,100000,1)=$G$56,ROW(OFFSET($A$1,60,AF$3-1,100000,1)),9^9),$X12)=9^9,"",SMALL(IF(OFFSET($A$1,60,AF$3-1,100000,1)=$G$56,ROW(OFFSET($A$1,60,AF$3-1,100000,1)),9^9),$X12)))</f>
        <v/>
      </c>
    </row>
    <row r="13" spans="1:32" x14ac:dyDescent="0.25">
      <c r="A13" s="2">
        <v>10</v>
      </c>
      <c r="B13" s="11" t="s">
        <v>14</v>
      </c>
      <c r="C13" s="11" t="s">
        <v>35</v>
      </c>
      <c r="D13" s="11" t="s">
        <v>36</v>
      </c>
      <c r="E13" s="11">
        <f>(3*F13-G13+2*H13+0.01*I13)/J13</f>
        <v>33.04</v>
      </c>
      <c r="F13" s="11">
        <v>9</v>
      </c>
      <c r="G13" s="11">
        <v>5</v>
      </c>
      <c r="H13" s="11">
        <v>21</v>
      </c>
      <c r="I13" s="11">
        <v>208</v>
      </c>
      <c r="J13" s="11">
        <v>2</v>
      </c>
      <c r="K13" s="11">
        <v>8950</v>
      </c>
      <c r="W13" s="27"/>
      <c r="X13" s="9">
        <v>10</v>
      </c>
      <c r="Y13" s="9" t="str">
        <f t="array" aca="1" ref="Y13" ca="1">IF(Y$3="","",IF(SMALL(IF(OFFSET($A$1,60,Y$3-1,100000,1)=$G$56,ROW(OFFSET($A$1,60,Y$3-1,100000,1)),9^9),$X13)=9^9,"",SMALL(IF(OFFSET($A$1,60,Y$3-1,100000,1)=$G$56,ROW(OFFSET($A$1,60,Y$3-1,100000,1)),9^9),$X13)))</f>
        <v/>
      </c>
      <c r="Z13" s="9" t="str">
        <f t="array" aca="1" ref="Z13" ca="1">IF(Z$3="","",IF(SMALL(IF(OFFSET($A$1,60,Z$3-1,100000,1)=$G$56,ROW(OFFSET($A$1,60,Z$3-1,100000,1)),9^9),$X13)=9^9,"",SMALL(IF(OFFSET($A$1,60,Z$3-1,100000,1)=$G$56,ROW(OFFSET($A$1,60,Z$3-1,100000,1)),9^9),$X13)))</f>
        <v/>
      </c>
      <c r="AA13" s="9" t="str">
        <f t="array" aca="1" ref="AA13" ca="1">IF(AA$3="","",IF(SMALL(IF(OFFSET($A$1,60,AA$3-1,100000,1)=$G$56,ROW(OFFSET($A$1,60,AA$3-1,100000,1)),9^9),$X13)=9^9,"",SMALL(IF(OFFSET($A$1,60,AA$3-1,100000,1)=$G$56,ROW(OFFSET($A$1,60,AA$3-1,100000,1)),9^9),$X13)))</f>
        <v/>
      </c>
      <c r="AB13" s="9" t="str">
        <f t="array" aca="1" ref="AB13" ca="1">IF(AB$3="","",IF(SMALL(IF(OFFSET($A$1,60,AB$3-1,100000,1)=$G$56,ROW(OFFSET($A$1,60,AB$3-1,100000,1)),9^9),$X13)=9^9,"",SMALL(IF(OFFSET($A$1,60,AB$3-1,100000,1)=$G$56,ROW(OFFSET($A$1,60,AB$3-1,100000,1)),9^9),$X13)))</f>
        <v/>
      </c>
      <c r="AC13" s="9" t="str">
        <f t="array" aca="1" ref="AC13" ca="1">IF(AC$3="","",IF(SMALL(IF(OFFSET($A$1,60,AC$3-1,100000,1)=$G$56,ROW(OFFSET($A$1,60,AC$3-1,100000,1)),9^9),$X13)=9^9,"",SMALL(IF(OFFSET($A$1,60,AC$3-1,100000,1)=$G$56,ROW(OFFSET($A$1,60,AC$3-1,100000,1)),9^9),$X13)))</f>
        <v/>
      </c>
      <c r="AD13" s="9" t="str">
        <f t="array" aca="1" ref="AD13" ca="1">IF(AD$3="","",IF(SMALL(IF(OFFSET($A$1,60,AD$3-1,100000,1)=$G$56,ROW(OFFSET($A$1,60,AD$3-1,100000,1)),9^9),$X13)=9^9,"",SMALL(IF(OFFSET($A$1,60,AD$3-1,100000,1)=$G$56,ROW(OFFSET($A$1,60,AD$3-1,100000,1)),9^9),$X13)))</f>
        <v/>
      </c>
      <c r="AE13" s="9" t="str">
        <f t="array" aca="1" ref="AE13" ca="1">IF(AE$3="","",IF(SMALL(IF(OFFSET($A$1,60,AE$3-1,100000,1)=$G$56,ROW(OFFSET($A$1,60,AE$3-1,100000,1)),9^9),$X13)=9^9,"",SMALL(IF(OFFSET($A$1,60,AE$3-1,100000,1)=$G$56,ROW(OFFSET($A$1,60,AE$3-1,100000,1)),9^9),$X13)))</f>
        <v/>
      </c>
      <c r="AF13" s="9" t="str">
        <f t="array" aca="1" ref="AF13" ca="1">IF(AF$3="","",IF(SMALL(IF(OFFSET($A$1,60,AF$3-1,100000,1)=$G$56,ROW(OFFSET($A$1,60,AF$3-1,100000,1)),9^9),$X13)=9^9,"",SMALL(IF(OFFSET($A$1,60,AF$3-1,100000,1)=$G$56,ROW(OFFSET($A$1,60,AF$3-1,100000,1)),9^9),$X13)))</f>
        <v/>
      </c>
    </row>
    <row r="14" spans="1:32" x14ac:dyDescent="0.25">
      <c r="A14" s="2">
        <v>11</v>
      </c>
      <c r="B14" s="11" t="s">
        <v>17</v>
      </c>
      <c r="C14" s="11" t="s">
        <v>37</v>
      </c>
      <c r="D14" s="11" t="s">
        <v>36</v>
      </c>
      <c r="E14" s="11">
        <f>(3*F14-G14+2*H14+0.01*I14)/J14</f>
        <v>29.06</v>
      </c>
      <c r="F14" s="11">
        <v>10</v>
      </c>
      <c r="G14" s="11">
        <v>2</v>
      </c>
      <c r="H14" s="11">
        <v>14</v>
      </c>
      <c r="I14" s="11">
        <v>212</v>
      </c>
      <c r="J14" s="11">
        <v>2</v>
      </c>
      <c r="K14" s="11">
        <v>4800</v>
      </c>
      <c r="W14" s="27"/>
      <c r="X14" s="9">
        <v>11</v>
      </c>
      <c r="Y14" s="9" t="str">
        <f t="array" aca="1" ref="Y14" ca="1">IF(Y$3="","",IF(SMALL(IF(OFFSET($A$1,60,Y$3-1,100000,1)=$G$56,ROW(OFFSET($A$1,60,Y$3-1,100000,1)),9^9),$X14)=9^9,"",SMALL(IF(OFFSET($A$1,60,Y$3-1,100000,1)=$G$56,ROW(OFFSET($A$1,60,Y$3-1,100000,1)),9^9),$X14)))</f>
        <v/>
      </c>
      <c r="Z14" s="9" t="str">
        <f t="array" aca="1" ref="Z14" ca="1">IF(Z$3="","",IF(SMALL(IF(OFFSET($A$1,60,Z$3-1,100000,1)=$G$56,ROW(OFFSET($A$1,60,Z$3-1,100000,1)),9^9),$X14)=9^9,"",SMALL(IF(OFFSET($A$1,60,Z$3-1,100000,1)=$G$56,ROW(OFFSET($A$1,60,Z$3-1,100000,1)),9^9),$X14)))</f>
        <v/>
      </c>
      <c r="AA14" s="9" t="str">
        <f t="array" aca="1" ref="AA14" ca="1">IF(AA$3="","",IF(SMALL(IF(OFFSET($A$1,60,AA$3-1,100000,1)=$G$56,ROW(OFFSET($A$1,60,AA$3-1,100000,1)),9^9),$X14)=9^9,"",SMALL(IF(OFFSET($A$1,60,AA$3-1,100000,1)=$G$56,ROW(OFFSET($A$1,60,AA$3-1,100000,1)),9^9),$X14)))</f>
        <v/>
      </c>
      <c r="AB14" s="9" t="str">
        <f t="array" aca="1" ref="AB14" ca="1">IF(AB$3="","",IF(SMALL(IF(OFFSET($A$1,60,AB$3-1,100000,1)=$G$56,ROW(OFFSET($A$1,60,AB$3-1,100000,1)),9^9),$X14)=9^9,"",SMALL(IF(OFFSET($A$1,60,AB$3-1,100000,1)=$G$56,ROW(OFFSET($A$1,60,AB$3-1,100000,1)),9^9),$X14)))</f>
        <v/>
      </c>
      <c r="AC14" s="9" t="str">
        <f t="array" aca="1" ref="AC14" ca="1">IF(AC$3="","",IF(SMALL(IF(OFFSET($A$1,60,AC$3-1,100000,1)=$G$56,ROW(OFFSET($A$1,60,AC$3-1,100000,1)),9^9),$X14)=9^9,"",SMALL(IF(OFFSET($A$1,60,AC$3-1,100000,1)=$G$56,ROW(OFFSET($A$1,60,AC$3-1,100000,1)),9^9),$X14)))</f>
        <v/>
      </c>
      <c r="AD14" s="9" t="str">
        <f t="array" aca="1" ref="AD14" ca="1">IF(AD$3="","",IF(SMALL(IF(OFFSET($A$1,60,AD$3-1,100000,1)=$G$56,ROW(OFFSET($A$1,60,AD$3-1,100000,1)),9^9),$X14)=9^9,"",SMALL(IF(OFFSET($A$1,60,AD$3-1,100000,1)=$G$56,ROW(OFFSET($A$1,60,AD$3-1,100000,1)),9^9),$X14)))</f>
        <v/>
      </c>
      <c r="AE14" s="9" t="str">
        <f t="array" aca="1" ref="AE14" ca="1">IF(AE$3="","",IF(SMALL(IF(OFFSET($A$1,60,AE$3-1,100000,1)=$G$56,ROW(OFFSET($A$1,60,AE$3-1,100000,1)),9^9),$X14)=9^9,"",SMALL(IF(OFFSET($A$1,60,AE$3-1,100000,1)=$G$56,ROW(OFFSET($A$1,60,AE$3-1,100000,1)),9^9),$X14)))</f>
        <v/>
      </c>
      <c r="AF14" s="9" t="str">
        <f t="array" aca="1" ref="AF14" ca="1">IF(AF$3="","",IF(SMALL(IF(OFFSET($A$1,60,AF$3-1,100000,1)=$G$56,ROW(OFFSET($A$1,60,AF$3-1,100000,1)),9^9),$X14)=9^9,"",SMALL(IF(OFFSET($A$1,60,AF$3-1,100000,1)=$G$56,ROW(OFFSET($A$1,60,AF$3-1,100000,1)),9^9),$X14)))</f>
        <v/>
      </c>
    </row>
    <row r="15" spans="1:32" x14ac:dyDescent="0.25">
      <c r="A15" s="2">
        <v>12</v>
      </c>
      <c r="B15" s="12" t="s">
        <v>19</v>
      </c>
      <c r="C15" s="12" t="s">
        <v>38</v>
      </c>
      <c r="D15" s="12" t="s">
        <v>36</v>
      </c>
      <c r="E15" s="12">
        <f>(3*F15-G15+2*H15+0.01*I15)/J15</f>
        <v>35.049999999999997</v>
      </c>
      <c r="F15" s="12">
        <v>4</v>
      </c>
      <c r="G15" s="12">
        <v>3</v>
      </c>
      <c r="H15" s="12">
        <v>29</v>
      </c>
      <c r="I15" s="12">
        <v>310</v>
      </c>
      <c r="J15" s="12">
        <v>2</v>
      </c>
      <c r="K15" s="12">
        <v>5980</v>
      </c>
      <c r="W15" s="27"/>
      <c r="X15" s="9">
        <v>12</v>
      </c>
      <c r="Y15" s="9" t="str">
        <f t="array" aca="1" ref="Y15" ca="1">IF(Y$3="","",IF(SMALL(IF(OFFSET($A$1,60,Y$3-1,100000,1)=$G$56,ROW(OFFSET($A$1,60,Y$3-1,100000,1)),9^9),$X15)=9^9,"",SMALL(IF(OFFSET($A$1,60,Y$3-1,100000,1)=$G$56,ROW(OFFSET($A$1,60,Y$3-1,100000,1)),9^9),$X15)))</f>
        <v/>
      </c>
      <c r="Z15" s="9" t="str">
        <f t="array" aca="1" ref="Z15" ca="1">IF(Z$3="","",IF(SMALL(IF(OFFSET($A$1,60,Z$3-1,100000,1)=$G$56,ROW(OFFSET($A$1,60,Z$3-1,100000,1)),9^9),$X15)=9^9,"",SMALL(IF(OFFSET($A$1,60,Z$3-1,100000,1)=$G$56,ROW(OFFSET($A$1,60,Z$3-1,100000,1)),9^9),$X15)))</f>
        <v/>
      </c>
      <c r="AA15" s="9" t="str">
        <f t="array" aca="1" ref="AA15" ca="1">IF(AA$3="","",IF(SMALL(IF(OFFSET($A$1,60,AA$3-1,100000,1)=$G$56,ROW(OFFSET($A$1,60,AA$3-1,100000,1)),9^9),$X15)=9^9,"",SMALL(IF(OFFSET($A$1,60,AA$3-1,100000,1)=$G$56,ROW(OFFSET($A$1,60,AA$3-1,100000,1)),9^9),$X15)))</f>
        <v/>
      </c>
      <c r="AB15" s="9" t="str">
        <f t="array" aca="1" ref="AB15" ca="1">IF(AB$3="","",IF(SMALL(IF(OFFSET($A$1,60,AB$3-1,100000,1)=$G$56,ROW(OFFSET($A$1,60,AB$3-1,100000,1)),9^9),$X15)=9^9,"",SMALL(IF(OFFSET($A$1,60,AB$3-1,100000,1)=$G$56,ROW(OFFSET($A$1,60,AB$3-1,100000,1)),9^9),$X15)))</f>
        <v/>
      </c>
      <c r="AC15" s="9" t="str">
        <f t="array" aca="1" ref="AC15" ca="1">IF(AC$3="","",IF(SMALL(IF(OFFSET($A$1,60,AC$3-1,100000,1)=$G$56,ROW(OFFSET($A$1,60,AC$3-1,100000,1)),9^9),$X15)=9^9,"",SMALL(IF(OFFSET($A$1,60,AC$3-1,100000,1)=$G$56,ROW(OFFSET($A$1,60,AC$3-1,100000,1)),9^9),$X15)))</f>
        <v/>
      </c>
      <c r="AD15" s="9" t="str">
        <f t="array" aca="1" ref="AD15" ca="1">IF(AD$3="","",IF(SMALL(IF(OFFSET($A$1,60,AD$3-1,100000,1)=$G$56,ROW(OFFSET($A$1,60,AD$3-1,100000,1)),9^9),$X15)=9^9,"",SMALL(IF(OFFSET($A$1,60,AD$3-1,100000,1)=$G$56,ROW(OFFSET($A$1,60,AD$3-1,100000,1)),9^9),$X15)))</f>
        <v/>
      </c>
      <c r="AE15" s="9" t="str">
        <f t="array" aca="1" ref="AE15" ca="1">IF(AE$3="","",IF(SMALL(IF(OFFSET($A$1,60,AE$3-1,100000,1)=$G$56,ROW(OFFSET($A$1,60,AE$3-1,100000,1)),9^9),$X15)=9^9,"",SMALL(IF(OFFSET($A$1,60,AE$3-1,100000,1)=$G$56,ROW(OFFSET($A$1,60,AE$3-1,100000,1)),9^9),$X15)))</f>
        <v/>
      </c>
      <c r="AF15" s="9" t="str">
        <f t="array" aca="1" ref="AF15" ca="1">IF(AF$3="","",IF(SMALL(IF(OFFSET($A$1,60,AF$3-1,100000,1)=$G$56,ROW(OFFSET($A$1,60,AF$3-1,100000,1)),9^9),$X15)=9^9,"",SMALL(IF(OFFSET($A$1,60,AF$3-1,100000,1)=$G$56,ROW(OFFSET($A$1,60,AF$3-1,100000,1)),9^9),$X15)))</f>
        <v/>
      </c>
    </row>
    <row r="16" spans="1:32" x14ac:dyDescent="0.25">
      <c r="A16" s="2">
        <v>13</v>
      </c>
      <c r="B16" s="11" t="s">
        <v>21</v>
      </c>
      <c r="C16" s="11" t="s">
        <v>39</v>
      </c>
      <c r="D16" s="11" t="s">
        <v>36</v>
      </c>
      <c r="E16" s="11">
        <f>(3*F16-G16+2*H16+0.01*I16)/J16</f>
        <v>7.4249999999999998</v>
      </c>
      <c r="F16" s="11">
        <v>5</v>
      </c>
      <c r="G16" s="11">
        <v>14</v>
      </c>
      <c r="H16" s="11">
        <v>6</v>
      </c>
      <c r="I16" s="11">
        <v>185</v>
      </c>
      <c r="J16" s="11">
        <v>2</v>
      </c>
      <c r="K16" s="11">
        <v>9900</v>
      </c>
      <c r="W16" s="27"/>
      <c r="X16" s="9">
        <v>13</v>
      </c>
      <c r="Y16" s="9" t="str">
        <f t="array" aca="1" ref="Y16" ca="1">IF(Y$3="","",IF(SMALL(IF(OFFSET($A$1,60,Y$3-1,100000,1)=$G$56,ROW(OFFSET($A$1,60,Y$3-1,100000,1)),9^9),$X16)=9^9,"",SMALL(IF(OFFSET($A$1,60,Y$3-1,100000,1)=$G$56,ROW(OFFSET($A$1,60,Y$3-1,100000,1)),9^9),$X16)))</f>
        <v/>
      </c>
      <c r="Z16" s="9" t="str">
        <f t="array" aca="1" ref="Z16" ca="1">IF(Z$3="","",IF(SMALL(IF(OFFSET($A$1,60,Z$3-1,100000,1)=$G$56,ROW(OFFSET($A$1,60,Z$3-1,100000,1)),9^9),$X16)=9^9,"",SMALL(IF(OFFSET($A$1,60,Z$3-1,100000,1)=$G$56,ROW(OFFSET($A$1,60,Z$3-1,100000,1)),9^9),$X16)))</f>
        <v/>
      </c>
      <c r="AA16" s="9" t="str">
        <f t="array" aca="1" ref="AA16" ca="1">IF(AA$3="","",IF(SMALL(IF(OFFSET($A$1,60,AA$3-1,100000,1)=$G$56,ROW(OFFSET($A$1,60,AA$3-1,100000,1)),9^9),$X16)=9^9,"",SMALL(IF(OFFSET($A$1,60,AA$3-1,100000,1)=$G$56,ROW(OFFSET($A$1,60,AA$3-1,100000,1)),9^9),$X16)))</f>
        <v/>
      </c>
      <c r="AB16" s="9" t="str">
        <f t="array" aca="1" ref="AB16" ca="1">IF(AB$3="","",IF(SMALL(IF(OFFSET($A$1,60,AB$3-1,100000,1)=$G$56,ROW(OFFSET($A$1,60,AB$3-1,100000,1)),9^9),$X16)=9^9,"",SMALL(IF(OFFSET($A$1,60,AB$3-1,100000,1)=$G$56,ROW(OFFSET($A$1,60,AB$3-1,100000,1)),9^9),$X16)))</f>
        <v/>
      </c>
      <c r="AC16" s="9" t="str">
        <f t="array" aca="1" ref="AC16" ca="1">IF(AC$3="","",IF(SMALL(IF(OFFSET($A$1,60,AC$3-1,100000,1)=$G$56,ROW(OFFSET($A$1,60,AC$3-1,100000,1)),9^9),$X16)=9^9,"",SMALL(IF(OFFSET($A$1,60,AC$3-1,100000,1)=$G$56,ROW(OFFSET($A$1,60,AC$3-1,100000,1)),9^9),$X16)))</f>
        <v/>
      </c>
      <c r="AD16" s="9" t="str">
        <f t="array" aca="1" ref="AD16" ca="1">IF(AD$3="","",IF(SMALL(IF(OFFSET($A$1,60,AD$3-1,100000,1)=$G$56,ROW(OFFSET($A$1,60,AD$3-1,100000,1)),9^9),$X16)=9^9,"",SMALL(IF(OFFSET($A$1,60,AD$3-1,100000,1)=$G$56,ROW(OFFSET($A$1,60,AD$3-1,100000,1)),9^9),$X16)))</f>
        <v/>
      </c>
      <c r="AE16" s="9" t="str">
        <f t="array" aca="1" ref="AE16" ca="1">IF(AE$3="","",IF(SMALL(IF(OFFSET($A$1,60,AE$3-1,100000,1)=$G$56,ROW(OFFSET($A$1,60,AE$3-1,100000,1)),9^9),$X16)=9^9,"",SMALL(IF(OFFSET($A$1,60,AE$3-1,100000,1)=$G$56,ROW(OFFSET($A$1,60,AE$3-1,100000,1)),9^9),$X16)))</f>
        <v/>
      </c>
      <c r="AF16" s="9" t="str">
        <f t="array" aca="1" ref="AF16" ca="1">IF(AF$3="","",IF(SMALL(IF(OFFSET($A$1,60,AF$3-1,100000,1)=$G$56,ROW(OFFSET($A$1,60,AF$3-1,100000,1)),9^9),$X16)=9^9,"",SMALL(IF(OFFSET($A$1,60,AF$3-1,100000,1)=$G$56,ROW(OFFSET($A$1,60,AF$3-1,100000,1)),9^9),$X16)))</f>
        <v/>
      </c>
    </row>
    <row r="17" spans="1:32" x14ac:dyDescent="0.25">
      <c r="A17" s="2">
        <v>14</v>
      </c>
      <c r="B17" s="12" t="s">
        <v>23</v>
      </c>
      <c r="C17" s="12" t="s">
        <v>40</v>
      </c>
      <c r="D17" s="12" t="s">
        <v>36</v>
      </c>
      <c r="E17" s="12">
        <f>(3*F17-G17+2*H17+0.01*I17)/J17</f>
        <v>21.42</v>
      </c>
      <c r="F17" s="12">
        <v>2</v>
      </c>
      <c r="G17" s="12">
        <v>8</v>
      </c>
      <c r="H17" s="12">
        <v>21</v>
      </c>
      <c r="I17" s="12">
        <v>284</v>
      </c>
      <c r="J17" s="12">
        <v>2</v>
      </c>
      <c r="K17" s="12">
        <v>8900</v>
      </c>
      <c r="W17" s="27"/>
      <c r="X17" s="9">
        <v>14</v>
      </c>
      <c r="Y17" s="9" t="str">
        <f t="array" aca="1" ref="Y17" ca="1">IF(Y$3="","",IF(SMALL(IF(OFFSET($A$1,60,Y$3-1,100000,1)=$G$56,ROW(OFFSET($A$1,60,Y$3-1,100000,1)),9^9),$X17)=9^9,"",SMALL(IF(OFFSET($A$1,60,Y$3-1,100000,1)=$G$56,ROW(OFFSET($A$1,60,Y$3-1,100000,1)),9^9),$X17)))</f>
        <v/>
      </c>
      <c r="Z17" s="9" t="str">
        <f t="array" aca="1" ref="Z17" ca="1">IF(Z$3="","",IF(SMALL(IF(OFFSET($A$1,60,Z$3-1,100000,1)=$G$56,ROW(OFFSET($A$1,60,Z$3-1,100000,1)),9^9),$X17)=9^9,"",SMALL(IF(OFFSET($A$1,60,Z$3-1,100000,1)=$G$56,ROW(OFFSET($A$1,60,Z$3-1,100000,1)),9^9),$X17)))</f>
        <v/>
      </c>
      <c r="AA17" s="9" t="str">
        <f t="array" aca="1" ref="AA17" ca="1">IF(AA$3="","",IF(SMALL(IF(OFFSET($A$1,60,AA$3-1,100000,1)=$G$56,ROW(OFFSET($A$1,60,AA$3-1,100000,1)),9^9),$X17)=9^9,"",SMALL(IF(OFFSET($A$1,60,AA$3-1,100000,1)=$G$56,ROW(OFFSET($A$1,60,AA$3-1,100000,1)),9^9),$X17)))</f>
        <v/>
      </c>
      <c r="AB17" s="9" t="str">
        <f t="array" aca="1" ref="AB17" ca="1">IF(AB$3="","",IF(SMALL(IF(OFFSET($A$1,60,AB$3-1,100000,1)=$G$56,ROW(OFFSET($A$1,60,AB$3-1,100000,1)),9^9),$X17)=9^9,"",SMALL(IF(OFFSET($A$1,60,AB$3-1,100000,1)=$G$56,ROW(OFFSET($A$1,60,AB$3-1,100000,1)),9^9),$X17)))</f>
        <v/>
      </c>
      <c r="AC17" s="9" t="str">
        <f t="array" aca="1" ref="AC17" ca="1">IF(AC$3="","",IF(SMALL(IF(OFFSET($A$1,60,AC$3-1,100000,1)=$G$56,ROW(OFFSET($A$1,60,AC$3-1,100000,1)),9^9),$X17)=9^9,"",SMALL(IF(OFFSET($A$1,60,AC$3-1,100000,1)=$G$56,ROW(OFFSET($A$1,60,AC$3-1,100000,1)),9^9),$X17)))</f>
        <v/>
      </c>
      <c r="AD17" s="9" t="str">
        <f t="array" aca="1" ref="AD17" ca="1">IF(AD$3="","",IF(SMALL(IF(OFFSET($A$1,60,AD$3-1,100000,1)=$G$56,ROW(OFFSET($A$1,60,AD$3-1,100000,1)),9^9),$X17)=9^9,"",SMALL(IF(OFFSET($A$1,60,AD$3-1,100000,1)=$G$56,ROW(OFFSET($A$1,60,AD$3-1,100000,1)),9^9),$X17)))</f>
        <v/>
      </c>
      <c r="AE17" s="9" t="str">
        <f t="array" aca="1" ref="AE17" ca="1">IF(AE$3="","",IF(SMALL(IF(OFFSET($A$1,60,AE$3-1,100000,1)=$G$56,ROW(OFFSET($A$1,60,AE$3-1,100000,1)),9^9),$X17)=9^9,"",SMALL(IF(OFFSET($A$1,60,AE$3-1,100000,1)=$G$56,ROW(OFFSET($A$1,60,AE$3-1,100000,1)),9^9),$X17)))</f>
        <v/>
      </c>
      <c r="AF17" s="9" t="str">
        <f t="array" aca="1" ref="AF17" ca="1">IF(AF$3="","",IF(SMALL(IF(OFFSET($A$1,60,AF$3-1,100000,1)=$G$56,ROW(OFFSET($A$1,60,AF$3-1,100000,1)),9^9),$X17)=9^9,"",SMALL(IF(OFFSET($A$1,60,AF$3-1,100000,1)=$G$56,ROW(OFFSET($A$1,60,AF$3-1,100000,1)),9^9),$X17)))</f>
        <v/>
      </c>
    </row>
    <row r="18" spans="1:32" x14ac:dyDescent="0.25">
      <c r="A18" s="2">
        <v>15</v>
      </c>
      <c r="B18" s="11" t="s">
        <v>25</v>
      </c>
      <c r="C18" s="11" t="s">
        <v>41</v>
      </c>
      <c r="D18" s="11" t="s">
        <v>36</v>
      </c>
      <c r="E18" s="11">
        <f>(3*F18-G18+2*H18+0.01*I18)/J18</f>
        <v>12.744999999999999</v>
      </c>
      <c r="F18" s="11">
        <v>2</v>
      </c>
      <c r="G18" s="11">
        <v>10</v>
      </c>
      <c r="H18" s="11">
        <v>14</v>
      </c>
      <c r="I18" s="11">
        <v>149</v>
      </c>
      <c r="J18" s="11">
        <v>2</v>
      </c>
      <c r="K18" s="11">
        <v>8900</v>
      </c>
      <c r="W18" s="27"/>
      <c r="X18" s="9">
        <v>15</v>
      </c>
      <c r="Y18" s="9" t="str">
        <f t="array" aca="1" ref="Y18" ca="1">IF(Y$3="","",IF(SMALL(IF(OFFSET($A$1,60,Y$3-1,100000,1)=$G$56,ROW(OFFSET($A$1,60,Y$3-1,100000,1)),9^9),$X18)=9^9,"",SMALL(IF(OFFSET($A$1,60,Y$3-1,100000,1)=$G$56,ROW(OFFSET($A$1,60,Y$3-1,100000,1)),9^9),$X18)))</f>
        <v/>
      </c>
      <c r="Z18" s="9" t="str">
        <f t="array" aca="1" ref="Z18" ca="1">IF(Z$3="","",IF(SMALL(IF(OFFSET($A$1,60,Z$3-1,100000,1)=$G$56,ROW(OFFSET($A$1,60,Z$3-1,100000,1)),9^9),$X18)=9^9,"",SMALL(IF(OFFSET($A$1,60,Z$3-1,100000,1)=$G$56,ROW(OFFSET($A$1,60,Z$3-1,100000,1)),9^9),$X18)))</f>
        <v/>
      </c>
      <c r="AA18" s="9" t="str">
        <f t="array" aca="1" ref="AA18" ca="1">IF(AA$3="","",IF(SMALL(IF(OFFSET($A$1,60,AA$3-1,100000,1)=$G$56,ROW(OFFSET($A$1,60,AA$3-1,100000,1)),9^9),$X18)=9^9,"",SMALL(IF(OFFSET($A$1,60,AA$3-1,100000,1)=$G$56,ROW(OFFSET($A$1,60,AA$3-1,100000,1)),9^9),$X18)))</f>
        <v/>
      </c>
      <c r="AB18" s="9" t="str">
        <f t="array" aca="1" ref="AB18" ca="1">IF(AB$3="","",IF(SMALL(IF(OFFSET($A$1,60,AB$3-1,100000,1)=$G$56,ROW(OFFSET($A$1,60,AB$3-1,100000,1)),9^9),$X18)=9^9,"",SMALL(IF(OFFSET($A$1,60,AB$3-1,100000,1)=$G$56,ROW(OFFSET($A$1,60,AB$3-1,100000,1)),9^9),$X18)))</f>
        <v/>
      </c>
      <c r="AC18" s="9" t="str">
        <f t="array" aca="1" ref="AC18" ca="1">IF(AC$3="","",IF(SMALL(IF(OFFSET($A$1,60,AC$3-1,100000,1)=$G$56,ROW(OFFSET($A$1,60,AC$3-1,100000,1)),9^9),$X18)=9^9,"",SMALL(IF(OFFSET($A$1,60,AC$3-1,100000,1)=$G$56,ROW(OFFSET($A$1,60,AC$3-1,100000,1)),9^9),$X18)))</f>
        <v/>
      </c>
      <c r="AD18" s="9" t="str">
        <f t="array" aca="1" ref="AD18" ca="1">IF(AD$3="","",IF(SMALL(IF(OFFSET($A$1,60,AD$3-1,100000,1)=$G$56,ROW(OFFSET($A$1,60,AD$3-1,100000,1)),9^9),$X18)=9^9,"",SMALL(IF(OFFSET($A$1,60,AD$3-1,100000,1)=$G$56,ROW(OFFSET($A$1,60,AD$3-1,100000,1)),9^9),$X18)))</f>
        <v/>
      </c>
      <c r="AE18" s="9" t="str">
        <f t="array" aca="1" ref="AE18" ca="1">IF(AE$3="","",IF(SMALL(IF(OFFSET($A$1,60,AE$3-1,100000,1)=$G$56,ROW(OFFSET($A$1,60,AE$3-1,100000,1)),9^9),$X18)=9^9,"",SMALL(IF(OFFSET($A$1,60,AE$3-1,100000,1)=$G$56,ROW(OFFSET($A$1,60,AE$3-1,100000,1)),9^9),$X18)))</f>
        <v/>
      </c>
      <c r="AF18" s="9" t="str">
        <f t="array" aca="1" ref="AF18" ca="1">IF(AF$3="","",IF(SMALL(IF(OFFSET($A$1,60,AF$3-1,100000,1)=$G$56,ROW(OFFSET($A$1,60,AF$3-1,100000,1)),9^9),$X18)=9^9,"",SMALL(IF(OFFSET($A$1,60,AF$3-1,100000,1)=$G$56,ROW(OFFSET($A$1,60,AF$3-1,100000,1)),9^9),$X18)))</f>
        <v/>
      </c>
    </row>
    <row r="19" spans="1:32" x14ac:dyDescent="0.25">
      <c r="A19" s="2">
        <v>16</v>
      </c>
      <c r="B19" s="12" t="s">
        <v>27</v>
      </c>
      <c r="C19" s="12" t="s">
        <v>42</v>
      </c>
      <c r="D19" s="12" t="s">
        <v>36</v>
      </c>
      <c r="E19" s="12">
        <f>(3*F19-G19+2*H19+0.01*I19)/J19</f>
        <v>28.945</v>
      </c>
      <c r="F19" s="12">
        <v>8</v>
      </c>
      <c r="G19" s="12">
        <v>2</v>
      </c>
      <c r="H19" s="12">
        <v>17</v>
      </c>
      <c r="I19" s="12">
        <v>189</v>
      </c>
      <c r="J19" s="12">
        <v>2</v>
      </c>
      <c r="K19" s="12">
        <v>9700</v>
      </c>
      <c r="W19" s="27"/>
      <c r="X19" s="9">
        <v>16</v>
      </c>
      <c r="Y19" s="9" t="str">
        <f t="array" aca="1" ref="Y19" ca="1">IF(Y$3="","",IF(SMALL(IF(OFFSET($A$1,60,Y$3-1,100000,1)=$G$56,ROW(OFFSET($A$1,60,Y$3-1,100000,1)),9^9),$X19)=9^9,"",SMALL(IF(OFFSET($A$1,60,Y$3-1,100000,1)=$G$56,ROW(OFFSET($A$1,60,Y$3-1,100000,1)),9^9),$X19)))</f>
        <v/>
      </c>
      <c r="Z19" s="9" t="str">
        <f t="array" aca="1" ref="Z19" ca="1">IF(Z$3="","",IF(SMALL(IF(OFFSET($A$1,60,Z$3-1,100000,1)=$G$56,ROW(OFFSET($A$1,60,Z$3-1,100000,1)),9^9),$X19)=9^9,"",SMALL(IF(OFFSET($A$1,60,Z$3-1,100000,1)=$G$56,ROW(OFFSET($A$1,60,Z$3-1,100000,1)),9^9),$X19)))</f>
        <v/>
      </c>
      <c r="AA19" s="9" t="str">
        <f t="array" aca="1" ref="AA19" ca="1">IF(AA$3="","",IF(SMALL(IF(OFFSET($A$1,60,AA$3-1,100000,1)=$G$56,ROW(OFFSET($A$1,60,AA$3-1,100000,1)),9^9),$X19)=9^9,"",SMALL(IF(OFFSET($A$1,60,AA$3-1,100000,1)=$G$56,ROW(OFFSET($A$1,60,AA$3-1,100000,1)),9^9),$X19)))</f>
        <v/>
      </c>
      <c r="AB19" s="9" t="str">
        <f t="array" aca="1" ref="AB19" ca="1">IF(AB$3="","",IF(SMALL(IF(OFFSET($A$1,60,AB$3-1,100000,1)=$G$56,ROW(OFFSET($A$1,60,AB$3-1,100000,1)),9^9),$X19)=9^9,"",SMALL(IF(OFFSET($A$1,60,AB$3-1,100000,1)=$G$56,ROW(OFFSET($A$1,60,AB$3-1,100000,1)),9^9),$X19)))</f>
        <v/>
      </c>
      <c r="AC19" s="9" t="str">
        <f t="array" aca="1" ref="AC19" ca="1">IF(AC$3="","",IF(SMALL(IF(OFFSET($A$1,60,AC$3-1,100000,1)=$G$56,ROW(OFFSET($A$1,60,AC$3-1,100000,1)),9^9),$X19)=9^9,"",SMALL(IF(OFFSET($A$1,60,AC$3-1,100000,1)=$G$56,ROW(OFFSET($A$1,60,AC$3-1,100000,1)),9^9),$X19)))</f>
        <v/>
      </c>
      <c r="AD19" s="9" t="str">
        <f t="array" aca="1" ref="AD19" ca="1">IF(AD$3="","",IF(SMALL(IF(OFFSET($A$1,60,AD$3-1,100000,1)=$G$56,ROW(OFFSET($A$1,60,AD$3-1,100000,1)),9^9),$X19)=9^9,"",SMALL(IF(OFFSET($A$1,60,AD$3-1,100000,1)=$G$56,ROW(OFFSET($A$1,60,AD$3-1,100000,1)),9^9),$X19)))</f>
        <v/>
      </c>
      <c r="AE19" s="9" t="str">
        <f t="array" aca="1" ref="AE19" ca="1">IF(AE$3="","",IF(SMALL(IF(OFFSET($A$1,60,AE$3-1,100000,1)=$G$56,ROW(OFFSET($A$1,60,AE$3-1,100000,1)),9^9),$X19)=9^9,"",SMALL(IF(OFFSET($A$1,60,AE$3-1,100000,1)=$G$56,ROW(OFFSET($A$1,60,AE$3-1,100000,1)),9^9),$X19)))</f>
        <v/>
      </c>
      <c r="AF19" s="9" t="str">
        <f t="array" aca="1" ref="AF19" ca="1">IF(AF$3="","",IF(SMALL(IF(OFFSET($A$1,60,AF$3-1,100000,1)=$G$56,ROW(OFFSET($A$1,60,AF$3-1,100000,1)),9^9),$X19)=9^9,"",SMALL(IF(OFFSET($A$1,60,AF$3-1,100000,1)=$G$56,ROW(OFFSET($A$1,60,AF$3-1,100000,1)),9^9),$X19)))</f>
        <v/>
      </c>
    </row>
    <row r="20" spans="1:32" x14ac:dyDescent="0.25">
      <c r="A20" s="2">
        <v>17</v>
      </c>
      <c r="B20" s="11" t="s">
        <v>29</v>
      </c>
      <c r="C20" s="11" t="s">
        <v>43</v>
      </c>
      <c r="D20" s="11" t="s">
        <v>36</v>
      </c>
      <c r="E20" s="11">
        <f>(3*F20-G20+2*H20+0.01*I20)/J20</f>
        <v>17.254999999999999</v>
      </c>
      <c r="F20" s="11">
        <v>5</v>
      </c>
      <c r="G20" s="11">
        <v>5</v>
      </c>
      <c r="H20" s="11">
        <v>11</v>
      </c>
      <c r="I20" s="11">
        <v>251</v>
      </c>
      <c r="J20" s="11">
        <v>2</v>
      </c>
      <c r="K20" s="11">
        <v>5900</v>
      </c>
      <c r="W20" s="27"/>
      <c r="X20" s="9">
        <v>17</v>
      </c>
      <c r="Y20" s="9" t="str">
        <f t="array" aca="1" ref="Y20" ca="1">IF(Y$3="","",IF(SMALL(IF(OFFSET($A$1,60,Y$3-1,100000,1)=$G$56,ROW(OFFSET($A$1,60,Y$3-1,100000,1)),9^9),$X20)=9^9,"",SMALL(IF(OFFSET($A$1,60,Y$3-1,100000,1)=$G$56,ROW(OFFSET($A$1,60,Y$3-1,100000,1)),9^9),$X20)))</f>
        <v/>
      </c>
      <c r="Z20" s="9" t="str">
        <f t="array" aca="1" ref="Z20" ca="1">IF(Z$3="","",IF(SMALL(IF(OFFSET($A$1,60,Z$3-1,100000,1)=$G$56,ROW(OFFSET($A$1,60,Z$3-1,100000,1)),9^9),$X20)=9^9,"",SMALL(IF(OFFSET($A$1,60,Z$3-1,100000,1)=$G$56,ROW(OFFSET($A$1,60,Z$3-1,100000,1)),9^9),$X20)))</f>
        <v/>
      </c>
      <c r="AA20" s="9" t="str">
        <f t="array" aca="1" ref="AA20" ca="1">IF(AA$3="","",IF(SMALL(IF(OFFSET($A$1,60,AA$3-1,100000,1)=$G$56,ROW(OFFSET($A$1,60,AA$3-1,100000,1)),9^9),$X20)=9^9,"",SMALL(IF(OFFSET($A$1,60,AA$3-1,100000,1)=$G$56,ROW(OFFSET($A$1,60,AA$3-1,100000,1)),9^9),$X20)))</f>
        <v/>
      </c>
      <c r="AB20" s="9" t="str">
        <f t="array" aca="1" ref="AB20" ca="1">IF(AB$3="","",IF(SMALL(IF(OFFSET($A$1,60,AB$3-1,100000,1)=$G$56,ROW(OFFSET($A$1,60,AB$3-1,100000,1)),9^9),$X20)=9^9,"",SMALL(IF(OFFSET($A$1,60,AB$3-1,100000,1)=$G$56,ROW(OFFSET($A$1,60,AB$3-1,100000,1)),9^9),$X20)))</f>
        <v/>
      </c>
      <c r="AC20" s="9" t="str">
        <f t="array" aca="1" ref="AC20" ca="1">IF(AC$3="","",IF(SMALL(IF(OFFSET($A$1,60,AC$3-1,100000,1)=$G$56,ROW(OFFSET($A$1,60,AC$3-1,100000,1)),9^9),$X20)=9^9,"",SMALL(IF(OFFSET($A$1,60,AC$3-1,100000,1)=$G$56,ROW(OFFSET($A$1,60,AC$3-1,100000,1)),9^9),$X20)))</f>
        <v/>
      </c>
      <c r="AD20" s="9" t="str">
        <f t="array" aca="1" ref="AD20" ca="1">IF(AD$3="","",IF(SMALL(IF(OFFSET($A$1,60,AD$3-1,100000,1)=$G$56,ROW(OFFSET($A$1,60,AD$3-1,100000,1)),9^9),$X20)=9^9,"",SMALL(IF(OFFSET($A$1,60,AD$3-1,100000,1)=$G$56,ROW(OFFSET($A$1,60,AD$3-1,100000,1)),9^9),$X20)))</f>
        <v/>
      </c>
      <c r="AE20" s="9" t="str">
        <f t="array" aca="1" ref="AE20" ca="1">IF(AE$3="","",IF(SMALL(IF(OFFSET($A$1,60,AE$3-1,100000,1)=$G$56,ROW(OFFSET($A$1,60,AE$3-1,100000,1)),9^9),$X20)=9^9,"",SMALL(IF(OFFSET($A$1,60,AE$3-1,100000,1)=$G$56,ROW(OFFSET($A$1,60,AE$3-1,100000,1)),9^9),$X20)))</f>
        <v/>
      </c>
      <c r="AF20" s="9" t="str">
        <f t="array" aca="1" ref="AF20" ca="1">IF(AF$3="","",IF(SMALL(IF(OFFSET($A$1,60,AF$3-1,100000,1)=$G$56,ROW(OFFSET($A$1,60,AF$3-1,100000,1)),9^9),$X20)=9^9,"",SMALL(IF(OFFSET($A$1,60,AF$3-1,100000,1)=$G$56,ROW(OFFSET($A$1,60,AF$3-1,100000,1)),9^9),$X20)))</f>
        <v/>
      </c>
    </row>
    <row r="21" spans="1:32" x14ac:dyDescent="0.25">
      <c r="A21" s="2">
        <v>18</v>
      </c>
      <c r="B21" s="12" t="s">
        <v>31</v>
      </c>
      <c r="C21" s="12" t="s">
        <v>44</v>
      </c>
      <c r="D21" s="12" t="s">
        <v>36</v>
      </c>
      <c r="E21" s="12">
        <f>(3*F21-G21+2*H21+0.01*I21)/J21</f>
        <v>7.1550000000000002</v>
      </c>
      <c r="F21" s="12">
        <v>1</v>
      </c>
      <c r="G21" s="12">
        <v>9</v>
      </c>
      <c r="H21" s="12">
        <v>9</v>
      </c>
      <c r="I21" s="12">
        <v>231</v>
      </c>
      <c r="J21" s="12">
        <v>2</v>
      </c>
      <c r="K21" s="12">
        <v>9700</v>
      </c>
      <c r="W21" s="27"/>
      <c r="X21" s="9">
        <v>18</v>
      </c>
      <c r="Y21" s="9" t="str">
        <f t="array" aca="1" ref="Y21" ca="1">IF(Y$3="","",IF(SMALL(IF(OFFSET($A$1,60,Y$3-1,100000,1)=$G$56,ROW(OFFSET($A$1,60,Y$3-1,100000,1)),9^9),$X21)=9^9,"",SMALL(IF(OFFSET($A$1,60,Y$3-1,100000,1)=$G$56,ROW(OFFSET($A$1,60,Y$3-1,100000,1)),9^9),$X21)))</f>
        <v/>
      </c>
      <c r="Z21" s="9" t="str">
        <f t="array" aca="1" ref="Z21" ca="1">IF(Z$3="","",IF(SMALL(IF(OFFSET($A$1,60,Z$3-1,100000,1)=$G$56,ROW(OFFSET($A$1,60,Z$3-1,100000,1)),9^9),$X21)=9^9,"",SMALL(IF(OFFSET($A$1,60,Z$3-1,100000,1)=$G$56,ROW(OFFSET($A$1,60,Z$3-1,100000,1)),9^9),$X21)))</f>
        <v/>
      </c>
      <c r="AA21" s="9" t="str">
        <f t="array" aca="1" ref="AA21" ca="1">IF(AA$3="","",IF(SMALL(IF(OFFSET($A$1,60,AA$3-1,100000,1)=$G$56,ROW(OFFSET($A$1,60,AA$3-1,100000,1)),9^9),$X21)=9^9,"",SMALL(IF(OFFSET($A$1,60,AA$3-1,100000,1)=$G$56,ROW(OFFSET($A$1,60,AA$3-1,100000,1)),9^9),$X21)))</f>
        <v/>
      </c>
      <c r="AB21" s="9" t="str">
        <f t="array" aca="1" ref="AB21" ca="1">IF(AB$3="","",IF(SMALL(IF(OFFSET($A$1,60,AB$3-1,100000,1)=$G$56,ROW(OFFSET($A$1,60,AB$3-1,100000,1)),9^9),$X21)=9^9,"",SMALL(IF(OFFSET($A$1,60,AB$3-1,100000,1)=$G$56,ROW(OFFSET($A$1,60,AB$3-1,100000,1)),9^9),$X21)))</f>
        <v/>
      </c>
      <c r="AC21" s="9" t="str">
        <f t="array" aca="1" ref="AC21" ca="1">IF(AC$3="","",IF(SMALL(IF(OFFSET($A$1,60,AC$3-1,100000,1)=$G$56,ROW(OFFSET($A$1,60,AC$3-1,100000,1)),9^9),$X21)=9^9,"",SMALL(IF(OFFSET($A$1,60,AC$3-1,100000,1)=$G$56,ROW(OFFSET($A$1,60,AC$3-1,100000,1)),9^9),$X21)))</f>
        <v/>
      </c>
      <c r="AD21" s="9" t="str">
        <f t="array" aca="1" ref="AD21" ca="1">IF(AD$3="","",IF(SMALL(IF(OFFSET($A$1,60,AD$3-1,100000,1)=$G$56,ROW(OFFSET($A$1,60,AD$3-1,100000,1)),9^9),$X21)=9^9,"",SMALL(IF(OFFSET($A$1,60,AD$3-1,100000,1)=$G$56,ROW(OFFSET($A$1,60,AD$3-1,100000,1)),9^9),$X21)))</f>
        <v/>
      </c>
      <c r="AE21" s="9" t="str">
        <f t="array" aca="1" ref="AE21" ca="1">IF(AE$3="","",IF(SMALL(IF(OFFSET($A$1,60,AE$3-1,100000,1)=$G$56,ROW(OFFSET($A$1,60,AE$3-1,100000,1)),9^9),$X21)=9^9,"",SMALL(IF(OFFSET($A$1,60,AE$3-1,100000,1)=$G$56,ROW(OFFSET($A$1,60,AE$3-1,100000,1)),9^9),$X21)))</f>
        <v/>
      </c>
      <c r="AF21" s="9" t="str">
        <f t="array" aca="1" ref="AF21" ca="1">IF(AF$3="","",IF(SMALL(IF(OFFSET($A$1,60,AF$3-1,100000,1)=$G$56,ROW(OFFSET($A$1,60,AF$3-1,100000,1)),9^9),$X21)=9^9,"",SMALL(IF(OFFSET($A$1,60,AF$3-1,100000,1)=$G$56,ROW(OFFSET($A$1,60,AF$3-1,100000,1)),9^9),$X21)))</f>
        <v/>
      </c>
    </row>
    <row r="22" spans="1:32" x14ac:dyDescent="0.25">
      <c r="A22" s="2">
        <v>19</v>
      </c>
      <c r="B22" s="12" t="s">
        <v>33</v>
      </c>
      <c r="C22" s="12" t="s">
        <v>45</v>
      </c>
      <c r="D22" s="12" t="s">
        <v>36</v>
      </c>
      <c r="E22" s="12">
        <f>(3*F22-G22+2*H22+0.01*I22)/J22</f>
        <v>11.455</v>
      </c>
      <c r="F22" s="12">
        <v>4</v>
      </c>
      <c r="G22" s="12">
        <v>7</v>
      </c>
      <c r="H22" s="12">
        <v>8</v>
      </c>
      <c r="I22" s="12">
        <v>191</v>
      </c>
      <c r="J22" s="12">
        <v>2</v>
      </c>
      <c r="K22" s="12">
        <v>7200</v>
      </c>
      <c r="W22" s="27"/>
      <c r="X22" s="9">
        <v>19</v>
      </c>
      <c r="Y22" s="9" t="str">
        <f t="array" aca="1" ref="Y22" ca="1">IF(Y$3="","",IF(SMALL(IF(OFFSET($A$1,60,Y$3-1,100000,1)=$G$56,ROW(OFFSET($A$1,60,Y$3-1,100000,1)),9^9),$X22)=9^9,"",SMALL(IF(OFFSET($A$1,60,Y$3-1,100000,1)=$G$56,ROW(OFFSET($A$1,60,Y$3-1,100000,1)),9^9),$X22)))</f>
        <v/>
      </c>
      <c r="Z22" s="9" t="str">
        <f t="array" aca="1" ref="Z22" ca="1">IF(Z$3="","",IF(SMALL(IF(OFFSET($A$1,60,Z$3-1,100000,1)=$G$56,ROW(OFFSET($A$1,60,Z$3-1,100000,1)),9^9),$X22)=9^9,"",SMALL(IF(OFFSET($A$1,60,Z$3-1,100000,1)=$G$56,ROW(OFFSET($A$1,60,Z$3-1,100000,1)),9^9),$X22)))</f>
        <v/>
      </c>
      <c r="AA22" s="9" t="str">
        <f t="array" aca="1" ref="AA22" ca="1">IF(AA$3="","",IF(SMALL(IF(OFFSET($A$1,60,AA$3-1,100000,1)=$G$56,ROW(OFFSET($A$1,60,AA$3-1,100000,1)),9^9),$X22)=9^9,"",SMALL(IF(OFFSET($A$1,60,AA$3-1,100000,1)=$G$56,ROW(OFFSET($A$1,60,AA$3-1,100000,1)),9^9),$X22)))</f>
        <v/>
      </c>
      <c r="AB22" s="9" t="str">
        <f t="array" aca="1" ref="AB22" ca="1">IF(AB$3="","",IF(SMALL(IF(OFFSET($A$1,60,AB$3-1,100000,1)=$G$56,ROW(OFFSET($A$1,60,AB$3-1,100000,1)),9^9),$X22)=9^9,"",SMALL(IF(OFFSET($A$1,60,AB$3-1,100000,1)=$G$56,ROW(OFFSET($A$1,60,AB$3-1,100000,1)),9^9),$X22)))</f>
        <v/>
      </c>
      <c r="AC22" s="9" t="str">
        <f t="array" aca="1" ref="AC22" ca="1">IF(AC$3="","",IF(SMALL(IF(OFFSET($A$1,60,AC$3-1,100000,1)=$G$56,ROW(OFFSET($A$1,60,AC$3-1,100000,1)),9^9),$X22)=9^9,"",SMALL(IF(OFFSET($A$1,60,AC$3-1,100000,1)=$G$56,ROW(OFFSET($A$1,60,AC$3-1,100000,1)),9^9),$X22)))</f>
        <v/>
      </c>
      <c r="AD22" s="9" t="str">
        <f t="array" aca="1" ref="AD22" ca="1">IF(AD$3="","",IF(SMALL(IF(OFFSET($A$1,60,AD$3-1,100000,1)=$G$56,ROW(OFFSET($A$1,60,AD$3-1,100000,1)),9^9),$X22)=9^9,"",SMALL(IF(OFFSET($A$1,60,AD$3-1,100000,1)=$G$56,ROW(OFFSET($A$1,60,AD$3-1,100000,1)),9^9),$X22)))</f>
        <v/>
      </c>
      <c r="AE22" s="9" t="str">
        <f t="array" aca="1" ref="AE22" ca="1">IF(AE$3="","",IF(SMALL(IF(OFFSET($A$1,60,AE$3-1,100000,1)=$G$56,ROW(OFFSET($A$1,60,AE$3-1,100000,1)),9^9),$X22)=9^9,"",SMALL(IF(OFFSET($A$1,60,AE$3-1,100000,1)=$G$56,ROW(OFFSET($A$1,60,AE$3-1,100000,1)),9^9),$X22)))</f>
        <v/>
      </c>
      <c r="AF22" s="9" t="str">
        <f t="array" aca="1" ref="AF22" ca="1">IF(AF$3="","",IF(SMALL(IF(OFFSET($A$1,60,AF$3-1,100000,1)=$G$56,ROW(OFFSET($A$1,60,AF$3-1,100000,1)),9^9),$X22)=9^9,"",SMALL(IF(OFFSET($A$1,60,AF$3-1,100000,1)=$G$56,ROW(OFFSET($A$1,60,AF$3-1,100000,1)),9^9),$X22)))</f>
        <v/>
      </c>
    </row>
    <row r="23" spans="1:32" x14ac:dyDescent="0.25">
      <c r="A23" s="2">
        <v>20</v>
      </c>
      <c r="B23" s="11" t="s">
        <v>14</v>
      </c>
      <c r="C23" s="11" t="s">
        <v>46</v>
      </c>
      <c r="D23" s="11" t="s">
        <v>47</v>
      </c>
      <c r="E23" s="11">
        <f>(3*F23-G23+2*H23+0.01*I23)/J23</f>
        <v>25.484999999999999</v>
      </c>
      <c r="F23" s="11">
        <v>5</v>
      </c>
      <c r="G23" s="11">
        <v>4</v>
      </c>
      <c r="H23" s="11">
        <v>17</v>
      </c>
      <c r="I23" s="11">
        <v>597</v>
      </c>
      <c r="J23" s="11">
        <v>2</v>
      </c>
      <c r="K23" s="11">
        <v>9700</v>
      </c>
      <c r="W23" s="27"/>
      <c r="X23" s="9">
        <v>20</v>
      </c>
      <c r="Y23" s="9" t="str">
        <f t="array" aca="1" ref="Y23" ca="1">IF(Y$3="","",IF(SMALL(IF(OFFSET($A$1,60,Y$3-1,100000,1)=$G$56,ROW(OFFSET($A$1,60,Y$3-1,100000,1)),9^9),$X23)=9^9,"",SMALL(IF(OFFSET($A$1,60,Y$3-1,100000,1)=$G$56,ROW(OFFSET($A$1,60,Y$3-1,100000,1)),9^9),$X23)))</f>
        <v/>
      </c>
      <c r="Z23" s="9" t="str">
        <f t="array" aca="1" ref="Z23" ca="1">IF(Z$3="","",IF(SMALL(IF(OFFSET($A$1,60,Z$3-1,100000,1)=$G$56,ROW(OFFSET($A$1,60,Z$3-1,100000,1)),9^9),$X23)=9^9,"",SMALL(IF(OFFSET($A$1,60,Z$3-1,100000,1)=$G$56,ROW(OFFSET($A$1,60,Z$3-1,100000,1)),9^9),$X23)))</f>
        <v/>
      </c>
      <c r="AA23" s="9" t="str">
        <f t="array" aca="1" ref="AA23" ca="1">IF(AA$3="","",IF(SMALL(IF(OFFSET($A$1,60,AA$3-1,100000,1)=$G$56,ROW(OFFSET($A$1,60,AA$3-1,100000,1)),9^9),$X23)=9^9,"",SMALL(IF(OFFSET($A$1,60,AA$3-1,100000,1)=$G$56,ROW(OFFSET($A$1,60,AA$3-1,100000,1)),9^9),$X23)))</f>
        <v/>
      </c>
      <c r="AB23" s="9" t="str">
        <f t="array" aca="1" ref="AB23" ca="1">IF(AB$3="","",IF(SMALL(IF(OFFSET($A$1,60,AB$3-1,100000,1)=$G$56,ROW(OFFSET($A$1,60,AB$3-1,100000,1)),9^9),$X23)=9^9,"",SMALL(IF(OFFSET($A$1,60,AB$3-1,100000,1)=$G$56,ROW(OFFSET($A$1,60,AB$3-1,100000,1)),9^9),$X23)))</f>
        <v/>
      </c>
      <c r="AC23" s="9" t="str">
        <f t="array" aca="1" ref="AC23" ca="1">IF(AC$3="","",IF(SMALL(IF(OFFSET($A$1,60,AC$3-1,100000,1)=$G$56,ROW(OFFSET($A$1,60,AC$3-1,100000,1)),9^9),$X23)=9^9,"",SMALL(IF(OFFSET($A$1,60,AC$3-1,100000,1)=$G$56,ROW(OFFSET($A$1,60,AC$3-1,100000,1)),9^9),$X23)))</f>
        <v/>
      </c>
      <c r="AD23" s="9" t="str">
        <f t="array" aca="1" ref="AD23" ca="1">IF(AD$3="","",IF(SMALL(IF(OFFSET($A$1,60,AD$3-1,100000,1)=$G$56,ROW(OFFSET($A$1,60,AD$3-1,100000,1)),9^9),$X23)=9^9,"",SMALL(IF(OFFSET($A$1,60,AD$3-1,100000,1)=$G$56,ROW(OFFSET($A$1,60,AD$3-1,100000,1)),9^9),$X23)))</f>
        <v/>
      </c>
      <c r="AE23" s="9" t="str">
        <f t="array" aca="1" ref="AE23" ca="1">IF(AE$3="","",IF(SMALL(IF(OFFSET($A$1,60,AE$3-1,100000,1)=$G$56,ROW(OFFSET($A$1,60,AE$3-1,100000,1)),9^9),$X23)=9^9,"",SMALL(IF(OFFSET($A$1,60,AE$3-1,100000,1)=$G$56,ROW(OFFSET($A$1,60,AE$3-1,100000,1)),9^9),$X23)))</f>
        <v/>
      </c>
      <c r="AF23" s="9" t="str">
        <f t="array" aca="1" ref="AF23" ca="1">IF(AF$3="","",IF(SMALL(IF(OFFSET($A$1,60,AF$3-1,100000,1)=$G$56,ROW(OFFSET($A$1,60,AF$3-1,100000,1)),9^9),$X23)=9^9,"",SMALL(IF(OFFSET($A$1,60,AF$3-1,100000,1)=$G$56,ROW(OFFSET($A$1,60,AF$3-1,100000,1)),9^9),$X23)))</f>
        <v/>
      </c>
    </row>
    <row r="24" spans="1:32" x14ac:dyDescent="0.25">
      <c r="A24" s="2">
        <v>21</v>
      </c>
      <c r="B24" s="11" t="s">
        <v>17</v>
      </c>
      <c r="C24" s="11" t="s">
        <v>48</v>
      </c>
      <c r="D24" s="11" t="s">
        <v>47</v>
      </c>
      <c r="E24" s="11">
        <f>(3*F24-G24+2*H24+0.01*I24)/J24</f>
        <v>26.895</v>
      </c>
      <c r="F24" s="11">
        <v>7</v>
      </c>
      <c r="G24" s="11">
        <v>7</v>
      </c>
      <c r="H24" s="11">
        <v>17</v>
      </c>
      <c r="I24" s="11">
        <v>579</v>
      </c>
      <c r="J24" s="11">
        <v>2</v>
      </c>
      <c r="K24" s="11">
        <v>11000</v>
      </c>
      <c r="W24" s="27"/>
      <c r="X24" s="9">
        <v>21</v>
      </c>
      <c r="Y24" s="9" t="str">
        <f t="array" aca="1" ref="Y24" ca="1">IF(Y$3="","",IF(SMALL(IF(OFFSET($A$1,60,Y$3-1,100000,1)=$G$56,ROW(OFFSET($A$1,60,Y$3-1,100000,1)),9^9),$X24)=9^9,"",SMALL(IF(OFFSET($A$1,60,Y$3-1,100000,1)=$G$56,ROW(OFFSET($A$1,60,Y$3-1,100000,1)),9^9),$X24)))</f>
        <v/>
      </c>
      <c r="Z24" s="9" t="str">
        <f t="array" aca="1" ref="Z24" ca="1">IF(Z$3="","",IF(SMALL(IF(OFFSET($A$1,60,Z$3-1,100000,1)=$G$56,ROW(OFFSET($A$1,60,Z$3-1,100000,1)),9^9),$X24)=9^9,"",SMALL(IF(OFFSET($A$1,60,Z$3-1,100000,1)=$G$56,ROW(OFFSET($A$1,60,Z$3-1,100000,1)),9^9),$X24)))</f>
        <v/>
      </c>
      <c r="AA24" s="9" t="str">
        <f t="array" aca="1" ref="AA24" ca="1">IF(AA$3="","",IF(SMALL(IF(OFFSET($A$1,60,AA$3-1,100000,1)=$G$56,ROW(OFFSET($A$1,60,AA$3-1,100000,1)),9^9),$X24)=9^9,"",SMALL(IF(OFFSET($A$1,60,AA$3-1,100000,1)=$G$56,ROW(OFFSET($A$1,60,AA$3-1,100000,1)),9^9),$X24)))</f>
        <v/>
      </c>
      <c r="AB24" s="9" t="str">
        <f t="array" aca="1" ref="AB24" ca="1">IF(AB$3="","",IF(SMALL(IF(OFFSET($A$1,60,AB$3-1,100000,1)=$G$56,ROW(OFFSET($A$1,60,AB$3-1,100000,1)),9^9),$X24)=9^9,"",SMALL(IF(OFFSET($A$1,60,AB$3-1,100000,1)=$G$56,ROW(OFFSET($A$1,60,AB$3-1,100000,1)),9^9),$X24)))</f>
        <v/>
      </c>
      <c r="AC24" s="9" t="str">
        <f t="array" aca="1" ref="AC24" ca="1">IF(AC$3="","",IF(SMALL(IF(OFFSET($A$1,60,AC$3-1,100000,1)=$G$56,ROW(OFFSET($A$1,60,AC$3-1,100000,1)),9^9),$X24)=9^9,"",SMALL(IF(OFFSET($A$1,60,AC$3-1,100000,1)=$G$56,ROW(OFFSET($A$1,60,AC$3-1,100000,1)),9^9),$X24)))</f>
        <v/>
      </c>
      <c r="AD24" s="9" t="str">
        <f t="array" aca="1" ref="AD24" ca="1">IF(AD$3="","",IF(SMALL(IF(OFFSET($A$1,60,AD$3-1,100000,1)=$G$56,ROW(OFFSET($A$1,60,AD$3-1,100000,1)),9^9),$X24)=9^9,"",SMALL(IF(OFFSET($A$1,60,AD$3-1,100000,1)=$G$56,ROW(OFFSET($A$1,60,AD$3-1,100000,1)),9^9),$X24)))</f>
        <v/>
      </c>
      <c r="AE24" s="9" t="str">
        <f t="array" aca="1" ref="AE24" ca="1">IF(AE$3="","",IF(SMALL(IF(OFFSET($A$1,60,AE$3-1,100000,1)=$G$56,ROW(OFFSET($A$1,60,AE$3-1,100000,1)),9^9),$X24)=9^9,"",SMALL(IF(OFFSET($A$1,60,AE$3-1,100000,1)=$G$56,ROW(OFFSET($A$1,60,AE$3-1,100000,1)),9^9),$X24)))</f>
        <v/>
      </c>
      <c r="AF24" s="9" t="str">
        <f t="array" aca="1" ref="AF24" ca="1">IF(AF$3="","",IF(SMALL(IF(OFFSET($A$1,60,AF$3-1,100000,1)=$G$56,ROW(OFFSET($A$1,60,AF$3-1,100000,1)),9^9),$X24)=9^9,"",SMALL(IF(OFFSET($A$1,60,AF$3-1,100000,1)=$G$56,ROW(OFFSET($A$1,60,AF$3-1,100000,1)),9^9),$X24)))</f>
        <v/>
      </c>
    </row>
    <row r="25" spans="1:32" x14ac:dyDescent="0.25">
      <c r="A25" s="2">
        <v>22</v>
      </c>
      <c r="B25" s="12" t="s">
        <v>19</v>
      </c>
      <c r="C25" s="12" t="s">
        <v>49</v>
      </c>
      <c r="D25" s="12" t="s">
        <v>47</v>
      </c>
      <c r="E25" s="12">
        <f>(3*F25-G25+2*H25+0.01*I25)/J25</f>
        <v>34.36</v>
      </c>
      <c r="F25" s="12">
        <v>15</v>
      </c>
      <c r="G25" s="12">
        <v>7</v>
      </c>
      <c r="H25" s="12">
        <v>12</v>
      </c>
      <c r="I25" s="12">
        <v>672</v>
      </c>
      <c r="J25" s="12">
        <v>2</v>
      </c>
      <c r="K25" s="12">
        <v>8600</v>
      </c>
      <c r="W25" s="27"/>
      <c r="X25" s="9">
        <v>22</v>
      </c>
      <c r="Y25" s="9" t="str">
        <f t="array" aca="1" ref="Y25" ca="1">IF(Y$3="","",IF(SMALL(IF(OFFSET($A$1,60,Y$3-1,100000,1)=$G$56,ROW(OFFSET($A$1,60,Y$3-1,100000,1)),9^9),$X25)=9^9,"",SMALL(IF(OFFSET($A$1,60,Y$3-1,100000,1)=$G$56,ROW(OFFSET($A$1,60,Y$3-1,100000,1)),9^9),$X25)))</f>
        <v/>
      </c>
      <c r="Z25" s="9" t="str">
        <f t="array" aca="1" ref="Z25" ca="1">IF(Z$3="","",IF(SMALL(IF(OFFSET($A$1,60,Z$3-1,100000,1)=$G$56,ROW(OFFSET($A$1,60,Z$3-1,100000,1)),9^9),$X25)=9^9,"",SMALL(IF(OFFSET($A$1,60,Z$3-1,100000,1)=$G$56,ROW(OFFSET($A$1,60,Z$3-1,100000,1)),9^9),$X25)))</f>
        <v/>
      </c>
      <c r="AA25" s="9" t="str">
        <f t="array" aca="1" ref="AA25" ca="1">IF(AA$3="","",IF(SMALL(IF(OFFSET($A$1,60,AA$3-1,100000,1)=$G$56,ROW(OFFSET($A$1,60,AA$3-1,100000,1)),9^9),$X25)=9^9,"",SMALL(IF(OFFSET($A$1,60,AA$3-1,100000,1)=$G$56,ROW(OFFSET($A$1,60,AA$3-1,100000,1)),9^9),$X25)))</f>
        <v/>
      </c>
      <c r="AB25" s="9" t="str">
        <f t="array" aca="1" ref="AB25" ca="1">IF(AB$3="","",IF(SMALL(IF(OFFSET($A$1,60,AB$3-1,100000,1)=$G$56,ROW(OFFSET($A$1,60,AB$3-1,100000,1)),9^9),$X25)=9^9,"",SMALL(IF(OFFSET($A$1,60,AB$3-1,100000,1)=$G$56,ROW(OFFSET($A$1,60,AB$3-1,100000,1)),9^9),$X25)))</f>
        <v/>
      </c>
      <c r="AC25" s="9" t="str">
        <f t="array" aca="1" ref="AC25" ca="1">IF(AC$3="","",IF(SMALL(IF(OFFSET($A$1,60,AC$3-1,100000,1)=$G$56,ROW(OFFSET($A$1,60,AC$3-1,100000,1)),9^9),$X25)=9^9,"",SMALL(IF(OFFSET($A$1,60,AC$3-1,100000,1)=$G$56,ROW(OFFSET($A$1,60,AC$3-1,100000,1)),9^9),$X25)))</f>
        <v/>
      </c>
      <c r="AD25" s="9" t="str">
        <f t="array" aca="1" ref="AD25" ca="1">IF(AD$3="","",IF(SMALL(IF(OFFSET($A$1,60,AD$3-1,100000,1)=$G$56,ROW(OFFSET($A$1,60,AD$3-1,100000,1)),9^9),$X25)=9^9,"",SMALL(IF(OFFSET($A$1,60,AD$3-1,100000,1)=$G$56,ROW(OFFSET($A$1,60,AD$3-1,100000,1)),9^9),$X25)))</f>
        <v/>
      </c>
      <c r="AE25" s="9" t="str">
        <f t="array" aca="1" ref="AE25" ca="1">IF(AE$3="","",IF(SMALL(IF(OFFSET($A$1,60,AE$3-1,100000,1)=$G$56,ROW(OFFSET($A$1,60,AE$3-1,100000,1)),9^9),$X25)=9^9,"",SMALL(IF(OFFSET($A$1,60,AE$3-1,100000,1)=$G$56,ROW(OFFSET($A$1,60,AE$3-1,100000,1)),9^9),$X25)))</f>
        <v/>
      </c>
      <c r="AF25" s="9" t="str">
        <f t="array" aca="1" ref="AF25" ca="1">IF(AF$3="","",IF(SMALL(IF(OFFSET($A$1,60,AF$3-1,100000,1)=$G$56,ROW(OFFSET($A$1,60,AF$3-1,100000,1)),9^9),$X25)=9^9,"",SMALL(IF(OFFSET($A$1,60,AF$3-1,100000,1)=$G$56,ROW(OFFSET($A$1,60,AF$3-1,100000,1)),9^9),$X25)))</f>
        <v/>
      </c>
    </row>
    <row r="26" spans="1:32" x14ac:dyDescent="0.25">
      <c r="A26" s="2">
        <v>23</v>
      </c>
      <c r="B26" s="12" t="s">
        <v>21</v>
      </c>
      <c r="C26" s="12" t="s">
        <v>50</v>
      </c>
      <c r="D26" s="12" t="s">
        <v>47</v>
      </c>
      <c r="E26" s="12">
        <f>(3*F26-G26+2*H26+0.01*I26)/J26</f>
        <v>7.83</v>
      </c>
      <c r="F26" s="12">
        <v>3</v>
      </c>
      <c r="G26" s="12">
        <v>12</v>
      </c>
      <c r="H26" s="12">
        <v>6</v>
      </c>
      <c r="I26" s="12">
        <v>666</v>
      </c>
      <c r="J26" s="12">
        <v>2</v>
      </c>
      <c r="K26" s="12">
        <v>12000</v>
      </c>
      <c r="W26" s="27"/>
      <c r="X26" s="9">
        <v>23</v>
      </c>
      <c r="Y26" s="9" t="str">
        <f t="array" aca="1" ref="Y26" ca="1">IF(Y$3="","",IF(SMALL(IF(OFFSET($A$1,60,Y$3-1,100000,1)=$G$56,ROW(OFFSET($A$1,60,Y$3-1,100000,1)),9^9),$X26)=9^9,"",SMALL(IF(OFFSET($A$1,60,Y$3-1,100000,1)=$G$56,ROW(OFFSET($A$1,60,Y$3-1,100000,1)),9^9),$X26)))</f>
        <v/>
      </c>
      <c r="Z26" s="9" t="str">
        <f t="array" aca="1" ref="Z26" ca="1">IF(Z$3="","",IF(SMALL(IF(OFFSET($A$1,60,Z$3-1,100000,1)=$G$56,ROW(OFFSET($A$1,60,Z$3-1,100000,1)),9^9),$X26)=9^9,"",SMALL(IF(OFFSET($A$1,60,Z$3-1,100000,1)=$G$56,ROW(OFFSET($A$1,60,Z$3-1,100000,1)),9^9),$X26)))</f>
        <v/>
      </c>
      <c r="AA26" s="9" t="str">
        <f t="array" aca="1" ref="AA26" ca="1">IF(AA$3="","",IF(SMALL(IF(OFFSET($A$1,60,AA$3-1,100000,1)=$G$56,ROW(OFFSET($A$1,60,AA$3-1,100000,1)),9^9),$X26)=9^9,"",SMALL(IF(OFFSET($A$1,60,AA$3-1,100000,1)=$G$56,ROW(OFFSET($A$1,60,AA$3-1,100000,1)),9^9),$X26)))</f>
        <v/>
      </c>
      <c r="AB26" s="9" t="str">
        <f t="array" aca="1" ref="AB26" ca="1">IF(AB$3="","",IF(SMALL(IF(OFFSET($A$1,60,AB$3-1,100000,1)=$G$56,ROW(OFFSET($A$1,60,AB$3-1,100000,1)),9^9),$X26)=9^9,"",SMALL(IF(OFFSET($A$1,60,AB$3-1,100000,1)=$G$56,ROW(OFFSET($A$1,60,AB$3-1,100000,1)),9^9),$X26)))</f>
        <v/>
      </c>
      <c r="AC26" s="9" t="str">
        <f t="array" aca="1" ref="AC26" ca="1">IF(AC$3="","",IF(SMALL(IF(OFFSET($A$1,60,AC$3-1,100000,1)=$G$56,ROW(OFFSET($A$1,60,AC$3-1,100000,1)),9^9),$X26)=9^9,"",SMALL(IF(OFFSET($A$1,60,AC$3-1,100000,1)=$G$56,ROW(OFFSET($A$1,60,AC$3-1,100000,1)),9^9),$X26)))</f>
        <v/>
      </c>
      <c r="AD26" s="9" t="str">
        <f t="array" aca="1" ref="AD26" ca="1">IF(AD$3="","",IF(SMALL(IF(OFFSET($A$1,60,AD$3-1,100000,1)=$G$56,ROW(OFFSET($A$1,60,AD$3-1,100000,1)),9^9),$X26)=9^9,"",SMALL(IF(OFFSET($A$1,60,AD$3-1,100000,1)=$G$56,ROW(OFFSET($A$1,60,AD$3-1,100000,1)),9^9),$X26)))</f>
        <v/>
      </c>
      <c r="AE26" s="9" t="str">
        <f t="array" aca="1" ref="AE26" ca="1">IF(AE$3="","",IF(SMALL(IF(OFFSET($A$1,60,AE$3-1,100000,1)=$G$56,ROW(OFFSET($A$1,60,AE$3-1,100000,1)),9^9),$X26)=9^9,"",SMALL(IF(OFFSET($A$1,60,AE$3-1,100000,1)=$G$56,ROW(OFFSET($A$1,60,AE$3-1,100000,1)),9^9),$X26)))</f>
        <v/>
      </c>
      <c r="AF26" s="9" t="str">
        <f t="array" aca="1" ref="AF26" ca="1">IF(AF$3="","",IF(SMALL(IF(OFFSET($A$1,60,AF$3-1,100000,1)=$G$56,ROW(OFFSET($A$1,60,AF$3-1,100000,1)),9^9),$X26)=9^9,"",SMALL(IF(OFFSET($A$1,60,AF$3-1,100000,1)=$G$56,ROW(OFFSET($A$1,60,AF$3-1,100000,1)),9^9),$X26)))</f>
        <v/>
      </c>
    </row>
    <row r="27" spans="1:32" x14ac:dyDescent="0.25">
      <c r="A27" s="2">
        <v>24</v>
      </c>
      <c r="B27" s="12" t="s">
        <v>23</v>
      </c>
      <c r="C27" s="12" t="s">
        <v>51</v>
      </c>
      <c r="D27" s="12" t="s">
        <v>47</v>
      </c>
      <c r="E27" s="12">
        <f>(3*F27-G27+2*H27+0.01*I27)/J27</f>
        <v>21.32</v>
      </c>
      <c r="F27" s="12">
        <v>9</v>
      </c>
      <c r="G27" s="12">
        <v>8</v>
      </c>
      <c r="H27" s="12">
        <v>8</v>
      </c>
      <c r="I27" s="12">
        <v>764</v>
      </c>
      <c r="J27" s="12">
        <v>2</v>
      </c>
      <c r="K27" s="12">
        <v>3500</v>
      </c>
      <c r="W27" s="27"/>
      <c r="X27" s="9">
        <v>24</v>
      </c>
      <c r="Y27" s="9" t="str">
        <f t="array" aca="1" ref="Y27" ca="1">IF(Y$3="","",IF(SMALL(IF(OFFSET($A$1,60,Y$3-1,100000,1)=$G$56,ROW(OFFSET($A$1,60,Y$3-1,100000,1)),9^9),$X27)=9^9,"",SMALL(IF(OFFSET($A$1,60,Y$3-1,100000,1)=$G$56,ROW(OFFSET($A$1,60,Y$3-1,100000,1)),9^9),$X27)))</f>
        <v/>
      </c>
      <c r="Z27" s="9" t="str">
        <f t="array" aca="1" ref="Z27" ca="1">IF(Z$3="","",IF(SMALL(IF(OFFSET($A$1,60,Z$3-1,100000,1)=$G$56,ROW(OFFSET($A$1,60,Z$3-1,100000,1)),9^9),$X27)=9^9,"",SMALL(IF(OFFSET($A$1,60,Z$3-1,100000,1)=$G$56,ROW(OFFSET($A$1,60,Z$3-1,100000,1)),9^9),$X27)))</f>
        <v/>
      </c>
      <c r="AA27" s="9" t="str">
        <f t="array" aca="1" ref="AA27" ca="1">IF(AA$3="","",IF(SMALL(IF(OFFSET($A$1,60,AA$3-1,100000,1)=$G$56,ROW(OFFSET($A$1,60,AA$3-1,100000,1)),9^9),$X27)=9^9,"",SMALL(IF(OFFSET($A$1,60,AA$3-1,100000,1)=$G$56,ROW(OFFSET($A$1,60,AA$3-1,100000,1)),9^9),$X27)))</f>
        <v/>
      </c>
      <c r="AB27" s="9" t="str">
        <f t="array" aca="1" ref="AB27" ca="1">IF(AB$3="","",IF(SMALL(IF(OFFSET($A$1,60,AB$3-1,100000,1)=$G$56,ROW(OFFSET($A$1,60,AB$3-1,100000,1)),9^9),$X27)=9^9,"",SMALL(IF(OFFSET($A$1,60,AB$3-1,100000,1)=$G$56,ROW(OFFSET($A$1,60,AB$3-1,100000,1)),9^9),$X27)))</f>
        <v/>
      </c>
      <c r="AC27" s="9" t="str">
        <f t="array" aca="1" ref="AC27" ca="1">IF(AC$3="","",IF(SMALL(IF(OFFSET($A$1,60,AC$3-1,100000,1)=$G$56,ROW(OFFSET($A$1,60,AC$3-1,100000,1)),9^9),$X27)=9^9,"",SMALL(IF(OFFSET($A$1,60,AC$3-1,100000,1)=$G$56,ROW(OFFSET($A$1,60,AC$3-1,100000,1)),9^9),$X27)))</f>
        <v/>
      </c>
      <c r="AD27" s="9" t="str">
        <f t="array" aca="1" ref="AD27" ca="1">IF(AD$3="","",IF(SMALL(IF(OFFSET($A$1,60,AD$3-1,100000,1)=$G$56,ROW(OFFSET($A$1,60,AD$3-1,100000,1)),9^9),$X27)=9^9,"",SMALL(IF(OFFSET($A$1,60,AD$3-1,100000,1)=$G$56,ROW(OFFSET($A$1,60,AD$3-1,100000,1)),9^9),$X27)))</f>
        <v/>
      </c>
      <c r="AE27" s="9" t="str">
        <f t="array" aca="1" ref="AE27" ca="1">IF(AE$3="","",IF(SMALL(IF(OFFSET($A$1,60,AE$3-1,100000,1)=$G$56,ROW(OFFSET($A$1,60,AE$3-1,100000,1)),9^9),$X27)=9^9,"",SMALL(IF(OFFSET($A$1,60,AE$3-1,100000,1)=$G$56,ROW(OFFSET($A$1,60,AE$3-1,100000,1)),9^9),$X27)))</f>
        <v/>
      </c>
      <c r="AF27" s="9" t="str">
        <f t="array" aca="1" ref="AF27" ca="1">IF(AF$3="","",IF(SMALL(IF(OFFSET($A$1,60,AF$3-1,100000,1)=$G$56,ROW(OFFSET($A$1,60,AF$3-1,100000,1)),9^9),$X27)=9^9,"",SMALL(IF(OFFSET($A$1,60,AF$3-1,100000,1)=$G$56,ROW(OFFSET($A$1,60,AF$3-1,100000,1)),9^9),$X27)))</f>
        <v/>
      </c>
    </row>
    <row r="28" spans="1:32" x14ac:dyDescent="0.25">
      <c r="A28" s="2">
        <v>25</v>
      </c>
      <c r="B28" s="11" t="s">
        <v>25</v>
      </c>
      <c r="C28" s="11" t="s">
        <v>52</v>
      </c>
      <c r="D28" s="11" t="s">
        <v>47</v>
      </c>
      <c r="E28" s="11">
        <f>(3*F28-G28+2*H28+0.01*I28)/J28</f>
        <v>16.87</v>
      </c>
      <c r="F28" s="11">
        <v>8</v>
      </c>
      <c r="G28" s="11">
        <v>3</v>
      </c>
      <c r="H28" s="11">
        <v>4</v>
      </c>
      <c r="I28" s="11">
        <v>474</v>
      </c>
      <c r="J28" s="11">
        <v>2</v>
      </c>
      <c r="K28" s="11">
        <v>8900</v>
      </c>
      <c r="W28" s="27"/>
      <c r="X28" s="9">
        <v>25</v>
      </c>
      <c r="Y28" s="9" t="str">
        <f t="array" aca="1" ref="Y28" ca="1">IF(Y$3="","",IF(SMALL(IF(OFFSET($A$1,60,Y$3-1,100000,1)=$G$56,ROW(OFFSET($A$1,60,Y$3-1,100000,1)),9^9),$X28)=9^9,"",SMALL(IF(OFFSET($A$1,60,Y$3-1,100000,1)=$G$56,ROW(OFFSET($A$1,60,Y$3-1,100000,1)),9^9),$X28)))</f>
        <v/>
      </c>
      <c r="Z28" s="9" t="str">
        <f t="array" aca="1" ref="Z28" ca="1">IF(Z$3="","",IF(SMALL(IF(OFFSET($A$1,60,Z$3-1,100000,1)=$G$56,ROW(OFFSET($A$1,60,Z$3-1,100000,1)),9^9),$X28)=9^9,"",SMALL(IF(OFFSET($A$1,60,Z$3-1,100000,1)=$G$56,ROW(OFFSET($A$1,60,Z$3-1,100000,1)),9^9),$X28)))</f>
        <v/>
      </c>
      <c r="AA28" s="9" t="str">
        <f t="array" aca="1" ref="AA28" ca="1">IF(AA$3="","",IF(SMALL(IF(OFFSET($A$1,60,AA$3-1,100000,1)=$G$56,ROW(OFFSET($A$1,60,AA$3-1,100000,1)),9^9),$X28)=9^9,"",SMALL(IF(OFFSET($A$1,60,AA$3-1,100000,1)=$G$56,ROW(OFFSET($A$1,60,AA$3-1,100000,1)),9^9),$X28)))</f>
        <v/>
      </c>
      <c r="AB28" s="9" t="str">
        <f t="array" aca="1" ref="AB28" ca="1">IF(AB$3="","",IF(SMALL(IF(OFFSET($A$1,60,AB$3-1,100000,1)=$G$56,ROW(OFFSET($A$1,60,AB$3-1,100000,1)),9^9),$X28)=9^9,"",SMALL(IF(OFFSET($A$1,60,AB$3-1,100000,1)=$G$56,ROW(OFFSET($A$1,60,AB$3-1,100000,1)),9^9),$X28)))</f>
        <v/>
      </c>
      <c r="AC28" s="9" t="str">
        <f t="array" aca="1" ref="AC28" ca="1">IF(AC$3="","",IF(SMALL(IF(OFFSET($A$1,60,AC$3-1,100000,1)=$G$56,ROW(OFFSET($A$1,60,AC$3-1,100000,1)),9^9),$X28)=9^9,"",SMALL(IF(OFFSET($A$1,60,AC$3-1,100000,1)=$G$56,ROW(OFFSET($A$1,60,AC$3-1,100000,1)),9^9),$X28)))</f>
        <v/>
      </c>
      <c r="AD28" s="9" t="str">
        <f t="array" aca="1" ref="AD28" ca="1">IF(AD$3="","",IF(SMALL(IF(OFFSET($A$1,60,AD$3-1,100000,1)=$G$56,ROW(OFFSET($A$1,60,AD$3-1,100000,1)),9^9),$X28)=9^9,"",SMALL(IF(OFFSET($A$1,60,AD$3-1,100000,1)=$G$56,ROW(OFFSET($A$1,60,AD$3-1,100000,1)),9^9),$X28)))</f>
        <v/>
      </c>
      <c r="AE28" s="9" t="str">
        <f t="array" aca="1" ref="AE28" ca="1">IF(AE$3="","",IF(SMALL(IF(OFFSET($A$1,60,AE$3-1,100000,1)=$G$56,ROW(OFFSET($A$1,60,AE$3-1,100000,1)),9^9),$X28)=9^9,"",SMALL(IF(OFFSET($A$1,60,AE$3-1,100000,1)=$G$56,ROW(OFFSET($A$1,60,AE$3-1,100000,1)),9^9),$X28)))</f>
        <v/>
      </c>
      <c r="AF28" s="9" t="str">
        <f t="array" aca="1" ref="AF28" ca="1">IF(AF$3="","",IF(SMALL(IF(OFFSET($A$1,60,AF$3-1,100000,1)=$G$56,ROW(OFFSET($A$1,60,AF$3-1,100000,1)),9^9),$X28)=9^9,"",SMALL(IF(OFFSET($A$1,60,AF$3-1,100000,1)=$G$56,ROW(OFFSET($A$1,60,AF$3-1,100000,1)),9^9),$X28)))</f>
        <v/>
      </c>
    </row>
    <row r="29" spans="1:32" x14ac:dyDescent="0.25">
      <c r="A29" s="2">
        <v>26</v>
      </c>
      <c r="B29" s="12" t="s">
        <v>27</v>
      </c>
      <c r="C29" s="12" t="s">
        <v>53</v>
      </c>
      <c r="D29" s="12" t="s">
        <v>47</v>
      </c>
      <c r="E29" s="12">
        <f>(3*F29-G29+2*H29+0.01*I29)/J29</f>
        <v>30.155000000000001</v>
      </c>
      <c r="F29" s="12">
        <v>10</v>
      </c>
      <c r="G29" s="12">
        <v>1</v>
      </c>
      <c r="H29" s="12">
        <v>13</v>
      </c>
      <c r="I29" s="12">
        <v>531</v>
      </c>
      <c r="J29" s="12">
        <v>2</v>
      </c>
      <c r="K29" s="12">
        <v>5600</v>
      </c>
      <c r="W29" s="27"/>
      <c r="X29" s="9">
        <v>26</v>
      </c>
      <c r="Y29" s="9" t="str">
        <f t="array" aca="1" ref="Y29" ca="1">IF(Y$3="","",IF(SMALL(IF(OFFSET($A$1,60,Y$3-1,100000,1)=$G$56,ROW(OFFSET($A$1,60,Y$3-1,100000,1)),9^9),$X29)=9^9,"",SMALL(IF(OFFSET($A$1,60,Y$3-1,100000,1)=$G$56,ROW(OFFSET($A$1,60,Y$3-1,100000,1)),9^9),$X29)))</f>
        <v/>
      </c>
      <c r="Z29" s="9" t="str">
        <f t="array" aca="1" ref="Z29" ca="1">IF(Z$3="","",IF(SMALL(IF(OFFSET($A$1,60,Z$3-1,100000,1)=$G$56,ROW(OFFSET($A$1,60,Z$3-1,100000,1)),9^9),$X29)=9^9,"",SMALL(IF(OFFSET($A$1,60,Z$3-1,100000,1)=$G$56,ROW(OFFSET($A$1,60,Z$3-1,100000,1)),9^9),$X29)))</f>
        <v/>
      </c>
      <c r="AA29" s="9" t="str">
        <f t="array" aca="1" ref="AA29" ca="1">IF(AA$3="","",IF(SMALL(IF(OFFSET($A$1,60,AA$3-1,100000,1)=$G$56,ROW(OFFSET($A$1,60,AA$3-1,100000,1)),9^9),$X29)=9^9,"",SMALL(IF(OFFSET($A$1,60,AA$3-1,100000,1)=$G$56,ROW(OFFSET($A$1,60,AA$3-1,100000,1)),9^9),$X29)))</f>
        <v/>
      </c>
      <c r="AB29" s="9" t="str">
        <f t="array" aca="1" ref="AB29" ca="1">IF(AB$3="","",IF(SMALL(IF(OFFSET($A$1,60,AB$3-1,100000,1)=$G$56,ROW(OFFSET($A$1,60,AB$3-1,100000,1)),9^9),$X29)=9^9,"",SMALL(IF(OFFSET($A$1,60,AB$3-1,100000,1)=$G$56,ROW(OFFSET($A$1,60,AB$3-1,100000,1)),9^9),$X29)))</f>
        <v/>
      </c>
      <c r="AC29" s="9" t="str">
        <f t="array" aca="1" ref="AC29" ca="1">IF(AC$3="","",IF(SMALL(IF(OFFSET($A$1,60,AC$3-1,100000,1)=$G$56,ROW(OFFSET($A$1,60,AC$3-1,100000,1)),9^9),$X29)=9^9,"",SMALL(IF(OFFSET($A$1,60,AC$3-1,100000,1)=$G$56,ROW(OFFSET($A$1,60,AC$3-1,100000,1)),9^9),$X29)))</f>
        <v/>
      </c>
      <c r="AD29" s="9" t="str">
        <f t="array" aca="1" ref="AD29" ca="1">IF(AD$3="","",IF(SMALL(IF(OFFSET($A$1,60,AD$3-1,100000,1)=$G$56,ROW(OFFSET($A$1,60,AD$3-1,100000,1)),9^9),$X29)=9^9,"",SMALL(IF(OFFSET($A$1,60,AD$3-1,100000,1)=$G$56,ROW(OFFSET($A$1,60,AD$3-1,100000,1)),9^9),$X29)))</f>
        <v/>
      </c>
      <c r="AE29" s="9" t="str">
        <f t="array" aca="1" ref="AE29" ca="1">IF(AE$3="","",IF(SMALL(IF(OFFSET($A$1,60,AE$3-1,100000,1)=$G$56,ROW(OFFSET($A$1,60,AE$3-1,100000,1)),9^9),$X29)=9^9,"",SMALL(IF(OFFSET($A$1,60,AE$3-1,100000,1)=$G$56,ROW(OFFSET($A$1,60,AE$3-1,100000,1)),9^9),$X29)))</f>
        <v/>
      </c>
      <c r="AF29" s="9" t="str">
        <f t="array" aca="1" ref="AF29" ca="1">IF(AF$3="","",IF(SMALL(IF(OFFSET($A$1,60,AF$3-1,100000,1)=$G$56,ROW(OFFSET($A$1,60,AF$3-1,100000,1)),9^9),$X29)=9^9,"",SMALL(IF(OFFSET($A$1,60,AF$3-1,100000,1)=$G$56,ROW(OFFSET($A$1,60,AF$3-1,100000,1)),9^9),$X29)))</f>
        <v/>
      </c>
    </row>
    <row r="30" spans="1:32" x14ac:dyDescent="0.25">
      <c r="A30" s="2">
        <v>27</v>
      </c>
      <c r="B30" s="11" t="s">
        <v>29</v>
      </c>
      <c r="C30" s="11" t="s">
        <v>54</v>
      </c>
      <c r="D30" s="11" t="s">
        <v>47</v>
      </c>
      <c r="E30" s="11">
        <f>(3*F30-G30+2*H30+0.01*I30)/J30</f>
        <v>24.25</v>
      </c>
      <c r="F30" s="11">
        <v>6</v>
      </c>
      <c r="G30" s="11">
        <v>4</v>
      </c>
      <c r="H30" s="11">
        <v>14</v>
      </c>
      <c r="I30" s="11">
        <v>650</v>
      </c>
      <c r="J30" s="11">
        <v>2</v>
      </c>
      <c r="K30" s="11">
        <v>7800</v>
      </c>
      <c r="W30" s="28"/>
      <c r="X30" s="9">
        <v>27</v>
      </c>
      <c r="Y30" s="9" t="str">
        <f t="array" aca="1" ref="Y30" ca="1">IF(Y$3="","",IF(SMALL(IF(OFFSET($A$1,60,Y$3-1,100000,1)=$G$56,ROW(OFFSET($A$1,60,Y$3-1,100000,1)),9^9),$X30)=9^9,"",SMALL(IF(OFFSET($A$1,60,Y$3-1,100000,1)=$G$56,ROW(OFFSET($A$1,60,Y$3-1,100000,1)),9^9),$X30)))</f>
        <v/>
      </c>
      <c r="Z30" s="9" t="str">
        <f t="array" aca="1" ref="Z30" ca="1">IF(Z$3="","",IF(SMALL(IF(OFFSET($A$1,60,Z$3-1,100000,1)=$G$56,ROW(OFFSET($A$1,60,Z$3-1,100000,1)),9^9),$X30)=9^9,"",SMALL(IF(OFFSET($A$1,60,Z$3-1,100000,1)=$G$56,ROW(OFFSET($A$1,60,Z$3-1,100000,1)),9^9),$X30)))</f>
        <v/>
      </c>
      <c r="AA30" s="9" t="str">
        <f t="array" aca="1" ref="AA30" ca="1">IF(AA$3="","",IF(SMALL(IF(OFFSET($A$1,60,AA$3-1,100000,1)=$G$56,ROW(OFFSET($A$1,60,AA$3-1,100000,1)),9^9),$X30)=9^9,"",SMALL(IF(OFFSET($A$1,60,AA$3-1,100000,1)=$G$56,ROW(OFFSET($A$1,60,AA$3-1,100000,1)),9^9),$X30)))</f>
        <v/>
      </c>
      <c r="AB30" s="9" t="str">
        <f t="array" aca="1" ref="AB30" ca="1">IF(AB$3="","",IF(SMALL(IF(OFFSET($A$1,60,AB$3-1,100000,1)=$G$56,ROW(OFFSET($A$1,60,AB$3-1,100000,1)),9^9),$X30)=9^9,"",SMALL(IF(OFFSET($A$1,60,AB$3-1,100000,1)=$G$56,ROW(OFFSET($A$1,60,AB$3-1,100000,1)),9^9),$X30)))</f>
        <v/>
      </c>
      <c r="AC30" s="9" t="str">
        <f t="array" aca="1" ref="AC30" ca="1">IF(AC$3="","",IF(SMALL(IF(OFFSET($A$1,60,AC$3-1,100000,1)=$G$56,ROW(OFFSET($A$1,60,AC$3-1,100000,1)),9^9),$X30)=9^9,"",SMALL(IF(OFFSET($A$1,60,AC$3-1,100000,1)=$G$56,ROW(OFFSET($A$1,60,AC$3-1,100000,1)),9^9),$X30)))</f>
        <v/>
      </c>
      <c r="AD30" s="9" t="str">
        <f t="array" aca="1" ref="AD30" ca="1">IF(AD$3="","",IF(SMALL(IF(OFFSET($A$1,60,AD$3-1,100000,1)=$G$56,ROW(OFFSET($A$1,60,AD$3-1,100000,1)),9^9),$X30)=9^9,"",SMALL(IF(OFFSET($A$1,60,AD$3-1,100000,1)=$G$56,ROW(OFFSET($A$1,60,AD$3-1,100000,1)),9^9),$X30)))</f>
        <v/>
      </c>
      <c r="AE30" s="9" t="str">
        <f t="array" aca="1" ref="AE30" ca="1">IF(AE$3="","",IF(SMALL(IF(OFFSET($A$1,60,AE$3-1,100000,1)=$G$56,ROW(OFFSET($A$1,60,AE$3-1,100000,1)),9^9),$X30)=9^9,"",SMALL(IF(OFFSET($A$1,60,AE$3-1,100000,1)=$G$56,ROW(OFFSET($A$1,60,AE$3-1,100000,1)),9^9),$X30)))</f>
        <v/>
      </c>
      <c r="AF30" s="9" t="str">
        <f t="array" aca="1" ref="AF30" ca="1">IF(AF$3="","",IF(SMALL(IF(OFFSET($A$1,60,AF$3-1,100000,1)=$G$56,ROW(OFFSET($A$1,60,AF$3-1,100000,1)),9^9),$X30)=9^9,"",SMALL(IF(OFFSET($A$1,60,AF$3-1,100000,1)=$G$56,ROW(OFFSET($A$1,60,AF$3-1,100000,1)),9^9),$X30)))</f>
        <v/>
      </c>
    </row>
    <row r="31" spans="1:32" x14ac:dyDescent="0.25">
      <c r="A31" s="2">
        <v>28</v>
      </c>
      <c r="B31" s="12" t="s">
        <v>31</v>
      </c>
      <c r="C31" s="12" t="s">
        <v>55</v>
      </c>
      <c r="D31" s="12" t="s">
        <v>47</v>
      </c>
      <c r="E31" s="12">
        <f>(3*F31-G31+2*H31+0.01*I31)/J31</f>
        <v>14.26</v>
      </c>
      <c r="F31" s="12">
        <v>5</v>
      </c>
      <c r="G31" s="12">
        <v>8</v>
      </c>
      <c r="H31" s="12">
        <v>8</v>
      </c>
      <c r="I31" s="12">
        <v>552</v>
      </c>
      <c r="J31" s="12">
        <v>2</v>
      </c>
      <c r="K31" s="12">
        <v>6900</v>
      </c>
    </row>
    <row r="32" spans="1:32" x14ac:dyDescent="0.25">
      <c r="A32" s="2">
        <v>29</v>
      </c>
      <c r="B32" s="11" t="s">
        <v>33</v>
      </c>
      <c r="C32" s="11" t="s">
        <v>56</v>
      </c>
      <c r="D32" s="11" t="s">
        <v>47</v>
      </c>
      <c r="E32" s="11">
        <f>(3*F32-G32+2*H32+0.01*I32)/J32</f>
        <v>18.36</v>
      </c>
      <c r="F32" s="11">
        <v>4</v>
      </c>
      <c r="G32" s="11">
        <v>1</v>
      </c>
      <c r="H32" s="11">
        <v>10</v>
      </c>
      <c r="I32" s="11">
        <v>572</v>
      </c>
      <c r="J32" s="11">
        <v>2</v>
      </c>
      <c r="K32" s="11">
        <v>3600</v>
      </c>
    </row>
    <row r="33" spans="1:11" x14ac:dyDescent="0.25">
      <c r="A33" s="2">
        <v>30</v>
      </c>
      <c r="B33" s="11" t="s">
        <v>14</v>
      </c>
      <c r="C33" s="11" t="s">
        <v>57</v>
      </c>
      <c r="D33" s="11" t="s">
        <v>58</v>
      </c>
      <c r="E33" s="11">
        <f>(3*F33-G33+2*H33+0.01*I33)/J33</f>
        <v>23.72</v>
      </c>
      <c r="F33" s="11">
        <v>0</v>
      </c>
      <c r="G33" s="11">
        <v>7</v>
      </c>
      <c r="H33" s="11">
        <v>27</v>
      </c>
      <c r="I33" s="11">
        <v>44</v>
      </c>
      <c r="J33" s="11">
        <v>2</v>
      </c>
      <c r="K33" s="11">
        <v>8500</v>
      </c>
    </row>
    <row r="34" spans="1:11" x14ac:dyDescent="0.25">
      <c r="A34" s="2">
        <v>31</v>
      </c>
      <c r="B34" s="12" t="s">
        <v>17</v>
      </c>
      <c r="C34" s="12" t="s">
        <v>59</v>
      </c>
      <c r="D34" s="12" t="s">
        <v>58</v>
      </c>
      <c r="E34" s="12">
        <f>(3*F34-G34+2*H34+0.01*I34)/J34</f>
        <v>22.324999999999999</v>
      </c>
      <c r="F34" s="12">
        <v>0</v>
      </c>
      <c r="G34" s="12">
        <v>4</v>
      </c>
      <c r="H34" s="12">
        <v>24</v>
      </c>
      <c r="I34" s="12">
        <v>65</v>
      </c>
      <c r="J34" s="12">
        <v>2</v>
      </c>
      <c r="K34" s="12">
        <v>7800</v>
      </c>
    </row>
    <row r="35" spans="1:11" x14ac:dyDescent="0.25">
      <c r="A35" s="2">
        <v>32</v>
      </c>
      <c r="B35" s="11" t="s">
        <v>19</v>
      </c>
      <c r="C35" s="11" t="s">
        <v>60</v>
      </c>
      <c r="D35" s="11" t="s">
        <v>58</v>
      </c>
      <c r="E35" s="11">
        <f>(3*F35-G35+2*H35+0.01*I35)/J35</f>
        <v>28.925000000000001</v>
      </c>
      <c r="F35" s="11">
        <v>2</v>
      </c>
      <c r="G35" s="11">
        <v>3</v>
      </c>
      <c r="H35" s="11">
        <v>27</v>
      </c>
      <c r="I35" s="11">
        <v>85</v>
      </c>
      <c r="J35" s="11">
        <v>2</v>
      </c>
      <c r="K35" s="11">
        <v>7800</v>
      </c>
    </row>
    <row r="36" spans="1:11" x14ac:dyDescent="0.25">
      <c r="A36" s="2">
        <v>33</v>
      </c>
      <c r="B36" s="11" t="s">
        <v>21</v>
      </c>
      <c r="C36" s="11" t="s">
        <v>61</v>
      </c>
      <c r="D36" s="11" t="s">
        <v>58</v>
      </c>
      <c r="E36" s="11">
        <f>(3*F36-G36+2*H36+0.01*I36)/J36</f>
        <v>10.85</v>
      </c>
      <c r="F36" s="11">
        <v>1</v>
      </c>
      <c r="G36" s="11">
        <v>8</v>
      </c>
      <c r="H36" s="11">
        <v>13</v>
      </c>
      <c r="I36" s="11">
        <v>70</v>
      </c>
      <c r="J36" s="11">
        <v>2</v>
      </c>
      <c r="K36" s="11">
        <v>7400</v>
      </c>
    </row>
    <row r="37" spans="1:11" x14ac:dyDescent="0.25">
      <c r="A37" s="2">
        <v>34</v>
      </c>
      <c r="B37" s="12" t="s">
        <v>23</v>
      </c>
      <c r="C37" s="12" t="s">
        <v>62</v>
      </c>
      <c r="D37" s="12" t="s">
        <v>58</v>
      </c>
      <c r="E37" s="12">
        <f>(3*F37-G37+2*H37+0.01*I37)/J37</f>
        <v>21.715</v>
      </c>
      <c r="F37" s="12">
        <v>2</v>
      </c>
      <c r="G37" s="12">
        <v>7</v>
      </c>
      <c r="H37" s="12">
        <v>22</v>
      </c>
      <c r="I37" s="12">
        <v>43</v>
      </c>
      <c r="J37" s="12">
        <v>2</v>
      </c>
      <c r="K37" s="12">
        <v>4600</v>
      </c>
    </row>
    <row r="38" spans="1:11" x14ac:dyDescent="0.25">
      <c r="A38" s="2">
        <v>35</v>
      </c>
      <c r="B38" s="11" t="s">
        <v>25</v>
      </c>
      <c r="C38" s="11" t="s">
        <v>63</v>
      </c>
      <c r="D38" s="11" t="s">
        <v>58</v>
      </c>
      <c r="E38" s="11">
        <f>(3*F38-G38+2*H38+0.01*I38)/J38</f>
        <v>22.14</v>
      </c>
      <c r="F38" s="11">
        <v>5</v>
      </c>
      <c r="G38" s="11">
        <v>3</v>
      </c>
      <c r="H38" s="11">
        <v>16</v>
      </c>
      <c r="I38" s="11">
        <v>28</v>
      </c>
      <c r="J38" s="11">
        <v>2</v>
      </c>
      <c r="K38" s="11">
        <v>5900</v>
      </c>
    </row>
    <row r="39" spans="1:11" x14ac:dyDescent="0.25">
      <c r="A39" s="2">
        <v>36</v>
      </c>
      <c r="B39" s="12" t="s">
        <v>27</v>
      </c>
      <c r="C39" s="12" t="s">
        <v>64</v>
      </c>
      <c r="D39" s="12" t="s">
        <v>58</v>
      </c>
      <c r="E39" s="12">
        <f>(3*F39-G39+2*H39+0.01*I39)/J39</f>
        <v>26.664999999999999</v>
      </c>
      <c r="F39" s="12">
        <v>1</v>
      </c>
      <c r="G39" s="12">
        <v>4</v>
      </c>
      <c r="H39" s="12">
        <v>27</v>
      </c>
      <c r="I39" s="12">
        <v>33</v>
      </c>
      <c r="J39" s="12">
        <v>2</v>
      </c>
      <c r="K39" s="12">
        <v>10200</v>
      </c>
    </row>
    <row r="40" spans="1:11" x14ac:dyDescent="0.25">
      <c r="A40" s="2">
        <v>37</v>
      </c>
      <c r="B40" s="12" t="s">
        <v>29</v>
      </c>
      <c r="C40" s="12" t="s">
        <v>65</v>
      </c>
      <c r="D40" s="12" t="s">
        <v>58</v>
      </c>
      <c r="E40" s="12">
        <f>(3*F40-G40+2*H40+0.01*I40)/J40</f>
        <v>22.91</v>
      </c>
      <c r="F40" s="12">
        <v>5</v>
      </c>
      <c r="G40" s="12">
        <v>4</v>
      </c>
      <c r="H40" s="12">
        <v>17</v>
      </c>
      <c r="I40" s="12">
        <v>82</v>
      </c>
      <c r="J40" s="12">
        <v>2</v>
      </c>
      <c r="K40" s="12">
        <v>5900</v>
      </c>
    </row>
    <row r="41" spans="1:11" x14ac:dyDescent="0.25">
      <c r="A41" s="2">
        <v>38</v>
      </c>
      <c r="B41" s="11" t="s">
        <v>31</v>
      </c>
      <c r="C41" s="11" t="s">
        <v>66</v>
      </c>
      <c r="D41" s="11" t="s">
        <v>58</v>
      </c>
      <c r="E41" s="11">
        <f>(3*F41-G41+2*H41+0.01*I41)/J41</f>
        <v>9.1549999999999994</v>
      </c>
      <c r="F41" s="11">
        <v>1</v>
      </c>
      <c r="G41" s="11">
        <v>7</v>
      </c>
      <c r="H41" s="11">
        <v>11</v>
      </c>
      <c r="I41" s="11">
        <v>31</v>
      </c>
      <c r="J41" s="11">
        <v>2</v>
      </c>
      <c r="K41" s="11">
        <v>4000</v>
      </c>
    </row>
    <row r="42" spans="1:11" x14ac:dyDescent="0.25">
      <c r="A42" s="2">
        <v>39</v>
      </c>
      <c r="B42" s="12" t="s">
        <v>33</v>
      </c>
      <c r="C42" s="12" t="s">
        <v>67</v>
      </c>
      <c r="D42" s="12" t="s">
        <v>58</v>
      </c>
      <c r="E42" s="12">
        <f>(3*F42-G42+2*H42+0.01*I42)/J42</f>
        <v>13.59</v>
      </c>
      <c r="F42" s="12">
        <v>3</v>
      </c>
      <c r="G42" s="12">
        <v>4</v>
      </c>
      <c r="H42" s="12">
        <v>11</v>
      </c>
      <c r="I42" s="12">
        <v>18</v>
      </c>
      <c r="J42" s="12">
        <v>2</v>
      </c>
      <c r="K42" s="12">
        <v>12000</v>
      </c>
    </row>
    <row r="43" spans="1:11" x14ac:dyDescent="0.25">
      <c r="A43" s="2">
        <v>40</v>
      </c>
      <c r="B43" s="12" t="s">
        <v>14</v>
      </c>
      <c r="C43" s="12" t="s">
        <v>68</v>
      </c>
      <c r="D43" s="12" t="s">
        <v>69</v>
      </c>
      <c r="E43" s="12">
        <f>(3*F43-G43+2*H43+0.01*I43)/J43</f>
        <v>32.97</v>
      </c>
      <c r="F43" s="12">
        <v>6</v>
      </c>
      <c r="G43" s="12">
        <v>4</v>
      </c>
      <c r="H43" s="12">
        <v>24</v>
      </c>
      <c r="I43" s="12">
        <v>394</v>
      </c>
      <c r="J43" s="12">
        <v>2</v>
      </c>
      <c r="K43" s="12">
        <v>5900</v>
      </c>
    </row>
    <row r="44" spans="1:11" x14ac:dyDescent="0.25">
      <c r="A44" s="2">
        <v>41</v>
      </c>
      <c r="B44" s="11" t="s">
        <v>17</v>
      </c>
      <c r="C44" s="11" t="s">
        <v>70</v>
      </c>
      <c r="D44" s="11" t="s">
        <v>69</v>
      </c>
      <c r="E44" s="11">
        <f>(3*F44-G44+2*H44+0.01*I44)/J44</f>
        <v>26.51</v>
      </c>
      <c r="F44" s="11">
        <v>5</v>
      </c>
      <c r="G44" s="11">
        <v>4</v>
      </c>
      <c r="H44" s="11">
        <v>19</v>
      </c>
      <c r="I44" s="11">
        <v>402</v>
      </c>
      <c r="J44" s="11">
        <v>2</v>
      </c>
      <c r="K44" s="11">
        <v>5900</v>
      </c>
    </row>
    <row r="45" spans="1:11" x14ac:dyDescent="0.25">
      <c r="A45" s="2">
        <v>42</v>
      </c>
      <c r="B45" s="12" t="s">
        <v>19</v>
      </c>
      <c r="C45" s="12" t="s">
        <v>71</v>
      </c>
      <c r="D45" s="12" t="s">
        <v>69</v>
      </c>
      <c r="E45" s="12">
        <f>(3*F45-G45+2*H45+0.01*I45)/J45</f>
        <v>21.32</v>
      </c>
      <c r="F45" s="12">
        <v>4</v>
      </c>
      <c r="G45" s="12">
        <v>4</v>
      </c>
      <c r="H45" s="12">
        <v>15</v>
      </c>
      <c r="I45" s="12">
        <v>464</v>
      </c>
      <c r="J45" s="12">
        <v>2</v>
      </c>
      <c r="K45" s="12">
        <v>4600</v>
      </c>
    </row>
    <row r="46" spans="1:11" x14ac:dyDescent="0.25">
      <c r="A46" s="2">
        <v>43</v>
      </c>
      <c r="B46" s="11" t="s">
        <v>21</v>
      </c>
      <c r="C46" s="11" t="s">
        <v>72</v>
      </c>
      <c r="D46" s="11" t="s">
        <v>69</v>
      </c>
      <c r="E46" s="11">
        <f>(3*F46-G46+2*H46+0.01*I46)/J46</f>
        <v>9.375</v>
      </c>
      <c r="F46" s="11">
        <v>3</v>
      </c>
      <c r="G46" s="11">
        <v>8</v>
      </c>
      <c r="H46" s="11">
        <v>6</v>
      </c>
      <c r="I46" s="11">
        <v>575</v>
      </c>
      <c r="J46" s="11">
        <v>2</v>
      </c>
      <c r="K46" s="11">
        <v>6000</v>
      </c>
    </row>
    <row r="47" spans="1:11" x14ac:dyDescent="0.25">
      <c r="A47" s="2">
        <v>44</v>
      </c>
      <c r="B47" s="11" t="s">
        <v>23</v>
      </c>
      <c r="C47" s="11" t="s">
        <v>73</v>
      </c>
      <c r="D47" s="11" t="s">
        <v>69</v>
      </c>
      <c r="E47" s="11">
        <f>(3*F47-G47+2*H47+0.01*I47)/J47</f>
        <v>14.8</v>
      </c>
      <c r="F47" s="11">
        <v>2</v>
      </c>
      <c r="G47" s="11">
        <v>7</v>
      </c>
      <c r="H47" s="11">
        <v>13</v>
      </c>
      <c r="I47" s="11">
        <v>460</v>
      </c>
      <c r="J47" s="11">
        <v>2</v>
      </c>
      <c r="K47" s="11">
        <v>7500</v>
      </c>
    </row>
    <row r="48" spans="1:11" x14ac:dyDescent="0.25">
      <c r="A48" s="2">
        <v>45</v>
      </c>
      <c r="B48" s="12" t="s">
        <v>25</v>
      </c>
      <c r="C48" s="12" t="s">
        <v>74</v>
      </c>
      <c r="D48" s="12" t="s">
        <v>69</v>
      </c>
      <c r="E48" s="12">
        <f>(3*F48-G48+2*H48+0.01*I48)/J48</f>
        <v>20.155000000000001</v>
      </c>
      <c r="F48" s="12">
        <v>5</v>
      </c>
      <c r="G48" s="12">
        <v>5</v>
      </c>
      <c r="H48" s="12">
        <v>13</v>
      </c>
      <c r="I48" s="12">
        <v>431</v>
      </c>
      <c r="J48" s="12">
        <v>2</v>
      </c>
      <c r="K48" s="12">
        <v>4800</v>
      </c>
    </row>
    <row r="49" spans="1:109" x14ac:dyDescent="0.25">
      <c r="A49" s="2">
        <v>46</v>
      </c>
      <c r="B49" s="12" t="s">
        <v>27</v>
      </c>
      <c r="C49" s="12" t="s">
        <v>75</v>
      </c>
      <c r="D49" s="12" t="s">
        <v>69</v>
      </c>
      <c r="E49" s="12">
        <f>(3*F49-G49+2*H49+0.01*I49)/J49</f>
        <v>28.04</v>
      </c>
      <c r="F49" s="12">
        <v>5</v>
      </c>
      <c r="G49" s="12">
        <v>5</v>
      </c>
      <c r="H49" s="12">
        <v>21</v>
      </c>
      <c r="I49" s="12">
        <v>408</v>
      </c>
      <c r="J49" s="12">
        <v>2</v>
      </c>
      <c r="K49" s="12">
        <v>3900</v>
      </c>
    </row>
    <row r="50" spans="1:109" x14ac:dyDescent="0.25">
      <c r="A50" s="2">
        <v>47</v>
      </c>
      <c r="B50" s="12" t="s">
        <v>29</v>
      </c>
      <c r="C50" s="12" t="s">
        <v>76</v>
      </c>
      <c r="D50" s="12" t="s">
        <v>69</v>
      </c>
      <c r="E50" s="12">
        <f>(3*F50-G50+2*H50+0.01*I50)/J50</f>
        <v>16.555</v>
      </c>
      <c r="F50" s="12">
        <v>2</v>
      </c>
      <c r="G50" s="12">
        <v>12</v>
      </c>
      <c r="H50" s="12">
        <v>17</v>
      </c>
      <c r="I50" s="12">
        <v>511</v>
      </c>
      <c r="J50" s="12">
        <v>2</v>
      </c>
      <c r="K50" s="12">
        <v>5600</v>
      </c>
    </row>
    <row r="51" spans="1:109" x14ac:dyDescent="0.25">
      <c r="A51" s="2">
        <v>48</v>
      </c>
      <c r="B51" s="11" t="s">
        <v>31</v>
      </c>
      <c r="C51" s="11" t="s">
        <v>77</v>
      </c>
      <c r="D51" s="11" t="s">
        <v>69</v>
      </c>
      <c r="E51" s="11">
        <f>(3*F51-G51+2*H51+0.01*I51)/J51</f>
        <v>5.29</v>
      </c>
      <c r="F51" s="11">
        <v>1</v>
      </c>
      <c r="G51" s="11">
        <v>12</v>
      </c>
      <c r="H51" s="11">
        <v>8</v>
      </c>
      <c r="I51" s="11">
        <v>358</v>
      </c>
      <c r="J51" s="11">
        <v>2</v>
      </c>
      <c r="K51" s="11">
        <v>5900</v>
      </c>
    </row>
    <row r="52" spans="1:109" x14ac:dyDescent="0.25">
      <c r="A52" s="2">
        <v>49</v>
      </c>
      <c r="B52" s="11" t="s">
        <v>33</v>
      </c>
      <c r="C52" s="11" t="s">
        <v>78</v>
      </c>
      <c r="D52" s="11" t="s">
        <v>69</v>
      </c>
      <c r="E52" s="11">
        <f>(3*F52-G52+2*H52+0.01*I52)/J52</f>
        <v>17.559999999999999</v>
      </c>
      <c r="F52" s="11">
        <v>3</v>
      </c>
      <c r="G52" s="11">
        <v>6</v>
      </c>
      <c r="H52" s="11">
        <v>14</v>
      </c>
      <c r="I52" s="11">
        <v>412</v>
      </c>
      <c r="J52" s="11">
        <v>2</v>
      </c>
      <c r="K52" s="11">
        <v>4800</v>
      </c>
    </row>
    <row r="54" spans="1:109" x14ac:dyDescent="0.25">
      <c r="J54" s="16" t="s">
        <v>91</v>
      </c>
      <c r="K54" s="13" t="str">
        <f t="array" ref="K54">IF(K56=$G$56,MIN(IF(K61:K100060=K56,ROW(K61:K100060),9^9)),"")</f>
        <v/>
      </c>
      <c r="M54" s="13" t="str">
        <f t="array" ref="M54">IF(M56=$G$56,MIN(IF(M61:M100060=M56,ROW(M61:M100060),9^9)),"")</f>
        <v/>
      </c>
      <c r="O54" s="13" t="str">
        <f t="array" ref="O54">IF(O56=$G$56,MIN(IF(O61:O100060=O56,ROW(O61:O100060),9^9)),"")</f>
        <v/>
      </c>
      <c r="Q54" s="13" t="str">
        <f t="array" ref="Q54">IF(Q56=$G$56,MIN(IF(Q61:Q100060=Q56,ROW(Q61:Q100060),9^9)),"")</f>
        <v/>
      </c>
      <c r="S54" s="13" t="str">
        <f t="array" ref="S54">IF(S56=$G$56,MIN(IF(S61:S100060=S56,ROW(S61:S100060),9^9)),"")</f>
        <v/>
      </c>
      <c r="U54" s="13" t="str">
        <f t="array" ref="U54">IF(U56=$G$56,MIN(IF(U61:U100060=U56,ROW(U61:U100060),9^9)),"")</f>
        <v/>
      </c>
      <c r="W54" s="13">
        <f t="array" ref="W54">IF(W56=$G$56,MIN(IF(W61:W100060=W56,ROW(W61:W100060),9^9)),"")</f>
        <v>61</v>
      </c>
      <c r="Y54" s="13" t="str">
        <f t="array" ref="Y54">IF(Y56=$G$56,MIN(IF(Y61:Y100060=Y56,ROW(Y61:Y100060),9^9)),"")</f>
        <v/>
      </c>
      <c r="AA54" s="13" t="str">
        <f t="array" ref="AA54">IF(AA56=$G$56,MIN(IF(AA61:AA100060=AA56,ROW(AA61:AA100060),9^9)),"")</f>
        <v/>
      </c>
      <c r="AC54" s="13" t="str">
        <f t="array" ref="AC54">IF(AC56=$G$56,MIN(IF(AC61:AC100060=AC56,ROW(AC61:AC100060),9^9)),"")</f>
        <v/>
      </c>
      <c r="AE54" s="13" t="str">
        <f t="array" ref="AE54">IF(AE56=$G$56,MIN(IF(AE61:AE100060=AE56,ROW(AE61:AE100060),9^9)),"")</f>
        <v/>
      </c>
      <c r="AG54" s="13" t="str">
        <f t="array" ref="AG54">IF(AG56=$G$56,MIN(IF(AG61:AG100060=AG56,ROW(AG61:AG100060),9^9)),"")</f>
        <v/>
      </c>
      <c r="AI54" s="13" t="str">
        <f t="array" ref="AI54">IF(AI56=$G$56,MIN(IF(AI61:AI100060=AI56,ROW(AI61:AI100060),9^9)),"")</f>
        <v/>
      </c>
      <c r="AK54" s="13" t="str">
        <f t="array" ref="AK54">IF(AK56=$G$56,MIN(IF(AK61:AK100060=AK56,ROW(AK61:AK100060),9^9)),"")</f>
        <v/>
      </c>
      <c r="AM54" s="13" t="str">
        <f t="array" ref="AM54">IF(AM56=$G$56,MIN(IF(AM61:AM100060=AM56,ROW(AM61:AM100060),9^9)),"")</f>
        <v/>
      </c>
      <c r="AO54" s="13" t="str">
        <f t="array" ref="AO54">IF(AO56=$G$56,MIN(IF(AO61:AO100060=AO56,ROW(AO61:AO100060),9^9)),"")</f>
        <v/>
      </c>
      <c r="AQ54" s="13" t="str">
        <f t="array" ref="AQ54">IF(AQ56=$G$56,MIN(IF(AQ61:AQ100060=AQ56,ROW(AQ61:AQ100060),9^9)),"")</f>
        <v/>
      </c>
      <c r="AS54" s="13" t="str">
        <f t="array" ref="AS54">IF(AS56=$G$56,MIN(IF(AS61:AS100060=AS56,ROW(AS61:AS100060),9^9)),"")</f>
        <v/>
      </c>
      <c r="AU54" s="13" t="str">
        <f t="array" ref="AU54">IF(AU56=$G$56,MIN(IF(AU61:AU100060=AU56,ROW(AU61:AU100060),9^9)),"")</f>
        <v/>
      </c>
      <c r="AW54" s="13" t="str">
        <f t="array" ref="AW54">IF(AW56=$G$56,MIN(IF(AW61:AW100060=AW56,ROW(AW61:AW100060),9^9)),"")</f>
        <v/>
      </c>
      <c r="AY54" s="13" t="str">
        <f t="array" ref="AY54">IF(AY56=$G$56,MIN(IF(AY61:AY100060=AY56,ROW(AY61:AY100060),9^9)),"")</f>
        <v/>
      </c>
      <c r="BA54" s="13" t="str">
        <f t="array" ref="BA54">IF(BA56=$G$56,MIN(IF(BA61:BA100060=BA56,ROW(BA61:BA100060),9^9)),"")</f>
        <v/>
      </c>
      <c r="BC54" s="13" t="str">
        <f t="array" ref="BC54">IF(BC56=$G$56,MIN(IF(BC61:BC100060=BC56,ROW(BC61:BC100060),9^9)),"")</f>
        <v/>
      </c>
      <c r="BE54" s="13" t="str">
        <f t="array" ref="BE54">IF(BE56=$G$56,MIN(IF(BE61:BE100060=BE56,ROW(BE61:BE100060),9^9)),"")</f>
        <v/>
      </c>
      <c r="BG54" s="13" t="str">
        <f t="array" ref="BG54">IF(BG56=$G$56,MIN(IF(BG61:BG100060=BG56,ROW(BG61:BG100060),9^9)),"")</f>
        <v/>
      </c>
      <c r="BI54" s="13" t="str">
        <f t="array" ref="BI54">IF(BI56=$G$56,MIN(IF(BI61:BI100060=BI56,ROW(BI61:BI100060),9^9)),"")</f>
        <v/>
      </c>
      <c r="BK54" s="13" t="str">
        <f t="array" ref="BK54">IF(BK56=$G$56,MIN(IF(BK61:BK100060=BK56,ROW(BK61:BK100060),9^9)),"")</f>
        <v/>
      </c>
      <c r="BM54" s="13" t="str">
        <f t="array" ref="BM54">IF(BM56=$G$56,MIN(IF(BM61:BM100060=BM56,ROW(BM61:BM100060),9^9)),"")</f>
        <v/>
      </c>
      <c r="BO54" s="13" t="str">
        <f t="array" ref="BO54">IF(BO56=$G$56,MIN(IF(BO61:BO100060=BO56,ROW(BO61:BO100060),9^9)),"")</f>
        <v/>
      </c>
      <c r="BQ54" s="13" t="str">
        <f t="array" ref="BQ54">IF(BQ56=$G$56,MIN(IF(BQ61:BQ100060=BQ56,ROW(BQ61:BQ100060),9^9)),"")</f>
        <v/>
      </c>
      <c r="BS54" s="13" t="str">
        <f t="array" ref="BS54">IF(BS56=$G$56,MIN(IF(BS61:BS100060=BS56,ROW(BS61:BS100060),9^9)),"")</f>
        <v/>
      </c>
      <c r="BU54" s="13" t="str">
        <f t="array" ref="BU54">IF(BU56=$G$56,MIN(IF(BU61:BU100060=BU56,ROW(BU61:BU100060),9^9)),"")</f>
        <v/>
      </c>
      <c r="BW54" s="13" t="str">
        <f t="array" ref="BW54">IF(BW56=$G$56,MIN(IF(BW61:BW100060=BW56,ROW(BW61:BW100060),9^9)),"")</f>
        <v/>
      </c>
      <c r="BY54" s="13" t="str">
        <f t="array" ref="BY54">IF(BY56=$G$56,MIN(IF(BY61:BY100060=BY56,ROW(BY61:BY100060),9^9)),"")</f>
        <v/>
      </c>
      <c r="CA54" s="13" t="str">
        <f t="array" ref="CA54">IF(CA56=$G$56,MIN(IF(CA61:CA100060=CA56,ROW(CA61:CA100060),9^9)),"")</f>
        <v/>
      </c>
      <c r="CC54" s="13" t="str">
        <f t="array" ref="CC54">IF(CC56=$G$56,MIN(IF(CC61:CC100060=CC56,ROW(CC61:CC100060),9^9)),"")</f>
        <v/>
      </c>
      <c r="CE54" s="13" t="str">
        <f t="array" ref="CE54">IF(CE56=$G$56,MIN(IF(CE61:CE100060=CE56,ROW(CE61:CE100060),9^9)),"")</f>
        <v/>
      </c>
      <c r="CG54" s="13" t="str">
        <f t="array" ref="CG54">IF(CG56=$G$56,MIN(IF(CG61:CG100060=CG56,ROW(CG61:CG100060),9^9)),"")</f>
        <v/>
      </c>
      <c r="CI54" s="13" t="str">
        <f t="array" ref="CI54">IF(CI56=$G$56,MIN(IF(CI61:CI100060=CI56,ROW(CI61:CI100060),9^9)),"")</f>
        <v/>
      </c>
      <c r="CK54" s="13" t="str">
        <f t="array" ref="CK54">IF(CK56=$G$56,MIN(IF(CK61:CK100060=CK56,ROW(CK61:CK100060),9^9)),"")</f>
        <v/>
      </c>
      <c r="CM54" s="13" t="str">
        <f t="array" ref="CM54">IF(CM56=$G$56,MIN(IF(CM61:CM100060=CM56,ROW(CM61:CM100060),9^9)),"")</f>
        <v/>
      </c>
      <c r="CO54" s="13" t="str">
        <f t="array" ref="CO54">IF(CO56=$G$56,MIN(IF(CO61:CO100060=CO56,ROW(CO61:CO100060),9^9)),"")</f>
        <v/>
      </c>
      <c r="CQ54" s="13" t="str">
        <f t="array" ref="CQ54">IF(CQ56=$G$56,MIN(IF(CQ61:CQ100060=CQ56,ROW(CQ61:CQ100060),9^9)),"")</f>
        <v/>
      </c>
      <c r="CS54" s="13" t="str">
        <f t="array" ref="CS54">IF(CS56=$G$56,MIN(IF(CS61:CS100060=CS56,ROW(CS61:CS100060),9^9)),"")</f>
        <v/>
      </c>
      <c r="CU54" s="13" t="str">
        <f t="array" ref="CU54">IF(CU56=$G$56,MIN(IF(CU61:CU100060=CU56,ROW(CU61:CU100060),9^9)),"")</f>
        <v/>
      </c>
      <c r="CW54" s="13" t="str">
        <f t="array" ref="CW54">IF(CW56=$G$56,MIN(IF(CW61:CW100060=CW56,ROW(CW61:CW100060),9^9)),"")</f>
        <v/>
      </c>
      <c r="CY54" s="13" t="str">
        <f t="array" ref="CY54">IF(CY56=$G$56,MIN(IF(CY61:CY100060=CY56,ROW(CY61:CY100060),9^9)),"")</f>
        <v/>
      </c>
      <c r="DA54" s="13" t="str">
        <f t="array" ref="DA54">IF(DA56=$G$56,MIN(IF(DA61:DA100060=DA56,ROW(DA61:DA100060),9^9)),"")</f>
        <v/>
      </c>
      <c r="DC54" s="13" t="str">
        <f t="array" ref="DC54">IF(DC56=$G$56,MIN(IF(DC61:DC100060=DC56,ROW(DC61:DC100060),9^9)),"")</f>
        <v/>
      </c>
      <c r="DE54" s="13" t="str">
        <f t="array" ref="DE54">IF(DE56=$G$56,MIN(IF(DE61:DE100060=DE56,ROW(DE61:DE100060),9^9)),"")</f>
        <v/>
      </c>
    </row>
    <row r="55" spans="1:109" x14ac:dyDescent="0.25">
      <c r="F55" s="18" t="s">
        <v>93</v>
      </c>
      <c r="G55" s="18"/>
      <c r="H55" s="23"/>
      <c r="J55" s="16" t="s">
        <v>92</v>
      </c>
      <c r="K55" s="17" t="str">
        <f t="array" ref="K55">IF(K56=$G$56,MAX(IF(K61:K100060=K56,ROW(K61:K100060),0)),"")</f>
        <v/>
      </c>
      <c r="M55" s="17" t="str">
        <f t="array" ref="M55">IF(M56=$G$56,MAX(IF(M61:M100060=M56,ROW(M61:M100060),0)),"")</f>
        <v/>
      </c>
      <c r="O55" s="17" t="str">
        <f t="array" ref="O55">IF(O56=$G$56,MAX(IF(O61:O100060=O56,ROW(O61:O100060),0)),"")</f>
        <v/>
      </c>
      <c r="Q55" s="17" t="str">
        <f t="array" ref="Q55">IF(Q56=$G$56,MAX(IF(Q61:Q100060=Q56,ROW(Q61:Q100060),0)),"")</f>
        <v/>
      </c>
      <c r="S55" s="17" t="str">
        <f t="array" ref="S55">IF(S56=$G$56,MAX(IF(S61:S100060=S56,ROW(S61:S100060),0)),"")</f>
        <v/>
      </c>
      <c r="U55" s="17" t="str">
        <f t="array" ref="U55">IF(U56=$G$56,MAX(IF(U61:U100060=U56,ROW(U61:U100060),0)),"")</f>
        <v/>
      </c>
      <c r="W55" s="17">
        <f t="array" ref="W55">IF(W56=$G$56,MAX(IF(W61:W100060=W56,ROW(W61:W100060),0)),"")</f>
        <v>61</v>
      </c>
      <c r="Y55" s="17" t="str">
        <f t="array" ref="Y55">IF(Y56=$G$56,MAX(IF(Y61:Y100060=Y56,ROW(Y61:Y100060),0)),"")</f>
        <v/>
      </c>
      <c r="AA55" s="17" t="str">
        <f t="array" ref="AA55">IF(AA56=$G$56,MAX(IF(AA61:AA100060=AA56,ROW(AA61:AA100060),0)),"")</f>
        <v/>
      </c>
      <c r="AC55" s="17" t="str">
        <f t="array" ref="AC55">IF(AC56=$G$56,MAX(IF(AC61:AC100060=AC56,ROW(AC61:AC100060),0)),"")</f>
        <v/>
      </c>
      <c r="AE55" s="17" t="str">
        <f t="array" ref="AE55">IF(AE56=$G$56,MAX(IF(AE61:AE100060=AE56,ROW(AE61:AE100060),0)),"")</f>
        <v/>
      </c>
      <c r="AG55" s="17" t="str">
        <f t="array" ref="AG55">IF(AG56=$G$56,MAX(IF(AG61:AG100060=AG56,ROW(AG61:AG100060),0)),"")</f>
        <v/>
      </c>
      <c r="AI55" s="17" t="str">
        <f t="array" ref="AI55">IF(AI56=$G$56,MAX(IF(AI61:AI100060=AI56,ROW(AI61:AI100060),0)),"")</f>
        <v/>
      </c>
      <c r="AK55" s="17" t="str">
        <f t="array" ref="AK55">IF(AK56=$G$56,MAX(IF(AK61:AK100060=AK56,ROW(AK61:AK100060),0)),"")</f>
        <v/>
      </c>
      <c r="AM55" s="17" t="str">
        <f t="array" ref="AM55">IF(AM56=$G$56,MAX(IF(AM61:AM100060=AM56,ROW(AM61:AM100060),0)),"")</f>
        <v/>
      </c>
      <c r="AO55" s="17" t="str">
        <f t="array" ref="AO55">IF(AO56=$G$56,MAX(IF(AO61:AO100060=AO56,ROW(AO61:AO100060),0)),"")</f>
        <v/>
      </c>
      <c r="AQ55" s="17" t="str">
        <f t="array" ref="AQ55">IF(AQ56=$G$56,MAX(IF(AQ61:AQ100060=AQ56,ROW(AQ61:AQ100060),0)),"")</f>
        <v/>
      </c>
      <c r="AS55" s="17" t="str">
        <f t="array" ref="AS55">IF(AS56=$G$56,MAX(IF(AS61:AS100060=AS56,ROW(AS61:AS100060),0)),"")</f>
        <v/>
      </c>
      <c r="AU55" s="17" t="str">
        <f t="array" ref="AU55">IF(AU56=$G$56,MAX(IF(AU61:AU100060=AU56,ROW(AU61:AU100060),0)),"")</f>
        <v/>
      </c>
      <c r="AW55" s="17" t="str">
        <f t="array" ref="AW55">IF(AW56=$G$56,MAX(IF(AW61:AW100060=AW56,ROW(AW61:AW100060),0)),"")</f>
        <v/>
      </c>
      <c r="AY55" s="17" t="str">
        <f t="array" ref="AY55">IF(AY56=$G$56,MAX(IF(AY61:AY100060=AY56,ROW(AY61:AY100060),0)),"")</f>
        <v/>
      </c>
      <c r="BA55" s="17" t="str">
        <f t="array" ref="BA55">IF(BA56=$G$56,MAX(IF(BA61:BA100060=BA56,ROW(BA61:BA100060),0)),"")</f>
        <v/>
      </c>
      <c r="BC55" s="17" t="str">
        <f t="array" ref="BC55">IF(BC56=$G$56,MAX(IF(BC61:BC100060=BC56,ROW(BC61:BC100060),0)),"")</f>
        <v/>
      </c>
      <c r="BE55" s="17" t="str">
        <f t="array" ref="BE55">IF(BE56=$G$56,MAX(IF(BE61:BE100060=BE56,ROW(BE61:BE100060),0)),"")</f>
        <v/>
      </c>
      <c r="BG55" s="17" t="str">
        <f t="array" ref="BG55">IF(BG56=$G$56,MAX(IF(BG61:BG100060=BG56,ROW(BG61:BG100060),0)),"")</f>
        <v/>
      </c>
      <c r="BI55" s="17" t="str">
        <f t="array" ref="BI55">IF(BI56=$G$56,MAX(IF(BI61:BI100060=BI56,ROW(BI61:BI100060),0)),"")</f>
        <v/>
      </c>
      <c r="BK55" s="17" t="str">
        <f t="array" ref="BK55">IF(BK56=$G$56,MAX(IF(BK61:BK100060=BK56,ROW(BK61:BK100060),0)),"")</f>
        <v/>
      </c>
      <c r="BM55" s="17" t="str">
        <f t="array" ref="BM55">IF(BM56=$G$56,MAX(IF(BM61:BM100060=BM56,ROW(BM61:BM100060),0)),"")</f>
        <v/>
      </c>
      <c r="BO55" s="17" t="str">
        <f t="array" ref="BO55">IF(BO56=$G$56,MAX(IF(BO61:BO100060=BO56,ROW(BO61:BO100060),0)),"")</f>
        <v/>
      </c>
      <c r="BQ55" s="17" t="str">
        <f t="array" ref="BQ55">IF(BQ56=$G$56,MAX(IF(BQ61:BQ100060=BQ56,ROW(BQ61:BQ100060),0)),"")</f>
        <v/>
      </c>
      <c r="BS55" s="17" t="str">
        <f t="array" ref="BS55">IF(BS56=$G$56,MAX(IF(BS61:BS100060=BS56,ROW(BS61:BS100060),0)),"")</f>
        <v/>
      </c>
      <c r="BU55" s="17" t="str">
        <f t="array" ref="BU55">IF(BU56=$G$56,MAX(IF(BU61:BU100060=BU56,ROW(BU61:BU100060),0)),"")</f>
        <v/>
      </c>
      <c r="BW55" s="17" t="str">
        <f t="array" ref="BW55">IF(BW56=$G$56,MAX(IF(BW61:BW100060=BW56,ROW(BW61:BW100060),0)),"")</f>
        <v/>
      </c>
      <c r="BY55" s="17" t="str">
        <f t="array" ref="BY55">IF(BY56=$G$56,MAX(IF(BY61:BY100060=BY56,ROW(BY61:BY100060),0)),"")</f>
        <v/>
      </c>
      <c r="CA55" s="17" t="str">
        <f t="array" ref="CA55">IF(CA56=$G$56,MAX(IF(CA61:CA100060=CA56,ROW(CA61:CA100060),0)),"")</f>
        <v/>
      </c>
      <c r="CC55" s="17" t="str">
        <f t="array" ref="CC55">IF(CC56=$G$56,MAX(IF(CC61:CC100060=CC56,ROW(CC61:CC100060),0)),"")</f>
        <v/>
      </c>
      <c r="CE55" s="17" t="str">
        <f t="array" ref="CE55">IF(CE56=$G$56,MAX(IF(CE61:CE100060=CE56,ROW(CE61:CE100060),0)),"")</f>
        <v/>
      </c>
      <c r="CG55" s="17" t="str">
        <f t="array" ref="CG55">IF(CG56=$G$56,MAX(IF(CG61:CG100060=CG56,ROW(CG61:CG100060),0)),"")</f>
        <v/>
      </c>
      <c r="CI55" s="17" t="str">
        <f t="array" ref="CI55">IF(CI56=$G$56,MAX(IF(CI61:CI100060=CI56,ROW(CI61:CI100060),0)),"")</f>
        <v/>
      </c>
      <c r="CK55" s="17" t="str">
        <f t="array" ref="CK55">IF(CK56=$G$56,MAX(IF(CK61:CK100060=CK56,ROW(CK61:CK100060),0)),"")</f>
        <v/>
      </c>
      <c r="CM55" s="17" t="str">
        <f t="array" ref="CM55">IF(CM56=$G$56,MAX(IF(CM61:CM100060=CM56,ROW(CM61:CM100060),0)),"")</f>
        <v/>
      </c>
      <c r="CO55" s="17" t="str">
        <f t="array" ref="CO55">IF(CO56=$G$56,MAX(IF(CO61:CO100060=CO56,ROW(CO61:CO100060),0)),"")</f>
        <v/>
      </c>
      <c r="CQ55" s="17" t="str">
        <f t="array" ref="CQ55">IF(CQ56=$G$56,MAX(IF(CQ61:CQ100060=CQ56,ROW(CQ61:CQ100060),0)),"")</f>
        <v/>
      </c>
      <c r="CS55" s="17" t="str">
        <f t="array" ref="CS55">IF(CS56=$G$56,MAX(IF(CS61:CS100060=CS56,ROW(CS61:CS100060),0)),"")</f>
        <v/>
      </c>
      <c r="CU55" s="17" t="str">
        <f t="array" ref="CU55">IF(CU56=$G$56,MAX(IF(CU61:CU100060=CU56,ROW(CU61:CU100060),0)),"")</f>
        <v/>
      </c>
      <c r="CW55" s="17" t="str">
        <f t="array" ref="CW55">IF(CW56=$G$56,MAX(IF(CW61:CW100060=CW56,ROW(CW61:CW100060),0)),"")</f>
        <v/>
      </c>
      <c r="CY55" s="17" t="str">
        <f t="array" ref="CY55">IF(CY56=$G$56,MAX(IF(CY61:CY100060=CY56,ROW(CY61:CY100060),0)),"")</f>
        <v/>
      </c>
      <c r="DA55" s="17" t="str">
        <f t="array" ref="DA55">IF(DA56=$G$56,MAX(IF(DA61:DA100060=DA56,ROW(DA61:DA100060),0)),"")</f>
        <v/>
      </c>
      <c r="DC55" s="17" t="str">
        <f t="array" ref="DC55">IF(DC56=$G$56,MAX(IF(DC61:DC100060=DC56,ROW(DC61:DC100060),0)),"")</f>
        <v/>
      </c>
      <c r="DE55" s="17" t="str">
        <f t="array" ref="DE55">IF(DE56=$G$56,MAX(IF(DE61:DE100060=DE56,ROW(DE61:DE100060),0)),"")</f>
        <v/>
      </c>
    </row>
    <row r="56" spans="1:109" x14ac:dyDescent="0.25">
      <c r="F56" s="30" t="s">
        <v>90</v>
      </c>
      <c r="G56" s="31">
        <f>MAX(K56:DF56)</f>
        <v>190.86500000000001</v>
      </c>
      <c r="H56" s="23"/>
      <c r="J56" s="16" t="s">
        <v>99</v>
      </c>
      <c r="K56" s="17">
        <f t="array" ref="K56">MAX(IF(J61:J100060&lt;=Capital-Team_cost,K61:K100060))</f>
        <v>184.97</v>
      </c>
      <c r="L56" s="17"/>
      <c r="M56" s="17">
        <f t="array" ref="M56">MAX(IF(L61:L100060&lt;=Capital-Team_cost,M61:M100060))</f>
        <v>184.97</v>
      </c>
      <c r="N56" s="17"/>
      <c r="O56" s="17">
        <f t="array" ref="O56">MAX(IF(N61:N100060&lt;=Capital-Team_cost,O61:O100060))</f>
        <v>0</v>
      </c>
      <c r="P56" s="17"/>
      <c r="Q56" s="17">
        <f t="array" ref="Q56">MAX(IF(P61:P100060&lt;=Capital-Team_cost,Q61:Q100060))</f>
        <v>0</v>
      </c>
      <c r="R56" s="17"/>
      <c r="S56" s="17">
        <f t="array" ref="S56">MAX(IF(R61:R100060&lt;=Capital-Team_cost,S61:S100060))</f>
        <v>184.03</v>
      </c>
      <c r="T56" s="17"/>
      <c r="U56" s="17">
        <f t="array" ref="U56">MAX(IF(T61:T100060&lt;=Capital-Team_cost,U61:U100060))</f>
        <v>176.78</v>
      </c>
      <c r="V56" s="17"/>
      <c r="W56" s="17">
        <f t="array" ref="W56">MAX(IF(V61:V100060&lt;=Capital-Team_cost,W61:W100060))</f>
        <v>190.86500000000001</v>
      </c>
      <c r="X56" s="17"/>
      <c r="Y56" s="17">
        <f t="array" ref="Y56">MAX(IF(X61:X100060&lt;=Capital-Team_cost,Y61:Y100060))</f>
        <v>0</v>
      </c>
      <c r="Z56" s="17"/>
      <c r="AA56" s="17">
        <f t="array" ref="AA56">MAX(IF(Z61:Z100060&lt;=Capital-Team_cost,AA61:AA100060))</f>
        <v>169.13499999999999</v>
      </c>
      <c r="AB56" s="17"/>
      <c r="AC56" s="17">
        <f t="array" ref="AC56">MAX(IF(AB61:AB100060&lt;=Capital-Team_cost,AC61:AC100060))</f>
        <v>167.19499999999999</v>
      </c>
      <c r="AD56" s="17"/>
      <c r="AE56" s="17">
        <f t="array" ref="AE56">MAX(IF(AD61:AD100060&lt;=Capital-Team_cost,AE61:AE100060))</f>
        <v>0</v>
      </c>
      <c r="AF56" s="17"/>
      <c r="AG56" s="17">
        <f t="array" ref="AG56">MAX(IF(AF61:AF100060&lt;=Capital-Team_cost,AG61:AG100060))</f>
        <v>183.215</v>
      </c>
      <c r="AH56" s="17"/>
      <c r="AI56" s="17">
        <f t="array" ref="AI56">MAX(IF(AH61:AH100060&lt;=Capital-Team_cost,AI61:AI100060))</f>
        <v>189.20499999999998</v>
      </c>
      <c r="AJ56" s="17"/>
      <c r="AK56" s="17">
        <f t="array" ref="AK56">MAX(IF(AJ61:AJ100060&lt;=Capital-Team_cost,AK61:AK100060))</f>
        <v>0</v>
      </c>
      <c r="AL56" s="17"/>
      <c r="AM56" s="17">
        <f t="array" ref="AM56">MAX(IF(AL61:AL100060&lt;=Capital-Team_cost,AM61:AM100060))</f>
        <v>0</v>
      </c>
      <c r="AN56" s="17"/>
      <c r="AO56" s="17">
        <f t="array" ref="AO56">MAX(IF(AN61:AN100060&lt;=Capital-Team_cost,AO61:AO100060))</f>
        <v>0</v>
      </c>
      <c r="AP56" s="17"/>
      <c r="AQ56" s="17">
        <f t="array" ref="AQ56">MAX(IF(AP61:AP100060&lt;=Capital-Team_cost,AQ61:AQ100060))</f>
        <v>0</v>
      </c>
      <c r="AR56" s="17"/>
      <c r="AS56" s="17">
        <f t="array" ref="AS56">MAX(IF(AR61:AR100060&lt;=Capital-Team_cost,AS61:AS100060))</f>
        <v>171.41</v>
      </c>
      <c r="AT56" s="17"/>
      <c r="AU56" s="17">
        <f t="array" ref="AU56">MAX(IF(AT61:AT100060&lt;=Capital-Team_cost,AU61:AU100060))</f>
        <v>0</v>
      </c>
      <c r="AV56" s="17"/>
      <c r="AW56" s="17">
        <f t="array" ref="AW56">MAX(IF(AV61:AV100060&lt;=Capital-Team_cost,AW61:AW100060))</f>
        <v>0</v>
      </c>
      <c r="AX56" s="17"/>
      <c r="AY56" s="17">
        <f t="array" ref="AY56">MAX(IF(AX61:AX100060&lt;=Capital-Team_cost,AY61:AY100060))</f>
        <v>0</v>
      </c>
      <c r="AZ56" s="17"/>
      <c r="BA56" s="17">
        <f t="array" ref="BA56">MAX(IF(AZ61:AZ100060&lt;=Capital-Team_cost,BA61:BA100060))</f>
        <v>0</v>
      </c>
      <c r="BB56" s="17"/>
      <c r="BC56" s="17">
        <f t="array" ref="BC56">MAX(IF(BB61:BB100060&lt;=Capital-Team_cost,BC61:BC100060))</f>
        <v>0</v>
      </c>
      <c r="BD56" s="17"/>
      <c r="BE56" s="17">
        <f t="array" ref="BE56">MAX(IF(BD61:BD100060&lt;=Capital-Team_cost,BE61:BE100060))</f>
        <v>0</v>
      </c>
      <c r="BF56" s="17"/>
      <c r="BG56" s="17">
        <f t="array" ref="BG56">MAX(IF(BF61:BF100060&lt;=Capital-Team_cost,BG61:BG100060))</f>
        <v>175.47499999999999</v>
      </c>
      <c r="BH56" s="17"/>
      <c r="BI56" s="17">
        <f t="array" ref="BI56">MAX(IF(BH61:BH100060&lt;=Capital-Team_cost,BI61:BI100060))</f>
        <v>0</v>
      </c>
      <c r="BJ56" s="17"/>
      <c r="BK56" s="17">
        <f t="array" ref="BK56">MAX(IF(BJ61:BJ100060&lt;=Capital-Team_cost,BK61:BK100060))</f>
        <v>184.31</v>
      </c>
      <c r="BL56" s="17"/>
      <c r="BM56" s="17">
        <f t="array" ref="BM56">MAX(IF(BL61:BL100060&lt;=Capital-Team_cost,BM61:BM100060))</f>
        <v>0</v>
      </c>
      <c r="BN56" s="17"/>
      <c r="BO56" s="17">
        <f t="array" ref="BO56">MAX(IF(BN61:BN100060&lt;=Capital-Team_cost,BO61:BO100060))</f>
        <v>168.41499999999999</v>
      </c>
      <c r="BP56" s="17"/>
      <c r="BQ56" s="17">
        <f t="array" ref="BQ56">MAX(IF(BP61:BP100060&lt;=Capital-Team_cost,BQ61:BQ100060))</f>
        <v>172.51499999999999</v>
      </c>
      <c r="BR56" s="17"/>
      <c r="BS56" s="17">
        <f t="array" ref="BS56">MAX(IF(BR61:BR100060&lt;=Capital-Team_cost,BS61:BS100060))</f>
        <v>0</v>
      </c>
      <c r="BT56" s="17"/>
      <c r="BU56" s="17">
        <f t="array" ref="BU56">MAX(IF(BT61:BT100060&lt;=Capital-Team_cost,BU61:BU100060))</f>
        <v>0</v>
      </c>
      <c r="BV56" s="17"/>
      <c r="BW56" s="17">
        <f t="array" ref="BW56">MAX(IF(BV61:BV100060&lt;=Capital-Team_cost,BW61:BW100060))</f>
        <v>0</v>
      </c>
      <c r="BX56" s="17"/>
      <c r="BY56" s="17">
        <f t="array" ref="BY56">MAX(IF(BX61:BX100060&lt;=Capital-Team_cost,BY61:BY100060))</f>
        <v>0</v>
      </c>
      <c r="BZ56" s="17"/>
      <c r="CA56" s="17">
        <f t="array" ref="CA56">MAX(IF(BZ61:BZ100060&lt;=Capital-Team_cost,CA61:CA100060))</f>
        <v>175.87</v>
      </c>
      <c r="CB56" s="17"/>
      <c r="CC56" s="17">
        <f t="array" ref="CC56">MAX(IF(CB61:CB100060&lt;=Capital-Team_cost,CC61:CC100060))</f>
        <v>176.29500000000002</v>
      </c>
      <c r="CD56" s="17"/>
      <c r="CE56" s="17">
        <f t="array" ref="CE56">MAX(IF(CD61:CD100060&lt;=Capital-Team_cost,CE61:CE100060))</f>
        <v>0</v>
      </c>
      <c r="CF56" s="17"/>
      <c r="CG56" s="17">
        <f t="array" ref="CG56">MAX(IF(CF61:CF100060&lt;=Capital-Team_cost,CG61:CG100060))</f>
        <v>177.065</v>
      </c>
      <c r="CH56" s="17"/>
      <c r="CI56" s="17">
        <f t="array" ref="CI56">MAX(IF(CH61:CH100060&lt;=Capital-Team_cost,CI61:CI100060))</f>
        <v>163.31</v>
      </c>
      <c r="CJ56" s="17"/>
      <c r="CK56" s="17">
        <f t="array" ref="CK56">MAX(IF(CJ61:CJ100060&lt;=Capital-Team_cost,CK61:CK100060))</f>
        <v>0</v>
      </c>
      <c r="CL56" s="17"/>
      <c r="CM56" s="17">
        <f t="array" ref="CM56">MAX(IF(CL61:CL100060&lt;=Capital-Team_cost,CM61:CM100060))</f>
        <v>0</v>
      </c>
      <c r="CN56" s="17"/>
      <c r="CO56" s="17">
        <f t="array" ref="CO56">MAX(IF(CN61:CN100060&lt;=Capital-Team_cost,CO61:CO100060))</f>
        <v>180.66499999999999</v>
      </c>
      <c r="CP56" s="17"/>
      <c r="CQ56" s="17">
        <f t="array" ref="CQ56">MAX(IF(CP61:CP100060&lt;=Capital-Team_cost,CQ61:CQ100060))</f>
        <v>175.47499999999999</v>
      </c>
      <c r="CR56" s="17"/>
      <c r="CS56" s="17">
        <f t="array" ref="CS56">MAX(IF(CR61:CR100060&lt;=Capital-Team_cost,CS61:CS100060))</f>
        <v>163.53</v>
      </c>
      <c r="CT56" s="17"/>
      <c r="CU56" s="17">
        <f t="array" ref="CU56">MAX(IF(CT61:CT100060&lt;=Capital-Team_cost,CU61:CU100060))</f>
        <v>0</v>
      </c>
      <c r="CV56" s="17"/>
      <c r="CW56" s="17">
        <f t="array" ref="CW56">MAX(IF(CV61:CV100060&lt;=Capital-Team_cost,CW61:CW100060))</f>
        <v>174.31</v>
      </c>
      <c r="CX56" s="17"/>
      <c r="CY56" s="17">
        <f t="array" ref="CY56">MAX(IF(CX61:CX100060&lt;=Capital-Team_cost,CY61:CY100060))</f>
        <v>182.19499999999999</v>
      </c>
      <c r="CZ56" s="17"/>
      <c r="DA56" s="17">
        <f t="array" ref="DA56">MAX(IF(CZ61:CZ100060&lt;=Capital-Team_cost,DA61:DA100060))</f>
        <v>170.71</v>
      </c>
      <c r="DB56" s="17"/>
      <c r="DC56" s="17">
        <f t="array" ref="DC56">MAX(IF(DB61:DB100060&lt;=Capital-Team_cost,DC61:DC100060))</f>
        <v>159.44499999999999</v>
      </c>
      <c r="DD56" s="17"/>
      <c r="DE56" s="17">
        <f t="array" ref="DE56">MAX(IF(DD61:DD100060&lt;=Capital-Team_cost,DE61:DE100060))</f>
        <v>171.715</v>
      </c>
    </row>
    <row r="57" spans="1:109" x14ac:dyDescent="0.25">
      <c r="I57" s="19" t="s">
        <v>94</v>
      </c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1"/>
    </row>
    <row r="58" spans="1:109" x14ac:dyDescent="0.25">
      <c r="I58" s="22" t="s">
        <v>95</v>
      </c>
      <c r="J58" s="4">
        <f>INDEX(salaire,J$59+1)</f>
        <v>5800</v>
      </c>
      <c r="K58" s="4">
        <f>INDEX(points,J$59+1)</f>
        <v>38.94</v>
      </c>
      <c r="L58" s="4">
        <f>INDEX(salaire,L$59+1)</f>
        <v>6900</v>
      </c>
      <c r="M58" s="4">
        <f>INDEX(points,L$59+1)</f>
        <v>30.815000000000001</v>
      </c>
      <c r="N58" s="4">
        <f>INDEX(salaire,N$59+1)</f>
        <v>10500</v>
      </c>
      <c r="O58" s="4">
        <f>INDEX(points,N$59+1)</f>
        <v>38.9</v>
      </c>
      <c r="P58" s="4">
        <f>INDEX(salaire,P$59+1)</f>
        <v>9500</v>
      </c>
      <c r="Q58" s="4">
        <f>INDEX(points,P$59+1)</f>
        <v>16.3</v>
      </c>
      <c r="R58" s="4">
        <f>INDEX(salaire,R$59+1)</f>
        <v>5200</v>
      </c>
      <c r="S58" s="4">
        <f>INDEX(points,R$59+1)</f>
        <v>29.875</v>
      </c>
      <c r="T58" s="4">
        <f>INDEX(salaire,T$59+1)</f>
        <v>5700</v>
      </c>
      <c r="U58" s="4">
        <f>INDEX(points,T$59+1)</f>
        <v>22.625</v>
      </c>
      <c r="V58" s="4">
        <f>INDEX(salaire,V$59+1)</f>
        <v>4800</v>
      </c>
      <c r="W58" s="4">
        <f>INDEX(points,V$59+1)</f>
        <v>36.71</v>
      </c>
      <c r="X58" s="4">
        <f>INDEX(salaire,X$59+1)</f>
        <v>7800</v>
      </c>
      <c r="Y58" s="4">
        <f>INDEX(points,X$59+1)</f>
        <v>18.8</v>
      </c>
      <c r="Z58" s="4">
        <f>INDEX(salaire,Z$59+1)</f>
        <v>5900</v>
      </c>
      <c r="AA58" s="4">
        <f>INDEX(points,Z$59+1)</f>
        <v>14.98</v>
      </c>
      <c r="AB58" s="4">
        <f>INDEX(salaire,AB$59+1)</f>
        <v>4500</v>
      </c>
      <c r="AC58" s="4">
        <f>INDEX(points,AB$59+1)</f>
        <v>13.04</v>
      </c>
      <c r="AD58" s="4">
        <f>INDEX(salaire,AD$59+1)</f>
        <v>8950</v>
      </c>
      <c r="AE58" s="4">
        <f>INDEX(points,AD$59+1)</f>
        <v>33.04</v>
      </c>
      <c r="AF58" s="4">
        <f>INDEX(salaire,AF$59+1)</f>
        <v>4800</v>
      </c>
      <c r="AG58" s="4">
        <f>INDEX(points,AF$59+1)</f>
        <v>29.06</v>
      </c>
      <c r="AH58" s="4">
        <f>INDEX(salaire,AH$59+1)</f>
        <v>5980</v>
      </c>
      <c r="AI58" s="4">
        <f>INDEX(points,AH$59+1)</f>
        <v>35.049999999999997</v>
      </c>
      <c r="AJ58" s="4">
        <f>INDEX(salaire,AJ$59+1)</f>
        <v>9900</v>
      </c>
      <c r="AK58" s="4">
        <f>INDEX(points,AJ$59+1)</f>
        <v>7.4249999999999998</v>
      </c>
      <c r="AL58" s="4">
        <f>INDEX(salaire,AL$59+1)</f>
        <v>8900</v>
      </c>
      <c r="AM58" s="4">
        <f>INDEX(points,AL$59+1)</f>
        <v>21.42</v>
      </c>
      <c r="AN58" s="4">
        <f>INDEX(salaire,AN$59+1)</f>
        <v>8900</v>
      </c>
      <c r="AO58" s="4">
        <f>INDEX(points,AN$59+1)</f>
        <v>12.744999999999999</v>
      </c>
      <c r="AP58" s="4">
        <f>INDEX(salaire,AP$59+1)</f>
        <v>9700</v>
      </c>
      <c r="AQ58" s="4">
        <f>INDEX(points,AP$59+1)</f>
        <v>28.945</v>
      </c>
      <c r="AR58" s="4">
        <f>INDEX(salaire,AR$59+1)</f>
        <v>5900</v>
      </c>
      <c r="AS58" s="4">
        <f>INDEX(points,AR$59+1)</f>
        <v>17.254999999999999</v>
      </c>
      <c r="AT58" s="4">
        <f>INDEX(salaire,AT$59+1)</f>
        <v>9700</v>
      </c>
      <c r="AU58" s="4">
        <f>INDEX(points,AT$59+1)</f>
        <v>7.1550000000000002</v>
      </c>
      <c r="AV58" s="4">
        <f>INDEX(salaire,AV$59+1)</f>
        <v>7200</v>
      </c>
      <c r="AW58" s="4">
        <f>INDEX(points,AV$59+1)</f>
        <v>11.455</v>
      </c>
      <c r="AX58" s="4">
        <f>INDEX(salaire,AX$59+1)</f>
        <v>9700</v>
      </c>
      <c r="AY58" s="4">
        <f>INDEX(points,AX$59+1)</f>
        <v>25.484999999999999</v>
      </c>
      <c r="AZ58" s="4">
        <f>INDEX(salaire,AZ$59+1)</f>
        <v>11000</v>
      </c>
      <c r="BA58" s="4">
        <f>INDEX(points,AZ$59+1)</f>
        <v>26.895</v>
      </c>
      <c r="BB58" s="4">
        <f>INDEX(salaire,BB$59+1)</f>
        <v>8600</v>
      </c>
      <c r="BC58" s="4">
        <f>INDEX(points,BB$59+1)</f>
        <v>34.36</v>
      </c>
      <c r="BD58" s="4">
        <f>INDEX(salaire,BD$59+1)</f>
        <v>12000</v>
      </c>
      <c r="BE58" s="4">
        <f>INDEX(points,BD$59+1)</f>
        <v>7.83</v>
      </c>
      <c r="BF58" s="4">
        <f>INDEX(salaire,BF$59+1)</f>
        <v>3500</v>
      </c>
      <c r="BG58" s="4">
        <f>INDEX(points,BF$59+1)</f>
        <v>21.32</v>
      </c>
      <c r="BH58" s="4">
        <f>INDEX(salaire,BH$59+1)</f>
        <v>8900</v>
      </c>
      <c r="BI58" s="4">
        <f>INDEX(points,BH$59+1)</f>
        <v>16.87</v>
      </c>
      <c r="BJ58" s="4">
        <f>INDEX(salaire,BJ$59+1)</f>
        <v>5600</v>
      </c>
      <c r="BK58" s="4">
        <f>INDEX(points,BJ$59+1)</f>
        <v>30.155000000000001</v>
      </c>
      <c r="BL58" s="4">
        <f>INDEX(salaire,BL$59+1)</f>
        <v>7800</v>
      </c>
      <c r="BM58" s="4">
        <f>INDEX(points,BL$59+1)</f>
        <v>24.25</v>
      </c>
      <c r="BN58" s="4">
        <f>INDEX(salaire,BN$59+1)</f>
        <v>6900</v>
      </c>
      <c r="BO58" s="4">
        <f>INDEX(points,BN$59+1)</f>
        <v>14.26</v>
      </c>
      <c r="BP58" s="4">
        <f>INDEX(salaire,BP$59+1)</f>
        <v>3600</v>
      </c>
      <c r="BQ58" s="4">
        <f>INDEX(points,BP$59+1)</f>
        <v>18.36</v>
      </c>
      <c r="BR58" s="4">
        <f>INDEX(salaire,BR$59+1)</f>
        <v>8500</v>
      </c>
      <c r="BS58" s="4">
        <f>INDEX(points,BR$59+1)</f>
        <v>23.72</v>
      </c>
      <c r="BT58" s="4">
        <f>INDEX(salaire,BT$59+1)</f>
        <v>7800</v>
      </c>
      <c r="BU58" s="4">
        <f>INDEX(points,BT$59+1)</f>
        <v>22.324999999999999</v>
      </c>
      <c r="BV58" s="4">
        <f>INDEX(salaire,BV$59+1)</f>
        <v>7800</v>
      </c>
      <c r="BW58" s="4">
        <f>INDEX(points,BV$59+1)</f>
        <v>28.925000000000001</v>
      </c>
      <c r="BX58" s="4">
        <f>INDEX(salaire,BX$59+1)</f>
        <v>7400</v>
      </c>
      <c r="BY58" s="4">
        <f>INDEX(points,BX$59+1)</f>
        <v>10.85</v>
      </c>
      <c r="BZ58" s="4">
        <f>INDEX(salaire,BZ$59+1)</f>
        <v>4600</v>
      </c>
      <c r="CA58" s="4">
        <f>INDEX(points,BZ$59+1)</f>
        <v>21.715</v>
      </c>
      <c r="CB58" s="4">
        <f>INDEX(salaire,CB$59+1)</f>
        <v>5900</v>
      </c>
      <c r="CC58" s="4">
        <f>INDEX(points,CB$59+1)</f>
        <v>22.14</v>
      </c>
      <c r="CD58" s="4">
        <f>INDEX(salaire,CD$59+1)</f>
        <v>10200</v>
      </c>
      <c r="CE58" s="4">
        <f>INDEX(points,CD$59+1)</f>
        <v>26.664999999999999</v>
      </c>
      <c r="CF58" s="4">
        <f>INDEX(salaire,CF$59+1)</f>
        <v>5900</v>
      </c>
      <c r="CG58" s="4">
        <f>INDEX(points,CF$59+1)</f>
        <v>22.91</v>
      </c>
      <c r="CH58" s="4">
        <f>INDEX(salaire,CH$59+1)</f>
        <v>4000</v>
      </c>
      <c r="CI58" s="4">
        <f>INDEX(points,CH$59+1)</f>
        <v>9.1549999999999994</v>
      </c>
      <c r="CJ58" s="4">
        <f>INDEX(salaire,CJ$59+1)</f>
        <v>12000</v>
      </c>
      <c r="CK58" s="4">
        <f>INDEX(points,CJ$59+1)</f>
        <v>13.59</v>
      </c>
      <c r="CL58" s="4">
        <f>INDEX(salaire,CL$59+1)</f>
        <v>5900</v>
      </c>
      <c r="CM58" s="4">
        <f>INDEX(points,CL$59+1)</f>
        <v>32.97</v>
      </c>
      <c r="CN58" s="4">
        <f>INDEX(salaire,CN$59+1)</f>
        <v>5900</v>
      </c>
      <c r="CO58" s="4">
        <f>INDEX(points,CN$59+1)</f>
        <v>26.51</v>
      </c>
      <c r="CP58" s="4">
        <f>INDEX(salaire,CP$59+1)</f>
        <v>4600</v>
      </c>
      <c r="CQ58" s="4">
        <f>INDEX(points,CP$59+1)</f>
        <v>21.32</v>
      </c>
      <c r="CR58" s="4">
        <f>INDEX(salaire,CR$59+1)</f>
        <v>6000</v>
      </c>
      <c r="CS58" s="4">
        <f>INDEX(points,CR$59+1)</f>
        <v>9.375</v>
      </c>
      <c r="CT58" s="4">
        <f>INDEX(salaire,CT$59+1)</f>
        <v>7500</v>
      </c>
      <c r="CU58" s="4">
        <f>INDEX(points,CT$59+1)</f>
        <v>14.8</v>
      </c>
      <c r="CV58" s="4">
        <f>INDEX(salaire,CV$59+1)</f>
        <v>4800</v>
      </c>
      <c r="CW58" s="4">
        <f>INDEX(points,CV$59+1)</f>
        <v>20.155000000000001</v>
      </c>
      <c r="CX58" s="4">
        <f>INDEX(salaire,CX$59+1)</f>
        <v>3900</v>
      </c>
      <c r="CY58" s="4">
        <f>INDEX(points,CX$59+1)</f>
        <v>28.04</v>
      </c>
      <c r="CZ58" s="4">
        <f>INDEX(salaire,CZ$59+1)</f>
        <v>5600</v>
      </c>
      <c r="DA58" s="4">
        <f>INDEX(points,CZ$59+1)</f>
        <v>16.555</v>
      </c>
      <c r="DB58" s="4">
        <f>INDEX(salaire,DB$59+1)</f>
        <v>5900</v>
      </c>
      <c r="DC58" s="4">
        <f>INDEX(points,DB$59+1)</f>
        <v>5.29</v>
      </c>
      <c r="DD58" s="4">
        <f>INDEX(salaire,DD$59+1)</f>
        <v>4800</v>
      </c>
      <c r="DE58" s="4">
        <f>INDEX(points,DD$59+1)</f>
        <v>17.559999999999999</v>
      </c>
    </row>
    <row r="59" spans="1:109" ht="18.75" x14ac:dyDescent="0.25">
      <c r="B59" s="24" t="s">
        <v>100</v>
      </c>
      <c r="C59" s="24"/>
      <c r="D59" s="24"/>
      <c r="E59" s="24"/>
      <c r="F59" s="24"/>
      <c r="G59" s="24"/>
      <c r="H59" s="24"/>
      <c r="I59" s="22" t="s">
        <v>96</v>
      </c>
      <c r="J59" s="32">
        <v>0</v>
      </c>
      <c r="K59" s="32"/>
      <c r="L59" s="32">
        <v>1</v>
      </c>
      <c r="M59" s="32"/>
      <c r="N59" s="32">
        <v>2</v>
      </c>
      <c r="O59" s="32"/>
      <c r="P59" s="32">
        <v>3</v>
      </c>
      <c r="Q59" s="32"/>
      <c r="R59" s="32">
        <v>4</v>
      </c>
      <c r="S59" s="32"/>
      <c r="T59" s="32">
        <v>5</v>
      </c>
      <c r="U59" s="32"/>
      <c r="V59" s="32">
        <v>6</v>
      </c>
      <c r="W59" s="32"/>
      <c r="X59" s="32">
        <v>7</v>
      </c>
      <c r="Y59" s="32"/>
      <c r="Z59" s="32">
        <v>8</v>
      </c>
      <c r="AA59" s="32"/>
      <c r="AB59" s="32">
        <v>9</v>
      </c>
      <c r="AC59" s="32"/>
      <c r="AD59" s="32">
        <v>10</v>
      </c>
      <c r="AE59" s="32"/>
      <c r="AF59" s="32">
        <v>11</v>
      </c>
      <c r="AG59" s="32"/>
      <c r="AH59" s="32">
        <v>12</v>
      </c>
      <c r="AI59" s="32"/>
      <c r="AJ59" s="32">
        <v>13</v>
      </c>
      <c r="AK59" s="32"/>
      <c r="AL59" s="32">
        <v>14</v>
      </c>
      <c r="AM59" s="32"/>
      <c r="AN59" s="32">
        <v>15</v>
      </c>
      <c r="AO59" s="32"/>
      <c r="AP59" s="32">
        <v>16</v>
      </c>
      <c r="AQ59" s="32"/>
      <c r="AR59" s="32">
        <v>17</v>
      </c>
      <c r="AS59" s="32"/>
      <c r="AT59" s="32">
        <v>18</v>
      </c>
      <c r="AU59" s="32"/>
      <c r="AV59" s="32">
        <v>19</v>
      </c>
      <c r="AW59" s="32"/>
      <c r="AX59" s="32">
        <v>20</v>
      </c>
      <c r="AY59" s="32"/>
      <c r="AZ59" s="32">
        <v>21</v>
      </c>
      <c r="BA59" s="32"/>
      <c r="BB59" s="32">
        <v>22</v>
      </c>
      <c r="BC59" s="32"/>
      <c r="BD59" s="32">
        <v>23</v>
      </c>
      <c r="BE59" s="32"/>
      <c r="BF59" s="32">
        <v>24</v>
      </c>
      <c r="BG59" s="32"/>
      <c r="BH59" s="32">
        <v>25</v>
      </c>
      <c r="BI59" s="32"/>
      <c r="BJ59" s="32">
        <v>26</v>
      </c>
      <c r="BK59" s="32"/>
      <c r="BL59" s="32">
        <v>27</v>
      </c>
      <c r="BM59" s="32"/>
      <c r="BN59" s="32">
        <v>28</v>
      </c>
      <c r="BO59" s="32"/>
      <c r="BP59" s="32">
        <v>29</v>
      </c>
      <c r="BQ59" s="32"/>
      <c r="BR59" s="32">
        <v>30</v>
      </c>
      <c r="BS59" s="32"/>
      <c r="BT59" s="32">
        <v>31</v>
      </c>
      <c r="BU59" s="32"/>
      <c r="BV59" s="32">
        <v>32</v>
      </c>
      <c r="BW59" s="32"/>
      <c r="BX59" s="32">
        <v>33</v>
      </c>
      <c r="BY59" s="32"/>
      <c r="BZ59" s="32">
        <v>34</v>
      </c>
      <c r="CA59" s="32"/>
      <c r="CB59" s="32">
        <v>35</v>
      </c>
      <c r="CC59" s="32"/>
      <c r="CD59" s="32">
        <v>36</v>
      </c>
      <c r="CE59" s="32"/>
      <c r="CF59" s="32">
        <v>37</v>
      </c>
      <c r="CG59" s="32"/>
      <c r="CH59" s="32">
        <v>38</v>
      </c>
      <c r="CI59" s="32"/>
      <c r="CJ59" s="32">
        <v>39</v>
      </c>
      <c r="CK59" s="32"/>
      <c r="CL59" s="32">
        <v>40</v>
      </c>
      <c r="CM59" s="32"/>
      <c r="CN59" s="32">
        <v>41</v>
      </c>
      <c r="CO59" s="32"/>
      <c r="CP59" s="32">
        <v>42</v>
      </c>
      <c r="CQ59" s="32"/>
      <c r="CR59" s="32">
        <v>43</v>
      </c>
      <c r="CS59" s="32"/>
      <c r="CT59" s="32">
        <v>44</v>
      </c>
      <c r="CU59" s="32"/>
      <c r="CV59" s="32">
        <v>45</v>
      </c>
      <c r="CW59" s="32"/>
      <c r="CX59" s="32">
        <v>46</v>
      </c>
      <c r="CY59" s="32"/>
      <c r="CZ59" s="32">
        <v>47</v>
      </c>
      <c r="DA59" s="32"/>
      <c r="DB59" s="32">
        <v>48</v>
      </c>
      <c r="DC59" s="32"/>
      <c r="DD59" s="32">
        <v>49</v>
      </c>
      <c r="DE59" s="32"/>
    </row>
    <row r="60" spans="1:109" x14ac:dyDescent="0.25">
      <c r="A60" s="2" t="s">
        <v>3</v>
      </c>
      <c r="B60" s="7">
        <v>4</v>
      </c>
      <c r="C60" s="8">
        <v>3</v>
      </c>
      <c r="D60" s="8">
        <v>2</v>
      </c>
      <c r="E60" s="8">
        <v>1</v>
      </c>
      <c r="F60" s="8">
        <v>0</v>
      </c>
      <c r="G60" s="6" t="s">
        <v>1</v>
      </c>
      <c r="H60" s="6" t="s">
        <v>2</v>
      </c>
      <c r="J60" s="6" t="s">
        <v>1</v>
      </c>
      <c r="K60" s="6" t="s">
        <v>2</v>
      </c>
      <c r="L60" s="6" t="s">
        <v>1</v>
      </c>
      <c r="M60" s="6" t="s">
        <v>2</v>
      </c>
      <c r="N60" s="6" t="s">
        <v>1</v>
      </c>
      <c r="O60" s="6" t="s">
        <v>2</v>
      </c>
      <c r="P60" s="6" t="s">
        <v>1</v>
      </c>
      <c r="Q60" s="6" t="s">
        <v>2</v>
      </c>
      <c r="R60" s="6" t="s">
        <v>1</v>
      </c>
      <c r="S60" s="6" t="s">
        <v>2</v>
      </c>
      <c r="T60" s="6" t="s">
        <v>1</v>
      </c>
      <c r="U60" s="6" t="s">
        <v>2</v>
      </c>
      <c r="V60" s="6" t="s">
        <v>1</v>
      </c>
      <c r="W60" s="6" t="s">
        <v>2</v>
      </c>
      <c r="X60" s="6" t="s">
        <v>1</v>
      </c>
      <c r="Y60" s="6" t="s">
        <v>2</v>
      </c>
      <c r="Z60" s="6" t="s">
        <v>1</v>
      </c>
      <c r="AA60" s="6" t="s">
        <v>2</v>
      </c>
      <c r="AB60" s="6" t="s">
        <v>1</v>
      </c>
      <c r="AC60" s="6" t="s">
        <v>2</v>
      </c>
      <c r="AD60" s="6" t="s">
        <v>1</v>
      </c>
      <c r="AE60" s="6" t="s">
        <v>2</v>
      </c>
      <c r="AF60" s="6" t="s">
        <v>1</v>
      </c>
      <c r="AG60" s="6" t="s">
        <v>2</v>
      </c>
      <c r="AH60" s="6" t="s">
        <v>1</v>
      </c>
      <c r="AI60" s="6" t="s">
        <v>2</v>
      </c>
      <c r="AJ60" s="6" t="s">
        <v>1</v>
      </c>
      <c r="AK60" s="6" t="s">
        <v>2</v>
      </c>
      <c r="AL60" s="6" t="s">
        <v>1</v>
      </c>
      <c r="AM60" s="6" t="s">
        <v>2</v>
      </c>
      <c r="AN60" s="6" t="s">
        <v>1</v>
      </c>
      <c r="AO60" s="6" t="s">
        <v>2</v>
      </c>
      <c r="AP60" s="6" t="s">
        <v>1</v>
      </c>
      <c r="AQ60" s="6" t="s">
        <v>2</v>
      </c>
      <c r="AR60" s="6" t="s">
        <v>1</v>
      </c>
      <c r="AS60" s="6" t="s">
        <v>2</v>
      </c>
      <c r="AT60" s="6" t="s">
        <v>1</v>
      </c>
      <c r="AU60" s="6" t="s">
        <v>2</v>
      </c>
      <c r="AV60" s="6" t="s">
        <v>1</v>
      </c>
      <c r="AW60" s="6" t="s">
        <v>2</v>
      </c>
      <c r="AX60" s="6" t="s">
        <v>1</v>
      </c>
      <c r="AY60" s="6" t="s">
        <v>2</v>
      </c>
      <c r="AZ60" s="6" t="s">
        <v>1</v>
      </c>
      <c r="BA60" s="6" t="s">
        <v>2</v>
      </c>
      <c r="BB60" s="6" t="s">
        <v>1</v>
      </c>
      <c r="BC60" s="6" t="s">
        <v>2</v>
      </c>
      <c r="BD60" s="6" t="s">
        <v>1</v>
      </c>
      <c r="BE60" s="6" t="s">
        <v>2</v>
      </c>
      <c r="BF60" s="6" t="s">
        <v>1</v>
      </c>
      <c r="BG60" s="6" t="s">
        <v>2</v>
      </c>
      <c r="BH60" s="6" t="s">
        <v>1</v>
      </c>
      <c r="BI60" s="6" t="s">
        <v>2</v>
      </c>
      <c r="BJ60" s="6" t="s">
        <v>1</v>
      </c>
      <c r="BK60" s="6" t="s">
        <v>2</v>
      </c>
      <c r="BL60" s="6" t="s">
        <v>1</v>
      </c>
      <c r="BM60" s="6" t="s">
        <v>2</v>
      </c>
      <c r="BN60" s="6" t="s">
        <v>1</v>
      </c>
      <c r="BO60" s="6" t="s">
        <v>2</v>
      </c>
      <c r="BP60" s="6" t="s">
        <v>1</v>
      </c>
      <c r="BQ60" s="6" t="s">
        <v>2</v>
      </c>
      <c r="BR60" s="6" t="s">
        <v>1</v>
      </c>
      <c r="BS60" s="6" t="s">
        <v>2</v>
      </c>
      <c r="BT60" s="6" t="s">
        <v>1</v>
      </c>
      <c r="BU60" s="6" t="s">
        <v>2</v>
      </c>
      <c r="BV60" s="6" t="s">
        <v>1</v>
      </c>
      <c r="BW60" s="6" t="s">
        <v>2</v>
      </c>
      <c r="BX60" s="6" t="s">
        <v>1</v>
      </c>
      <c r="BY60" s="6" t="s">
        <v>2</v>
      </c>
      <c r="BZ60" s="6" t="s">
        <v>1</v>
      </c>
      <c r="CA60" s="6" t="s">
        <v>2</v>
      </c>
      <c r="CB60" s="6" t="s">
        <v>1</v>
      </c>
      <c r="CC60" s="6" t="s">
        <v>2</v>
      </c>
      <c r="CD60" s="6" t="s">
        <v>1</v>
      </c>
      <c r="CE60" s="6" t="s">
        <v>2</v>
      </c>
      <c r="CF60" s="6" t="s">
        <v>1</v>
      </c>
      <c r="CG60" s="6" t="s">
        <v>2</v>
      </c>
      <c r="CH60" s="6" t="s">
        <v>1</v>
      </c>
      <c r="CI60" s="6" t="s">
        <v>2</v>
      </c>
      <c r="CJ60" s="6" t="s">
        <v>1</v>
      </c>
      <c r="CK60" s="6" t="s">
        <v>2</v>
      </c>
      <c r="CL60" s="6" t="s">
        <v>1</v>
      </c>
      <c r="CM60" s="6" t="s">
        <v>2</v>
      </c>
      <c r="CN60" s="6" t="s">
        <v>1</v>
      </c>
      <c r="CO60" s="6" t="s">
        <v>2</v>
      </c>
      <c r="CP60" s="6" t="s">
        <v>1</v>
      </c>
      <c r="CQ60" s="6" t="s">
        <v>2</v>
      </c>
      <c r="CR60" s="6" t="s">
        <v>1</v>
      </c>
      <c r="CS60" s="6" t="s">
        <v>2</v>
      </c>
      <c r="CT60" s="6" t="s">
        <v>1</v>
      </c>
      <c r="CU60" s="6" t="s">
        <v>2</v>
      </c>
      <c r="CV60" s="6" t="s">
        <v>1</v>
      </c>
      <c r="CW60" s="6" t="s">
        <v>2</v>
      </c>
      <c r="CX60" s="6" t="s">
        <v>1</v>
      </c>
      <c r="CY60" s="6" t="s">
        <v>2</v>
      </c>
      <c r="CZ60" s="6" t="s">
        <v>1</v>
      </c>
      <c r="DA60" s="6" t="s">
        <v>2</v>
      </c>
      <c r="DB60" s="6" t="s">
        <v>1</v>
      </c>
      <c r="DC60" s="6" t="s">
        <v>2</v>
      </c>
      <c r="DD60" s="6" t="s">
        <v>1</v>
      </c>
      <c r="DE60" s="6" t="s">
        <v>2</v>
      </c>
    </row>
    <row r="61" spans="1:109" x14ac:dyDescent="0.25">
      <c r="A61" s="2">
        <v>0</v>
      </c>
      <c r="B61" s="5">
        <f>INT($A61/10000)</f>
        <v>0</v>
      </c>
      <c r="C61" s="5">
        <f>MOD(INT($A61/1000),10)</f>
        <v>0</v>
      </c>
      <c r="D61" s="5">
        <f>INT(MOD($A61,1000)/100)</f>
        <v>0</v>
      </c>
      <c r="E61" s="5">
        <f>INT(MOD($A61,100)/10)</f>
        <v>0</v>
      </c>
      <c r="F61" s="5">
        <f>MOD($A61,10)</f>
        <v>0</v>
      </c>
      <c r="G61" s="5">
        <f>INDEX(salaire,1+E61+10*$E$60)+INDEX(salaire,1+D61+10*$D$60)+INDEX(salaire,1+C61+10*$C$60)+INDEX(salaire,1+B61+10*$B$60)+INDEX(salaire,1+F61+10*$F$60)</f>
        <v>38850</v>
      </c>
      <c r="H61" s="5">
        <f>INDEX(points,1+E61+10*$E$60)+INDEX(points,1+D61+10*$D$60)+INDEX(points,1+C61+10*$C$60)+INDEX(points,1+B61+10*$B$60)+INDEX(points,1+F61+10*$F$60)</f>
        <v>154.155</v>
      </c>
      <c r="J61" s="4" t="str">
        <f>IF(J$59=$F61+10*$F$60,"",$G61+J$58)</f>
        <v/>
      </c>
      <c r="K61" s="4" t="str">
        <f>IF(J$59=$F61+10*$F$60,"",$H61+K$58)</f>
        <v/>
      </c>
      <c r="L61" s="4">
        <f>IF(L$59=$F61+10*$F$60,"",$G61+L$58)</f>
        <v>45750</v>
      </c>
      <c r="M61" s="4">
        <f>IF(L$59=$F61+10*$F$60,"",$H61+M$58)</f>
        <v>184.97</v>
      </c>
      <c r="N61" s="4">
        <f>IF(N$59=$F61+10*$F$60,"",$G61+N$58)</f>
        <v>49350</v>
      </c>
      <c r="O61" s="4">
        <f>IF(N$59=$F61+10*$F$60,"",$H61+O$58)</f>
        <v>193.05500000000001</v>
      </c>
      <c r="P61" s="4">
        <f>IF(P$59=$F61+10*$F$60,"",$G61+P$58)</f>
        <v>48350</v>
      </c>
      <c r="Q61" s="4">
        <f>IF(P$59=$F61+10*$F$60,"",$H61+Q$58)</f>
        <v>170.45500000000001</v>
      </c>
      <c r="R61" s="4">
        <f>IF(R$59=$F61+10*$F$60,"",$G61+R$58)</f>
        <v>44050</v>
      </c>
      <c r="S61" s="4">
        <f>IF(R$59=$F61+10*$F$60,"",$H61+S$58)</f>
        <v>184.03</v>
      </c>
      <c r="T61" s="4">
        <f>IF(T$59=$F61+10*$F$60,"",$G61+T$58)</f>
        <v>44550</v>
      </c>
      <c r="U61" s="4">
        <f>IF(T$59=$F61+10*$F$60,"",$H61+U$58)</f>
        <v>176.78</v>
      </c>
      <c r="V61" s="4">
        <f>IF(V$59=$F61+10*$F$60,"",$G61+V$58)</f>
        <v>43650</v>
      </c>
      <c r="W61" s="4">
        <f>IF(V$59=$F61+10*$F$60,"",$H61+W$58)</f>
        <v>190.86500000000001</v>
      </c>
      <c r="X61" s="4">
        <f>IF(X$59=$F61+10*$F$60,"",$G61+X$58)</f>
        <v>46650</v>
      </c>
      <c r="Y61" s="4">
        <f>IF(X$59=$F61+10*$F$60,"",$H61+Y$58)</f>
        <v>172.95500000000001</v>
      </c>
      <c r="Z61" s="4">
        <f>IF(Z$59=$F61+10*$F$60,"",$G61+Z$58)</f>
        <v>44750</v>
      </c>
      <c r="AA61" s="4">
        <f>IF(Z$59=$F61+10*$F$60,"",$H61+AA$58)</f>
        <v>169.13499999999999</v>
      </c>
      <c r="AB61" s="4">
        <f>IF(AB$59=$F61+10*$F$60,"",$G61+AB$58)</f>
        <v>43350</v>
      </c>
      <c r="AC61" s="4">
        <f>IF(AB$59=$F61+10*$F$60,"",$H61+AC$58)</f>
        <v>167.19499999999999</v>
      </c>
      <c r="AD61" s="2" t="str">
        <f>IF(AD$59=$E61+10*$E$60,"",$G61+AD$58)</f>
        <v/>
      </c>
      <c r="AE61" s="2" t="str">
        <f>IF(AD$59=$E61+10*$E$60,"",$H61+AE$58)</f>
        <v/>
      </c>
      <c r="AF61" s="4">
        <f>IF(AF$59=$E61+10*$E$60,"",$G61+AF$58)</f>
        <v>43650</v>
      </c>
      <c r="AG61" s="4">
        <f>IF(AF$59=$E61+10*$E$60,"",$H61+AG$58)</f>
        <v>183.215</v>
      </c>
      <c r="AH61" s="4">
        <f>IF(AH$59=$E61+10*$E$60,"",$G61+AH$58)</f>
        <v>44830</v>
      </c>
      <c r="AI61" s="4">
        <f>IF(AH$59=$E61+10*$E$60,"",$H61+AI$58)</f>
        <v>189.20499999999998</v>
      </c>
      <c r="AJ61" s="4">
        <f>IF(AJ$59=$E61+10*$E$60,"",$G61+AJ$58)</f>
        <v>48750</v>
      </c>
      <c r="AK61" s="4">
        <f>IF(AJ$59=$E61+10*$E$60,"",$H61+AK$58)</f>
        <v>161.58000000000001</v>
      </c>
      <c r="AL61" s="4">
        <f>IF(AL$59=$E61+10*$E$60,"",$G61+AL$58)</f>
        <v>47750</v>
      </c>
      <c r="AM61" s="4">
        <f>IF(AL$59=$E61+10*$E$60,"",$H61+AM$58)</f>
        <v>175.57499999999999</v>
      </c>
      <c r="AN61" s="4">
        <f>IF(AN$59=$E61+10*$E$60,"",$G61+AN$58)</f>
        <v>47750</v>
      </c>
      <c r="AO61" s="4">
        <f>IF(AN$59=$E61+10*$E$60,"",$H61+AO$58)</f>
        <v>166.9</v>
      </c>
      <c r="AP61" s="4">
        <f>IF(AP$59=$E61+10*$E$60,"",$G61+AP$58)</f>
        <v>48550</v>
      </c>
      <c r="AQ61" s="4">
        <f>IF(AP$59=$E61+10*$E$60,"",$H61+AQ$58)</f>
        <v>183.1</v>
      </c>
      <c r="AR61" s="4">
        <f>IF(AR$59=$E61+10*$E$60,"",$G61+AR$58)</f>
        <v>44750</v>
      </c>
      <c r="AS61" s="4">
        <f>IF(AR$59=$E61+10*$E$60,"",$H61+AS$58)</f>
        <v>171.41</v>
      </c>
      <c r="AT61" s="4">
        <f>IF(AT$59=$E61+10*$E$60,"",$G61+AT$58)</f>
        <v>48550</v>
      </c>
      <c r="AU61" s="4">
        <f>IF(AT$59=$E61+10*$E$60,"",$H61+AU$58)</f>
        <v>161.31</v>
      </c>
      <c r="AV61" s="4">
        <f>IF(AV$59=$E61+10*$E$60,"",$G61+AV$58)</f>
        <v>46050</v>
      </c>
      <c r="AW61" s="4">
        <f>IF(AV$59=$E61+10*$E$60,"",$H61+AW$58)</f>
        <v>165.61</v>
      </c>
      <c r="AX61" s="2" t="str">
        <f>IF(AX$59=$D61+10*$D$60,"",$G61+AX$58)</f>
        <v/>
      </c>
      <c r="AY61" s="2" t="str">
        <f>IF(AX$59=$D61+10*$D$60,"",$H61+AY$58)</f>
        <v/>
      </c>
      <c r="AZ61" s="4">
        <f>IF(AZ$59=$D61+10*$D$60,"",$G61+AZ$58)</f>
        <v>49850</v>
      </c>
      <c r="BA61" s="4">
        <f>IF(AZ$59=$D61+10*$D$60,"",$H61+BA$58)</f>
        <v>181.05</v>
      </c>
      <c r="BB61" s="4">
        <f>IF(BB$59=$D61+10*$D$60,"",$G61+BB$58)</f>
        <v>47450</v>
      </c>
      <c r="BC61" s="4">
        <f>IF(BB$59=$D61+10*$D$60,"",$H61+BC$58)</f>
        <v>188.51499999999999</v>
      </c>
      <c r="BD61" s="4">
        <f>IF(BD$59=$D61+10*$D$60,"",$G61+BD$58)</f>
        <v>50850</v>
      </c>
      <c r="BE61" s="4">
        <f>IF(BD$59=$D61+10*$D$60,"",$H61+BE$58)</f>
        <v>161.98500000000001</v>
      </c>
      <c r="BF61" s="4">
        <f>IF(BF$59=$D61+10*$D$60,"",$G61+BF$58)</f>
        <v>42350</v>
      </c>
      <c r="BG61" s="4">
        <f>IF(BF$59=$D61+10*$D$60,"",$H61+BG$58)</f>
        <v>175.47499999999999</v>
      </c>
      <c r="BH61" s="4">
        <f>IF(BH$59=$D61+10*$D$60,"",$G61+BH$58)</f>
        <v>47750</v>
      </c>
      <c r="BI61" s="4">
        <f>IF(BH$59=$D61+10*$D$60,"",$H61+BI$58)</f>
        <v>171.02500000000001</v>
      </c>
      <c r="BJ61" s="4">
        <f>IF(BJ$59=$D61+10*$D$60,"",$G61+BJ$58)</f>
        <v>44450</v>
      </c>
      <c r="BK61" s="4">
        <f>IF(BJ$59=$D61+10*$D$60,"",$H61+BK$58)</f>
        <v>184.31</v>
      </c>
      <c r="BL61" s="4">
        <f>IF(BL$59=$D61+10*$D$60,"",$G61+BL$58)</f>
        <v>46650</v>
      </c>
      <c r="BM61" s="4">
        <f>IF(BL$59=$D61+10*$D$60,"",$H61+BM$58)</f>
        <v>178.405</v>
      </c>
      <c r="BN61" s="4">
        <f>IF(BN$59=$D61+10*$D$60,"",$G61+BN$58)</f>
        <v>45750</v>
      </c>
      <c r="BO61" s="4">
        <f>IF(BN$59=$D61+10*$D$60,"",$H61+BO$58)</f>
        <v>168.41499999999999</v>
      </c>
      <c r="BP61" s="4">
        <f>IF(BP$59=$D61+10*$D$60,"",$G61+BP$58)</f>
        <v>42450</v>
      </c>
      <c r="BQ61" s="4">
        <f>IF(BP$59=$D61+10*$D$60,"",$H61+BQ$58)</f>
        <v>172.51499999999999</v>
      </c>
      <c r="BR61" s="2" t="str">
        <f>IF(BR$59=$C61+10*$C$60,"",$G61+BR$58)</f>
        <v/>
      </c>
      <c r="BS61" s="2" t="str">
        <f>IF(BR$59=$C61+10*$C$60,"",$H61+BS$58)</f>
        <v/>
      </c>
      <c r="BT61" s="4">
        <f>IF(BT$59=$C61+10*$C$60,"",$G61+BT$58)</f>
        <v>46650</v>
      </c>
      <c r="BU61" s="4">
        <f>IF(BT$59=$C61+10*$C$60,"",$H61+BU$58)</f>
        <v>176.48</v>
      </c>
      <c r="BV61" s="4">
        <f>IF(BV$59=$C61+10*$C$60,"",$G61+BV$58)</f>
        <v>46650</v>
      </c>
      <c r="BW61" s="4">
        <f>IF(BV$59=$C61+10*$C$60,"",$H61+BW$58)</f>
        <v>183.08</v>
      </c>
      <c r="BX61" s="4">
        <f>IF(BX$59=$C61+10*$C$60,"",$G61+BX$58)</f>
        <v>46250</v>
      </c>
      <c r="BY61" s="4">
        <f>IF(BX$59=$C61+10*$C$60,"",$H61+BY$58)</f>
        <v>165.005</v>
      </c>
      <c r="BZ61" s="4">
        <f>IF(BZ$59=$C61+10*$C$60,"",$G61+BZ$58)</f>
        <v>43450</v>
      </c>
      <c r="CA61" s="4">
        <f>IF(BZ$59=$C61+10*$C$60,"",$H61+CA$58)</f>
        <v>175.87</v>
      </c>
      <c r="CB61" s="4">
        <f>IF(CB$59=$C61+10*$C$60,"",$G61+CB$58)</f>
        <v>44750</v>
      </c>
      <c r="CC61" s="4">
        <f>IF(CB$59=$C61+10*$C$60,"",$H61+CC$58)</f>
        <v>176.29500000000002</v>
      </c>
      <c r="CD61" s="4">
        <f>IF(CD$59=$C61+10*$C$60,"",$G61+CD$58)</f>
        <v>49050</v>
      </c>
      <c r="CE61" s="4">
        <f>IF(CD$59=$C61+10*$C$60,"",$H61+CE$58)</f>
        <v>180.82</v>
      </c>
      <c r="CF61" s="4">
        <f>IF(CF$59=$C61+10*$C$60,"",$G61+CF$58)</f>
        <v>44750</v>
      </c>
      <c r="CG61" s="4">
        <f>IF(CF$59=$C61+10*$C$60,"",$H61+CG$58)</f>
        <v>177.065</v>
      </c>
      <c r="CH61" s="4">
        <f>IF(CH$59=$C61+10*$C$60,"",$G61+CH$58)</f>
        <v>42850</v>
      </c>
      <c r="CI61" s="4">
        <f>IF(CH$59=$C61+10*$C$60,"",$H61+CI$58)</f>
        <v>163.31</v>
      </c>
      <c r="CJ61" s="4">
        <f>IF(CJ$59=$C61+10*$C$60,"",$G61+CJ$58)</f>
        <v>50850</v>
      </c>
      <c r="CK61" s="4">
        <f>IF(CJ$59=$C61+10*$C$60,"",$H61+CK$58)</f>
        <v>167.745</v>
      </c>
      <c r="CL61" s="2" t="str">
        <f>IF(CL$59=$B61+10*$B$60,"",$G61+CL$58)</f>
        <v/>
      </c>
      <c r="CM61" s="2" t="str">
        <f>IF(CL$59=$B61+10*$B$60,"",$H61+CM$58)</f>
        <v/>
      </c>
      <c r="CN61" s="4">
        <f>IF(CN$59=$B61+10*$B$60,"",$G61+CN$58)</f>
        <v>44750</v>
      </c>
      <c r="CO61" s="4">
        <f>IF(CN$59=$B61+10*$B$60,"",$H61+CO$58)</f>
        <v>180.66499999999999</v>
      </c>
      <c r="CP61" s="4">
        <f>IF(CP$59=$B61+10*$B$60,"",$G61+CP$58)</f>
        <v>43450</v>
      </c>
      <c r="CQ61" s="4">
        <f>IF(CP$59=$B61+10*$B$60,"",$H61+CQ$58)</f>
        <v>175.47499999999999</v>
      </c>
      <c r="CR61" s="4">
        <f>IF(CR$59=$B61+10*$B$60,"",$G61+CR$58)</f>
        <v>44850</v>
      </c>
      <c r="CS61" s="4">
        <f>IF(CR$59=$B61+10*$B$60,"",$H61+CS$58)</f>
        <v>163.53</v>
      </c>
      <c r="CT61" s="4">
        <f>IF(CT$59=$B61+10*$B$60,"",$G61+CT$58)</f>
        <v>46350</v>
      </c>
      <c r="CU61" s="4">
        <f>IF(CT$59=$B61+10*$B$60,"",$H61+CU$58)</f>
        <v>168.95500000000001</v>
      </c>
      <c r="CV61" s="4">
        <f>IF(CV$59=$B61+10*$B$60,"",$G61+CV$58)</f>
        <v>43650</v>
      </c>
      <c r="CW61" s="4">
        <f>IF(CV$59=$B61+10*$B$60,"",$H61+CW$58)</f>
        <v>174.31</v>
      </c>
      <c r="CX61" s="4">
        <f>IF(CX$59=$B61+10*$B$60,"",$G61+CX$58)</f>
        <v>42750</v>
      </c>
      <c r="CY61" s="4">
        <f>IF(CX$59=$B61+10*$B$60,"",$H61+CY$58)</f>
        <v>182.19499999999999</v>
      </c>
      <c r="CZ61" s="4">
        <f>IF(CZ$59=$B61+10*$B$60,"",$G61+CZ$58)</f>
        <v>44450</v>
      </c>
      <c r="DA61" s="4">
        <f>IF(CZ$59=$B61+10*$B$60,"",$H61+DA$58)</f>
        <v>170.71</v>
      </c>
      <c r="DB61" s="4">
        <f>IF(DB$59=$B61+10*$B$60,"",$G61+DB$58)</f>
        <v>44750</v>
      </c>
      <c r="DC61" s="4">
        <f>IF(DB$59=$B61+10*$B$60,"",$H61+DC$58)</f>
        <v>159.44499999999999</v>
      </c>
      <c r="DD61" s="4">
        <f>IF(DD$59=$B61+10*$B$60,"",$G61+DD$58)</f>
        <v>43650</v>
      </c>
      <c r="DE61" s="4">
        <f>IF(DD$59=$B61+10*$B$60,"",$H61+DE$58)</f>
        <v>171.715</v>
      </c>
    </row>
    <row r="62" spans="1:109" x14ac:dyDescent="0.25">
      <c r="A62" s="2">
        <v>1</v>
      </c>
      <c r="B62" s="5">
        <f t="shared" ref="B62:B64" si="0">INT($A62/10000)</f>
        <v>0</v>
      </c>
      <c r="C62" s="5">
        <f t="shared" ref="C62:C64" si="1">MOD(INT($A62/1000),10)</f>
        <v>0</v>
      </c>
      <c r="D62" s="5">
        <f t="shared" ref="D62:D64" si="2">INT(MOD($A62,1000)/100)</f>
        <v>0</v>
      </c>
      <c r="E62" s="5">
        <f t="shared" ref="E62:E64" si="3">INT(MOD($A62,100)/10)</f>
        <v>0</v>
      </c>
      <c r="F62" s="5">
        <f t="shared" ref="F62:F64" si="4">MOD($A62,10)</f>
        <v>1</v>
      </c>
      <c r="G62" s="5">
        <f>INDEX(salaire,1+E62+10*$E$60)+INDEX(salaire,1+D62+10*$D$60)+INDEX(salaire,1+C62+10*$C$60)+INDEX(salaire,1+B62+10*$B$60)+INDEX(salaire,1+F62+10*$F$60)</f>
        <v>39950</v>
      </c>
      <c r="H62" s="5">
        <f>INDEX(points,1+E62+10*$E$60)+INDEX(points,1+D62+10*$D$60)+INDEX(points,1+C62+10*$C$60)+INDEX(points,1+B62+10*$B$60)+INDEX(points,1+F62+10*$F$60)</f>
        <v>146.03</v>
      </c>
      <c r="J62" s="4">
        <f>IF(J$59=$F62+10*$F$60,"",$G62+J$58)</f>
        <v>45750</v>
      </c>
      <c r="K62" s="4">
        <f>IF(J$59=$F62+10*$F$60,"",$H62+K$58)</f>
        <v>184.97</v>
      </c>
      <c r="L62" s="4" t="str">
        <f>IF(L$59=$F62+10*$F$60,"",$G62+L$58)</f>
        <v/>
      </c>
      <c r="M62" s="4" t="str">
        <f>IF(L$59=$F62+10*$F$60,"",$H62+M$58)</f>
        <v/>
      </c>
      <c r="N62" s="4">
        <f>IF(N$59=$F62+10*$F$60,"",$G62+N$58)</f>
        <v>50450</v>
      </c>
      <c r="O62" s="4">
        <f>IF(N$59=$F62+10*$F$60,"",$H62+O$58)</f>
        <v>184.93</v>
      </c>
      <c r="P62" s="4">
        <f>IF(P$59=$F62+10*$F$60,"",$G62+P$58)</f>
        <v>49450</v>
      </c>
      <c r="Q62" s="4">
        <f>IF(P$59=$F62+10*$F$60,"",$H62+Q$58)</f>
        <v>162.33000000000001</v>
      </c>
      <c r="R62" s="4">
        <f>IF(R$59=$F62+10*$F$60,"",$G62+R$58)</f>
        <v>45150</v>
      </c>
      <c r="S62" s="4">
        <f>IF(R$59=$F62+10*$F$60,"",$H62+S$58)</f>
        <v>175.905</v>
      </c>
      <c r="T62" s="4">
        <f>IF(T$59=$F62+10*$F$60,"",$G62+T$58)</f>
        <v>45650</v>
      </c>
      <c r="U62" s="4">
        <f>IF(T$59=$F62+10*$F$60,"",$H62+U$58)</f>
        <v>168.655</v>
      </c>
      <c r="V62" s="4">
        <f>IF(V$59=$F62+10*$F$60,"",$G62+V$58)</f>
        <v>44750</v>
      </c>
      <c r="W62" s="4">
        <f>IF(V$59=$F62+10*$F$60,"",$H62+W$58)</f>
        <v>182.74</v>
      </c>
      <c r="X62" s="4">
        <f>IF(X$59=$F62+10*$F$60,"",$G62+X$58)</f>
        <v>47750</v>
      </c>
      <c r="Y62" s="4">
        <f>IF(X$59=$F62+10*$F$60,"",$H62+Y$58)</f>
        <v>164.83</v>
      </c>
      <c r="Z62" s="4">
        <f>IF(Z$59=$F62+10*$F$60,"",$G62+Z$58)</f>
        <v>45850</v>
      </c>
      <c r="AA62" s="4">
        <f>IF(Z$59=$F62+10*$F$60,"",$H62+AA$58)</f>
        <v>161.01</v>
      </c>
      <c r="AB62" s="4">
        <f>IF(AB$59=$F62+10*$F$60,"",$G62+AB$58)</f>
        <v>44450</v>
      </c>
      <c r="AC62" s="4">
        <f>IF(AB$59=$F62+10*$F$60,"",$H62+AC$58)</f>
        <v>159.07</v>
      </c>
      <c r="AD62" s="4" t="str">
        <f>IF(AD$59=$E62+10*$E$60,"",$G62+AD$58)</f>
        <v/>
      </c>
      <c r="AE62" s="4" t="str">
        <f>IF(AD$59=$E62+10*$E$60,"",$H62+AE$58)</f>
        <v/>
      </c>
      <c r="AF62" s="4">
        <f>IF(AF$59=$E62+10*$E$60,"",$G62+AF$58)</f>
        <v>44750</v>
      </c>
      <c r="AG62" s="4">
        <f>IF(AF$59=$E62+10*$E$60,"",$H62+AG$58)</f>
        <v>175.09</v>
      </c>
      <c r="AH62" s="4">
        <f>IF(AH$59=$E62+10*$E$60,"",$G62+AH$58)</f>
        <v>45930</v>
      </c>
      <c r="AI62" s="4">
        <f>IF(AH$59=$E62+10*$E$60,"",$H62+AI$58)</f>
        <v>181.07999999999998</v>
      </c>
      <c r="AJ62" s="4">
        <f>IF(AJ$59=$E62+10*$E$60,"",$G62+AJ$58)</f>
        <v>49850</v>
      </c>
      <c r="AK62" s="4">
        <f>IF(AJ$59=$E62+10*$E$60,"",$H62+AK$58)</f>
        <v>153.45500000000001</v>
      </c>
      <c r="AL62" s="4">
        <f>IF(AL$59=$E62+10*$E$60,"",$G62+AL$58)</f>
        <v>48850</v>
      </c>
      <c r="AM62" s="4">
        <f>IF(AL$59=$E62+10*$E$60,"",$H62+AM$58)</f>
        <v>167.45</v>
      </c>
      <c r="AN62" s="4">
        <f>IF(AN$59=$E62+10*$E$60,"",$G62+AN$58)</f>
        <v>48850</v>
      </c>
      <c r="AO62" s="4">
        <f>IF(AN$59=$E62+10*$E$60,"",$H62+AO$58)</f>
        <v>158.77500000000001</v>
      </c>
      <c r="AP62" s="4">
        <f>IF(AP$59=$E62+10*$E$60,"",$G62+AP$58)</f>
        <v>49650</v>
      </c>
      <c r="AQ62" s="4">
        <f>IF(AP$59=$E62+10*$E$60,"",$H62+AQ$58)</f>
        <v>174.97499999999999</v>
      </c>
      <c r="AR62" s="4">
        <f>IF(AR$59=$E62+10*$E$60,"",$G62+AR$58)</f>
        <v>45850</v>
      </c>
      <c r="AS62" s="4">
        <f>IF(AR$59=$E62+10*$E$60,"",$H62+AS$58)</f>
        <v>163.285</v>
      </c>
      <c r="AT62" s="4">
        <f>IF(AT$59=$E62+10*$E$60,"",$G62+AT$58)</f>
        <v>49650</v>
      </c>
      <c r="AU62" s="4">
        <f>IF(AT$59=$E62+10*$E$60,"",$H62+AU$58)</f>
        <v>153.185</v>
      </c>
      <c r="AV62" s="4">
        <f>IF(AV$59=$E62+10*$E$60,"",$G62+AV$58)</f>
        <v>47150</v>
      </c>
      <c r="AW62" s="4">
        <f>IF(AV$59=$E62+10*$E$60,"",$H62+AW$58)</f>
        <v>157.48500000000001</v>
      </c>
      <c r="AX62" s="4" t="str">
        <f>IF(AX$59=$D62+10*$D$60,"",$G62+AX$58)</f>
        <v/>
      </c>
      <c r="AY62" s="4" t="str">
        <f>IF(AX$59=$D62+10*$D$60,"",$H62+AY$58)</f>
        <v/>
      </c>
      <c r="AZ62" s="4">
        <f>IF(AZ$59=$D62+10*$D$60,"",$G62+AZ$58)</f>
        <v>50950</v>
      </c>
      <c r="BA62" s="4">
        <f>IF(AZ$59=$D62+10*$D$60,"",$H62+BA$58)</f>
        <v>172.92500000000001</v>
      </c>
      <c r="BB62" s="4">
        <f>IF(BB$59=$D62+10*$D$60,"",$G62+BB$58)</f>
        <v>48550</v>
      </c>
      <c r="BC62" s="4">
        <f>IF(BB$59=$D62+10*$D$60,"",$H62+BC$58)</f>
        <v>180.39</v>
      </c>
      <c r="BD62" s="4">
        <f>IF(BD$59=$D62+10*$D$60,"",$G62+BD$58)</f>
        <v>51950</v>
      </c>
      <c r="BE62" s="4">
        <f>IF(BD$59=$D62+10*$D$60,"",$H62+BE$58)</f>
        <v>153.86000000000001</v>
      </c>
      <c r="BF62" s="4">
        <f>IF(BF$59=$D62+10*$D$60,"",$G62+BF$58)</f>
        <v>43450</v>
      </c>
      <c r="BG62" s="4">
        <f>IF(BF$59=$D62+10*$D$60,"",$H62+BG$58)</f>
        <v>167.35</v>
      </c>
      <c r="BH62" s="4">
        <f>IF(BH$59=$D62+10*$D$60,"",$G62+BH$58)</f>
        <v>48850</v>
      </c>
      <c r="BI62" s="4">
        <f>IF(BH$59=$D62+10*$D$60,"",$H62+BI$58)</f>
        <v>162.9</v>
      </c>
      <c r="BJ62" s="4">
        <f>IF(BJ$59=$D62+10*$D$60,"",$G62+BJ$58)</f>
        <v>45550</v>
      </c>
      <c r="BK62" s="4">
        <f>IF(BJ$59=$D62+10*$D$60,"",$H62+BK$58)</f>
        <v>176.185</v>
      </c>
      <c r="BL62" s="4">
        <f>IF(BL$59=$D62+10*$D$60,"",$G62+BL$58)</f>
        <v>47750</v>
      </c>
      <c r="BM62" s="4">
        <f>IF(BL$59=$D62+10*$D$60,"",$H62+BM$58)</f>
        <v>170.28</v>
      </c>
      <c r="BN62" s="4">
        <f>IF(BN$59=$D62+10*$D$60,"",$G62+BN$58)</f>
        <v>46850</v>
      </c>
      <c r="BO62" s="4">
        <f>IF(BN$59=$D62+10*$D$60,"",$H62+BO$58)</f>
        <v>160.29</v>
      </c>
      <c r="BP62" s="4">
        <f>IF(BP$59=$D62+10*$D$60,"",$G62+BP$58)</f>
        <v>43550</v>
      </c>
      <c r="BQ62" s="4">
        <f>IF(BP$59=$D62+10*$D$60,"",$H62+BQ$58)</f>
        <v>164.39</v>
      </c>
      <c r="BR62" s="4" t="str">
        <f>IF(BR$59=$C62+10*$C$60,"",$G62+BR$58)</f>
        <v/>
      </c>
      <c r="BS62" s="4" t="str">
        <f>IF(BR$59=$C62+10*$C$60,"",$H62+BS$58)</f>
        <v/>
      </c>
      <c r="BT62" s="4">
        <f>IF(BT$59=$C62+10*$C$60,"",$G62+BT$58)</f>
        <v>47750</v>
      </c>
      <c r="BU62" s="4">
        <f>IF(BT$59=$C62+10*$C$60,"",$H62+BU$58)</f>
        <v>168.35499999999999</v>
      </c>
      <c r="BV62" s="4">
        <f>IF(BV$59=$C62+10*$C$60,"",$G62+BV$58)</f>
        <v>47750</v>
      </c>
      <c r="BW62" s="4">
        <f>IF(BV$59=$C62+10*$C$60,"",$H62+BW$58)</f>
        <v>174.95500000000001</v>
      </c>
      <c r="BX62" s="4">
        <f>IF(BX$59=$C62+10*$C$60,"",$G62+BX$58)</f>
        <v>47350</v>
      </c>
      <c r="BY62" s="4">
        <f>IF(BX$59=$C62+10*$C$60,"",$H62+BY$58)</f>
        <v>156.88</v>
      </c>
      <c r="BZ62" s="4">
        <f>IF(BZ$59=$C62+10*$C$60,"",$G62+BZ$58)</f>
        <v>44550</v>
      </c>
      <c r="CA62" s="4">
        <f>IF(BZ$59=$C62+10*$C$60,"",$H62+CA$58)</f>
        <v>167.745</v>
      </c>
      <c r="CB62" s="4">
        <f>IF(CB$59=$C62+10*$C$60,"",$G62+CB$58)</f>
        <v>45850</v>
      </c>
      <c r="CC62" s="4">
        <f>IF(CB$59=$C62+10*$C$60,"",$H62+CC$58)</f>
        <v>168.17000000000002</v>
      </c>
      <c r="CD62" s="4">
        <f>IF(CD$59=$C62+10*$C$60,"",$G62+CD$58)</f>
        <v>50150</v>
      </c>
      <c r="CE62" s="4">
        <f>IF(CD$59=$C62+10*$C$60,"",$H62+CE$58)</f>
        <v>172.69499999999999</v>
      </c>
      <c r="CF62" s="4">
        <f>IF(CF$59=$C62+10*$C$60,"",$G62+CF$58)</f>
        <v>45850</v>
      </c>
      <c r="CG62" s="4">
        <f>IF(CF$59=$C62+10*$C$60,"",$H62+CG$58)</f>
        <v>168.94</v>
      </c>
      <c r="CH62" s="4">
        <f>IF(CH$59=$C62+10*$C$60,"",$G62+CH$58)</f>
        <v>43950</v>
      </c>
      <c r="CI62" s="4">
        <f>IF(CH$59=$C62+10*$C$60,"",$H62+CI$58)</f>
        <v>155.185</v>
      </c>
      <c r="CJ62" s="4">
        <f>IF(CJ$59=$C62+10*$C$60,"",$G62+CJ$58)</f>
        <v>51950</v>
      </c>
      <c r="CK62" s="4">
        <f>IF(CJ$59=$C62+10*$C$60,"",$H62+CK$58)</f>
        <v>159.62</v>
      </c>
      <c r="CL62" s="4" t="str">
        <f>IF(CL$59=$B62+10*$B$60,"",$G62+CL$58)</f>
        <v/>
      </c>
      <c r="CM62" s="4" t="str">
        <f>IF(CL$59=$B62+10*$B$60,"",$H62+CM$58)</f>
        <v/>
      </c>
      <c r="CN62" s="4">
        <f>IF(CN$59=$B62+10*$B$60,"",$G62+CN$58)</f>
        <v>45850</v>
      </c>
      <c r="CO62" s="4">
        <f>IF(CN$59=$B62+10*$B$60,"",$H62+CO$58)</f>
        <v>172.54</v>
      </c>
      <c r="CP62" s="4">
        <f>IF(CP$59=$B62+10*$B$60,"",$G62+CP$58)</f>
        <v>44550</v>
      </c>
      <c r="CQ62" s="4">
        <f>IF(CP$59=$B62+10*$B$60,"",$H62+CQ$58)</f>
        <v>167.35</v>
      </c>
      <c r="CR62" s="4">
        <f>IF(CR$59=$B62+10*$B$60,"",$G62+CR$58)</f>
        <v>45950</v>
      </c>
      <c r="CS62" s="4">
        <f>IF(CR$59=$B62+10*$B$60,"",$H62+CS$58)</f>
        <v>155.405</v>
      </c>
      <c r="CT62" s="4">
        <f>IF(CT$59=$B62+10*$B$60,"",$G62+CT$58)</f>
        <v>47450</v>
      </c>
      <c r="CU62" s="4">
        <f>IF(CT$59=$B62+10*$B$60,"",$H62+CU$58)</f>
        <v>160.83000000000001</v>
      </c>
      <c r="CV62" s="4">
        <f>IF(CV$59=$B62+10*$B$60,"",$G62+CV$58)</f>
        <v>44750</v>
      </c>
      <c r="CW62" s="4">
        <f>IF(CV$59=$B62+10*$B$60,"",$H62+CW$58)</f>
        <v>166.185</v>
      </c>
      <c r="CX62" s="4">
        <f>IF(CX$59=$B62+10*$B$60,"",$G62+CX$58)</f>
        <v>43850</v>
      </c>
      <c r="CY62" s="4">
        <f>IF(CX$59=$B62+10*$B$60,"",$H62+CY$58)</f>
        <v>174.07</v>
      </c>
      <c r="CZ62" s="4">
        <f>IF(CZ$59=$B62+10*$B$60,"",$G62+CZ$58)</f>
        <v>45550</v>
      </c>
      <c r="DA62" s="4">
        <f>IF(CZ$59=$B62+10*$B$60,"",$H62+DA$58)</f>
        <v>162.58500000000001</v>
      </c>
      <c r="DB62" s="4">
        <f>IF(DB$59=$B62+10*$B$60,"",$G62+DB$58)</f>
        <v>45850</v>
      </c>
      <c r="DC62" s="4">
        <f>IF(DB$59=$B62+10*$B$60,"",$H62+DC$58)</f>
        <v>151.32</v>
      </c>
      <c r="DD62" s="4">
        <f>IF(DD$59=$B62+10*$B$60,"",$G62+DD$58)</f>
        <v>44750</v>
      </c>
      <c r="DE62" s="4">
        <f>IF(DD$59=$B62+10*$B$60,"",$H62+DE$58)</f>
        <v>163.59</v>
      </c>
    </row>
    <row r="63" spans="1:109" x14ac:dyDescent="0.25">
      <c r="A63" s="2">
        <v>2</v>
      </c>
      <c r="B63" s="5">
        <f t="shared" si="0"/>
        <v>0</v>
      </c>
      <c r="C63" s="5">
        <f t="shared" si="1"/>
        <v>0</v>
      </c>
      <c r="D63" s="5">
        <f t="shared" si="2"/>
        <v>0</v>
      </c>
      <c r="E63" s="5">
        <f t="shared" si="3"/>
        <v>0</v>
      </c>
      <c r="F63" s="5">
        <f t="shared" si="4"/>
        <v>2</v>
      </c>
      <c r="G63" s="5">
        <f>INDEX(salaire,1+E63+10*$E$60)+INDEX(salaire,1+D63+10*$D$60)+INDEX(salaire,1+C63+10*$C$60)+INDEX(salaire,1+B63+10*$B$60)+INDEX(salaire,1+F63+10*$F$60)</f>
        <v>43550</v>
      </c>
      <c r="H63" s="5">
        <f>INDEX(points,1+E63+10*$E$60)+INDEX(points,1+D63+10*$D$60)+INDEX(points,1+C63+10*$C$60)+INDEX(points,1+B63+10*$B$60)+INDEX(points,1+F63+10*$F$60)</f>
        <v>154.11500000000001</v>
      </c>
      <c r="J63" s="4">
        <f>IF(J$59=$F63+10*$F$60,"",$G63+J$58)</f>
        <v>49350</v>
      </c>
      <c r="K63" s="4">
        <f>IF(J$59=$F63+10*$F$60,"",$H63+K$58)</f>
        <v>193.05500000000001</v>
      </c>
      <c r="L63" s="4">
        <f>IF(L$59=$F63+10*$F$60,"",$G63+L$58)</f>
        <v>50450</v>
      </c>
      <c r="M63" s="4">
        <f>IF(L$59=$F63+10*$F$60,"",$H63+M$58)</f>
        <v>184.93</v>
      </c>
      <c r="N63" s="4" t="str">
        <f>IF(N$59=$F63+10*$F$60,"",$G63+N$58)</f>
        <v/>
      </c>
      <c r="O63" s="4" t="str">
        <f>IF(N$59=$F63+10*$F$60,"",$H63+O$58)</f>
        <v/>
      </c>
      <c r="P63" s="4">
        <f>IF(P$59=$F63+10*$F$60,"",$G63+P$58)</f>
        <v>53050</v>
      </c>
      <c r="Q63" s="4">
        <f>IF(P$59=$F63+10*$F$60,"",$H63+Q$58)</f>
        <v>170.41500000000002</v>
      </c>
      <c r="R63" s="4">
        <f>IF(R$59=$F63+10*$F$60,"",$G63+R$58)</f>
        <v>48750</v>
      </c>
      <c r="S63" s="4">
        <f>IF(R$59=$F63+10*$F$60,"",$H63+S$58)</f>
        <v>183.99</v>
      </c>
      <c r="T63" s="4">
        <f>IF(T$59=$F63+10*$F$60,"",$G63+T$58)</f>
        <v>49250</v>
      </c>
      <c r="U63" s="4">
        <f>IF(T$59=$F63+10*$F$60,"",$H63+U$58)</f>
        <v>176.74</v>
      </c>
      <c r="V63" s="4">
        <f>IF(V$59=$F63+10*$F$60,"",$G63+V$58)</f>
        <v>48350</v>
      </c>
      <c r="W63" s="4">
        <f>IF(V$59=$F63+10*$F$60,"",$H63+W$58)</f>
        <v>190.82500000000002</v>
      </c>
      <c r="X63" s="4">
        <f>IF(X$59=$F63+10*$F$60,"",$G63+X$58)</f>
        <v>51350</v>
      </c>
      <c r="Y63" s="4">
        <f>IF(X$59=$F63+10*$F$60,"",$H63+Y$58)</f>
        <v>172.91500000000002</v>
      </c>
      <c r="Z63" s="4">
        <f>IF(Z$59=$F63+10*$F$60,"",$G63+Z$58)</f>
        <v>49450</v>
      </c>
      <c r="AA63" s="4">
        <f>IF(Z$59=$F63+10*$F$60,"",$H63+AA$58)</f>
        <v>169.095</v>
      </c>
      <c r="AB63" s="4">
        <f>IF(AB$59=$F63+10*$F$60,"",$G63+AB$58)</f>
        <v>48050</v>
      </c>
      <c r="AC63" s="4">
        <f>IF(AB$59=$F63+10*$F$60,"",$H63+AC$58)</f>
        <v>167.155</v>
      </c>
      <c r="AD63" s="4" t="str">
        <f>IF(AD$59=$E63+10*$E$60,"",$G63+AD$58)</f>
        <v/>
      </c>
      <c r="AE63" s="4" t="str">
        <f>IF(AD$59=$E63+10*$E$60,"",$H63+AE$58)</f>
        <v/>
      </c>
      <c r="AF63" s="4">
        <f>IF(AF$59=$E63+10*$E$60,"",$G63+AF$58)</f>
        <v>48350</v>
      </c>
      <c r="AG63" s="4">
        <f>IF(AF$59=$E63+10*$E$60,"",$H63+AG$58)</f>
        <v>183.17500000000001</v>
      </c>
      <c r="AH63" s="4">
        <f>IF(AH$59=$E63+10*$E$60,"",$G63+AH$58)</f>
        <v>49530</v>
      </c>
      <c r="AI63" s="4">
        <f>IF(AH$59=$E63+10*$E$60,"",$H63+AI$58)</f>
        <v>189.16500000000002</v>
      </c>
      <c r="AJ63" s="4">
        <f>IF(AJ$59=$E63+10*$E$60,"",$G63+AJ$58)</f>
        <v>53450</v>
      </c>
      <c r="AK63" s="4">
        <f>IF(AJ$59=$E63+10*$E$60,"",$H63+AK$58)</f>
        <v>161.54000000000002</v>
      </c>
      <c r="AL63" s="4">
        <f>IF(AL$59=$E63+10*$E$60,"",$G63+AL$58)</f>
        <v>52450</v>
      </c>
      <c r="AM63" s="4">
        <f>IF(AL$59=$E63+10*$E$60,"",$H63+AM$58)</f>
        <v>175.53500000000003</v>
      </c>
      <c r="AN63" s="4">
        <f>IF(AN$59=$E63+10*$E$60,"",$G63+AN$58)</f>
        <v>52450</v>
      </c>
      <c r="AO63" s="4">
        <f>IF(AN$59=$E63+10*$E$60,"",$H63+AO$58)</f>
        <v>166.86</v>
      </c>
      <c r="AP63" s="4">
        <f>IF(AP$59=$E63+10*$E$60,"",$G63+AP$58)</f>
        <v>53250</v>
      </c>
      <c r="AQ63" s="4">
        <f>IF(AP$59=$E63+10*$E$60,"",$H63+AQ$58)</f>
        <v>183.06</v>
      </c>
      <c r="AR63" s="4">
        <f>IF(AR$59=$E63+10*$E$60,"",$G63+AR$58)</f>
        <v>49450</v>
      </c>
      <c r="AS63" s="4">
        <f>IF(AR$59=$E63+10*$E$60,"",$H63+AS$58)</f>
        <v>171.37</v>
      </c>
      <c r="AT63" s="4">
        <f>IF(AT$59=$E63+10*$E$60,"",$G63+AT$58)</f>
        <v>53250</v>
      </c>
      <c r="AU63" s="4">
        <f>IF(AT$59=$E63+10*$E$60,"",$H63+AU$58)</f>
        <v>161.27000000000001</v>
      </c>
      <c r="AV63" s="4">
        <f>IF(AV$59=$E63+10*$E$60,"",$G63+AV$58)</f>
        <v>50750</v>
      </c>
      <c r="AW63" s="4">
        <f>IF(AV$59=$E63+10*$E$60,"",$H63+AW$58)</f>
        <v>165.57000000000002</v>
      </c>
      <c r="AX63" s="4" t="str">
        <f>IF(AX$59=$D63+10*$D$60,"",$G63+AX$58)</f>
        <v/>
      </c>
      <c r="AY63" s="4" t="str">
        <f>IF(AX$59=$D63+10*$D$60,"",$H63+AY$58)</f>
        <v/>
      </c>
      <c r="AZ63" s="4">
        <f>IF(AZ$59=$D63+10*$D$60,"",$G63+AZ$58)</f>
        <v>54550</v>
      </c>
      <c r="BA63" s="4">
        <f>IF(AZ$59=$D63+10*$D$60,"",$H63+BA$58)</f>
        <v>181.01000000000002</v>
      </c>
      <c r="BB63" s="4">
        <f>IF(BB$59=$D63+10*$D$60,"",$G63+BB$58)</f>
        <v>52150</v>
      </c>
      <c r="BC63" s="4">
        <f>IF(BB$59=$D63+10*$D$60,"",$H63+BC$58)</f>
        <v>188.47500000000002</v>
      </c>
      <c r="BD63" s="4">
        <f>IF(BD$59=$D63+10*$D$60,"",$G63+BD$58)</f>
        <v>55550</v>
      </c>
      <c r="BE63" s="4">
        <f>IF(BD$59=$D63+10*$D$60,"",$H63+BE$58)</f>
        <v>161.94500000000002</v>
      </c>
      <c r="BF63" s="4">
        <f>IF(BF$59=$D63+10*$D$60,"",$G63+BF$58)</f>
        <v>47050</v>
      </c>
      <c r="BG63" s="4">
        <f>IF(BF$59=$D63+10*$D$60,"",$H63+BG$58)</f>
        <v>175.435</v>
      </c>
      <c r="BH63" s="4">
        <f>IF(BH$59=$D63+10*$D$60,"",$G63+BH$58)</f>
        <v>52450</v>
      </c>
      <c r="BI63" s="4">
        <f>IF(BH$59=$D63+10*$D$60,"",$H63+BI$58)</f>
        <v>170.98500000000001</v>
      </c>
      <c r="BJ63" s="4">
        <f>IF(BJ$59=$D63+10*$D$60,"",$G63+BJ$58)</f>
        <v>49150</v>
      </c>
      <c r="BK63" s="4">
        <f>IF(BJ$59=$D63+10*$D$60,"",$H63+BK$58)</f>
        <v>184.27</v>
      </c>
      <c r="BL63" s="4">
        <f>IF(BL$59=$D63+10*$D$60,"",$G63+BL$58)</f>
        <v>51350</v>
      </c>
      <c r="BM63" s="4">
        <f>IF(BL$59=$D63+10*$D$60,"",$H63+BM$58)</f>
        <v>178.36500000000001</v>
      </c>
      <c r="BN63" s="4">
        <f>IF(BN$59=$D63+10*$D$60,"",$G63+BN$58)</f>
        <v>50450</v>
      </c>
      <c r="BO63" s="4">
        <f>IF(BN$59=$D63+10*$D$60,"",$H63+BO$58)</f>
        <v>168.375</v>
      </c>
      <c r="BP63" s="4">
        <f>IF(BP$59=$D63+10*$D$60,"",$G63+BP$58)</f>
        <v>47150</v>
      </c>
      <c r="BQ63" s="4">
        <f>IF(BP$59=$D63+10*$D$60,"",$H63+BQ$58)</f>
        <v>172.47500000000002</v>
      </c>
      <c r="BR63" s="4" t="str">
        <f>IF(BR$59=$C63+10*$C$60,"",$G63+BR$58)</f>
        <v/>
      </c>
      <c r="BS63" s="4" t="str">
        <f>IF(BR$59=$C63+10*$C$60,"",$H63+BS$58)</f>
        <v/>
      </c>
      <c r="BT63" s="4">
        <f>IF(BT$59=$C63+10*$C$60,"",$G63+BT$58)</f>
        <v>51350</v>
      </c>
      <c r="BU63" s="4">
        <f>IF(BT$59=$C63+10*$C$60,"",$H63+BU$58)</f>
        <v>176.44</v>
      </c>
      <c r="BV63" s="4">
        <f>IF(BV$59=$C63+10*$C$60,"",$G63+BV$58)</f>
        <v>51350</v>
      </c>
      <c r="BW63" s="4">
        <f>IF(BV$59=$C63+10*$C$60,"",$H63+BW$58)</f>
        <v>183.04000000000002</v>
      </c>
      <c r="BX63" s="4">
        <f>IF(BX$59=$C63+10*$C$60,"",$G63+BX$58)</f>
        <v>50950</v>
      </c>
      <c r="BY63" s="4">
        <f>IF(BX$59=$C63+10*$C$60,"",$H63+BY$58)</f>
        <v>164.965</v>
      </c>
      <c r="BZ63" s="4">
        <f>IF(BZ$59=$C63+10*$C$60,"",$G63+BZ$58)</f>
        <v>48150</v>
      </c>
      <c r="CA63" s="4">
        <f>IF(BZ$59=$C63+10*$C$60,"",$H63+CA$58)</f>
        <v>175.83</v>
      </c>
      <c r="CB63" s="4">
        <f>IF(CB$59=$C63+10*$C$60,"",$G63+CB$58)</f>
        <v>49450</v>
      </c>
      <c r="CC63" s="4">
        <f>IF(CB$59=$C63+10*$C$60,"",$H63+CC$58)</f>
        <v>176.255</v>
      </c>
      <c r="CD63" s="4">
        <f>IF(CD$59=$C63+10*$C$60,"",$G63+CD$58)</f>
        <v>53750</v>
      </c>
      <c r="CE63" s="4">
        <f>IF(CD$59=$C63+10*$C$60,"",$H63+CE$58)</f>
        <v>180.78</v>
      </c>
      <c r="CF63" s="4">
        <f>IF(CF$59=$C63+10*$C$60,"",$G63+CF$58)</f>
        <v>49450</v>
      </c>
      <c r="CG63" s="4">
        <f>IF(CF$59=$C63+10*$C$60,"",$H63+CG$58)</f>
        <v>177.02500000000001</v>
      </c>
      <c r="CH63" s="4">
        <f>IF(CH$59=$C63+10*$C$60,"",$G63+CH$58)</f>
        <v>47550</v>
      </c>
      <c r="CI63" s="4">
        <f>IF(CH$59=$C63+10*$C$60,"",$H63+CI$58)</f>
        <v>163.27000000000001</v>
      </c>
      <c r="CJ63" s="4">
        <f>IF(CJ$59=$C63+10*$C$60,"",$G63+CJ$58)</f>
        <v>55550</v>
      </c>
      <c r="CK63" s="4">
        <f>IF(CJ$59=$C63+10*$C$60,"",$H63+CK$58)</f>
        <v>167.70500000000001</v>
      </c>
      <c r="CL63" s="4" t="str">
        <f>IF(CL$59=$B63+10*$B$60,"",$G63+CL$58)</f>
        <v/>
      </c>
      <c r="CM63" s="4" t="str">
        <f>IF(CL$59=$B63+10*$B$60,"",$H63+CM$58)</f>
        <v/>
      </c>
      <c r="CN63" s="4">
        <f>IF(CN$59=$B63+10*$B$60,"",$G63+CN$58)</f>
        <v>49450</v>
      </c>
      <c r="CO63" s="4">
        <f>IF(CN$59=$B63+10*$B$60,"",$H63+CO$58)</f>
        <v>180.625</v>
      </c>
      <c r="CP63" s="4">
        <f>IF(CP$59=$B63+10*$B$60,"",$G63+CP$58)</f>
        <v>48150</v>
      </c>
      <c r="CQ63" s="4">
        <f>IF(CP$59=$B63+10*$B$60,"",$H63+CQ$58)</f>
        <v>175.435</v>
      </c>
      <c r="CR63" s="4">
        <f>IF(CR$59=$B63+10*$B$60,"",$G63+CR$58)</f>
        <v>49550</v>
      </c>
      <c r="CS63" s="4">
        <f>IF(CR$59=$B63+10*$B$60,"",$H63+CS$58)</f>
        <v>163.49</v>
      </c>
      <c r="CT63" s="4">
        <f>IF(CT$59=$B63+10*$B$60,"",$G63+CT$58)</f>
        <v>51050</v>
      </c>
      <c r="CU63" s="4">
        <f>IF(CT$59=$B63+10*$B$60,"",$H63+CU$58)</f>
        <v>168.91500000000002</v>
      </c>
      <c r="CV63" s="4">
        <f>IF(CV$59=$B63+10*$B$60,"",$G63+CV$58)</f>
        <v>48350</v>
      </c>
      <c r="CW63" s="4">
        <f>IF(CV$59=$B63+10*$B$60,"",$H63+CW$58)</f>
        <v>174.27</v>
      </c>
      <c r="CX63" s="4">
        <f>IF(CX$59=$B63+10*$B$60,"",$G63+CX$58)</f>
        <v>47450</v>
      </c>
      <c r="CY63" s="4">
        <f>IF(CX$59=$B63+10*$B$60,"",$H63+CY$58)</f>
        <v>182.155</v>
      </c>
      <c r="CZ63" s="4">
        <f>IF(CZ$59=$B63+10*$B$60,"",$G63+CZ$58)</f>
        <v>49150</v>
      </c>
      <c r="DA63" s="4">
        <f>IF(CZ$59=$B63+10*$B$60,"",$H63+DA$58)</f>
        <v>170.67000000000002</v>
      </c>
      <c r="DB63" s="4">
        <f>IF(DB$59=$B63+10*$B$60,"",$G63+DB$58)</f>
        <v>49450</v>
      </c>
      <c r="DC63" s="4">
        <f>IF(DB$59=$B63+10*$B$60,"",$H63+DC$58)</f>
        <v>159.405</v>
      </c>
      <c r="DD63" s="4">
        <f>IF(DD$59=$B63+10*$B$60,"",$G63+DD$58)</f>
        <v>48350</v>
      </c>
      <c r="DE63" s="4">
        <f>IF(DD$59=$B63+10*$B$60,"",$H63+DE$58)</f>
        <v>171.67500000000001</v>
      </c>
    </row>
    <row r="64" spans="1:109" x14ac:dyDescent="0.25">
      <c r="A64" s="2">
        <v>3</v>
      </c>
      <c r="B64" s="5">
        <f t="shared" si="0"/>
        <v>0</v>
      </c>
      <c r="C64" s="5">
        <f t="shared" si="1"/>
        <v>0</v>
      </c>
      <c r="D64" s="5">
        <f t="shared" si="2"/>
        <v>0</v>
      </c>
      <c r="E64" s="5">
        <f t="shared" si="3"/>
        <v>0</v>
      </c>
      <c r="F64" s="5">
        <f t="shared" si="4"/>
        <v>3</v>
      </c>
      <c r="G64" s="5">
        <f>INDEX(salaire,1+E64+10*$E$60)+INDEX(salaire,1+D64+10*$D$60)+INDEX(salaire,1+C64+10*$C$60)+INDEX(salaire,1+B64+10*$B$60)+INDEX(salaire,1+F64+10*$F$60)</f>
        <v>42550</v>
      </c>
      <c r="H64" s="5">
        <f>INDEX(points,1+E64+10*$E$60)+INDEX(points,1+D64+10*$D$60)+INDEX(points,1+C64+10*$C$60)+INDEX(points,1+B64+10*$B$60)+INDEX(points,1+F64+10*$F$60)</f>
        <v>131.51500000000001</v>
      </c>
      <c r="J64" s="4">
        <f>IF(J$59=$F64+10*$F$60,"",$G64+J$58)</f>
        <v>48350</v>
      </c>
      <c r="K64" s="4">
        <f>IF(J$59=$F64+10*$F$60,"",$H64+K$58)</f>
        <v>170.45500000000001</v>
      </c>
      <c r="L64" s="4">
        <f>IF(L$59=$F64+10*$F$60,"",$G64+L$58)</f>
        <v>49450</v>
      </c>
      <c r="M64" s="4">
        <f>IF(L$59=$F64+10*$F$60,"",$H64+M$58)</f>
        <v>162.33000000000001</v>
      </c>
      <c r="N64" s="4">
        <f>IF(N$59=$F64+10*$F$60,"",$G64+N$58)</f>
        <v>53050</v>
      </c>
      <c r="O64" s="4">
        <f>IF(N$59=$F64+10*$F$60,"",$H64+O$58)</f>
        <v>170.41500000000002</v>
      </c>
      <c r="P64" s="4" t="str">
        <f>IF(P$59=$F64+10*$F$60,"",$G64+P$58)</f>
        <v/>
      </c>
      <c r="Q64" s="4" t="str">
        <f>IF(P$59=$F64+10*$F$60,"",$H64+Q$58)</f>
        <v/>
      </c>
      <c r="R64" s="4">
        <f>IF(R$59=$F64+10*$F$60,"",$G64+R$58)</f>
        <v>47750</v>
      </c>
      <c r="S64" s="4">
        <f>IF(R$59=$F64+10*$F$60,"",$H64+S$58)</f>
        <v>161.39000000000001</v>
      </c>
      <c r="T64" s="4">
        <f>IF(T$59=$F64+10*$F$60,"",$G64+T$58)</f>
        <v>48250</v>
      </c>
      <c r="U64" s="4">
        <f>IF(T$59=$F64+10*$F$60,"",$H64+U$58)</f>
        <v>154.14000000000001</v>
      </c>
      <c r="V64" s="4">
        <f>IF(V$59=$F64+10*$F$60,"",$G64+V$58)</f>
        <v>47350</v>
      </c>
      <c r="W64" s="4">
        <f>IF(V$59=$F64+10*$F$60,"",$H64+W$58)</f>
        <v>168.22500000000002</v>
      </c>
      <c r="X64" s="4">
        <f>IF(X$59=$F64+10*$F$60,"",$G64+X$58)</f>
        <v>50350</v>
      </c>
      <c r="Y64" s="4">
        <f>IF(X$59=$F64+10*$F$60,"",$H64+Y$58)</f>
        <v>150.31500000000003</v>
      </c>
      <c r="Z64" s="4">
        <f>IF(Z$59=$F64+10*$F$60,"",$G64+Z$58)</f>
        <v>48450</v>
      </c>
      <c r="AA64" s="4">
        <f>IF(Z$59=$F64+10*$F$60,"",$H64+AA$58)</f>
        <v>146.495</v>
      </c>
      <c r="AB64" s="4">
        <f>IF(AB$59=$F64+10*$F$60,"",$G64+AB$58)</f>
        <v>47050</v>
      </c>
      <c r="AC64" s="4">
        <f>IF(AB$59=$F64+10*$F$60,"",$H64+AC$58)</f>
        <v>144.55500000000001</v>
      </c>
      <c r="AD64" s="4" t="str">
        <f>IF(AD$59=$E64+10*$E$60,"",$G64+AD$58)</f>
        <v/>
      </c>
      <c r="AE64" s="4" t="str">
        <f>IF(AD$59=$E64+10*$E$60,"",$H64+AE$58)</f>
        <v/>
      </c>
      <c r="AF64" s="4">
        <f>IF(AF$59=$E64+10*$E$60,"",$G64+AF$58)</f>
        <v>47350</v>
      </c>
      <c r="AG64" s="4">
        <f>IF(AF$59=$E64+10*$E$60,"",$H64+AG$58)</f>
        <v>160.57500000000002</v>
      </c>
      <c r="AH64" s="4">
        <f>IF(AH$59=$E64+10*$E$60,"",$G64+AH$58)</f>
        <v>48530</v>
      </c>
      <c r="AI64" s="4">
        <f>IF(AH$59=$E64+10*$E$60,"",$H64+AI$58)</f>
        <v>166.565</v>
      </c>
      <c r="AJ64" s="4">
        <f>IF(AJ$59=$E64+10*$E$60,"",$G64+AJ$58)</f>
        <v>52450</v>
      </c>
      <c r="AK64" s="4">
        <f>IF(AJ$59=$E64+10*$E$60,"",$H64+AK$58)</f>
        <v>138.94000000000003</v>
      </c>
      <c r="AL64" s="4">
        <f>IF(AL$59=$E64+10*$E$60,"",$G64+AL$58)</f>
        <v>51450</v>
      </c>
      <c r="AM64" s="4">
        <f>IF(AL$59=$E64+10*$E$60,"",$H64+AM$58)</f>
        <v>152.935</v>
      </c>
      <c r="AN64" s="4">
        <f>IF(AN$59=$E64+10*$E$60,"",$G64+AN$58)</f>
        <v>51450</v>
      </c>
      <c r="AO64" s="4">
        <f>IF(AN$59=$E64+10*$E$60,"",$H64+AO$58)</f>
        <v>144.26000000000002</v>
      </c>
      <c r="AP64" s="4">
        <f>IF(AP$59=$E64+10*$E$60,"",$G64+AP$58)</f>
        <v>52250</v>
      </c>
      <c r="AQ64" s="4">
        <f>IF(AP$59=$E64+10*$E$60,"",$H64+AQ$58)</f>
        <v>160.46</v>
      </c>
      <c r="AR64" s="4">
        <f>IF(AR$59=$E64+10*$E$60,"",$G64+AR$58)</f>
        <v>48450</v>
      </c>
      <c r="AS64" s="4">
        <f>IF(AR$59=$E64+10*$E$60,"",$H64+AS$58)</f>
        <v>148.77000000000001</v>
      </c>
      <c r="AT64" s="4">
        <f>IF(AT$59=$E64+10*$E$60,"",$G64+AT$58)</f>
        <v>52250</v>
      </c>
      <c r="AU64" s="4">
        <f>IF(AT$59=$E64+10*$E$60,"",$H64+AU$58)</f>
        <v>138.67000000000002</v>
      </c>
      <c r="AV64" s="4">
        <f>IF(AV$59=$E64+10*$E$60,"",$G64+AV$58)</f>
        <v>49750</v>
      </c>
      <c r="AW64" s="4">
        <f>IF(AV$59=$E64+10*$E$60,"",$H64+AW$58)</f>
        <v>142.97000000000003</v>
      </c>
      <c r="AX64" s="4" t="str">
        <f>IF(AX$59=$D64+10*$D$60,"",$G64+AX$58)</f>
        <v/>
      </c>
      <c r="AY64" s="4" t="str">
        <f>IF(AX$59=$D64+10*$D$60,"",$H64+AY$58)</f>
        <v/>
      </c>
      <c r="AZ64" s="4">
        <f>IF(AZ$59=$D64+10*$D$60,"",$G64+AZ$58)</f>
        <v>53550</v>
      </c>
      <c r="BA64" s="4">
        <f>IF(AZ$59=$D64+10*$D$60,"",$H64+BA$58)</f>
        <v>158.41000000000003</v>
      </c>
      <c r="BB64" s="4">
        <f>IF(BB$59=$D64+10*$D$60,"",$G64+BB$58)</f>
        <v>51150</v>
      </c>
      <c r="BC64" s="4">
        <f>IF(BB$59=$D64+10*$D$60,"",$H64+BC$58)</f>
        <v>165.875</v>
      </c>
      <c r="BD64" s="4">
        <f>IF(BD$59=$D64+10*$D$60,"",$G64+BD$58)</f>
        <v>54550</v>
      </c>
      <c r="BE64" s="4">
        <f>IF(BD$59=$D64+10*$D$60,"",$H64+BE$58)</f>
        <v>139.34500000000003</v>
      </c>
      <c r="BF64" s="4">
        <f>IF(BF$59=$D64+10*$D$60,"",$G64+BF$58)</f>
        <v>46050</v>
      </c>
      <c r="BG64" s="4">
        <f>IF(BF$59=$D64+10*$D$60,"",$H64+BG$58)</f>
        <v>152.83500000000001</v>
      </c>
      <c r="BH64" s="4">
        <f>IF(BH$59=$D64+10*$D$60,"",$G64+BH$58)</f>
        <v>51450</v>
      </c>
      <c r="BI64" s="4">
        <f>IF(BH$59=$D64+10*$D$60,"",$H64+BI$58)</f>
        <v>148.38500000000002</v>
      </c>
      <c r="BJ64" s="4">
        <f>IF(BJ$59=$D64+10*$D$60,"",$G64+BJ$58)</f>
        <v>48150</v>
      </c>
      <c r="BK64" s="4">
        <f>IF(BJ$59=$D64+10*$D$60,"",$H64+BK$58)</f>
        <v>161.67000000000002</v>
      </c>
      <c r="BL64" s="4">
        <f>IF(BL$59=$D64+10*$D$60,"",$G64+BL$58)</f>
        <v>50350</v>
      </c>
      <c r="BM64" s="4">
        <f>IF(BL$59=$D64+10*$D$60,"",$H64+BM$58)</f>
        <v>155.76500000000001</v>
      </c>
      <c r="BN64" s="4">
        <f>IF(BN$59=$D64+10*$D$60,"",$G64+BN$58)</f>
        <v>49450</v>
      </c>
      <c r="BO64" s="4">
        <f>IF(BN$59=$D64+10*$D$60,"",$H64+BO$58)</f>
        <v>145.77500000000001</v>
      </c>
      <c r="BP64" s="4">
        <f>IF(BP$59=$D64+10*$D$60,"",$G64+BP$58)</f>
        <v>46150</v>
      </c>
      <c r="BQ64" s="4">
        <f>IF(BP$59=$D64+10*$D$60,"",$H64+BQ$58)</f>
        <v>149.875</v>
      </c>
      <c r="BR64" s="4" t="str">
        <f>IF(BR$59=$C64+10*$C$60,"",$G64+BR$58)</f>
        <v/>
      </c>
      <c r="BS64" s="4" t="str">
        <f>IF(BR$59=$C64+10*$C$60,"",$H64+BS$58)</f>
        <v/>
      </c>
      <c r="BT64" s="4">
        <f>IF(BT$59=$C64+10*$C$60,"",$G64+BT$58)</f>
        <v>50350</v>
      </c>
      <c r="BU64" s="4">
        <f>IF(BT$59=$C64+10*$C$60,"",$H64+BU$58)</f>
        <v>153.84</v>
      </c>
      <c r="BV64" s="4">
        <f>IF(BV$59=$C64+10*$C$60,"",$G64+BV$58)</f>
        <v>50350</v>
      </c>
      <c r="BW64" s="4">
        <f>IF(BV$59=$C64+10*$C$60,"",$H64+BW$58)</f>
        <v>160.44000000000003</v>
      </c>
      <c r="BX64" s="4">
        <f>IF(BX$59=$C64+10*$C$60,"",$G64+BX$58)</f>
        <v>49950</v>
      </c>
      <c r="BY64" s="4">
        <f>IF(BX$59=$C64+10*$C$60,"",$H64+BY$58)</f>
        <v>142.36500000000001</v>
      </c>
      <c r="BZ64" s="4">
        <f>IF(BZ$59=$C64+10*$C$60,"",$G64+BZ$58)</f>
        <v>47150</v>
      </c>
      <c r="CA64" s="4">
        <f>IF(BZ$59=$C64+10*$C$60,"",$H64+CA$58)</f>
        <v>153.23000000000002</v>
      </c>
      <c r="CB64" s="4">
        <f>IF(CB$59=$C64+10*$C$60,"",$G64+CB$58)</f>
        <v>48450</v>
      </c>
      <c r="CC64" s="4">
        <f>IF(CB$59=$C64+10*$C$60,"",$H64+CC$58)</f>
        <v>153.65500000000003</v>
      </c>
      <c r="CD64" s="4">
        <f>IF(CD$59=$C64+10*$C$60,"",$G64+CD$58)</f>
        <v>52750</v>
      </c>
      <c r="CE64" s="4">
        <f>IF(CD$59=$C64+10*$C$60,"",$H64+CE$58)</f>
        <v>158.18</v>
      </c>
      <c r="CF64" s="4">
        <f>IF(CF$59=$C64+10*$C$60,"",$G64+CF$58)</f>
        <v>48450</v>
      </c>
      <c r="CG64" s="4">
        <f>IF(CF$59=$C64+10*$C$60,"",$H64+CG$58)</f>
        <v>154.42500000000001</v>
      </c>
      <c r="CH64" s="4">
        <f>IF(CH$59=$C64+10*$C$60,"",$G64+CH$58)</f>
        <v>46550</v>
      </c>
      <c r="CI64" s="4">
        <f>IF(CH$59=$C64+10*$C$60,"",$H64+CI$58)</f>
        <v>140.67000000000002</v>
      </c>
      <c r="CJ64" s="4">
        <f>IF(CJ$59=$C64+10*$C$60,"",$G64+CJ$58)</f>
        <v>54550</v>
      </c>
      <c r="CK64" s="4">
        <f>IF(CJ$59=$C64+10*$C$60,"",$H64+CK$58)</f>
        <v>145.10500000000002</v>
      </c>
      <c r="CL64" s="4" t="str">
        <f>IF(CL$59=$B64+10*$B$60,"",$G64+CL$58)</f>
        <v/>
      </c>
      <c r="CM64" s="4" t="str">
        <f>IF(CL$59=$B64+10*$B$60,"",$H64+CM$58)</f>
        <v/>
      </c>
      <c r="CN64" s="4">
        <f>IF(CN$59=$B64+10*$B$60,"",$G64+CN$58)</f>
        <v>48450</v>
      </c>
      <c r="CO64" s="4">
        <f>IF(CN$59=$B64+10*$B$60,"",$H64+CO$58)</f>
        <v>158.02500000000001</v>
      </c>
      <c r="CP64" s="4">
        <f>IF(CP$59=$B64+10*$B$60,"",$G64+CP$58)</f>
        <v>47150</v>
      </c>
      <c r="CQ64" s="4">
        <f>IF(CP$59=$B64+10*$B$60,"",$H64+CQ$58)</f>
        <v>152.83500000000001</v>
      </c>
      <c r="CR64" s="4">
        <f>IF(CR$59=$B64+10*$B$60,"",$G64+CR$58)</f>
        <v>48550</v>
      </c>
      <c r="CS64" s="4">
        <f>IF(CR$59=$B64+10*$B$60,"",$H64+CS$58)</f>
        <v>140.89000000000001</v>
      </c>
      <c r="CT64" s="4">
        <f>IF(CT$59=$B64+10*$B$60,"",$G64+CT$58)</f>
        <v>50050</v>
      </c>
      <c r="CU64" s="4">
        <f>IF(CT$59=$B64+10*$B$60,"",$H64+CU$58)</f>
        <v>146.31500000000003</v>
      </c>
      <c r="CV64" s="4">
        <f>IF(CV$59=$B64+10*$B$60,"",$G64+CV$58)</f>
        <v>47350</v>
      </c>
      <c r="CW64" s="4">
        <f>IF(CV$59=$B64+10*$B$60,"",$H64+CW$58)</f>
        <v>151.67000000000002</v>
      </c>
      <c r="CX64" s="4">
        <f>IF(CX$59=$B64+10*$B$60,"",$G64+CX$58)</f>
        <v>46450</v>
      </c>
      <c r="CY64" s="4">
        <f>IF(CX$59=$B64+10*$B$60,"",$H64+CY$58)</f>
        <v>159.55500000000001</v>
      </c>
      <c r="CZ64" s="4">
        <f>IF(CZ$59=$B64+10*$B$60,"",$G64+CZ$58)</f>
        <v>48150</v>
      </c>
      <c r="DA64" s="4">
        <f>IF(CZ$59=$B64+10*$B$60,"",$H64+DA$58)</f>
        <v>148.07000000000002</v>
      </c>
      <c r="DB64" s="4">
        <f>IF(DB$59=$B64+10*$B$60,"",$G64+DB$58)</f>
        <v>48450</v>
      </c>
      <c r="DC64" s="4">
        <f>IF(DB$59=$B64+10*$B$60,"",$H64+DC$58)</f>
        <v>136.80500000000001</v>
      </c>
      <c r="DD64" s="4">
        <f>IF(DD$59=$B64+10*$B$60,"",$G64+DD$58)</f>
        <v>47350</v>
      </c>
      <c r="DE64" s="4">
        <f>IF(DD$59=$B64+10*$B$60,"",$H64+DE$58)</f>
        <v>149.07500000000002</v>
      </c>
    </row>
  </sheetData>
  <sortState ref="M38:M135">
    <sortCondition ref="M38"/>
  </sortState>
  <mergeCells count="55">
    <mergeCell ref="F55:G55"/>
    <mergeCell ref="I57:DE57"/>
    <mergeCell ref="B59:H59"/>
    <mergeCell ref="Y2:AF2"/>
    <mergeCell ref="W4:W30"/>
    <mergeCell ref="CV59:CW59"/>
    <mergeCell ref="CX59:CY59"/>
    <mergeCell ref="CZ59:DA59"/>
    <mergeCell ref="DB59:DC59"/>
    <mergeCell ref="J59:K59"/>
    <mergeCell ref="CJ59:CK59"/>
    <mergeCell ref="CL59:CM59"/>
    <mergeCell ref="CN59:CO59"/>
    <mergeCell ref="CP59:CQ59"/>
    <mergeCell ref="CR59:CS59"/>
    <mergeCell ref="CT59:CU59"/>
    <mergeCell ref="BX59:BY59"/>
    <mergeCell ref="BZ59:CA59"/>
    <mergeCell ref="CB59:CC59"/>
    <mergeCell ref="CD59:CE59"/>
    <mergeCell ref="CF59:CG59"/>
    <mergeCell ref="CH59:CI59"/>
    <mergeCell ref="BL59:BM59"/>
    <mergeCell ref="BN59:BO59"/>
    <mergeCell ref="BP59:BQ59"/>
    <mergeCell ref="BR59:BS59"/>
    <mergeCell ref="BT59:BU59"/>
    <mergeCell ref="BV59:BW59"/>
    <mergeCell ref="BJ59:BK59"/>
    <mergeCell ref="AN59:AO59"/>
    <mergeCell ref="AP59:AQ59"/>
    <mergeCell ref="AR59:AS59"/>
    <mergeCell ref="AT59:AU59"/>
    <mergeCell ref="AV59:AW59"/>
    <mergeCell ref="AX59:AY59"/>
    <mergeCell ref="AZ59:BA59"/>
    <mergeCell ref="BB59:BC59"/>
    <mergeCell ref="BD59:BE59"/>
    <mergeCell ref="BF59:BG59"/>
    <mergeCell ref="BH59:BI59"/>
    <mergeCell ref="AL59:AM59"/>
    <mergeCell ref="DD59:DE59"/>
    <mergeCell ref="L59:M59"/>
    <mergeCell ref="N59:O59"/>
    <mergeCell ref="P59:Q59"/>
    <mergeCell ref="R59:S59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</mergeCells>
  <conditionalFormatting sqref="K55:K56 M56:DE56">
    <cfRule type="cellIs" dxfId="49" priority="51" operator="equal">
      <formula>$G$56</formula>
    </cfRule>
  </conditionalFormatting>
  <conditionalFormatting sqref="DC55">
    <cfRule type="cellIs" dxfId="48" priority="2" operator="equal">
      <formula>$G$56</formula>
    </cfRule>
  </conditionalFormatting>
  <conditionalFormatting sqref="M55">
    <cfRule type="cellIs" dxfId="47" priority="49" operator="equal">
      <formula>$G$56</formula>
    </cfRule>
  </conditionalFormatting>
  <conditionalFormatting sqref="O55">
    <cfRule type="cellIs" dxfId="46" priority="48" operator="equal">
      <formula>$G$56</formula>
    </cfRule>
  </conditionalFormatting>
  <conditionalFormatting sqref="Q55">
    <cfRule type="cellIs" dxfId="45" priority="47" operator="equal">
      <formula>$G$56</formula>
    </cfRule>
  </conditionalFormatting>
  <conditionalFormatting sqref="S55">
    <cfRule type="cellIs" dxfId="44" priority="46" operator="equal">
      <formula>$G$56</formula>
    </cfRule>
  </conditionalFormatting>
  <conditionalFormatting sqref="U55">
    <cfRule type="cellIs" dxfId="43" priority="45" operator="equal">
      <formula>$G$56</formula>
    </cfRule>
  </conditionalFormatting>
  <conditionalFormatting sqref="W55">
    <cfRule type="cellIs" dxfId="42" priority="44" operator="equal">
      <formula>$G$56</formula>
    </cfRule>
  </conditionalFormatting>
  <conditionalFormatting sqref="Y55">
    <cfRule type="cellIs" dxfId="41" priority="43" operator="equal">
      <formula>$G$56</formula>
    </cfRule>
  </conditionalFormatting>
  <conditionalFormatting sqref="AA55">
    <cfRule type="cellIs" dxfId="40" priority="42" operator="equal">
      <formula>$G$56</formula>
    </cfRule>
  </conditionalFormatting>
  <conditionalFormatting sqref="AC55">
    <cfRule type="cellIs" dxfId="39" priority="41" operator="equal">
      <formula>$G$56</formula>
    </cfRule>
  </conditionalFormatting>
  <conditionalFormatting sqref="AE55">
    <cfRule type="cellIs" dxfId="38" priority="40" operator="equal">
      <formula>$G$56</formula>
    </cfRule>
  </conditionalFormatting>
  <conditionalFormatting sqref="AG55">
    <cfRule type="cellIs" dxfId="37" priority="39" operator="equal">
      <formula>$G$56</formula>
    </cfRule>
  </conditionalFormatting>
  <conditionalFormatting sqref="AI55">
    <cfRule type="cellIs" dxfId="36" priority="38" operator="equal">
      <formula>$G$56</formula>
    </cfRule>
  </conditionalFormatting>
  <conditionalFormatting sqref="AK55">
    <cfRule type="cellIs" dxfId="35" priority="37" operator="equal">
      <formula>$G$56</formula>
    </cfRule>
  </conditionalFormatting>
  <conditionalFormatting sqref="AM55">
    <cfRule type="cellIs" dxfId="34" priority="36" operator="equal">
      <formula>$G$56</formula>
    </cfRule>
  </conditionalFormatting>
  <conditionalFormatting sqref="AO55">
    <cfRule type="cellIs" dxfId="33" priority="35" operator="equal">
      <formula>$G$56</formula>
    </cfRule>
  </conditionalFormatting>
  <conditionalFormatting sqref="AQ55">
    <cfRule type="cellIs" dxfId="32" priority="34" operator="equal">
      <formula>$G$56</formula>
    </cfRule>
  </conditionalFormatting>
  <conditionalFormatting sqref="AS55">
    <cfRule type="cellIs" dxfId="31" priority="33" operator="equal">
      <formula>$G$56</formula>
    </cfRule>
  </conditionalFormatting>
  <conditionalFormatting sqref="AU55">
    <cfRule type="cellIs" dxfId="30" priority="32" operator="equal">
      <formula>$G$56</formula>
    </cfRule>
  </conditionalFormatting>
  <conditionalFormatting sqref="AW55">
    <cfRule type="cellIs" dxfId="29" priority="31" operator="equal">
      <formula>$G$56</formula>
    </cfRule>
  </conditionalFormatting>
  <conditionalFormatting sqref="AY55">
    <cfRule type="cellIs" dxfId="28" priority="30" operator="equal">
      <formula>$G$56</formula>
    </cfRule>
  </conditionalFormatting>
  <conditionalFormatting sqref="BA55">
    <cfRule type="cellIs" dxfId="27" priority="29" operator="equal">
      <formula>$G$56</formula>
    </cfRule>
  </conditionalFormatting>
  <conditionalFormatting sqref="BC55">
    <cfRule type="cellIs" dxfId="26" priority="28" operator="equal">
      <formula>$G$56</formula>
    </cfRule>
  </conditionalFormatting>
  <conditionalFormatting sqref="BE55">
    <cfRule type="cellIs" dxfId="25" priority="27" operator="equal">
      <formula>$G$56</formula>
    </cfRule>
  </conditionalFormatting>
  <conditionalFormatting sqref="BG55">
    <cfRule type="cellIs" dxfId="24" priority="26" operator="equal">
      <formula>$G$56</formula>
    </cfRule>
  </conditionalFormatting>
  <conditionalFormatting sqref="BI55">
    <cfRule type="cellIs" dxfId="23" priority="25" operator="equal">
      <formula>$G$56</formula>
    </cfRule>
  </conditionalFormatting>
  <conditionalFormatting sqref="BK55">
    <cfRule type="cellIs" dxfId="22" priority="24" operator="equal">
      <formula>$G$56</formula>
    </cfRule>
  </conditionalFormatting>
  <conditionalFormatting sqref="BM55">
    <cfRule type="cellIs" dxfId="21" priority="23" operator="equal">
      <formula>$G$56</formula>
    </cfRule>
  </conditionalFormatting>
  <conditionalFormatting sqref="BO55">
    <cfRule type="cellIs" dxfId="20" priority="22" operator="equal">
      <formula>$G$56</formula>
    </cfRule>
  </conditionalFormatting>
  <conditionalFormatting sqref="BQ55">
    <cfRule type="cellIs" dxfId="19" priority="21" operator="equal">
      <formula>$G$56</formula>
    </cfRule>
  </conditionalFormatting>
  <conditionalFormatting sqref="BS55">
    <cfRule type="cellIs" dxfId="18" priority="20" operator="equal">
      <formula>$G$56</formula>
    </cfRule>
  </conditionalFormatting>
  <conditionalFormatting sqref="BU55">
    <cfRule type="cellIs" dxfId="17" priority="19" operator="equal">
      <formula>$G$56</formula>
    </cfRule>
  </conditionalFormatting>
  <conditionalFormatting sqref="BW55">
    <cfRule type="cellIs" dxfId="16" priority="18" operator="equal">
      <formula>$G$56</formula>
    </cfRule>
  </conditionalFormatting>
  <conditionalFormatting sqref="BY55">
    <cfRule type="cellIs" dxfId="15" priority="17" operator="equal">
      <formula>$G$56</formula>
    </cfRule>
  </conditionalFormatting>
  <conditionalFormatting sqref="CA55">
    <cfRule type="cellIs" dxfId="14" priority="16" operator="equal">
      <formula>$G$56</formula>
    </cfRule>
  </conditionalFormatting>
  <conditionalFormatting sqref="CC55">
    <cfRule type="cellIs" dxfId="13" priority="15" operator="equal">
      <formula>$G$56</formula>
    </cfRule>
  </conditionalFormatting>
  <conditionalFormatting sqref="CE55">
    <cfRule type="cellIs" dxfId="12" priority="14" operator="equal">
      <formula>$G$56</formula>
    </cfRule>
  </conditionalFormatting>
  <conditionalFormatting sqref="CG55">
    <cfRule type="cellIs" dxfId="11" priority="13" operator="equal">
      <formula>$G$56</formula>
    </cfRule>
  </conditionalFormatting>
  <conditionalFormatting sqref="CI55">
    <cfRule type="cellIs" dxfId="10" priority="12" operator="equal">
      <formula>$G$56</formula>
    </cfRule>
  </conditionalFormatting>
  <conditionalFormatting sqref="CK55">
    <cfRule type="cellIs" dxfId="9" priority="11" operator="equal">
      <formula>$G$56</formula>
    </cfRule>
  </conditionalFormatting>
  <conditionalFormatting sqref="CM55">
    <cfRule type="cellIs" dxfId="8" priority="10" operator="equal">
      <formula>$G$56</formula>
    </cfRule>
  </conditionalFormatting>
  <conditionalFormatting sqref="CO55">
    <cfRule type="cellIs" dxfId="7" priority="9" operator="equal">
      <formula>$G$56</formula>
    </cfRule>
  </conditionalFormatting>
  <conditionalFormatting sqref="CQ55">
    <cfRule type="cellIs" dxfId="6" priority="8" operator="equal">
      <formula>$G$56</formula>
    </cfRule>
  </conditionalFormatting>
  <conditionalFormatting sqref="CS55">
    <cfRule type="cellIs" dxfId="5" priority="7" operator="equal">
      <formula>$G$56</formula>
    </cfRule>
  </conditionalFormatting>
  <conditionalFormatting sqref="CU55">
    <cfRule type="cellIs" dxfId="4" priority="6" operator="equal">
      <formula>$G$56</formula>
    </cfRule>
  </conditionalFormatting>
  <conditionalFormatting sqref="CW55">
    <cfRule type="cellIs" dxfId="3" priority="5" operator="equal">
      <formula>$G$56</formula>
    </cfRule>
  </conditionalFormatting>
  <conditionalFormatting sqref="CY55">
    <cfRule type="cellIs" dxfId="2" priority="4" operator="equal">
      <formula>$G$56</formula>
    </cfRule>
  </conditionalFormatting>
  <conditionalFormatting sqref="DA55">
    <cfRule type="cellIs" dxfId="1" priority="3" operator="equal">
      <formula>$G$56</formula>
    </cfRule>
  </conditionalFormatting>
  <conditionalFormatting sqref="DE55">
    <cfRule type="cellIs" dxfId="0" priority="1" operator="equal">
      <formula>$G$56</formula>
    </cfRule>
  </conditionalFormatting>
  <pageMargins left="0.7" right="0.7" top="0.75" bottom="0.75" header="0.3" footer="0.3"/>
  <pageSetup paperSize="9" orientation="portrait" r:id="rId1"/>
  <ignoredErrors>
    <ignoredError sqref="T10:U10 T7:U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</vt:i4>
      </vt:variant>
    </vt:vector>
  </HeadingPairs>
  <TitlesOfParts>
    <vt:vector size="7" baseType="lpstr">
      <vt:lpstr>Feuil1</vt:lpstr>
      <vt:lpstr>Capital</vt:lpstr>
      <vt:lpstr>Player</vt:lpstr>
      <vt:lpstr>points</vt:lpstr>
      <vt:lpstr>Role</vt:lpstr>
      <vt:lpstr>salaire</vt:lpstr>
      <vt:lpstr>Team_cost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jvdo</dc:creator>
  <cp:lastModifiedBy>jvdo</cp:lastModifiedBy>
  <dcterms:created xsi:type="dcterms:W3CDTF">2015-05-30T12:52:08Z</dcterms:created>
  <dcterms:modified xsi:type="dcterms:W3CDTF">2015-05-31T00:07:26Z</dcterms:modified>
</cp:coreProperties>
</file>