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5440" windowHeight="13485"/>
  </bookViews>
  <sheets>
    <sheet name="INDEX" sheetId="1" r:id="rId1"/>
    <sheet name="Feuil2" sheetId="2" r:id="rId2"/>
    <sheet name="Feuil3" sheetId="3" r:id="rId3"/>
  </sheets>
  <definedNames>
    <definedName name="date__fin">INDEX!$AI$24:$AI$39</definedName>
    <definedName name="date_debut">INDEX!$AH$24:$AH$39</definedName>
    <definedName name="fériés">INDEX!$AH$2:$AH$13</definedName>
    <definedName name="planning">INDEX!$C$3:$AG$22</definedName>
  </definedNames>
  <calcPr calcId="145621"/>
</workbook>
</file>

<file path=xl/calcChain.xml><?xml version="1.0" encoding="utf-8"?>
<calcChain xmlns="http://schemas.openxmlformats.org/spreadsheetml/2006/main">
  <c r="AI26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13" i="1" l="1"/>
  <c r="AH12" i="1"/>
  <c r="AH11" i="1"/>
  <c r="AH10" i="1"/>
  <c r="AH9" i="1"/>
  <c r="AH6" i="1"/>
  <c r="AH5" i="1"/>
  <c r="AH3" i="1"/>
  <c r="AH8" i="1" s="1"/>
  <c r="AH2" i="1"/>
  <c r="A1" i="1"/>
  <c r="C2" i="1" s="1"/>
  <c r="C1" i="1" l="1"/>
  <c r="D2" i="1"/>
  <c r="AH7" i="1"/>
  <c r="AH4" i="1"/>
  <c r="C29" i="1" s="1"/>
  <c r="D29" i="1" l="1"/>
  <c r="D24" i="1"/>
  <c r="D26" i="1"/>
  <c r="D25" i="1"/>
  <c r="C25" i="1"/>
  <c r="C28" i="1"/>
  <c r="C24" i="1"/>
  <c r="C26" i="1"/>
  <c r="E2" i="1"/>
  <c r="D1" i="1"/>
  <c r="E29" i="1" l="1"/>
  <c r="E25" i="1"/>
  <c r="E24" i="1"/>
  <c r="E26" i="1"/>
  <c r="E1" i="1"/>
  <c r="F2" i="1"/>
  <c r="F29" i="1" l="1"/>
  <c r="F25" i="1"/>
  <c r="F24" i="1"/>
  <c r="F26" i="1"/>
  <c r="G2" i="1"/>
  <c r="F1" i="1"/>
  <c r="G29" i="1" l="1"/>
  <c r="G26" i="1"/>
  <c r="G25" i="1"/>
  <c r="G24" i="1"/>
  <c r="H2" i="1"/>
  <c r="G1" i="1"/>
  <c r="H29" i="1" l="1"/>
  <c r="H26" i="1"/>
  <c r="H25" i="1"/>
  <c r="H24" i="1"/>
  <c r="I2" i="1"/>
  <c r="H1" i="1"/>
  <c r="I29" i="1" l="1"/>
  <c r="I24" i="1"/>
  <c r="I26" i="1"/>
  <c r="I25" i="1"/>
  <c r="J2" i="1"/>
  <c r="I1" i="1"/>
  <c r="J29" i="1" l="1"/>
  <c r="J24" i="1"/>
  <c r="J26" i="1"/>
  <c r="J25" i="1"/>
  <c r="K2" i="1"/>
  <c r="J1" i="1"/>
  <c r="K29" i="1" l="1"/>
  <c r="K24" i="1"/>
  <c r="K26" i="1"/>
  <c r="K25" i="1"/>
  <c r="L2" i="1"/>
  <c r="K1" i="1"/>
  <c r="L29" i="1" l="1"/>
  <c r="L24" i="1"/>
  <c r="L25" i="1"/>
  <c r="L26" i="1"/>
  <c r="M2" i="1"/>
  <c r="L1" i="1"/>
  <c r="M29" i="1" l="1"/>
  <c r="M25" i="1"/>
  <c r="M24" i="1"/>
  <c r="M26" i="1"/>
  <c r="N2" i="1"/>
  <c r="M1" i="1"/>
  <c r="N29" i="1" l="1"/>
  <c r="N25" i="1"/>
  <c r="N24" i="1"/>
  <c r="N26" i="1"/>
  <c r="O2" i="1"/>
  <c r="N1" i="1"/>
  <c r="O29" i="1" l="1"/>
  <c r="O26" i="1"/>
  <c r="O25" i="1"/>
  <c r="O24" i="1"/>
  <c r="P2" i="1"/>
  <c r="O1" i="1"/>
  <c r="P29" i="1" l="1"/>
  <c r="P26" i="1"/>
  <c r="P25" i="1"/>
  <c r="P24" i="1"/>
  <c r="Q2" i="1"/>
  <c r="P1" i="1"/>
  <c r="Q29" i="1" l="1"/>
  <c r="Q24" i="1"/>
  <c r="Q26" i="1"/>
  <c r="Q25" i="1"/>
  <c r="R2" i="1"/>
  <c r="Q1" i="1"/>
  <c r="R29" i="1" l="1"/>
  <c r="R24" i="1"/>
  <c r="R26" i="1"/>
  <c r="R25" i="1"/>
  <c r="S2" i="1"/>
  <c r="R1" i="1"/>
  <c r="S29" i="1" l="1"/>
  <c r="S24" i="1"/>
  <c r="S26" i="1"/>
  <c r="S25" i="1"/>
  <c r="T2" i="1"/>
  <c r="S1" i="1"/>
  <c r="T29" i="1" l="1"/>
  <c r="T24" i="1"/>
  <c r="T26" i="1"/>
  <c r="T25" i="1"/>
  <c r="U2" i="1"/>
  <c r="T1" i="1"/>
  <c r="U29" i="1" l="1"/>
  <c r="U25" i="1"/>
  <c r="U24" i="1"/>
  <c r="U26" i="1"/>
  <c r="V2" i="1"/>
  <c r="U1" i="1"/>
  <c r="V29" i="1" l="1"/>
  <c r="V25" i="1"/>
  <c r="V26" i="1"/>
  <c r="V24" i="1"/>
  <c r="W2" i="1"/>
  <c r="V1" i="1"/>
  <c r="W29" i="1" l="1"/>
  <c r="W26" i="1"/>
  <c r="W25" i="1"/>
  <c r="W24" i="1"/>
  <c r="X2" i="1"/>
  <c r="W1" i="1"/>
  <c r="X29" i="1" l="1"/>
  <c r="X26" i="1"/>
  <c r="X25" i="1"/>
  <c r="X24" i="1"/>
  <c r="Y2" i="1"/>
  <c r="X1" i="1"/>
  <c r="Y29" i="1" l="1"/>
  <c r="Y24" i="1"/>
  <c r="Y26" i="1"/>
  <c r="Y25" i="1"/>
  <c r="Z2" i="1"/>
  <c r="Y1" i="1"/>
  <c r="Z29" i="1" l="1"/>
  <c r="Z24" i="1"/>
  <c r="Z26" i="1"/>
  <c r="Z25" i="1"/>
  <c r="AA2" i="1"/>
  <c r="Z1" i="1"/>
  <c r="AA29" i="1" l="1"/>
  <c r="AA24" i="1"/>
  <c r="AA26" i="1"/>
  <c r="AA25" i="1"/>
  <c r="AB2" i="1"/>
  <c r="AA1" i="1"/>
  <c r="AB29" i="1" l="1"/>
  <c r="AB24" i="1"/>
  <c r="AB26" i="1"/>
  <c r="AB25" i="1"/>
  <c r="AC2" i="1"/>
  <c r="AB1" i="1"/>
  <c r="AC29" i="1" l="1"/>
  <c r="AC25" i="1"/>
  <c r="AC24" i="1"/>
  <c r="AC26" i="1"/>
  <c r="AD2" i="1"/>
  <c r="AC1" i="1"/>
  <c r="AD29" i="1" l="1"/>
  <c r="AD25" i="1"/>
  <c r="AD26" i="1"/>
  <c r="AD24" i="1"/>
  <c r="AE2" i="1"/>
  <c r="AD1" i="1"/>
  <c r="AE29" i="1" l="1"/>
  <c r="AE26" i="1"/>
  <c r="AE25" i="1"/>
  <c r="AE24" i="1"/>
  <c r="AE1" i="1"/>
  <c r="AF2" i="1"/>
  <c r="AF29" i="1" l="1"/>
  <c r="AF26" i="1"/>
  <c r="AF25" i="1"/>
  <c r="AF24" i="1"/>
  <c r="AG2" i="1"/>
  <c r="AF1" i="1"/>
  <c r="AG29" i="1" l="1"/>
  <c r="AG24" i="1"/>
  <c r="AG26" i="1"/>
  <c r="AG25" i="1"/>
  <c r="AG1" i="1"/>
</calcChain>
</file>

<file path=xl/sharedStrings.xml><?xml version="1.0" encoding="utf-8"?>
<sst xmlns="http://schemas.openxmlformats.org/spreadsheetml/2006/main" count="44" uniqueCount="12">
  <si>
    <t>Féries</t>
  </si>
  <si>
    <t>date _debut</t>
  </si>
  <si>
    <t>date _fin</t>
  </si>
  <si>
    <t>Nbr de Z</t>
  </si>
  <si>
    <t>Z</t>
  </si>
  <si>
    <t>R</t>
  </si>
  <si>
    <t>F</t>
  </si>
  <si>
    <t>compte R &amp; F</t>
  </si>
  <si>
    <t>compte R sam, dim fériés</t>
  </si>
  <si>
    <t>compte F sam, dim fériés</t>
  </si>
  <si>
    <t>compte Z sam, dim fériés</t>
  </si>
  <si>
    <t>compte Z jours ouvrés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</si>
</sst>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"/>
    <numFmt numFmtId="165" formatCode="d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14" fontId="0" fillId="0" borderId="3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0" fillId="3" borderId="7" xfId="0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workbookViewId="0">
      <selection activeCell="AK26" sqref="AK26"/>
    </sheetView>
  </sheetViews>
  <sheetFormatPr baseColWidth="10" defaultRowHeight="15" x14ac:dyDescent="0.25"/>
  <cols>
    <col min="3" max="33" width="4.7109375" customWidth="1"/>
    <col min="34" max="35" width="13" customWidth="1"/>
  </cols>
  <sheetData>
    <row r="1" spans="1:34" x14ac:dyDescent="0.25">
      <c r="A1" s="1">
        <f>DATE(B2,5,1)</f>
        <v>42125</v>
      </c>
      <c r="B1" s="2"/>
      <c r="C1" s="3" t="str">
        <f>INDEX({"D";"L";"M";"M";"J";"V";"S"},WEEKDAY(C2))</f>
        <v>V</v>
      </c>
      <c r="D1" s="3" t="str">
        <f>INDEX({"D";"L";"M";"M";"J";"V";"S"},WEEKDAY(D2))</f>
        <v>S</v>
      </c>
      <c r="E1" s="3" t="str">
        <f>INDEX({"D";"L";"M";"M";"J";"V";"S"},WEEKDAY(E2))</f>
        <v>D</v>
      </c>
      <c r="F1" s="3" t="str">
        <f>INDEX({"D";"L";"M";"M";"J";"V";"S"},WEEKDAY(F2))</f>
        <v>L</v>
      </c>
      <c r="G1" s="3" t="str">
        <f>INDEX({"D";"L";"M";"M";"J";"V";"S"},WEEKDAY(G2))</f>
        <v>M</v>
      </c>
      <c r="H1" s="3" t="str">
        <f>INDEX({"D";"L";"M";"M";"J";"V";"S"},WEEKDAY(H2))</f>
        <v>M</v>
      </c>
      <c r="I1" s="3" t="str">
        <f>INDEX({"D";"L";"M";"M";"J";"V";"S"},WEEKDAY(I2))</f>
        <v>J</v>
      </c>
      <c r="J1" s="3" t="str">
        <f>INDEX({"D";"L";"M";"M";"J";"V";"S"},WEEKDAY(J2))</f>
        <v>V</v>
      </c>
      <c r="K1" s="3" t="str">
        <f>INDEX({"D";"L";"M";"M";"J";"V";"S"},WEEKDAY(K2))</f>
        <v>S</v>
      </c>
      <c r="L1" s="3" t="str">
        <f>INDEX({"D";"L";"M";"M";"J";"V";"S"},WEEKDAY(L2))</f>
        <v>D</v>
      </c>
      <c r="M1" s="3" t="str">
        <f>INDEX({"D";"L";"M";"M";"J";"V";"S"},WEEKDAY(M2))</f>
        <v>L</v>
      </c>
      <c r="N1" s="3" t="str">
        <f>INDEX({"D";"L";"M";"M";"J";"V";"S"},WEEKDAY(N2))</f>
        <v>M</v>
      </c>
      <c r="O1" s="3" t="str">
        <f>INDEX({"D";"L";"M";"M";"J";"V";"S"},WEEKDAY(O2))</f>
        <v>M</v>
      </c>
      <c r="P1" s="3" t="str">
        <f>INDEX({"D";"L";"M";"M";"J";"V";"S"},WEEKDAY(P2))</f>
        <v>J</v>
      </c>
      <c r="Q1" s="3" t="str">
        <f>INDEX({"D";"L";"M";"M";"J";"V";"S"},WEEKDAY(Q2))</f>
        <v>V</v>
      </c>
      <c r="R1" s="3" t="str">
        <f>INDEX({"D";"L";"M";"M";"J";"V";"S"},WEEKDAY(R2))</f>
        <v>S</v>
      </c>
      <c r="S1" s="3" t="str">
        <f>INDEX({"D";"L";"M";"M";"J";"V";"S"},WEEKDAY(S2))</f>
        <v>D</v>
      </c>
      <c r="T1" s="3" t="str">
        <f>INDEX({"D";"L";"M";"M";"J";"V";"S"},WEEKDAY(T2))</f>
        <v>L</v>
      </c>
      <c r="U1" s="3" t="str">
        <f>INDEX({"D";"L";"M";"M";"J";"V";"S"},WEEKDAY(U2))</f>
        <v>M</v>
      </c>
      <c r="V1" s="3" t="str">
        <f>INDEX({"D";"L";"M";"M";"J";"V";"S"},WEEKDAY(V2))</f>
        <v>M</v>
      </c>
      <c r="W1" s="3" t="str">
        <f>INDEX({"D";"L";"M";"M";"J";"V";"S"},WEEKDAY(W2))</f>
        <v>J</v>
      </c>
      <c r="X1" s="3" t="str">
        <f>INDEX({"D";"L";"M";"M";"J";"V";"S"},WEEKDAY(X2))</f>
        <v>V</v>
      </c>
      <c r="Y1" s="3" t="str">
        <f>INDEX({"D";"L";"M";"M";"J";"V";"S"},WEEKDAY(Y2))</f>
        <v>S</v>
      </c>
      <c r="Z1" s="3" t="str">
        <f>INDEX({"D";"L";"M";"M";"J";"V";"S"},WEEKDAY(Z2))</f>
        <v>D</v>
      </c>
      <c r="AA1" s="3" t="str">
        <f>INDEX({"D";"L";"M";"M";"J";"V";"S"},WEEKDAY(AA2))</f>
        <v>L</v>
      </c>
      <c r="AB1" s="3" t="str">
        <f>INDEX({"D";"L";"M";"M";"J";"V";"S"},WEEKDAY(AB2))</f>
        <v>M</v>
      </c>
      <c r="AC1" s="3" t="str">
        <f>INDEX({"D";"L";"M";"M";"J";"V";"S"},WEEKDAY(AC2))</f>
        <v>M</v>
      </c>
      <c r="AD1" s="3" t="str">
        <f>INDEX({"D";"L";"M";"M";"J";"V";"S"},WEEKDAY(AD2))</f>
        <v>J</v>
      </c>
      <c r="AE1" s="3" t="str">
        <f>INDEX({"D";"L";"M";"M";"J";"V";"S"},WEEKDAY(AE2))</f>
        <v>V</v>
      </c>
      <c r="AF1" s="3" t="str">
        <f>INDEX({"D";"L";"M";"M";"J";"V";"S"},WEEKDAY(AF2))</f>
        <v>S</v>
      </c>
      <c r="AG1" s="3" t="str">
        <f>INDEX({"D";"L";"M";"M";"J";"V";"S"},WEEKDAY(AG2))</f>
        <v>D</v>
      </c>
      <c r="AH1" t="s">
        <v>0</v>
      </c>
    </row>
    <row r="2" spans="1:34" ht="15.75" x14ac:dyDescent="0.25">
      <c r="B2" s="5">
        <v>2015</v>
      </c>
      <c r="C2" s="6">
        <f>A1</f>
        <v>42125</v>
      </c>
      <c r="D2" s="6">
        <f t="shared" ref="D2:AG2" si="0">C2+1</f>
        <v>42126</v>
      </c>
      <c r="E2" s="6">
        <f t="shared" si="0"/>
        <v>42127</v>
      </c>
      <c r="F2" s="6">
        <f t="shared" si="0"/>
        <v>42128</v>
      </c>
      <c r="G2" s="6">
        <f t="shared" si="0"/>
        <v>42129</v>
      </c>
      <c r="H2" s="6">
        <f t="shared" ref="H2" si="1">G2+1</f>
        <v>42130</v>
      </c>
      <c r="I2" s="6">
        <f t="shared" ref="I2" si="2">H2+1</f>
        <v>42131</v>
      </c>
      <c r="J2" s="6">
        <f t="shared" ref="J2" si="3">I2+1</f>
        <v>42132</v>
      </c>
      <c r="K2" s="6">
        <f t="shared" ref="K2" si="4">J2+1</f>
        <v>42133</v>
      </c>
      <c r="L2" s="6">
        <f t="shared" ref="L2" si="5">K2+1</f>
        <v>42134</v>
      </c>
      <c r="M2" s="6">
        <f t="shared" ref="M2" si="6">L2+1</f>
        <v>42135</v>
      </c>
      <c r="N2" s="6">
        <f t="shared" ref="N2" si="7">M2+1</f>
        <v>42136</v>
      </c>
      <c r="O2" s="6">
        <f t="shared" ref="O2" si="8">N2+1</f>
        <v>42137</v>
      </c>
      <c r="P2" s="6">
        <f t="shared" ref="P2" si="9">O2+1</f>
        <v>42138</v>
      </c>
      <c r="Q2" s="6">
        <f t="shared" ref="Q2" si="10">P2+1</f>
        <v>42139</v>
      </c>
      <c r="R2" s="6">
        <f t="shared" ref="R2" si="11">Q2+1</f>
        <v>42140</v>
      </c>
      <c r="S2" s="6">
        <f t="shared" ref="S2" si="12">R2+1</f>
        <v>42141</v>
      </c>
      <c r="T2" s="6">
        <f t="shared" ref="T2" si="13">S2+1</f>
        <v>42142</v>
      </c>
      <c r="U2" s="6">
        <f t="shared" ref="U2" si="14">T2+1</f>
        <v>42143</v>
      </c>
      <c r="V2" s="6">
        <f t="shared" ref="V2" si="15">U2+1</f>
        <v>42144</v>
      </c>
      <c r="W2" s="6">
        <f t="shared" ref="W2" si="16">V2+1</f>
        <v>42145</v>
      </c>
      <c r="X2" s="6">
        <f t="shared" ref="X2" si="17">W2+1</f>
        <v>42146</v>
      </c>
      <c r="Y2" s="6">
        <f t="shared" ref="Y2" si="18">X2+1</f>
        <v>42147</v>
      </c>
      <c r="Z2" s="6">
        <f t="shared" ref="Z2" si="19">Y2+1</f>
        <v>42148</v>
      </c>
      <c r="AA2" s="6">
        <f t="shared" ref="AA2" si="20">Z2+1</f>
        <v>42149</v>
      </c>
      <c r="AB2" s="6">
        <f t="shared" ref="AB2" si="21">AA2+1</f>
        <v>42150</v>
      </c>
      <c r="AC2" s="6">
        <f t="shared" ref="AC2" si="22">AB2+1</f>
        <v>42151</v>
      </c>
      <c r="AD2" s="6">
        <f t="shared" ref="AD2" si="23">AC2+1</f>
        <v>42152</v>
      </c>
      <c r="AE2" s="6">
        <f t="shared" si="0"/>
        <v>42153</v>
      </c>
      <c r="AF2" s="6">
        <f t="shared" si="0"/>
        <v>42154</v>
      </c>
      <c r="AG2" s="6">
        <f t="shared" si="0"/>
        <v>42155</v>
      </c>
      <c r="AH2" s="4">
        <f>DATE(B2,1,1)</f>
        <v>42005</v>
      </c>
    </row>
    <row r="3" spans="1:34" ht="15.75" x14ac:dyDescent="0.25">
      <c r="A3" s="7"/>
      <c r="C3" s="8"/>
      <c r="D3" s="8"/>
      <c r="E3" s="9"/>
      <c r="F3" s="9"/>
      <c r="G3" s="9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  <c r="Y3" s="8"/>
      <c r="Z3" s="8"/>
      <c r="AA3" s="8"/>
      <c r="AB3" s="8"/>
      <c r="AC3" s="8"/>
      <c r="AD3" s="8"/>
      <c r="AE3" s="8"/>
      <c r="AF3" s="8"/>
      <c r="AG3" s="8"/>
      <c r="AH3" s="4">
        <f>ROUND(DATE(B2,4,MOD(234-11*MOD(B2,19),30))/7,)*7-6</f>
        <v>42099</v>
      </c>
    </row>
    <row r="4" spans="1:34" ht="15.75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4">
        <f>AH3+1</f>
        <v>42100</v>
      </c>
    </row>
    <row r="5" spans="1:34" ht="15.75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4">
        <f>DATE(B2,5,1)</f>
        <v>42125</v>
      </c>
    </row>
    <row r="6" spans="1:34" ht="15.75" x14ac:dyDescent="0.2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4">
        <f>DATE(B2,5,8)</f>
        <v>42132</v>
      </c>
    </row>
    <row r="7" spans="1:34" ht="15.75" x14ac:dyDescent="0.25">
      <c r="C7" s="8"/>
      <c r="D7" s="9"/>
      <c r="E7" s="9"/>
      <c r="F7" s="9" t="s">
        <v>4</v>
      </c>
      <c r="G7" s="9" t="s">
        <v>4</v>
      </c>
      <c r="H7" s="29" t="s">
        <v>4</v>
      </c>
      <c r="I7" s="29" t="s">
        <v>4</v>
      </c>
      <c r="J7" s="9" t="s">
        <v>4</v>
      </c>
      <c r="K7" s="9" t="s">
        <v>4</v>
      </c>
      <c r="L7" s="9" t="s">
        <v>4</v>
      </c>
      <c r="M7" s="29" t="s">
        <v>4</v>
      </c>
      <c r="N7" s="29" t="s">
        <v>4</v>
      </c>
      <c r="O7" s="29" t="s">
        <v>4</v>
      </c>
      <c r="P7" s="9" t="s">
        <v>4</v>
      </c>
      <c r="Q7" s="29" t="s">
        <v>4</v>
      </c>
      <c r="R7" s="9" t="s">
        <v>4</v>
      </c>
      <c r="S7" s="9" t="s">
        <v>4</v>
      </c>
      <c r="T7" s="29" t="s">
        <v>4</v>
      </c>
      <c r="U7" s="29" t="s">
        <v>4</v>
      </c>
      <c r="V7" s="29" t="s">
        <v>4</v>
      </c>
      <c r="W7" s="29" t="s">
        <v>4</v>
      </c>
      <c r="X7" s="29" t="s">
        <v>4</v>
      </c>
      <c r="Y7" s="9" t="s">
        <v>4</v>
      </c>
      <c r="Z7" s="9" t="s">
        <v>4</v>
      </c>
      <c r="AA7" s="9" t="s">
        <v>4</v>
      </c>
      <c r="AB7" s="29" t="s">
        <v>4</v>
      </c>
      <c r="AC7" s="9" t="s">
        <v>4</v>
      </c>
      <c r="AD7" s="9" t="s">
        <v>4</v>
      </c>
      <c r="AE7" s="9" t="s">
        <v>4</v>
      </c>
      <c r="AF7" s="8"/>
      <c r="AG7" s="8"/>
      <c r="AH7" s="4">
        <f>AH3+39</f>
        <v>42138</v>
      </c>
    </row>
    <row r="8" spans="1:34" ht="15.75" x14ac:dyDescent="0.25">
      <c r="C8" s="8"/>
      <c r="D8" s="8"/>
      <c r="E8" s="8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8"/>
      <c r="AF8" s="8"/>
      <c r="AG8" s="8"/>
      <c r="AH8" s="4">
        <f>AH3+50</f>
        <v>42149</v>
      </c>
    </row>
    <row r="9" spans="1:34" ht="15.75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/>
      <c r="AE9" s="8"/>
      <c r="AF9" s="8"/>
      <c r="AG9" s="8"/>
      <c r="AH9" s="4">
        <f>DATE(B2,7,14)</f>
        <v>42199</v>
      </c>
    </row>
    <row r="10" spans="1:34" ht="15.75" x14ac:dyDescent="0.25"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4">
        <f>DATE(B2,8,15)</f>
        <v>42231</v>
      </c>
    </row>
    <row r="11" spans="1:34" ht="15.75" x14ac:dyDescent="0.25">
      <c r="C11" s="8"/>
      <c r="D11" s="8"/>
      <c r="E11" s="8"/>
      <c r="F11" s="8"/>
      <c r="G11" s="8"/>
      <c r="H11" s="9"/>
      <c r="I11" s="9"/>
      <c r="J11" s="9"/>
      <c r="K11" s="8"/>
      <c r="L11" s="8"/>
      <c r="M11" s="8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8"/>
      <c r="AA11" s="8"/>
      <c r="AB11" s="8"/>
      <c r="AC11" s="8"/>
      <c r="AD11" s="8"/>
      <c r="AE11" s="8"/>
      <c r="AF11" s="8"/>
      <c r="AG11" s="8"/>
      <c r="AH11" s="4">
        <f>DATE(B2,11,1)</f>
        <v>42309</v>
      </c>
    </row>
    <row r="12" spans="1:34" ht="15.75" x14ac:dyDescent="0.25">
      <c r="C12" s="8"/>
      <c r="D12" s="8" t="s">
        <v>5</v>
      </c>
      <c r="E12" s="8" t="s">
        <v>5</v>
      </c>
      <c r="F12" s="8" t="s">
        <v>5</v>
      </c>
      <c r="G12" s="9"/>
      <c r="H12" s="9"/>
      <c r="I12" s="8"/>
      <c r="J12" s="8"/>
      <c r="K12" s="8"/>
      <c r="L12" s="8"/>
      <c r="M12" s="30" t="s">
        <v>4</v>
      </c>
      <c r="N12" s="8"/>
      <c r="O12" s="9"/>
      <c r="P12" s="9" t="s">
        <v>6</v>
      </c>
      <c r="Q12" s="9"/>
      <c r="R12" s="9" t="s">
        <v>5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8"/>
      <c r="AF12" s="8"/>
      <c r="AG12" s="8"/>
      <c r="AH12" s="4">
        <f>DATE(B2,11,11)</f>
        <v>42319</v>
      </c>
    </row>
    <row r="13" spans="1:34" ht="15.75" x14ac:dyDescent="0.25">
      <c r="C13" s="8"/>
      <c r="D13" s="8"/>
      <c r="E13" s="8" t="s">
        <v>5</v>
      </c>
      <c r="F13" s="8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 t="s">
        <v>6</v>
      </c>
      <c r="S13" s="9"/>
      <c r="T13" s="9"/>
      <c r="U13" s="9"/>
      <c r="V13" s="9"/>
      <c r="W13" s="9"/>
      <c r="X13" s="9"/>
      <c r="Y13" s="9"/>
      <c r="Z13" s="9"/>
      <c r="AA13" s="8"/>
      <c r="AB13" s="8"/>
      <c r="AC13" s="8"/>
      <c r="AD13" s="8"/>
      <c r="AE13" s="8"/>
      <c r="AF13" s="8"/>
      <c r="AG13" s="8"/>
      <c r="AH13" s="4">
        <f>DATE(B2,12,25)</f>
        <v>42363</v>
      </c>
    </row>
    <row r="14" spans="1:34" x14ac:dyDescent="0.25">
      <c r="B14" s="12"/>
      <c r="C14" s="8"/>
      <c r="D14" s="8"/>
      <c r="E14" s="8"/>
      <c r="F14" s="8"/>
      <c r="G14" s="9"/>
      <c r="H14" s="9"/>
      <c r="I14" s="8"/>
      <c r="J14" s="8"/>
      <c r="K14" s="9"/>
      <c r="L14" s="9"/>
      <c r="M14" s="8"/>
      <c r="N14" s="9"/>
      <c r="O14" s="8"/>
      <c r="P14" s="8"/>
      <c r="Q14" s="8"/>
      <c r="R14" s="8"/>
      <c r="S14" s="9"/>
      <c r="T14" s="9"/>
      <c r="U14" s="9"/>
      <c r="V14" s="9"/>
      <c r="W14" s="9"/>
      <c r="X14" s="9"/>
      <c r="Y14" s="8"/>
      <c r="Z14" s="8"/>
      <c r="AA14" s="8"/>
      <c r="AB14" s="8"/>
      <c r="AC14" s="8"/>
      <c r="AD14" s="8"/>
      <c r="AE14" s="8"/>
      <c r="AF14" s="8"/>
      <c r="AG14" s="8"/>
    </row>
    <row r="15" spans="1:34" x14ac:dyDescent="0.25">
      <c r="B15" s="12"/>
      <c r="C15" s="8"/>
      <c r="D15" s="11"/>
      <c r="E15" s="8" t="s">
        <v>4</v>
      </c>
      <c r="F15" s="8"/>
      <c r="G15" s="8"/>
      <c r="H15" s="8"/>
      <c r="I15" s="8"/>
      <c r="J15" s="9"/>
      <c r="K15" s="8"/>
      <c r="L15" s="8"/>
      <c r="M15" s="8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8"/>
      <c r="AG15" s="8"/>
    </row>
    <row r="16" spans="1:34" x14ac:dyDescent="0.25">
      <c r="B16" s="12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10"/>
      <c r="O16" s="9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5" x14ac:dyDescent="0.25">
      <c r="B17" s="12"/>
      <c r="C17" s="8"/>
      <c r="D17" s="8"/>
      <c r="E17" s="8"/>
      <c r="F17" s="8"/>
      <c r="G17" s="10"/>
      <c r="H17" s="9"/>
      <c r="I17" s="9"/>
      <c r="J17" s="9"/>
      <c r="K17" s="9"/>
      <c r="L17" s="9"/>
      <c r="M17" s="9"/>
      <c r="N17" s="9"/>
      <c r="O17" s="9"/>
      <c r="P17" s="10"/>
      <c r="Q17" s="10"/>
      <c r="R17" s="10"/>
      <c r="S17" s="10"/>
      <c r="T17" s="11"/>
      <c r="U17" s="11"/>
      <c r="V17" s="11"/>
      <c r="W17" s="11"/>
      <c r="X17" s="9"/>
      <c r="Y17" s="9"/>
      <c r="Z17" s="9"/>
      <c r="AA17" s="9"/>
      <c r="AB17" s="11"/>
      <c r="AC17" s="11"/>
      <c r="AD17" s="11"/>
      <c r="AE17" s="11"/>
      <c r="AF17" s="11"/>
      <c r="AG17" s="11"/>
    </row>
    <row r="18" spans="1:35" x14ac:dyDescent="0.25">
      <c r="B18" s="12"/>
      <c r="C18" s="8"/>
      <c r="D18" s="9"/>
      <c r="E18" s="8"/>
      <c r="F18" s="9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8"/>
      <c r="AF18" s="8"/>
      <c r="AG18" s="8"/>
    </row>
    <row r="19" spans="1:35" x14ac:dyDescent="0.25">
      <c r="B19" s="12"/>
      <c r="C19" s="8"/>
      <c r="D19" s="8"/>
      <c r="E19" s="11"/>
      <c r="F19" s="8"/>
      <c r="G19" s="9"/>
      <c r="H19" s="9"/>
      <c r="I19" s="1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1"/>
      <c r="X19" s="11"/>
      <c r="Y19" s="8"/>
      <c r="Z19" s="8"/>
      <c r="AA19" s="8"/>
      <c r="AB19" s="8"/>
      <c r="AC19" s="8"/>
      <c r="AD19" s="8"/>
      <c r="AE19" s="8"/>
      <c r="AF19" s="8"/>
      <c r="AG19" s="8"/>
      <c r="AH19" s="21" t="s">
        <v>3</v>
      </c>
      <c r="AI19" s="20"/>
    </row>
    <row r="20" spans="1:35" x14ac:dyDescent="0.25">
      <c r="B20" s="12"/>
      <c r="C20" s="8"/>
      <c r="D20" s="8"/>
      <c r="E20" s="9"/>
      <c r="F20" s="8"/>
      <c r="G20" s="9"/>
      <c r="H20" s="11"/>
      <c r="I20" s="9"/>
      <c r="J20" s="9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5" x14ac:dyDescent="0.25">
      <c r="B21" s="12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5" x14ac:dyDescent="0.25">
      <c r="B22" s="12"/>
      <c r="C22" s="9"/>
      <c r="D22" s="9"/>
      <c r="E22" s="9"/>
      <c r="F22" s="9"/>
      <c r="G22" s="9"/>
      <c r="H22" s="9"/>
      <c r="I22" s="9"/>
      <c r="J22" s="11"/>
      <c r="K22" s="9"/>
      <c r="L22" s="9"/>
      <c r="M22" s="11"/>
      <c r="N22" s="11"/>
      <c r="O22" s="9"/>
      <c r="P22" s="9"/>
      <c r="Q22" s="11"/>
      <c r="R22" s="8"/>
      <c r="S22" s="8"/>
      <c r="T22" s="11"/>
      <c r="U22" s="8"/>
      <c r="V22" s="9"/>
      <c r="W22" s="9"/>
      <c r="X22" s="9"/>
      <c r="Y22" s="9"/>
      <c r="Z22" s="11"/>
      <c r="AA22" s="11"/>
      <c r="AB22" s="8"/>
      <c r="AC22" s="8"/>
      <c r="AD22" s="8"/>
      <c r="AE22" s="8"/>
      <c r="AF22" s="8"/>
      <c r="AG22" s="8"/>
    </row>
    <row r="23" spans="1:35" x14ac:dyDescent="0.25">
      <c r="AH23" s="13" t="s">
        <v>1</v>
      </c>
      <c r="AI23" s="13" t="s">
        <v>2</v>
      </c>
    </row>
    <row r="24" spans="1:35" x14ac:dyDescent="0.25">
      <c r="A24" s="25" t="s">
        <v>8</v>
      </c>
      <c r="B24" s="25"/>
      <c r="C24">
        <f>IF(OR(WEEKDAY(C2)=1,WEEKDAY(C2)=7,COUNTIF(fériés,C2)&gt;0),COUNTIF(C3:C22,"R"),0)</f>
        <v>0</v>
      </c>
      <c r="D24">
        <f>IF(OR(WEEKDAY(D2)=1,WEEKDAY(D2)=7,COUNTIF(fériés,D2)&gt;0),COUNTIF(D3:D22,"R"),0)</f>
        <v>1</v>
      </c>
      <c r="E24">
        <f>IF(OR(WEEKDAY(E2)=1,WEEKDAY(E2)=7,COUNTIF(fériés,E2)&gt;0),COUNTIF(E3:E22,"R"),0)</f>
        <v>2</v>
      </c>
      <c r="F24">
        <f>IF(OR(WEEKDAY(F2)=1,WEEKDAY(F2)=7,COUNTIF(fériés,F2)&gt;0),COUNTIF(F3:F22,"R"),0)</f>
        <v>0</v>
      </c>
      <c r="G24">
        <f>IF(OR(WEEKDAY(G2)=1,WEEKDAY(G2)=7,COUNTIF(fériés,G2)&gt;0),COUNTIF(G3:G22,"R"),0)</f>
        <v>0</v>
      </c>
      <c r="H24">
        <f>IF(OR(WEEKDAY(H2)=1,WEEKDAY(H2)=7,COUNTIF(fériés,H2)&gt;0),COUNTIF(H3:H22,"R"),0)</f>
        <v>0</v>
      </c>
      <c r="I24">
        <f>IF(OR(WEEKDAY(I2)=1,WEEKDAY(I2)=7,COUNTIF(fériés,I2)&gt;0),COUNTIF(I3:I22,"R"),0)</f>
        <v>0</v>
      </c>
      <c r="J24">
        <f>IF(OR(WEEKDAY(J2)=1,WEEKDAY(J2)=7,COUNTIF(fériés,J2)&gt;0),COUNTIF(J3:J22,"R"),0)</f>
        <v>0</v>
      </c>
      <c r="K24">
        <f>IF(OR(WEEKDAY(K2)=1,WEEKDAY(K2)=7,COUNTIF(fériés,K2)&gt;0),COUNTIF(K3:K22,"R"),0)</f>
        <v>0</v>
      </c>
      <c r="L24">
        <f>IF(OR(WEEKDAY(L2)=1,WEEKDAY(L2)=7,COUNTIF(fériés,L2)&gt;0),COUNTIF(L3:L22,"R"),0)</f>
        <v>0</v>
      </c>
      <c r="M24">
        <f>IF(OR(WEEKDAY(M2)=1,WEEKDAY(M2)=7,COUNTIF(fériés,M2)&gt;0),COUNTIF(M3:M22,"R"),0)</f>
        <v>0</v>
      </c>
      <c r="N24">
        <f>IF(OR(WEEKDAY(N2)=1,WEEKDAY(N2)=7,COUNTIF(fériés,N2)&gt;0),COUNTIF(N3:N22,"R"),0)</f>
        <v>0</v>
      </c>
      <c r="O24">
        <f>IF(OR(WEEKDAY(O2)=1,WEEKDAY(O2)=7,COUNTIF(fériés,O2)&gt;0),COUNTIF(O3:O22,"R"),0)</f>
        <v>0</v>
      </c>
      <c r="P24">
        <f>IF(OR(WEEKDAY(P2)=1,WEEKDAY(P2)=7,COUNTIF(fériés,P2)&gt;0),COUNTIF(P3:P22,"R"),0)</f>
        <v>0</v>
      </c>
      <c r="Q24">
        <f>IF(OR(WEEKDAY(Q2)=1,WEEKDAY(Q2)=7,COUNTIF(fériés,Q2)&gt;0),COUNTIF(Q3:Q22,"R"),0)</f>
        <v>0</v>
      </c>
      <c r="R24">
        <f>IF(OR(WEEKDAY(R2)=1,WEEKDAY(R2)=7,COUNTIF(fériés,R2)&gt;0),COUNTIF(R3:R22,"R"),0)</f>
        <v>1</v>
      </c>
      <c r="S24">
        <f>IF(OR(WEEKDAY(S2)=1,WEEKDAY(S2)=7,COUNTIF(fériés,S2)&gt;0),COUNTIF(S3:S22,"R"),0)</f>
        <v>0</v>
      </c>
      <c r="T24">
        <f>IF(OR(WEEKDAY(T2)=1,WEEKDAY(T2)=7,COUNTIF(fériés,T2)&gt;0),COUNTIF(T3:T22,"R"),0)</f>
        <v>0</v>
      </c>
      <c r="U24">
        <f>IF(OR(WEEKDAY(U2)=1,WEEKDAY(U2)=7,COUNTIF(fériés,U2)&gt;0),COUNTIF(U3:U22,"R"),0)</f>
        <v>0</v>
      </c>
      <c r="V24">
        <f>IF(OR(WEEKDAY(V2)=1,WEEKDAY(V2)=7,COUNTIF(fériés,V2)&gt;0),COUNTIF(V3:V22,"R"),0)</f>
        <v>0</v>
      </c>
      <c r="W24">
        <f>IF(OR(WEEKDAY(W2)=1,WEEKDAY(W2)=7,COUNTIF(fériés,W2)&gt;0),COUNTIF(W3:W22,"R"),0)</f>
        <v>0</v>
      </c>
      <c r="X24">
        <f>IF(OR(WEEKDAY(X2)=1,WEEKDAY(X2)=7,COUNTIF(fériés,X2)&gt;0),COUNTIF(X3:X22,"R"),0)</f>
        <v>0</v>
      </c>
      <c r="Y24">
        <f>IF(OR(WEEKDAY(Y2)=1,WEEKDAY(Y2)=7,COUNTIF(fériés,Y2)&gt;0),COUNTIF(Y3:Y22,"R"),0)</f>
        <v>0</v>
      </c>
      <c r="Z24">
        <f>IF(OR(WEEKDAY(Z2)=1,WEEKDAY(Z2)=7,COUNTIF(fériés,Z2)&gt;0),COUNTIF(Z3:Z22,"R"),0)</f>
        <v>0</v>
      </c>
      <c r="AA24">
        <f>IF(OR(WEEKDAY(AA2)=1,WEEKDAY(AA2)=7,COUNTIF(fériés,AA2)&gt;0),COUNTIF(AA3:AA22,"R"),0)</f>
        <v>0</v>
      </c>
      <c r="AB24">
        <f>IF(OR(WEEKDAY(AB2)=1,WEEKDAY(AB2)=7,COUNTIF(fériés,AB2)&gt;0),COUNTIF(AB3:AB22,"R"),0)</f>
        <v>0</v>
      </c>
      <c r="AC24">
        <f>IF(OR(WEEKDAY(AC2)=1,WEEKDAY(AC2)=7,COUNTIF(fériés,AC2)&gt;0),COUNTIF(AC3:AC22,"R"),0)</f>
        <v>0</v>
      </c>
      <c r="AD24">
        <f>IF(OR(WEEKDAY(AD2)=1,WEEKDAY(AD2)=7,COUNTIF(fériés,AD2)&gt;0),COUNTIF(AD3:AD22,"R"),0)</f>
        <v>0</v>
      </c>
      <c r="AE24">
        <f>IF(OR(WEEKDAY(AE2)=1,WEEKDAY(AE2)=7,COUNTIF(fériés,AE2)&gt;0),COUNTIF(AE3:AE22,"R"),0)</f>
        <v>0</v>
      </c>
      <c r="AF24">
        <f>IF(OR(WEEKDAY(AF2)=1,WEEKDAY(AF2)=7,COUNTIF(fériés,AF2)&gt;0),COUNTIF(AF3:AF22,"R"),0)</f>
        <v>0</v>
      </c>
      <c r="AG24">
        <f>IF(OR(WEEKDAY(AG2)=1,WEEKDAY(AG2)=7,COUNTIF(fériés,AG2)&gt;0),COUNTIF(AG3:AG22,"R"),0)</f>
        <v>0</v>
      </c>
      <c r="AH24" s="23">
        <v>42130</v>
      </c>
      <c r="AI24" s="24">
        <v>42150</v>
      </c>
    </row>
    <row r="25" spans="1:35" x14ac:dyDescent="0.25">
      <c r="A25" s="25" t="s">
        <v>9</v>
      </c>
      <c r="B25" s="25"/>
      <c r="C25">
        <f>IF(OR(WEEKDAY(C2)=1,WEEKDAY(C2)=7,COUNTIF(fériés,C2)&gt;0),COUNTIF(C3:C22,"F"),0)</f>
        <v>0</v>
      </c>
      <c r="D25">
        <f>IF(OR(WEEKDAY(D2)=1,WEEKDAY(D2)=7,COUNTIF(fériés,D2)&gt;0),COUNTIF(D3:D22,"F"),0)</f>
        <v>0</v>
      </c>
      <c r="E25">
        <f>IF(OR(WEEKDAY(E2)=1,WEEKDAY(E2)=7,COUNTIF(fériés,E2)&gt;0),COUNTIF(E3:E22,"F"),0)</f>
        <v>0</v>
      </c>
      <c r="F25">
        <f>IF(OR(WEEKDAY(F2)=1,WEEKDAY(F2)=7,COUNTIF(fériés,F2)&gt;0),COUNTIF(F3:F22,"F"),0)</f>
        <v>0</v>
      </c>
      <c r="G25">
        <f>IF(OR(WEEKDAY(G2)=1,WEEKDAY(G2)=7,COUNTIF(fériés,G2)&gt;0),COUNTIF(G3:G22,"F"),0)</f>
        <v>0</v>
      </c>
      <c r="H25">
        <f>IF(OR(WEEKDAY(H2)=1,WEEKDAY(H2)=7,COUNTIF(fériés,H2)&gt;0),COUNTIF(H3:H22,"F"),0)</f>
        <v>0</v>
      </c>
      <c r="I25">
        <f>IF(OR(WEEKDAY(I2)=1,WEEKDAY(I2)=7,COUNTIF(fériés,I2)&gt;0),COUNTIF(I3:I22,"F"),0)</f>
        <v>0</v>
      </c>
      <c r="J25">
        <f>IF(OR(WEEKDAY(J2)=1,WEEKDAY(J2)=7,COUNTIF(fériés,J2)&gt;0),COUNTIF(J3:J22,"F"),0)</f>
        <v>0</v>
      </c>
      <c r="K25">
        <f>IF(OR(WEEKDAY(K2)=1,WEEKDAY(K2)=7,COUNTIF(fériés,K2)&gt;0),COUNTIF(K3:K22,"F"),0)</f>
        <v>0</v>
      </c>
      <c r="L25">
        <f>IF(OR(WEEKDAY(L2)=1,WEEKDAY(L2)=7,COUNTIF(fériés,L2)&gt;0),COUNTIF(L3:L22,"F"),0)</f>
        <v>0</v>
      </c>
      <c r="M25">
        <f>IF(OR(WEEKDAY(M2)=1,WEEKDAY(M2)=7,COUNTIF(fériés,M2)&gt;0),COUNTIF(M3:M22,"F"),0)</f>
        <v>0</v>
      </c>
      <c r="N25">
        <f>IF(OR(WEEKDAY(N2)=1,WEEKDAY(N2)=7,COUNTIF(fériés,N2)&gt;0),COUNTIF(N3:N22,"F"),0)</f>
        <v>0</v>
      </c>
      <c r="O25">
        <f>IF(OR(WEEKDAY(O2)=1,WEEKDAY(O2)=7,COUNTIF(fériés,O2)&gt;0),COUNTIF(O3:O22,"F"),0)</f>
        <v>0</v>
      </c>
      <c r="P25">
        <f>IF(OR(WEEKDAY(P2)=1,WEEKDAY(P2)=7,COUNTIF(fériés,P2)&gt;0),COUNTIF(P3:P22,"F"),0)</f>
        <v>1</v>
      </c>
      <c r="Q25">
        <f>IF(OR(WEEKDAY(Q2)=1,WEEKDAY(Q2)=7,COUNTIF(fériés,Q2)&gt;0),COUNTIF(Q3:Q22,"F"),0)</f>
        <v>0</v>
      </c>
      <c r="R25">
        <f>IF(OR(WEEKDAY(R2)=1,WEEKDAY(R2)=7,COUNTIF(fériés,R2)&gt;0),COUNTIF(R3:R22,"F"),0)</f>
        <v>1</v>
      </c>
      <c r="S25">
        <f>IF(OR(WEEKDAY(S2)=1,WEEKDAY(S2)=7,COUNTIF(fériés,S2)&gt;0),COUNTIF(S3:S22,"F"),0)</f>
        <v>0</v>
      </c>
      <c r="T25">
        <f>IF(OR(WEEKDAY(T2)=1,WEEKDAY(T2)=7,COUNTIF(fériés,T2)&gt;0),COUNTIF(T3:T22,"F"),0)</f>
        <v>0</v>
      </c>
      <c r="U25">
        <f>IF(OR(WEEKDAY(U2)=1,WEEKDAY(U2)=7,COUNTIF(fériés,U2)&gt;0),COUNTIF(U3:U22,"F"),0)</f>
        <v>0</v>
      </c>
      <c r="V25">
        <f>IF(OR(WEEKDAY(V2)=1,WEEKDAY(V2)=7,COUNTIF(fériés,V2)&gt;0),COUNTIF(V3:V22,"F"),0)</f>
        <v>0</v>
      </c>
      <c r="W25">
        <f>IF(OR(WEEKDAY(W2)=1,WEEKDAY(W2)=7,COUNTIF(fériés,W2)&gt;0),COUNTIF(W3:W22,"F"),0)</f>
        <v>0</v>
      </c>
      <c r="X25">
        <f>IF(OR(WEEKDAY(X2)=1,WEEKDAY(X2)=7,COUNTIF(fériés,X2)&gt;0),COUNTIF(X3:X22,"F"),0)</f>
        <v>0</v>
      </c>
      <c r="Y25">
        <f>IF(OR(WEEKDAY(Y2)=1,WEEKDAY(Y2)=7,COUNTIF(fériés,Y2)&gt;0),COUNTIF(Y3:Y22,"F"),0)</f>
        <v>0</v>
      </c>
      <c r="Z25">
        <f>IF(OR(WEEKDAY(Z2)=1,WEEKDAY(Z2)=7,COUNTIF(fériés,Z2)&gt;0),COUNTIF(Z3:Z22,"F"),0)</f>
        <v>0</v>
      </c>
      <c r="AA25">
        <f>IF(OR(WEEKDAY(AA2)=1,WEEKDAY(AA2)=7,COUNTIF(fériés,AA2)&gt;0),COUNTIF(AA3:AA22,"F"),0)</f>
        <v>0</v>
      </c>
      <c r="AB25">
        <f>IF(OR(WEEKDAY(AB2)=1,WEEKDAY(AB2)=7,COUNTIF(fériés,AB2)&gt;0),COUNTIF(AB3:AB22,"F"),0)</f>
        <v>0</v>
      </c>
      <c r="AC25">
        <f>IF(OR(WEEKDAY(AC2)=1,WEEKDAY(AC2)=7,COUNTIF(fériés,AC2)&gt;0),COUNTIF(AC3:AC22,"F"),0)</f>
        <v>0</v>
      </c>
      <c r="AD25">
        <f>IF(OR(WEEKDAY(AD2)=1,WEEKDAY(AD2)=7,COUNTIF(fériés,AD2)&gt;0),COUNTIF(AD3:AD22,"F"),0)</f>
        <v>0</v>
      </c>
      <c r="AE25">
        <f>IF(OR(WEEKDAY(AE2)=1,WEEKDAY(AE2)=7,COUNTIF(fériés,AE2)&gt;0),COUNTIF(AE3:AE22,"F"),0)</f>
        <v>0</v>
      </c>
      <c r="AF25">
        <f>IF(OR(WEEKDAY(AF2)=1,WEEKDAY(AF2)=7,COUNTIF(fériés,AF2)&gt;0),COUNTIF(AF3:AF22,"F"),0)</f>
        <v>0</v>
      </c>
      <c r="AG25">
        <f>IF(OR(WEEKDAY(AG2)=1,WEEKDAY(AG2)=7,COUNTIF(fériés,AG2)&gt;0),COUNTIF(AG3:AG22,"F"),0)</f>
        <v>0</v>
      </c>
      <c r="AH25" s="14"/>
      <c r="AI25" s="17"/>
    </row>
    <row r="26" spans="1:35" x14ac:dyDescent="0.25">
      <c r="A26" s="25" t="s">
        <v>7</v>
      </c>
      <c r="B26" s="25"/>
      <c r="C26">
        <f>IF(AND(IF(OR(WEEKDAY(C2)=1,WEEKDAY(C2)=7,COUNTIF(fériés,C2)&gt;0),OR(COUNTIF(C3:C22,"R")&gt;0,COUNTIF(C3:C22,"F")&gt;0))),COUNTIF(C3:C22,"R")+COUNTIF(C3:C22,"F"),0)</f>
        <v>0</v>
      </c>
      <c r="D26">
        <f>IF(AND(IF(OR(WEEKDAY(D2)=1,WEEKDAY(D2)=7,COUNTIF(fériés,D2)&gt;0),OR(COUNTIF(D3:D22,"R")&gt;0,COUNTIF(D3:D22,"F")&gt;0))),COUNTIF(D3:D22,"R")+COUNTIF(D3:D22,"F"),0)</f>
        <v>1</v>
      </c>
      <c r="E26">
        <f>IF(AND(IF(OR(WEEKDAY(E2)=1,WEEKDAY(E2)=7,COUNTIF(fériés,E2)&gt;0),OR(COUNTIF(E3:E22,"R")&gt;0,COUNTIF(E3:E22,"F")&gt;0))),COUNTIF(E3:E22,"R")+COUNTIF(E3:E22,"F"),0)</f>
        <v>2</v>
      </c>
      <c r="F26">
        <f>IF(AND(IF(OR(WEEKDAY(F2)=1,WEEKDAY(F2)=7,COUNTIF(fériés,F2)&gt;0),OR(COUNTIF(F3:F22,"R")&gt;0,COUNTIF(F3:F22,"F")&gt;0))),COUNTIF(F3:F22,"R")+COUNTIF(F3:F22,"F"),0)</f>
        <v>0</v>
      </c>
      <c r="G26">
        <f>IF(AND(IF(OR(WEEKDAY(G2)=1,WEEKDAY(G2)=7,COUNTIF(fériés,G2)&gt;0),OR(COUNTIF(G3:G22,"R")&gt;0,COUNTIF(G3:G22,"F")&gt;0))),COUNTIF(G3:G22,"R")+COUNTIF(G3:G22,"F"),0)</f>
        <v>0</v>
      </c>
      <c r="H26">
        <f>IF(AND(IF(OR(WEEKDAY(H2)=1,WEEKDAY(H2)=7,COUNTIF(fériés,H2)&gt;0),OR(COUNTIF(H3:H22,"R")&gt;0,COUNTIF(H3:H22,"F")&gt;0))),COUNTIF(H3:H22,"R")+COUNTIF(H3:H22,"F"),0)</f>
        <v>0</v>
      </c>
      <c r="I26">
        <f>IF(AND(IF(OR(WEEKDAY(I2)=1,WEEKDAY(I2)=7,COUNTIF(fériés,I2)&gt;0),OR(COUNTIF(I3:I22,"R")&gt;0,COUNTIF(I3:I22,"F")&gt;0))),COUNTIF(I3:I22,"R")+COUNTIF(I3:I22,"F"),0)</f>
        <v>0</v>
      </c>
      <c r="J26">
        <f>IF(AND(IF(OR(WEEKDAY(J2)=1,WEEKDAY(J2)=7,COUNTIF(fériés,J2)&gt;0),OR(COUNTIF(J3:J22,"R")&gt;0,COUNTIF(J3:J22,"F")&gt;0))),COUNTIF(J3:J22,"R")+COUNTIF(J3:J22,"F"),0)</f>
        <v>0</v>
      </c>
      <c r="K26">
        <f>IF(AND(IF(OR(WEEKDAY(K2)=1,WEEKDAY(K2)=7,COUNTIF(fériés,K2)&gt;0),OR(COUNTIF(K3:K22,"R")&gt;0,COUNTIF(K3:K22,"F")&gt;0))),COUNTIF(K3:K22,"R")+COUNTIF(K3:K22,"F"),0)</f>
        <v>0</v>
      </c>
      <c r="L26">
        <f>IF(AND(IF(OR(WEEKDAY(L2)=1,WEEKDAY(L2)=7,COUNTIF(fériés,L2)&gt;0),OR(COUNTIF(L3:L22,"R")&gt;0,COUNTIF(L3:L22,"F")&gt;0))),COUNTIF(L3:L22,"R")+COUNTIF(L3:L22,"F"),0)</f>
        <v>0</v>
      </c>
      <c r="M26">
        <f>IF(AND(IF(OR(WEEKDAY(M2)=1,WEEKDAY(M2)=7,COUNTIF(fériés,M2)&gt;0),OR(COUNTIF(M3:M22,"R")&gt;0,COUNTIF(M3:M22,"F")&gt;0))),COUNTIF(M3:M22,"R")+COUNTIF(M3:M22,"F"),0)</f>
        <v>0</v>
      </c>
      <c r="N26">
        <f>IF(AND(IF(OR(WEEKDAY(N2)=1,WEEKDAY(N2)=7,COUNTIF(fériés,N2)&gt;0),OR(COUNTIF(N3:N22,"R")&gt;0,COUNTIF(N3:N22,"F")&gt;0))),COUNTIF(N3:N22,"R")+COUNTIF(N3:N22,"F"),0)</f>
        <v>0</v>
      </c>
      <c r="O26">
        <f>IF(AND(IF(OR(WEEKDAY(O2)=1,WEEKDAY(O2)=7,COUNTIF(fériés,O2)&gt;0),OR(COUNTIF(O3:O22,"R")&gt;0,COUNTIF(O3:O22,"F")&gt;0))),COUNTIF(O3:O22,"R")+COUNTIF(O3:O22,"F"),0)</f>
        <v>0</v>
      </c>
      <c r="P26">
        <f>IF(AND(IF(OR(WEEKDAY(P2)=1,WEEKDAY(P2)=7,COUNTIF(fériés,P2)&gt;0),OR(COUNTIF(P3:P22,"R")&gt;0,COUNTIF(P3:P22,"F")&gt;0))),COUNTIF(P3:P22,"R")+COUNTIF(P3:P22,"F"),0)</f>
        <v>1</v>
      </c>
      <c r="Q26">
        <f>IF(AND(IF(OR(WEEKDAY(Q2)=1,WEEKDAY(Q2)=7,COUNTIF(fériés,Q2)&gt;0),OR(COUNTIF(Q3:Q22,"R")&gt;0,COUNTIF(Q3:Q22,"F")&gt;0))),COUNTIF(Q3:Q22,"R")+COUNTIF(Q3:Q22,"F"),0)</f>
        <v>0</v>
      </c>
      <c r="R26">
        <f>IF(AND(IF(OR(WEEKDAY(R2)=1,WEEKDAY(R2)=7,COUNTIF(fériés,R2)&gt;0),OR(COUNTIF(R3:R22,"R")&gt;0,COUNTIF(R3:R22,"F")&gt;0))),COUNTIF(R3:R22,"R")+COUNTIF(R3:R22,"F"),0)</f>
        <v>2</v>
      </c>
      <c r="S26">
        <f>IF(AND(IF(OR(WEEKDAY(S2)=1,WEEKDAY(S2)=7,COUNTIF(fériés,S2)&gt;0),OR(COUNTIF(S3:S22,"R")&gt;0,COUNTIF(S3:S22,"F")&gt;0))),COUNTIF(S3:S22,"R")+COUNTIF(S3:S22,"F"),0)</f>
        <v>0</v>
      </c>
      <c r="T26">
        <f>IF(AND(IF(OR(WEEKDAY(T2)=1,WEEKDAY(T2)=7,COUNTIF(fériés,T2)&gt;0),OR(COUNTIF(T3:T22,"R")&gt;0,COUNTIF(T3:T22,"F")&gt;0))),COUNTIF(T3:T22,"R")+COUNTIF(T3:T22,"F"),0)</f>
        <v>0</v>
      </c>
      <c r="U26">
        <f>IF(AND(IF(OR(WEEKDAY(U2)=1,WEEKDAY(U2)=7,COUNTIF(fériés,U2)&gt;0),OR(COUNTIF(U3:U22,"R")&gt;0,COUNTIF(U3:U22,"F")&gt;0))),COUNTIF(U3:U22,"R")+COUNTIF(U3:U22,"F"),0)</f>
        <v>0</v>
      </c>
      <c r="V26">
        <f>IF(AND(IF(OR(WEEKDAY(V2)=1,WEEKDAY(V2)=7,COUNTIF(fériés,V2)&gt;0),OR(COUNTIF(V3:V22,"R")&gt;0,COUNTIF(V3:V22,"F")&gt;0))),COUNTIF(V3:V22,"R")+COUNTIF(V3:V22,"F"),0)</f>
        <v>0</v>
      </c>
      <c r="W26">
        <f>IF(AND(IF(OR(WEEKDAY(W2)=1,WEEKDAY(W2)=7,COUNTIF(fériés,W2)&gt;0),OR(COUNTIF(W3:W22,"R")&gt;0,COUNTIF(W3:W22,"F")&gt;0))),COUNTIF(W3:W22,"R")+COUNTIF(W3:W22,"F"),0)</f>
        <v>0</v>
      </c>
      <c r="X26">
        <f>IF(AND(IF(OR(WEEKDAY(X2)=1,WEEKDAY(X2)=7,COUNTIF(fériés,X2)&gt;0),OR(COUNTIF(X3:X22,"R")&gt;0,COUNTIF(X3:X22,"F")&gt;0))),COUNTIF(X3:X22,"R")+COUNTIF(X3:X22,"F"),0)</f>
        <v>0</v>
      </c>
      <c r="Y26">
        <f>IF(AND(IF(OR(WEEKDAY(Y2)=1,WEEKDAY(Y2)=7,COUNTIF(fériés,Y2)&gt;0),OR(COUNTIF(Y3:Y22,"R")&gt;0,COUNTIF(Y3:Y22,"F")&gt;0))),COUNTIF(Y3:Y22,"R")+COUNTIF(Y3:Y22,"F"),0)</f>
        <v>0</v>
      </c>
      <c r="Z26">
        <f>IF(AND(IF(OR(WEEKDAY(Z2)=1,WEEKDAY(Z2)=7,COUNTIF(fériés,Z2)&gt;0),OR(COUNTIF(Z3:Z22,"R")&gt;0,COUNTIF(Z3:Z22,"F")&gt;0))),COUNTIF(Z3:Z22,"R")+COUNTIF(Z3:Z22,"F"),0)</f>
        <v>0</v>
      </c>
      <c r="AA26">
        <f>IF(AND(IF(OR(WEEKDAY(AA2)=1,WEEKDAY(AA2)=7,COUNTIF(fériés,AA2)&gt;0),OR(COUNTIF(AA3:AA22,"R")&gt;0,COUNTIF(AA3:AA22,"F")&gt;0))),COUNTIF(AA3:AA22,"R")+COUNTIF(AA3:AA22,"F"),0)</f>
        <v>0</v>
      </c>
      <c r="AB26">
        <f>IF(AND(IF(OR(WEEKDAY(AB2)=1,WEEKDAY(AB2)=7,COUNTIF(fériés,AB2)&gt;0),OR(COUNTIF(AB3:AB22,"R")&gt;0,COUNTIF(AB3:AB22,"F")&gt;0))),COUNTIF(AB3:AB22,"R")+COUNTIF(AB3:AB22,"F"),0)</f>
        <v>0</v>
      </c>
      <c r="AC26">
        <f>IF(AND(IF(OR(WEEKDAY(AC2)=1,WEEKDAY(AC2)=7,COUNTIF(fériés,AC2)&gt;0),OR(COUNTIF(AC3:AC22,"R")&gt;0,COUNTIF(AC3:AC22,"F")&gt;0))),COUNTIF(AC3:AC22,"R")+COUNTIF(AC3:AC22,"F"),0)</f>
        <v>0</v>
      </c>
      <c r="AD26">
        <f>IF(AND(IF(OR(WEEKDAY(AD2)=1,WEEKDAY(AD2)=7,COUNTIF(fériés,AD2)&gt;0),OR(COUNTIF(AD3:AD22,"R")&gt;0,COUNTIF(AD3:AD22,"F")&gt;0))),COUNTIF(AD3:AD22,"R")+COUNTIF(AD3:AD22,"F"),0)</f>
        <v>0</v>
      </c>
      <c r="AE26">
        <f>IF(AND(IF(OR(WEEKDAY(AE2)=1,WEEKDAY(AE2)=7,COUNTIF(fériés,AE2)&gt;0),OR(COUNTIF(AE3:AE22,"R")&gt;0,COUNTIF(AE3:AE22,"F")&gt;0))),COUNTIF(AE3:AE22,"R")+COUNTIF(AE3:AE22,"F"),0)</f>
        <v>0</v>
      </c>
      <c r="AF26">
        <f>IF(AND(IF(OR(WEEKDAY(AF2)=1,WEEKDAY(AF2)=7,COUNTIF(fériés,AF2)&gt;0),OR(COUNTIF(AF3:AF22,"R")&gt;0,COUNTIF(AF3:AF22,"F")&gt;0))),COUNTIF(AF3:AF22,"R")+COUNTIF(AF3:AF22,"F"),0)</f>
        <v>0</v>
      </c>
      <c r="AG26">
        <f>IF(AND(IF(OR(WEEKDAY(AG2)=1,WEEKDAY(AG2)=7,COUNTIF(fériés,AG2)&gt;0),OR(COUNTIF(AG3:AG22,"R")&gt;0,COUNTIF(AG3:AG22,"F")&gt;0))),COUNTIF(AG3:AG22,"R")+COUNTIF(AG3:AG22,"F"),0)</f>
        <v>0</v>
      </c>
      <c r="AH26" s="15"/>
      <c r="AI26" s="28">
        <f>SUMPRODUCT((C2:AG2&gt;=AH24)*(C2:AG2&lt;=AI24)*(C29:AG29))</f>
        <v>13</v>
      </c>
    </row>
    <row r="27" spans="1:35" x14ac:dyDescent="0.25">
      <c r="A27" s="26"/>
      <c r="B27" s="26"/>
      <c r="AH27" s="14"/>
      <c r="AI27" s="17"/>
    </row>
    <row r="28" spans="1:35" x14ac:dyDescent="0.25">
      <c r="A28" s="25" t="s">
        <v>10</v>
      </c>
      <c r="B28" s="25"/>
      <c r="C28">
        <f>IF(OR(WEEKDAY(C2)=1,WEEKDAY(C2)=7,COUNTIF(fériés,C2)&gt;0),COUNTIF(C3:C22,"Z"),0)</f>
        <v>0</v>
      </c>
      <c r="D28">
        <f>IF(OR(WEEKDAY(D2)=1,WEEKDAY(D2)=7,COUNTIF(fériés,D2)&gt;0),COUNTIF(D3:D22,"Z"),0)</f>
        <v>0</v>
      </c>
      <c r="E28">
        <f>IF(OR(WEEKDAY(E2)=1,WEEKDAY(E2)=7,COUNTIF(fériés,E2)&gt;0),COUNTIF(E3:E22,"Z"),0)</f>
        <v>1</v>
      </c>
      <c r="F28">
        <f>IF(OR(WEEKDAY(F2)=1,WEEKDAY(F2)=7,COUNTIF(fériés,F2)&gt;0),COUNTIF(F3:F22,"Z"),0)</f>
        <v>0</v>
      </c>
      <c r="G28">
        <f>IF(OR(WEEKDAY(G2)=1,WEEKDAY(G2)=7,COUNTIF(fériés,G2)&gt;0),COUNTIF(G3:G22,"Z"),0)</f>
        <v>0</v>
      </c>
      <c r="H28">
        <f>IF(OR(WEEKDAY(H2)=1,WEEKDAY(H2)=7,COUNTIF(fériés,H2)&gt;0),COUNTIF(H3:H22,"Z"),0)</f>
        <v>0</v>
      </c>
      <c r="I28">
        <f>IF(OR(WEEKDAY(I2)=1,WEEKDAY(I2)=7,COUNTIF(fériés,I2)&gt;0),COUNTIF(I3:I22,"Z"),0)</f>
        <v>0</v>
      </c>
      <c r="J28">
        <f>IF(OR(WEEKDAY(J2)=1,WEEKDAY(J2)=7,COUNTIF(fériés,J2)&gt;0),COUNTIF(J3:J22,"Z"),0)</f>
        <v>1</v>
      </c>
      <c r="K28">
        <f>IF(OR(WEEKDAY(K2)=1,WEEKDAY(K2)=7,COUNTIF(fériés,K2)&gt;0),COUNTIF(K3:K22,"Z"),0)</f>
        <v>1</v>
      </c>
      <c r="L28">
        <f>IF(OR(WEEKDAY(L2)=1,WEEKDAY(L2)=7,COUNTIF(fériés,L2)&gt;0),COUNTIF(L3:L22,"Z"),0)</f>
        <v>1</v>
      </c>
      <c r="M28">
        <f>IF(OR(WEEKDAY(M2)=1,WEEKDAY(M2)=7,COUNTIF(fériés,M2)&gt;0),COUNTIF(M3:M22,"Z"),0)</f>
        <v>0</v>
      </c>
      <c r="N28">
        <f>IF(OR(WEEKDAY(N2)=1,WEEKDAY(N2)=7,COUNTIF(fériés,N2)&gt;0),COUNTIF(N3:N22,"Z"),0)</f>
        <v>0</v>
      </c>
      <c r="O28">
        <f>IF(OR(WEEKDAY(O2)=1,WEEKDAY(O2)=7,COUNTIF(fériés,O2)&gt;0),COUNTIF(O3:O22,"Z"),0)</f>
        <v>0</v>
      </c>
      <c r="P28">
        <f>IF(OR(WEEKDAY(P2)=1,WEEKDAY(P2)=7,COUNTIF(fériés,P2)&gt;0),COUNTIF(P3:P22,"Z"),0)</f>
        <v>1</v>
      </c>
      <c r="Q28">
        <f>IF(OR(WEEKDAY(Q2)=1,WEEKDAY(Q2)=7,COUNTIF(fériés,Q2)&gt;0),COUNTIF(Q3:Q22,"Z"),0)</f>
        <v>0</v>
      </c>
      <c r="R28">
        <f>IF(OR(WEEKDAY(R2)=1,WEEKDAY(R2)=7,COUNTIF(fériés,R2)&gt;0),COUNTIF(R3:R22,"Z"),0)</f>
        <v>1</v>
      </c>
      <c r="S28">
        <f>IF(OR(WEEKDAY(S2)=1,WEEKDAY(S2)=7,COUNTIF(fériés,S2)&gt;0),COUNTIF(S3:S22,"Z"),0)</f>
        <v>1</v>
      </c>
      <c r="T28">
        <f>IF(OR(WEEKDAY(T2)=1,WEEKDAY(T2)=7,COUNTIF(fériés,T2)&gt;0),COUNTIF(T3:T22,"Z"),0)</f>
        <v>0</v>
      </c>
      <c r="U28">
        <f>IF(OR(WEEKDAY(U2)=1,WEEKDAY(U2)=7,COUNTIF(fériés,U2)&gt;0),COUNTIF(U3:U22,"Z"),0)</f>
        <v>0</v>
      </c>
      <c r="V28">
        <f>IF(OR(WEEKDAY(V2)=1,WEEKDAY(V2)=7,COUNTIF(fériés,V2)&gt;0),COUNTIF(V3:V22,"Z"),0)</f>
        <v>0</v>
      </c>
      <c r="W28">
        <f>IF(OR(WEEKDAY(W2)=1,WEEKDAY(W2)=7,COUNTIF(fériés,W2)&gt;0),COUNTIF(W3:W22,"Z"),0)</f>
        <v>0</v>
      </c>
      <c r="X28">
        <f>IF(OR(WEEKDAY(X2)=1,WEEKDAY(X2)=7,COUNTIF(fériés,X2)&gt;0),COUNTIF(X3:X22,"Z"),0)</f>
        <v>0</v>
      </c>
      <c r="Y28">
        <f>IF(OR(WEEKDAY(Y2)=1,WEEKDAY(Y2)=7,COUNTIF(fériés,Y2)&gt;0),COUNTIF(Y3:Y22,"Z"),0)</f>
        <v>1</v>
      </c>
      <c r="Z28">
        <f>IF(OR(WEEKDAY(Z2)=1,WEEKDAY(Z2)=7,COUNTIF(fériés,Z2)&gt;0),COUNTIF(Z3:Z22,"Z"),0)</f>
        <v>1</v>
      </c>
      <c r="AA28">
        <f>IF(OR(WEEKDAY(AA2)=1,WEEKDAY(AA2)=7,COUNTIF(fériés,AA2)&gt;0),COUNTIF(AA3:AA22,"Z"),0)</f>
        <v>1</v>
      </c>
      <c r="AB28">
        <f>IF(OR(WEEKDAY(AB2)=1,WEEKDAY(AB2)=7,COUNTIF(fériés,AB2)&gt;0),COUNTIF(AB3:AB22,"Z"),0)</f>
        <v>0</v>
      </c>
      <c r="AC28">
        <f>IF(OR(WEEKDAY(AC2)=1,WEEKDAY(AC2)=7,COUNTIF(fériés,AC2)&gt;0),COUNTIF(AC3:AC22,"Z"),0)</f>
        <v>0</v>
      </c>
      <c r="AD28">
        <f>IF(OR(WEEKDAY(AD2)=1,WEEKDAY(AD2)=7,COUNTIF(fériés,AD2)&gt;0),COUNTIF(AD3:AD22,"Z"),0)</f>
        <v>0</v>
      </c>
      <c r="AE28">
        <f>IF(OR(WEEKDAY(AE2)=1,WEEKDAY(AE2)=7,COUNTIF(fériés,AE2)&gt;0),COUNTIF(AE3:AE22,"Z"),0)</f>
        <v>0</v>
      </c>
      <c r="AF28">
        <f>IF(OR(WEEKDAY(AF2)=1,WEEKDAY(AF2)=7,COUNTIF(fériés,AF2)&gt;0),COUNTIF(AF3:AF22,"Z"),0)</f>
        <v>0</v>
      </c>
      <c r="AG28">
        <f>IF(OR(WEEKDAY(AG2)=1,WEEKDAY(AG2)=7,COUNTIF(fériés,AG2)&gt;0),COUNTIF(AG3:AG22,"Z"),0)</f>
        <v>0</v>
      </c>
      <c r="AH28" s="14"/>
      <c r="AI28" s="17"/>
    </row>
    <row r="29" spans="1:35" x14ac:dyDescent="0.25">
      <c r="A29" s="25" t="s">
        <v>11</v>
      </c>
      <c r="B29" s="25"/>
      <c r="C29" s="22">
        <f>IF(OR(WEEKDAY(C2)=1,WEEKDAY(C2)=7,COUNTIF(fériés,C2)&gt;0),0,COUNTIF(C3:C22,"Z"))</f>
        <v>0</v>
      </c>
      <c r="D29" s="22">
        <f>IF(OR(WEEKDAY(D2)=1,WEEKDAY(D2)=7,COUNTIF(fériés,D2)&gt;0),0,COUNTIF(D3:D22,"Z"))</f>
        <v>0</v>
      </c>
      <c r="E29" s="22">
        <f>IF(OR(WEEKDAY(E2)=1,WEEKDAY(E2)=7,COUNTIF(fériés,E2)&gt;0),0,COUNTIF(E3:E22,"Z"))</f>
        <v>0</v>
      </c>
      <c r="F29" s="22">
        <f>IF(OR(WEEKDAY(F2)=1,WEEKDAY(F2)=7,COUNTIF(fériés,F2)&gt;0),0,COUNTIF(F3:F22,"Z"))</f>
        <v>1</v>
      </c>
      <c r="G29" s="22">
        <f>IF(OR(WEEKDAY(G2)=1,WEEKDAY(G2)=7,COUNTIF(fériés,G2)&gt;0),0,COUNTIF(G3:G22,"Z"))</f>
        <v>1</v>
      </c>
      <c r="H29" s="22">
        <f>IF(OR(WEEKDAY(H2)=1,WEEKDAY(H2)=7,COUNTIF(fériés,H2)&gt;0),0,COUNTIF(H3:H22,"Z"))</f>
        <v>1</v>
      </c>
      <c r="I29" s="22">
        <f>IF(OR(WEEKDAY(I2)=1,WEEKDAY(I2)=7,COUNTIF(fériés,I2)&gt;0),0,COUNTIF(I3:I22,"Z"))</f>
        <v>1</v>
      </c>
      <c r="J29" s="22">
        <f>IF(OR(WEEKDAY(J2)=1,WEEKDAY(J2)=7,COUNTIF(fériés,J2)&gt;0),0,COUNTIF(J3:J22,"Z"))</f>
        <v>0</v>
      </c>
      <c r="K29" s="22">
        <f>IF(OR(WEEKDAY(K2)=1,WEEKDAY(K2)=7,COUNTIF(fériés,K2)&gt;0),0,COUNTIF(K3:K22,"Z"))</f>
        <v>0</v>
      </c>
      <c r="L29" s="22">
        <f>IF(OR(WEEKDAY(L2)=1,WEEKDAY(L2)=7,COUNTIF(fériés,L2)&gt;0),0,COUNTIF(L3:L22,"Z"))</f>
        <v>0</v>
      </c>
      <c r="M29" s="22">
        <f>IF(OR(WEEKDAY(M2)=1,WEEKDAY(M2)=7,COUNTIF(fériés,M2)&gt;0),0,COUNTIF(M3:M22,"Z"))</f>
        <v>2</v>
      </c>
      <c r="N29" s="22">
        <f>IF(OR(WEEKDAY(N2)=1,WEEKDAY(N2)=7,COUNTIF(fériés,N2)&gt;0),0,COUNTIF(N3:N22,"Z"))</f>
        <v>1</v>
      </c>
      <c r="O29" s="22">
        <f>IF(OR(WEEKDAY(O2)=1,WEEKDAY(O2)=7,COUNTIF(fériés,O2)&gt;0),0,COUNTIF(O3:O22,"Z"))</f>
        <v>1</v>
      </c>
      <c r="P29" s="22">
        <f>IF(OR(WEEKDAY(P2)=1,WEEKDAY(P2)=7,COUNTIF(fériés,P2)&gt;0),0,COUNTIF(P3:P22,"Z"))</f>
        <v>0</v>
      </c>
      <c r="Q29" s="22">
        <f>IF(OR(WEEKDAY(Q2)=1,WEEKDAY(Q2)=7,COUNTIF(fériés,Q2)&gt;0),0,COUNTIF(Q3:Q22,"Z"))</f>
        <v>1</v>
      </c>
      <c r="R29" s="22">
        <f>IF(OR(WEEKDAY(R2)=1,WEEKDAY(R2)=7,COUNTIF(fériés,R2)&gt;0),0,COUNTIF(R3:R22,"Z"))</f>
        <v>0</v>
      </c>
      <c r="S29" s="22">
        <f>IF(OR(WEEKDAY(S2)=1,WEEKDAY(S2)=7,COUNTIF(fériés,S2)&gt;0),0,COUNTIF(S3:S22,"Z"))</f>
        <v>0</v>
      </c>
      <c r="T29" s="22">
        <f>IF(OR(WEEKDAY(T2)=1,WEEKDAY(T2)=7,COUNTIF(fériés,T2)&gt;0),0,COUNTIF(T3:T22,"Z"))</f>
        <v>1</v>
      </c>
      <c r="U29" s="22">
        <f>IF(OR(WEEKDAY(U2)=1,WEEKDAY(U2)=7,COUNTIF(fériés,U2)&gt;0),0,COUNTIF(U3:U22,"Z"))</f>
        <v>1</v>
      </c>
      <c r="V29" s="22">
        <f>IF(OR(WEEKDAY(V2)=1,WEEKDAY(V2)=7,COUNTIF(fériés,V2)&gt;0),0,COUNTIF(V3:V22,"Z"))</f>
        <v>1</v>
      </c>
      <c r="W29" s="22">
        <f>IF(OR(WEEKDAY(W2)=1,WEEKDAY(W2)=7,COUNTIF(fériés,W2)&gt;0),0,COUNTIF(W3:W22,"Z"))</f>
        <v>1</v>
      </c>
      <c r="X29" s="22">
        <f>IF(OR(WEEKDAY(X2)=1,WEEKDAY(X2)=7,COUNTIF(fériés,X2)&gt;0),0,COUNTIF(X3:X22,"Z"))</f>
        <v>1</v>
      </c>
      <c r="Y29" s="22">
        <f>IF(OR(WEEKDAY(Y2)=1,WEEKDAY(Y2)=7,COUNTIF(fériés,Y2)&gt;0),0,COUNTIF(Y3:Y22,"Z"))</f>
        <v>0</v>
      </c>
      <c r="Z29" s="22">
        <f>IF(OR(WEEKDAY(Z2)=1,WEEKDAY(Z2)=7,COUNTIF(fériés,Z2)&gt;0),0,COUNTIF(Z3:Z22,"Z"))</f>
        <v>0</v>
      </c>
      <c r="AA29" s="22">
        <f>IF(OR(WEEKDAY(AA2)=1,WEEKDAY(AA2)=7,COUNTIF(fériés,AA2)&gt;0),0,COUNTIF(AA3:AA22,"Z"))</f>
        <v>0</v>
      </c>
      <c r="AB29" s="22">
        <f>IF(OR(WEEKDAY(AB2)=1,WEEKDAY(AB2)=7,COUNTIF(fériés,AB2)&gt;0),0,COUNTIF(AB3:AB22,"Z"))</f>
        <v>1</v>
      </c>
      <c r="AC29" s="22">
        <f>IF(OR(WEEKDAY(AC2)=1,WEEKDAY(AC2)=7,COUNTIF(fériés,AC2)&gt;0),0,COUNTIF(AC3:AC22,"Z"))</f>
        <v>1</v>
      </c>
      <c r="AD29" s="22">
        <f>IF(OR(WEEKDAY(AD2)=1,WEEKDAY(AD2)=7,COUNTIF(fériés,AD2)&gt;0),0,COUNTIF(AD3:AD22,"Z"))</f>
        <v>1</v>
      </c>
      <c r="AE29" s="22">
        <f>IF(OR(WEEKDAY(AE2)=1,WEEKDAY(AE2)=7,COUNTIF(fériés,AE2)&gt;0),0,COUNTIF(AE3:AE22,"Z"))</f>
        <v>1</v>
      </c>
      <c r="AF29" s="22">
        <f>IF(OR(WEEKDAY(AF2)=1,WEEKDAY(AF2)=7,COUNTIF(fériés,AF2)&gt;0),0,COUNTIF(AF3:AF22,"Z"))</f>
        <v>0</v>
      </c>
      <c r="AG29" s="22">
        <f>IF(OR(WEEKDAY(AG2)=1,WEEKDAY(AG2)=7,COUNTIF(fériés,AG2)&gt;0),0,COUNTIF(AG3:AG22,"Z"))</f>
        <v>0</v>
      </c>
      <c r="AH29" s="14"/>
      <c r="AI29" s="31"/>
    </row>
    <row r="30" spans="1:35" x14ac:dyDescent="0.25">
      <c r="AH30" s="15"/>
      <c r="AI30" s="18"/>
    </row>
    <row r="31" spans="1:35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15"/>
      <c r="AI31" s="18"/>
    </row>
    <row r="32" spans="1:35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15"/>
      <c r="AI32" s="18"/>
    </row>
    <row r="33" spans="3:35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5"/>
      <c r="AI33" s="18"/>
    </row>
    <row r="34" spans="3:35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15"/>
      <c r="AI34" s="18"/>
    </row>
    <row r="35" spans="3:35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15"/>
      <c r="AI35" s="18"/>
    </row>
    <row r="36" spans="3:35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15"/>
      <c r="AI36" s="18"/>
    </row>
    <row r="37" spans="3:35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15"/>
      <c r="AI37" s="18"/>
    </row>
    <row r="38" spans="3:35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15"/>
      <c r="AI38" s="18"/>
    </row>
    <row r="39" spans="3:35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16"/>
      <c r="AI39" s="19"/>
    </row>
  </sheetData>
  <mergeCells count="5">
    <mergeCell ref="A26:B26"/>
    <mergeCell ref="A24:B24"/>
    <mergeCell ref="A25:B25"/>
    <mergeCell ref="A28:B28"/>
    <mergeCell ref="A29:B29"/>
  </mergeCells>
  <conditionalFormatting sqref="C1:AG22">
    <cfRule type="expression" dxfId="1" priority="3">
      <formula>COUNTIF($AH$5:$AH$16,C$2)</formula>
    </cfRule>
    <cfRule type="expression" dxfId="0" priority="4">
      <formula>WEEKDAY(C$2,2)&gt;5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INDEX</vt:lpstr>
      <vt:lpstr>Feuil2</vt:lpstr>
      <vt:lpstr>Feuil3</vt:lpstr>
      <vt:lpstr>date__fin</vt:lpstr>
      <vt:lpstr>date_debut</vt:lpstr>
      <vt:lpstr>fériés</vt:lpstr>
      <vt:lpstr>planning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Michel</cp:lastModifiedBy>
  <dcterms:created xsi:type="dcterms:W3CDTF">2015-04-05T17:25:26Z</dcterms:created>
  <dcterms:modified xsi:type="dcterms:W3CDTF">2015-04-06T10:29:16Z</dcterms:modified>
</cp:coreProperties>
</file>