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Catégorisateur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<sst xmlns="http://schemas.openxmlformats.org/spreadsheetml/2006/main" count="50" uniqueCount="34">
  <si>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CATÉGORISATEUR DE COLS</t>
  </si>
  <si>
    <t>Par Linkinito</t>
  </si>
  <si>
    <t>Ce catégorisateur vous permet, en fonction des caractéristiques d'un col, de calculer sa catégorie sur le Tour de France (en tenant compte de plusieurs paramètres).</t>
  </si>
  <si>
    <t>Cat</t>
  </si>
  <si>
    <t>C²</t>
  </si>
  <si>
    <t>Temps</t>
  </si>
  <si>
    <t>HC</t>
  </si>
  <si>
    <t>Longueur (en km)</t>
  </si>
  <si>
    <t>Vit</t>
  </si>
  <si>
    <t>1C</t>
  </si>
  <si>
    <t>Tps</t>
  </si>
  <si>
    <t>2C</t>
  </si>
  <si>
    <t>Pente moyenne</t>
  </si>
  <si>
    <t>3C</t>
  </si>
  <si>
    <t>C²Corr</t>
  </si>
  <si>
    <t>4C</t>
  </si>
  <si>
    <t>Altitude (en m)</t>
  </si>
  <si>
    <t>AltBonus</t>
  </si>
  <si>
    <t>MTFBonus</t>
  </si>
  <si>
    <t>Arrivée au sommet ?</t>
  </si>
  <si>
    <t>Non</t>
  </si>
  <si>
    <t>CatBase</t>
  </si>
  <si>
    <t>Hors Catégorie</t>
  </si>
  <si>
    <t>Etalon</t>
  </si>
  <si>
    <t>1ère</t>
  </si>
  <si>
    <t>Catégorie calculée</t>
  </si>
  <si>
    <t>RatioTps</t>
  </si>
  <si>
    <t>2ème</t>
  </si>
  <si>
    <t>C²Nouv</t>
  </si>
  <si>
    <t>3ème</t>
  </si>
  <si>
    <t>CatFinal</t>
  </si>
  <si>
    <t>4ème</t>
  </si>
  <si>
    <t>NC</t>
  </si>
  <si>
    <t>Non catégorisé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</si>
</sst>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7">
    <font>
      <sz val="10"/>
      <name val="Arial"/>
      <family val="2"/>
    </font>
    <font>
      <sz val="10"/>
      <name val="Segoe UI"/>
      <family val="2"/>
    </font>
    <font>
      <b/>
      <sz val="14"/>
      <name val="Segoe UI"/>
      <family val="2"/>
    </font>
    <font>
      <sz val="10"/>
      <color indexed="9"/>
      <name val="Segoe UI"/>
      <family val="2"/>
    </font>
    <font>
      <b/>
      <sz val="10"/>
      <name val="Segoe UI"/>
      <family val="2"/>
    </font>
    <font>
      <sz val="10"/>
      <color indexed="26"/>
      <name val="Segoe UI"/>
      <family val="2"/>
    </font>
    <font>
      <sz val="10"/>
      <color indexed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1" xfId="0" applyFont="1" applyFill="1" applyBorder="1" applyAlignment="1" applyProtection="1">
      <alignment/>
      <protection/>
    </xf>
    <xf numFmtId="164" fontId="1" fillId="2" borderId="2" xfId="0" applyFont="1" applyFill="1" applyBorder="1" applyAlignment="1" applyProtection="1">
      <alignment/>
      <protection/>
    </xf>
    <xf numFmtId="164" fontId="1" fillId="2" borderId="3" xfId="0" applyFont="1" applyFill="1" applyBorder="1" applyAlignment="1" applyProtection="1">
      <alignment/>
      <protection/>
    </xf>
    <xf numFmtId="164" fontId="1" fillId="0" borderId="0" xfId="0" applyFont="1" applyFill="1" applyAlignment="1" applyProtection="1">
      <alignment/>
      <protection/>
    </xf>
    <xf numFmtId="164" fontId="1" fillId="2" borderId="4" xfId="0" applyFont="1" applyFill="1" applyBorder="1" applyAlignment="1" applyProtection="1">
      <alignment/>
      <protection/>
    </xf>
    <xf numFmtId="164" fontId="2" fillId="2" borderId="0" xfId="0" applyFont="1" applyFill="1" applyAlignment="1" applyProtection="1">
      <alignment/>
      <protection/>
    </xf>
    <xf numFmtId="164" fontId="1" fillId="2" borderId="0" xfId="0" applyFont="1" applyFill="1" applyAlignment="1" applyProtection="1">
      <alignment/>
      <protection/>
    </xf>
    <xf numFmtId="164" fontId="1" fillId="2" borderId="5" xfId="0" applyFont="1" applyFill="1" applyBorder="1" applyAlignment="1" applyProtection="1">
      <alignment/>
      <protection/>
    </xf>
    <xf numFmtId="164" fontId="1" fillId="2" borderId="5" xfId="0" applyFont="1" applyFill="1" applyBorder="1" applyAlignment="1" applyProtection="1">
      <alignment wrapText="1"/>
      <protection/>
    </xf>
    <xf numFmtId="164" fontId="1" fillId="0" borderId="0" xfId="0" applyFont="1" applyFill="1" applyAlignment="1" applyProtection="1">
      <alignment/>
      <protection hidden="1"/>
    </xf>
    <xf numFmtId="164" fontId="3" fillId="0" borderId="0" xfId="0" applyFont="1" applyFill="1" applyAlignment="1" applyProtection="1">
      <alignment/>
      <protection hidden="1"/>
    </xf>
    <xf numFmtId="164" fontId="0" fillId="2" borderId="0" xfId="0" applyFill="1" applyAlignment="1" applyProtection="1">
      <alignment/>
      <protection/>
    </xf>
    <xf numFmtId="164" fontId="1" fillId="2" borderId="0" xfId="0" applyFont="1" applyFill="1" applyAlignment="1" applyProtection="1">
      <alignment/>
      <protection hidden="1"/>
    </xf>
    <xf numFmtId="164" fontId="1" fillId="2" borderId="5" xfId="0" applyFont="1" applyFill="1" applyBorder="1" applyAlignment="1" applyProtection="1">
      <alignment/>
      <protection hidden="1"/>
    </xf>
    <xf numFmtId="164" fontId="4" fillId="2" borderId="0" xfId="0" applyFont="1" applyFill="1" applyAlignment="1" applyProtection="1">
      <alignment horizontal="right"/>
      <protection/>
    </xf>
    <xf numFmtId="164" fontId="1" fillId="3" borderId="6" xfId="0" applyFont="1" applyFill="1" applyBorder="1" applyAlignment="1" applyProtection="1">
      <alignment/>
      <protection locked="0"/>
    </xf>
    <xf numFmtId="164" fontId="5" fillId="2" borderId="0" xfId="0" applyFont="1" applyFill="1" applyAlignment="1" applyProtection="1">
      <alignment/>
      <protection hidden="1"/>
    </xf>
    <xf numFmtId="164" fontId="5" fillId="2" borderId="5" xfId="0" applyFont="1" applyFill="1" applyBorder="1" applyAlignment="1" applyProtection="1">
      <alignment/>
      <protection hidden="1"/>
    </xf>
    <xf numFmtId="164" fontId="1" fillId="2" borderId="0" xfId="0" applyFont="1" applyFill="1" applyAlignment="1" applyProtection="1">
      <alignment horizontal="right"/>
      <protection/>
    </xf>
    <xf numFmtId="165" fontId="1" fillId="3" borderId="6" xfId="0" applyNumberFormat="1" applyFont="1" applyFill="1" applyBorder="1" applyAlignment="1" applyProtection="1">
      <alignment/>
      <protection locked="0"/>
    </xf>
    <xf numFmtId="164" fontId="6" fillId="2" borderId="5" xfId="0" applyFont="1" applyFill="1" applyBorder="1" applyAlignment="1" applyProtection="1">
      <alignment/>
      <protection hidden="1"/>
    </xf>
    <xf numFmtId="164" fontId="1" fillId="3" borderId="6" xfId="0" applyFont="1" applyFill="1" applyBorder="1" applyAlignment="1" applyProtection="1">
      <alignment horizontal="right"/>
      <protection locked="0"/>
    </xf>
    <xf numFmtId="164" fontId="1" fillId="3" borderId="6" xfId="0" applyFont="1" applyFill="1" applyBorder="1" applyAlignment="1" applyProtection="1">
      <alignment horizontal="right"/>
      <protection hidden="1"/>
    </xf>
    <xf numFmtId="164" fontId="1" fillId="2" borderId="7" xfId="0" applyFont="1" applyFill="1" applyBorder="1" applyAlignment="1" applyProtection="1">
      <alignment/>
      <protection/>
    </xf>
    <xf numFmtId="164" fontId="1" fillId="2" borderId="8" xfId="0" applyFont="1" applyFill="1" applyBorder="1" applyAlignment="1" applyProtection="1">
      <alignment/>
      <protection/>
    </xf>
    <xf numFmtId="164" fontId="5" fillId="2" borderId="8" xfId="0" applyFont="1" applyFill="1" applyBorder="1" applyAlignment="1" applyProtection="1">
      <alignment/>
      <protection hidden="1"/>
    </xf>
    <xf numFmtId="164" fontId="5" fillId="2" borderId="9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11.57421875" style="1" customWidth="1"/>
    <col min="2" max="2" width="21.00390625" style="1" customWidth="1"/>
    <col min="3" max="3" width="1.421875" style="1" customWidth="1"/>
    <col min="4" max="4" width="15.00390625" style="1" customWidth="1"/>
    <col min="5" max="16384" width="11.57421875" style="1" customWidth="1"/>
  </cols>
  <sheetData>
    <row r="1" spans="1:13" ht="12.75">
      <c r="A1" s="2"/>
      <c r="B1" s="3"/>
      <c r="C1" s="3"/>
      <c r="D1" s="3"/>
      <c r="E1" s="3"/>
      <c r="F1" s="4"/>
      <c r="G1" s="5"/>
      <c r="H1" s="5"/>
      <c r="I1" s="5"/>
      <c r="J1" s="5"/>
      <c r="K1" s="5"/>
      <c r="L1" s="5"/>
      <c r="M1" s="5"/>
    </row>
    <row r="2" spans="1:13" ht="17.25">
      <c r="A2" s="6"/>
      <c r="B2" s="7" t="s">
        <v>0</v>
      </c>
      <c r="C2" s="7"/>
      <c r="D2" s="8"/>
      <c r="E2" s="8"/>
      <c r="F2" s="9"/>
      <c r="G2" s="5"/>
      <c r="H2" s="5"/>
      <c r="I2" s="5"/>
      <c r="J2" s="5"/>
      <c r="K2" s="5"/>
      <c r="L2" s="5"/>
      <c r="M2" s="5"/>
    </row>
    <row r="3" spans="1:13" ht="12.75">
      <c r="A3" s="6"/>
      <c r="B3" s="8" t="s">
        <v>1</v>
      </c>
      <c r="C3" s="8"/>
      <c r="D3" s="8"/>
      <c r="E3" s="8"/>
      <c r="F3" s="9"/>
      <c r="G3" s="5"/>
      <c r="H3" s="5"/>
      <c r="I3" s="5"/>
      <c r="J3" s="5"/>
      <c r="K3" s="5"/>
      <c r="L3" s="5"/>
      <c r="M3" s="5"/>
    </row>
    <row r="4" spans="1:13" ht="12" customHeight="1">
      <c r="A4" s="6"/>
      <c r="B4" s="8"/>
      <c r="C4" s="8"/>
      <c r="D4" s="8"/>
      <c r="E4" s="8"/>
      <c r="F4" s="9"/>
      <c r="G4" s="5"/>
      <c r="H4" s="5"/>
      <c r="I4" s="5"/>
      <c r="J4" s="5"/>
      <c r="K4" s="5"/>
      <c r="L4" s="5"/>
      <c r="M4" s="5"/>
    </row>
    <row r="5" spans="1:13" ht="27" customHeight="1">
      <c r="A5" s="6"/>
      <c r="B5" s="10" t="s">
        <v>2</v>
      </c>
      <c r="C5" s="10"/>
      <c r="D5" s="10"/>
      <c r="E5" s="10"/>
      <c r="F5" s="10"/>
      <c r="G5" s="5"/>
      <c r="H5" s="5"/>
      <c r="I5" s="5"/>
      <c r="J5" s="5"/>
      <c r="K5" s="5"/>
      <c r="L5" s="5"/>
      <c r="M5" s="5"/>
    </row>
    <row r="6" spans="1:13" ht="14.25">
      <c r="A6" s="6"/>
      <c r="B6" s="10"/>
      <c r="C6" s="10"/>
      <c r="D6" s="10"/>
      <c r="E6" s="10"/>
      <c r="F6" s="10"/>
      <c r="G6" s="11"/>
      <c r="H6" s="11"/>
      <c r="I6" s="12" t="s">
        <v>3</v>
      </c>
      <c r="J6" s="12" t="s">
        <v>4</v>
      </c>
      <c r="K6" s="12" t="s">
        <v>5</v>
      </c>
      <c r="L6" s="5"/>
      <c r="M6" s="5"/>
    </row>
    <row r="7" spans="1:13" ht="14.25">
      <c r="A7" s="6"/>
      <c r="B7" s="13"/>
      <c r="C7" s="13"/>
      <c r="D7" s="8"/>
      <c r="E7" s="14"/>
      <c r="F7" s="15"/>
      <c r="G7" s="11"/>
      <c r="H7" s="11"/>
      <c r="I7" s="12" t="s">
        <v>6</v>
      </c>
      <c r="J7" s="12">
        <v>720</v>
      </c>
      <c r="K7" s="12">
        <v>45</v>
      </c>
      <c r="L7" s="5"/>
      <c r="M7" s="5"/>
    </row>
    <row r="8" spans="1:13" ht="14.25">
      <c r="A8" s="6"/>
      <c r="B8" s="16" t="s">
        <v>7</v>
      </c>
      <c r="C8" s="16"/>
      <c r="D8" s="17">
        <v>11.5</v>
      </c>
      <c r="E8" s="18" t="s">
        <v>8</v>
      </c>
      <c r="F8" s="19">
        <f>-15*LN(100*D10)+50</f>
        <v>25.270120616189274</v>
      </c>
      <c r="G8" s="11"/>
      <c r="H8" s="11"/>
      <c r="I8" s="12" t="s">
        <v>9</v>
      </c>
      <c r="J8" s="12">
        <v>360</v>
      </c>
      <c r="K8" s="12">
        <v>25</v>
      </c>
      <c r="L8" s="5"/>
      <c r="M8" s="5"/>
    </row>
    <row r="9" spans="1:13" ht="14.25">
      <c r="A9" s="6"/>
      <c r="B9" s="20"/>
      <c r="C9" s="20"/>
      <c r="D9" s="8"/>
      <c r="E9" s="18" t="s">
        <v>10</v>
      </c>
      <c r="F9" s="19">
        <f>D8/F8*60</f>
        <v>27.304974538109338</v>
      </c>
      <c r="G9" s="11"/>
      <c r="H9" s="11"/>
      <c r="I9" s="12" t="s">
        <v>11</v>
      </c>
      <c r="J9" s="12">
        <v>180</v>
      </c>
      <c r="K9" s="12">
        <v>15</v>
      </c>
      <c r="L9" s="5"/>
      <c r="M9" s="5"/>
    </row>
    <row r="10" spans="1:13" ht="14.25">
      <c r="A10" s="6"/>
      <c r="B10" s="16" t="s">
        <v>12</v>
      </c>
      <c r="C10" s="16"/>
      <c r="D10" s="21">
        <v>0.052000000000000005</v>
      </c>
      <c r="E10" s="18" t="s">
        <v>4</v>
      </c>
      <c r="F10" s="22">
        <f>D8*(100*D10)^2</f>
        <v>310.96000000000004</v>
      </c>
      <c r="G10" s="11"/>
      <c r="H10" s="11"/>
      <c r="I10" s="12" t="s">
        <v>13</v>
      </c>
      <c r="J10" s="12">
        <v>90</v>
      </c>
      <c r="K10" s="12">
        <v>8</v>
      </c>
      <c r="L10" s="5"/>
      <c r="M10" s="5"/>
    </row>
    <row r="11" spans="1:13" ht="14.25">
      <c r="A11" s="6"/>
      <c r="B11" s="20"/>
      <c r="C11" s="20"/>
      <c r="D11" s="8"/>
      <c r="E11" s="18" t="s">
        <v>14</v>
      </c>
      <c r="F11" s="19">
        <f>F10*F12*F13</f>
        <v>310.96000000000004</v>
      </c>
      <c r="G11" s="11"/>
      <c r="H11" s="11"/>
      <c r="I11" s="12" t="s">
        <v>15</v>
      </c>
      <c r="J11" s="12">
        <v>15</v>
      </c>
      <c r="K11" s="12">
        <v>2</v>
      </c>
      <c r="L11" s="5"/>
      <c r="M11" s="5"/>
    </row>
    <row r="12" spans="1:13" ht="14.25">
      <c r="A12" s="6"/>
      <c r="B12" s="16" t="s">
        <v>16</v>
      </c>
      <c r="C12" s="16"/>
      <c r="D12" s="17">
        <v>1</v>
      </c>
      <c r="E12" s="18" t="s">
        <v>17</v>
      </c>
      <c r="F12" s="19">
        <f>IF(D12&gt;1000,1+(D12-1000)/10000,1)</f>
        <v>1</v>
      </c>
      <c r="G12" s="11"/>
      <c r="H12" s="11"/>
      <c r="I12" s="12"/>
      <c r="J12" s="12"/>
      <c r="K12" s="12"/>
      <c r="L12" s="5"/>
      <c r="M12" s="5"/>
    </row>
    <row r="13" spans="1:13" ht="14.25">
      <c r="A13" s="6"/>
      <c r="B13" s="20"/>
      <c r="C13" s="20"/>
      <c r="D13" s="8"/>
      <c r="E13" s="18" t="s">
        <v>18</v>
      </c>
      <c r="F13" s="19">
        <f>IF(D14="Oui",1.1,1)</f>
        <v>1</v>
      </c>
      <c r="G13" s="11"/>
      <c r="H13" s="11"/>
      <c r="I13" s="12"/>
      <c r="J13" s="12"/>
      <c r="K13" s="12"/>
      <c r="L13" s="5"/>
      <c r="M13" s="5"/>
    </row>
    <row r="14" spans="1:13" ht="14.25">
      <c r="A14" s="6"/>
      <c r="B14" s="16" t="s">
        <v>19</v>
      </c>
      <c r="C14" s="16"/>
      <c r="D14" s="23" t="s">
        <v>20</v>
      </c>
      <c r="E14" s="18" t="s">
        <v>21</v>
      </c>
      <c r="F14" s="19">
        <f>IF(F11&gt;J7,I7,IF(F11&gt;J8,I8,IF(F11&gt;J9,I9,IF(F11&gt;J10,I10,I11))))</f>
        <v>0</v>
      </c>
      <c r="G14" s="11"/>
      <c r="H14" s="11"/>
      <c r="I14" s="12" t="s">
        <v>6</v>
      </c>
      <c r="J14" s="12" t="s">
        <v>22</v>
      </c>
      <c r="K14" s="12"/>
      <c r="L14" s="5"/>
      <c r="M14" s="5"/>
    </row>
    <row r="15" spans="1:13" ht="14.25">
      <c r="A15" s="6"/>
      <c r="B15" s="20"/>
      <c r="C15" s="20"/>
      <c r="D15" s="8"/>
      <c r="E15" s="18" t="s">
        <v>23</v>
      </c>
      <c r="F15" s="19">
        <f>VLOOKUP(F14,I7:K11,3,1)</f>
        <v>15</v>
      </c>
      <c r="G15" s="11"/>
      <c r="H15" s="11"/>
      <c r="I15" s="12" t="s">
        <v>9</v>
      </c>
      <c r="J15" s="12" t="s">
        <v>24</v>
      </c>
      <c r="K15" s="12"/>
      <c r="L15" s="5"/>
      <c r="M15" s="5"/>
    </row>
    <row r="16" spans="1:13" ht="14.25">
      <c r="A16" s="6"/>
      <c r="B16" s="16" t="s">
        <v>25</v>
      </c>
      <c r="C16" s="16"/>
      <c r="D16" s="24">
        <f>VLOOKUP(F18,I14:J19,2,1)</f>
        <v>0</v>
      </c>
      <c r="E16" s="18" t="s">
        <v>26</v>
      </c>
      <c r="F16" s="19">
        <f>F9/F15</f>
        <v>1.8203316358739559</v>
      </c>
      <c r="G16" s="11"/>
      <c r="H16" s="11"/>
      <c r="I16" s="12" t="s">
        <v>11</v>
      </c>
      <c r="J16" s="12" t="s">
        <v>27</v>
      </c>
      <c r="K16" s="12"/>
      <c r="L16" s="5"/>
      <c r="M16" s="5"/>
    </row>
    <row r="17" spans="1:13" ht="14.25">
      <c r="A17" s="6"/>
      <c r="B17" s="8"/>
      <c r="C17" s="8"/>
      <c r="D17" s="8"/>
      <c r="E17" s="18" t="s">
        <v>28</v>
      </c>
      <c r="F17" s="19">
        <f>IF(F16&lt;1,VLOOKUP(F14,I7:K11,2,1)*F16^-1,VLOOKUP(F14,I7:K11,2,1))</f>
        <v>180</v>
      </c>
      <c r="G17" s="11"/>
      <c r="H17" s="11"/>
      <c r="I17" s="12" t="s">
        <v>13</v>
      </c>
      <c r="J17" s="12" t="s">
        <v>29</v>
      </c>
      <c r="K17" s="12"/>
      <c r="L17" s="5"/>
      <c r="M17" s="5"/>
    </row>
    <row r="18" spans="1:13" ht="14.25">
      <c r="A18" s="25"/>
      <c r="B18" s="26"/>
      <c r="C18" s="26"/>
      <c r="D18" s="26"/>
      <c r="E18" s="27" t="s">
        <v>30</v>
      </c>
      <c r="F18" s="28">
        <f>IF(F11&gt;F17,F14,VLOOKUP(F14,I21:J25,2,1))</f>
        <v>0</v>
      </c>
      <c r="G18" s="11"/>
      <c r="H18" s="11"/>
      <c r="I18" s="12" t="s">
        <v>15</v>
      </c>
      <c r="J18" s="12" t="s">
        <v>31</v>
      </c>
      <c r="K18" s="12"/>
      <c r="L18" s="5"/>
      <c r="M18" s="5"/>
    </row>
    <row r="19" spans="1:13" ht="14.25">
      <c r="A19" s="5"/>
      <c r="B19" s="5"/>
      <c r="C19" s="5"/>
      <c r="D19" s="5"/>
      <c r="E19" s="11"/>
      <c r="F19" s="11"/>
      <c r="G19" s="11"/>
      <c r="H19" s="11"/>
      <c r="I19" s="12" t="s">
        <v>32</v>
      </c>
      <c r="J19" s="12" t="s">
        <v>33</v>
      </c>
      <c r="K19" s="12"/>
      <c r="L19" s="5"/>
      <c r="M19" s="5"/>
    </row>
    <row r="20" spans="1:13" ht="14.25">
      <c r="A20" s="5"/>
      <c r="B20" s="5"/>
      <c r="C20" s="5"/>
      <c r="D20" s="5"/>
      <c r="E20" s="11"/>
      <c r="F20" s="11"/>
      <c r="G20" s="11"/>
      <c r="H20" s="11"/>
      <c r="I20" s="12"/>
      <c r="J20" s="12"/>
      <c r="K20" s="12"/>
      <c r="L20" s="5"/>
      <c r="M20" s="5"/>
    </row>
    <row r="21" spans="1:13" ht="14.25">
      <c r="A21" s="5"/>
      <c r="B21" s="5"/>
      <c r="C21" s="5"/>
      <c r="D21" s="5"/>
      <c r="E21" s="11"/>
      <c r="F21" s="11"/>
      <c r="G21" s="11"/>
      <c r="H21" s="11"/>
      <c r="I21" s="12" t="s">
        <v>6</v>
      </c>
      <c r="J21" s="12" t="s">
        <v>9</v>
      </c>
      <c r="K21" s="12"/>
      <c r="L21" s="5"/>
      <c r="M21" s="5"/>
    </row>
    <row r="22" spans="1:13" ht="14.25">
      <c r="A22" s="5"/>
      <c r="B22" s="5"/>
      <c r="C22" s="5"/>
      <c r="D22" s="5"/>
      <c r="E22" s="11"/>
      <c r="F22" s="11"/>
      <c r="G22" s="11"/>
      <c r="H22" s="11"/>
      <c r="I22" s="12" t="s">
        <v>9</v>
      </c>
      <c r="J22" s="12" t="s">
        <v>11</v>
      </c>
      <c r="K22" s="12"/>
      <c r="L22" s="5"/>
      <c r="M22" s="5"/>
    </row>
    <row r="23" spans="1:13" ht="14.25">
      <c r="A23" s="5"/>
      <c r="B23" s="5"/>
      <c r="C23" s="5"/>
      <c r="D23" s="5"/>
      <c r="E23" s="11"/>
      <c r="F23" s="11"/>
      <c r="G23" s="11"/>
      <c r="H23" s="11"/>
      <c r="I23" s="12" t="s">
        <v>11</v>
      </c>
      <c r="J23" s="12" t="s">
        <v>13</v>
      </c>
      <c r="K23" s="12"/>
      <c r="L23" s="5"/>
      <c r="M23" s="5"/>
    </row>
    <row r="24" spans="1:13" ht="14.25">
      <c r="A24" s="5"/>
      <c r="B24" s="5"/>
      <c r="C24" s="5"/>
      <c r="D24" s="5"/>
      <c r="E24" s="11"/>
      <c r="F24" s="11"/>
      <c r="G24" s="11"/>
      <c r="H24" s="11"/>
      <c r="I24" s="12" t="s">
        <v>13</v>
      </c>
      <c r="J24" s="12" t="s">
        <v>15</v>
      </c>
      <c r="K24" s="12"/>
      <c r="L24" s="5"/>
      <c r="M24" s="5"/>
    </row>
    <row r="25" spans="1:13" ht="14.25">
      <c r="A25" s="5"/>
      <c r="B25" s="5"/>
      <c r="C25" s="5"/>
      <c r="D25" s="5"/>
      <c r="E25" s="11"/>
      <c r="F25" s="11"/>
      <c r="G25" s="11"/>
      <c r="H25" s="11"/>
      <c r="I25" s="12" t="s">
        <v>15</v>
      </c>
      <c r="J25" s="12" t="s">
        <v>32</v>
      </c>
      <c r="K25" s="12"/>
      <c r="L25" s="5"/>
      <c r="M25" s="5"/>
    </row>
  </sheetData>
  <sheetProtection password="8C0F" sheet="1"/>
  <mergeCells count="1">
    <mergeCell ref="B5:F6"/>
  </mergeCells>
  <dataValidations count="2">
    <dataValidation type="list" operator="equal" allowBlank="1" showErrorMessage="1" sqref="D14">
      <formula1>"Oui,Non"</formula1>
    </dataValidation>
    <dataValidation operator="equal" allowBlank="1" showErrorMessage="1" sqref="D16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2015-04-04T19:13:28Z</dcterms:created>
  <dcterms:modified xsi:type="dcterms:W3CDTF">2015-04-04T21:54:41Z</dcterms:modified>
  <cp:category/>
  <cp:version/>
  <cp:contentType/>
  <cp:contentStatus/>
  <cp:revision>4</cp:revision>
</cp:coreProperties>
</file>