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1" i="1" l="1"/>
  <c r="I3" i="1"/>
  <c r="D3" i="1"/>
  <c r="L3" i="1"/>
  <c r="Q3" i="1" s="1"/>
  <c r="M74" i="1"/>
  <c r="L74" i="1"/>
  <c r="K74" i="1"/>
  <c r="J74" i="1"/>
  <c r="I74" i="1"/>
  <c r="H74" i="1"/>
  <c r="G74" i="1"/>
  <c r="F74" i="1"/>
  <c r="E74" i="1"/>
  <c r="D74" i="1"/>
  <c r="M66" i="1"/>
  <c r="L66" i="1"/>
  <c r="K66" i="1"/>
  <c r="J66" i="1"/>
  <c r="I66" i="1"/>
  <c r="H66" i="1"/>
  <c r="G66" i="1"/>
  <c r="F66" i="1"/>
  <c r="E66" i="1"/>
  <c r="D66" i="1"/>
  <c r="M58" i="1"/>
  <c r="L58" i="1"/>
  <c r="K58" i="1"/>
  <c r="J58" i="1"/>
  <c r="I58" i="1"/>
  <c r="H58" i="1"/>
  <c r="G58" i="1"/>
  <c r="F58" i="1"/>
  <c r="E58" i="1"/>
  <c r="D58" i="1"/>
  <c r="M50" i="1"/>
  <c r="L50" i="1"/>
  <c r="K50" i="1"/>
  <c r="J50" i="1"/>
  <c r="I50" i="1"/>
  <c r="H50" i="1"/>
  <c r="G50" i="1"/>
  <c r="F50" i="1"/>
  <c r="E50" i="1"/>
  <c r="D50" i="1"/>
  <c r="M42" i="1"/>
  <c r="L42" i="1"/>
  <c r="K42" i="1"/>
  <c r="J42" i="1"/>
  <c r="I42" i="1"/>
  <c r="H42" i="1"/>
  <c r="G42" i="1"/>
  <c r="F42" i="1"/>
  <c r="E42" i="1"/>
  <c r="D42" i="1"/>
  <c r="D34" i="1"/>
  <c r="E34" i="1"/>
  <c r="F34" i="1"/>
  <c r="G34" i="1"/>
  <c r="H34" i="1"/>
  <c r="I34" i="1"/>
  <c r="J34" i="1"/>
  <c r="K34" i="1"/>
  <c r="L34" i="1"/>
  <c r="M34" i="1"/>
  <c r="M26" i="1"/>
  <c r="L26" i="1"/>
  <c r="K26" i="1"/>
  <c r="J26" i="1"/>
  <c r="I26" i="1"/>
  <c r="H26" i="1"/>
  <c r="G26" i="1"/>
  <c r="F26" i="1"/>
  <c r="E26" i="1"/>
  <c r="D26" i="1"/>
  <c r="M18" i="1"/>
  <c r="L18" i="1"/>
  <c r="K18" i="1"/>
  <c r="J18" i="1"/>
  <c r="I18" i="1"/>
  <c r="H18" i="1"/>
  <c r="G18" i="1"/>
  <c r="F18" i="1"/>
  <c r="E18" i="1"/>
  <c r="D18" i="1"/>
  <c r="D10" i="1"/>
  <c r="E10" i="1"/>
  <c r="F10" i="1"/>
  <c r="G10" i="1"/>
  <c r="H10" i="1"/>
  <c r="I10" i="1"/>
  <c r="J10" i="1"/>
  <c r="K10" i="1"/>
  <c r="L10" i="1"/>
  <c r="M10" i="1"/>
  <c r="M72" i="1"/>
  <c r="L72" i="1"/>
  <c r="K72" i="1"/>
  <c r="J72" i="1"/>
  <c r="I72" i="1"/>
  <c r="H72" i="1"/>
  <c r="G72" i="1"/>
  <c r="F72" i="1"/>
  <c r="E72" i="1"/>
  <c r="D72" i="1"/>
  <c r="M64" i="1"/>
  <c r="L64" i="1"/>
  <c r="K64" i="1"/>
  <c r="J64" i="1"/>
  <c r="J67" i="1" s="1"/>
  <c r="I64" i="1"/>
  <c r="H64" i="1"/>
  <c r="G64" i="1"/>
  <c r="F64" i="1"/>
  <c r="F67" i="1" s="1"/>
  <c r="E64" i="1"/>
  <c r="D64" i="1"/>
  <c r="M56" i="1"/>
  <c r="L56" i="1"/>
  <c r="K56" i="1"/>
  <c r="J56" i="1"/>
  <c r="I56" i="1"/>
  <c r="H56" i="1"/>
  <c r="G56" i="1"/>
  <c r="F56" i="1"/>
  <c r="E56" i="1"/>
  <c r="D56" i="1"/>
  <c r="E48" i="1"/>
  <c r="F48" i="1"/>
  <c r="G48" i="1"/>
  <c r="H48" i="1"/>
  <c r="I48" i="1"/>
  <c r="J48" i="1"/>
  <c r="K48" i="1"/>
  <c r="L48" i="1"/>
  <c r="M48" i="1"/>
  <c r="D48" i="1"/>
  <c r="E40" i="1"/>
  <c r="F40" i="1"/>
  <c r="G40" i="1"/>
  <c r="H40" i="1"/>
  <c r="I40" i="1"/>
  <c r="J40" i="1"/>
  <c r="K40" i="1"/>
  <c r="L40" i="1"/>
  <c r="M40" i="1"/>
  <c r="D40" i="1"/>
  <c r="E32" i="1"/>
  <c r="F32" i="1"/>
  <c r="G32" i="1"/>
  <c r="G35" i="1" s="1"/>
  <c r="H32" i="1"/>
  <c r="I32" i="1"/>
  <c r="J32" i="1"/>
  <c r="K32" i="1"/>
  <c r="L32" i="1"/>
  <c r="M32" i="1"/>
  <c r="D32" i="1"/>
  <c r="E24" i="1"/>
  <c r="F24" i="1"/>
  <c r="G24" i="1"/>
  <c r="H24" i="1"/>
  <c r="I24" i="1"/>
  <c r="J24" i="1"/>
  <c r="K24" i="1"/>
  <c r="L24" i="1"/>
  <c r="M24" i="1"/>
  <c r="D24" i="1"/>
  <c r="E16" i="1"/>
  <c r="F16" i="1"/>
  <c r="G16" i="1"/>
  <c r="H16" i="1"/>
  <c r="I16" i="1"/>
  <c r="J16" i="1"/>
  <c r="K16" i="1"/>
  <c r="L16" i="1"/>
  <c r="M16" i="1"/>
  <c r="D16" i="1"/>
  <c r="E8" i="1"/>
  <c r="F8" i="1"/>
  <c r="G8" i="1"/>
  <c r="H8" i="1"/>
  <c r="I8" i="1"/>
  <c r="J8" i="1"/>
  <c r="K8" i="1"/>
  <c r="L8" i="1"/>
  <c r="M8" i="1"/>
  <c r="M11" i="1" s="1"/>
  <c r="D8" i="1"/>
  <c r="L67" i="1" l="1"/>
  <c r="D67" i="1"/>
  <c r="H67" i="1"/>
  <c r="F75" i="1"/>
  <c r="J75" i="1"/>
  <c r="E59" i="1"/>
  <c r="I59" i="1"/>
  <c r="M59" i="1"/>
  <c r="E75" i="1"/>
  <c r="I75" i="1"/>
  <c r="M75" i="1"/>
  <c r="M51" i="1"/>
  <c r="I51" i="1"/>
  <c r="E51" i="1"/>
  <c r="J19" i="1"/>
  <c r="F19" i="1"/>
  <c r="L27" i="1"/>
  <c r="H27" i="1"/>
  <c r="J51" i="1"/>
  <c r="F51" i="1"/>
  <c r="M43" i="1"/>
  <c r="E43" i="1"/>
  <c r="G67" i="1"/>
  <c r="K67" i="1"/>
  <c r="E67" i="1"/>
  <c r="I67" i="1"/>
  <c r="M67" i="1"/>
  <c r="G75" i="1"/>
  <c r="K75" i="1"/>
  <c r="J35" i="1"/>
  <c r="F35" i="1"/>
  <c r="D59" i="1"/>
  <c r="H59" i="1"/>
  <c r="L59" i="1"/>
  <c r="D75" i="1"/>
  <c r="H75" i="1"/>
  <c r="L75" i="1"/>
  <c r="K35" i="1"/>
  <c r="D43" i="1"/>
  <c r="H43" i="1"/>
  <c r="L43" i="1"/>
  <c r="I43" i="1"/>
  <c r="G51" i="1"/>
  <c r="K51" i="1"/>
  <c r="D51" i="1"/>
  <c r="H51" i="1"/>
  <c r="L51" i="1"/>
  <c r="F59" i="1"/>
  <c r="J59" i="1"/>
  <c r="G59" i="1"/>
  <c r="K59" i="1"/>
  <c r="D27" i="1"/>
  <c r="M35" i="1"/>
  <c r="I35" i="1"/>
  <c r="E35" i="1"/>
  <c r="F43" i="1"/>
  <c r="J43" i="1"/>
  <c r="L35" i="1"/>
  <c r="H35" i="1"/>
  <c r="D35" i="1"/>
  <c r="G43" i="1"/>
  <c r="K43" i="1"/>
  <c r="F27" i="1"/>
  <c r="J27" i="1"/>
  <c r="M27" i="1"/>
  <c r="I27" i="1"/>
  <c r="E27" i="1"/>
  <c r="G27" i="1"/>
  <c r="K27" i="1"/>
  <c r="H11" i="1"/>
  <c r="G19" i="1"/>
  <c r="K19" i="1"/>
  <c r="D19" i="1"/>
  <c r="H19" i="1"/>
  <c r="L19" i="1"/>
  <c r="E11" i="1"/>
  <c r="E19" i="1"/>
  <c r="I19" i="1"/>
  <c r="M19" i="1"/>
  <c r="K11" i="1"/>
  <c r="G11" i="1"/>
  <c r="J11" i="1"/>
  <c r="F11" i="1"/>
  <c r="I11" i="1"/>
  <c r="L11" i="1"/>
  <c r="D11" i="1"/>
</calcChain>
</file>

<file path=xl/sharedStrings.xml><?xml version="1.0" encoding="utf-8"?>
<sst xmlns="http://schemas.openxmlformats.org/spreadsheetml/2006/main" count="72" uniqueCount="38">
  <si>
    <t>Economic</t>
  </si>
  <si>
    <t>Construction</t>
  </si>
  <si>
    <t>Research boost=</t>
  </si>
  <si>
    <t>Real time</t>
  </si>
  <si>
    <t>Boosted Time</t>
  </si>
  <si>
    <t>Stone Production</t>
  </si>
  <si>
    <t>Food Production</t>
  </si>
  <si>
    <t>Ore Production</t>
  </si>
  <si>
    <t>Wood Production</t>
  </si>
  <si>
    <t>Troop Load</t>
  </si>
  <si>
    <t>March Speed</t>
  </si>
  <si>
    <t>Gathering</t>
  </si>
  <si>
    <t>Gold Gathering</t>
  </si>
  <si>
    <t>Base Power</t>
  </si>
  <si>
    <t>Event Modified Power</t>
  </si>
  <si>
    <t>Reward Calculator</t>
  </si>
  <si>
    <t>Gold=</t>
  </si>
  <si>
    <t>30d=</t>
  </si>
  <si>
    <t>7d=</t>
  </si>
  <si>
    <t>3d=</t>
  </si>
  <si>
    <t>24h=</t>
  </si>
  <si>
    <t>15h=</t>
  </si>
  <si>
    <t>8h=</t>
  </si>
  <si>
    <t>3h=</t>
  </si>
  <si>
    <t>60min=</t>
  </si>
  <si>
    <t>15min=</t>
  </si>
  <si>
    <t>10min=</t>
  </si>
  <si>
    <t>5min=</t>
  </si>
  <si>
    <t>3min=</t>
  </si>
  <si>
    <t>1min=</t>
  </si>
  <si>
    <t>Reward=</t>
  </si>
  <si>
    <t>Total Modified Pts=</t>
  </si>
  <si>
    <t>Total unmodified Pts=</t>
  </si>
  <si>
    <t>Speedup used=</t>
  </si>
  <si>
    <t>% Cashback=</t>
  </si>
  <si>
    <t>Pts/hour</t>
  </si>
  <si>
    <t>x</t>
  </si>
  <si>
    <t>Multiplifier=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</si>
</sst>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46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46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7" fillId="0" borderId="4" xfId="0" applyFont="1" applyFill="1" applyBorder="1"/>
    <xf numFmtId="0" fontId="6" fillId="0" borderId="0" xfId="0" applyFont="1" applyFill="1"/>
    <xf numFmtId="0" fontId="7" fillId="0" borderId="3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1" xfId="0" applyFont="1" applyFill="1" applyBorder="1"/>
    <xf numFmtId="46" fontId="1" fillId="2" borderId="0" xfId="0" applyNumberFormat="1" applyFont="1" applyFill="1"/>
    <xf numFmtId="0" fontId="8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46" fontId="0" fillId="2" borderId="0" xfId="0" applyNumberFormat="1" applyFont="1" applyFill="1" applyBorder="1" applyAlignment="1">
      <alignment horizontal="center"/>
    </xf>
    <xf numFmtId="46" fontId="1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6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/>
    <xf numFmtId="3" fontId="1" fillId="2" borderId="0" xfId="0" applyNumberFormat="1" applyFont="1" applyFill="1"/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right"/>
    </xf>
    <xf numFmtId="3" fontId="6" fillId="0" borderId="1" xfId="0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0" borderId="8" xfId="0" applyFont="1" applyFill="1" applyBorder="1" applyAlignment="1">
      <alignment horizontal="center" vertical="center"/>
    </xf>
    <xf numFmtId="46" fontId="2" fillId="0" borderId="9" xfId="0" applyNumberFormat="1" applyFont="1" applyFill="1" applyBorder="1" applyAlignment="1">
      <alignment horizontal="center" vertical="center"/>
    </xf>
    <xf numFmtId="46" fontId="2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center"/>
    </xf>
    <xf numFmtId="46" fontId="1" fillId="2" borderId="6" xfId="0" applyNumberFormat="1" applyFont="1" applyFill="1" applyBorder="1" applyAlignment="1">
      <alignment horizontal="center"/>
    </xf>
    <xf numFmtId="46" fontId="1" fillId="2" borderId="7" xfId="0" applyNumberFormat="1" applyFont="1" applyFill="1" applyBorder="1" applyAlignment="1">
      <alignment horizontal="center"/>
    </xf>
    <xf numFmtId="167" fontId="1" fillId="2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8" fillId="2" borderId="0" xfId="0" applyFont="1" applyFill="1" applyBorder="1" applyAlignment="1">
      <alignment horizontal="right"/>
    </xf>
    <xf numFmtId="46" fontId="1" fillId="2" borderId="0" xfId="0" applyNumberFormat="1" applyFont="1" applyFill="1" applyBorder="1"/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57150</xdr:rowOff>
    </xdr:from>
    <xdr:to>
      <xdr:col>14</xdr:col>
      <xdr:colOff>323850</xdr:colOff>
      <xdr:row>9</xdr:row>
      <xdr:rowOff>95250</xdr:rowOff>
    </xdr:to>
    <xdr:cxnSp macro="">
      <xdr:nvCxnSpPr>
        <xdr:cNvPr id="3" name="Connecteur droit avec flèche 2"/>
        <xdr:cNvCxnSpPr/>
      </xdr:nvCxnSpPr>
      <xdr:spPr>
        <a:xfrm flipH="1" flipV="1">
          <a:off x="6410325" y="866775"/>
          <a:ext cx="3676650" cy="13049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438150</xdr:colOff>
      <xdr:row>8</xdr:row>
      <xdr:rowOff>123825</xdr:rowOff>
    </xdr:from>
    <xdr:to>
      <xdr:col>19</xdr:col>
      <xdr:colOff>371475</xdr:colOff>
      <xdr:row>12</xdr:row>
      <xdr:rowOff>142875</xdr:rowOff>
    </xdr:to>
    <xdr:sp macro="" textlink="">
      <xdr:nvSpPr>
        <xdr:cNvPr id="4" name="ZoneTexte 3"/>
        <xdr:cNvSpPr txBox="1"/>
      </xdr:nvSpPr>
      <xdr:spPr>
        <a:xfrm>
          <a:off x="10201275" y="2009775"/>
          <a:ext cx="30575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Cellule qui</a:t>
          </a:r>
          <a:r>
            <a:rPr lang="fr-CA" sz="1100" baseline="0"/>
            <a:t> doit contenir la formule</a:t>
          </a:r>
          <a:endParaRPr lang="fr-CA" sz="1100"/>
        </a:p>
      </xdr:txBody>
    </xdr:sp>
    <xdr:clientData/>
  </xdr:twoCellAnchor>
  <xdr:twoCellAnchor>
    <xdr:from>
      <xdr:col>8</xdr:col>
      <xdr:colOff>619125</xdr:colOff>
      <xdr:row>24</xdr:row>
      <xdr:rowOff>114300</xdr:rowOff>
    </xdr:from>
    <xdr:to>
      <xdr:col>15</xdr:col>
      <xdr:colOff>400050</xdr:colOff>
      <xdr:row>24</xdr:row>
      <xdr:rowOff>133350</xdr:rowOff>
    </xdr:to>
    <xdr:cxnSp macro="">
      <xdr:nvCxnSpPr>
        <xdr:cNvPr id="8" name="Connecteur droit avec flèche 7"/>
        <xdr:cNvCxnSpPr/>
      </xdr:nvCxnSpPr>
      <xdr:spPr>
        <a:xfrm flipH="1" flipV="1">
          <a:off x="6200775" y="5067300"/>
          <a:ext cx="4572000" cy="190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23</xdr:row>
      <xdr:rowOff>171450</xdr:rowOff>
    </xdr:from>
    <xdr:to>
      <xdr:col>20</xdr:col>
      <xdr:colOff>561975</xdr:colOff>
      <xdr:row>26</xdr:row>
      <xdr:rowOff>95250</xdr:rowOff>
    </xdr:to>
    <xdr:sp macro="" textlink="">
      <xdr:nvSpPr>
        <xdr:cNvPr id="9" name="ZoneTexte 8"/>
        <xdr:cNvSpPr txBox="1"/>
      </xdr:nvSpPr>
      <xdr:spPr>
        <a:xfrm>
          <a:off x="10896600" y="4933950"/>
          <a:ext cx="31623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Valeur</a:t>
          </a:r>
          <a:r>
            <a:rPr lang="fr-CA" sz="1100" baseline="0"/>
            <a:t> additionnée car C25 = Basepower   et C28= x (3 ligne en dessous)</a:t>
          </a:r>
          <a:endParaRPr lang="fr-CA" sz="1100"/>
        </a:p>
      </xdr:txBody>
    </xdr:sp>
    <xdr:clientData/>
  </xdr:twoCellAnchor>
  <xdr:twoCellAnchor>
    <xdr:from>
      <xdr:col>13</xdr:col>
      <xdr:colOff>552450</xdr:colOff>
      <xdr:row>26</xdr:row>
      <xdr:rowOff>180975</xdr:rowOff>
    </xdr:from>
    <xdr:to>
      <xdr:col>24</xdr:col>
      <xdr:colOff>361950</xdr:colOff>
      <xdr:row>35</xdr:row>
      <xdr:rowOff>76200</xdr:rowOff>
    </xdr:to>
    <xdr:sp macro="" textlink="">
      <xdr:nvSpPr>
        <xdr:cNvPr id="10" name="ZoneTexte 9"/>
        <xdr:cNvSpPr txBox="1"/>
      </xdr:nvSpPr>
      <xdr:spPr>
        <a:xfrm>
          <a:off x="9705975" y="5514975"/>
          <a:ext cx="65913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La raison pourquoi je ne fais</a:t>
          </a:r>
          <a:r>
            <a:rPr lang="fr-CA" sz="1100" baseline="0"/>
            <a:t> pas la formule en additonnant manuellement chaques valeur des ligne de "base power" qui réponde à la seule condition du X est parce qu'il va y avoir BEAUCOUP plus de ligne.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317"/>
  <sheetViews>
    <sheetView tabSelected="1" zoomScaleNormal="100" workbookViewId="0">
      <pane ySplit="4" topLeftCell="A5" activePane="bottomLeft" state="frozen"/>
      <selection pane="bottomLeft" activeCell="O25" sqref="J25:O26"/>
    </sheetView>
  </sheetViews>
  <sheetFormatPr baseColWidth="10" defaultColWidth="9.140625" defaultRowHeight="15" x14ac:dyDescent="0.25"/>
  <cols>
    <col min="1" max="1" width="11.85546875" style="1" customWidth="1"/>
    <col min="2" max="2" width="9.140625" style="1"/>
    <col min="3" max="3" width="9.140625" style="2"/>
    <col min="4" max="13" width="10.7109375" style="3" customWidth="1"/>
    <col min="14" max="16" width="9.140625" style="1"/>
    <col min="17" max="17" width="10.28515625" style="1" bestFit="1" customWidth="1"/>
    <col min="18" max="16384" width="9.140625" style="1"/>
  </cols>
  <sheetData>
    <row r="1" spans="1:17" ht="31.5" customHeight="1" x14ac:dyDescent="0.45">
      <c r="C1" s="22" t="s">
        <v>2</v>
      </c>
      <c r="D1" s="51">
        <v>205.9</v>
      </c>
      <c r="H1" s="22" t="s">
        <v>37</v>
      </c>
      <c r="I1" s="53">
        <v>5</v>
      </c>
      <c r="K1" s="22" t="s">
        <v>30</v>
      </c>
      <c r="L1" s="54">
        <f>((Q7/62.5)+(Q8*720)+(Q9*168)+(Q10*72)+(Q11*24)+(Q12*15)+(Q13*8)+(Q14*3)+(Q15)+(Q16*0.25)+(Q17/6)+(Q18/12)+(Q19/20)+(Q20/60))/24</f>
        <v>0</v>
      </c>
      <c r="M1" s="55"/>
    </row>
    <row r="2" spans="1:17" ht="12.75" customHeight="1" x14ac:dyDescent="0.45">
      <c r="A2" s="52"/>
      <c r="B2" s="27"/>
      <c r="C2" s="28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7" ht="19.5" customHeight="1" x14ac:dyDescent="0.35">
      <c r="B3" s="27"/>
      <c r="C3" s="56" t="s">
        <v>31</v>
      </c>
      <c r="D3" s="57">
        <f>(SUMIF(D12:M12,1,D9:M9))+(SUMIF(D20:M20,1,D17:M17))</f>
        <v>0</v>
      </c>
      <c r="E3" s="4"/>
      <c r="F3" s="4"/>
      <c r="G3" s="4"/>
      <c r="H3" s="56" t="s">
        <v>32</v>
      </c>
      <c r="I3" s="57">
        <f>(SUMIF(D12:M12,1,D9:M9))+(SUMIF(D20:M20,1,D17:M17))</f>
        <v>0</v>
      </c>
      <c r="J3" s="4"/>
      <c r="K3" s="56" t="s">
        <v>33</v>
      </c>
      <c r="L3" s="58">
        <f>(SUMIF(D12:M12,1,D8:M8))+(SUMIF(D20:M20,1,D16:M16))</f>
        <v>0</v>
      </c>
      <c r="M3" s="59"/>
      <c r="P3" s="56" t="s">
        <v>34</v>
      </c>
      <c r="Q3" s="60">
        <f>IF(L3=0,0,((L1/L3)*100))</f>
        <v>0</v>
      </c>
    </row>
    <row r="4" spans="1:17" ht="12.75" customHeight="1" thickBot="1" x14ac:dyDescent="0.5">
      <c r="A4" s="1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s="17" customFormat="1" ht="24" customHeight="1" thickTop="1" thickBot="1" x14ac:dyDescent="0.4">
      <c r="A5" s="18" t="s">
        <v>0</v>
      </c>
      <c r="B5" s="19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7" ht="18" customHeight="1" thickTop="1" x14ac:dyDescent="0.25">
      <c r="C6" s="5" t="s">
        <v>1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3">
        <v>10</v>
      </c>
      <c r="P6" s="1" t="s">
        <v>15</v>
      </c>
    </row>
    <row r="7" spans="1:17" x14ac:dyDescent="0.25">
      <c r="C7" s="2" t="s">
        <v>3</v>
      </c>
      <c r="D7" s="10">
        <v>0.125</v>
      </c>
      <c r="E7" s="10">
        <v>0.25</v>
      </c>
      <c r="F7" s="10">
        <v>0.5</v>
      </c>
      <c r="G7" s="10">
        <v>1</v>
      </c>
      <c r="H7" s="10">
        <v>2</v>
      </c>
      <c r="I7" s="10">
        <v>4</v>
      </c>
      <c r="J7" s="10">
        <v>8</v>
      </c>
      <c r="K7" s="10">
        <v>16</v>
      </c>
      <c r="L7" s="10">
        <v>48</v>
      </c>
      <c r="M7" s="6">
        <v>144</v>
      </c>
      <c r="P7" s="2" t="s">
        <v>16</v>
      </c>
      <c r="Q7" s="24"/>
    </row>
    <row r="8" spans="1:17" x14ac:dyDescent="0.25">
      <c r="C8" s="2" t="s">
        <v>4</v>
      </c>
      <c r="D8" s="10">
        <f>D7/((100+$D$1)/100)</f>
        <v>4.0863027133050019E-2</v>
      </c>
      <c r="E8" s="10">
        <f t="shared" ref="E8:M8" si="0">E7/((100+$D$1)/100)</f>
        <v>8.1726054266100037E-2</v>
      </c>
      <c r="F8" s="10">
        <f t="shared" si="0"/>
        <v>0.16345210853220007</v>
      </c>
      <c r="G8" s="10">
        <f t="shared" si="0"/>
        <v>0.32690421706440015</v>
      </c>
      <c r="H8" s="10">
        <f t="shared" si="0"/>
        <v>0.6538084341288003</v>
      </c>
      <c r="I8" s="10">
        <f t="shared" si="0"/>
        <v>1.3076168682576006</v>
      </c>
      <c r="J8" s="10">
        <f t="shared" si="0"/>
        <v>2.6152337365152012</v>
      </c>
      <c r="K8" s="10">
        <f t="shared" si="0"/>
        <v>5.2304674730304024</v>
      </c>
      <c r="L8" s="10">
        <f t="shared" si="0"/>
        <v>15.691402419091208</v>
      </c>
      <c r="M8" s="6">
        <f t="shared" si="0"/>
        <v>47.074207257273621</v>
      </c>
      <c r="P8" s="2" t="s">
        <v>17</v>
      </c>
      <c r="Q8" s="24"/>
    </row>
    <row r="9" spans="1:17" x14ac:dyDescent="0.25">
      <c r="C9" s="2" t="s">
        <v>13</v>
      </c>
      <c r="D9" s="11">
        <v>1000</v>
      </c>
      <c r="E9" s="11">
        <v>2000</v>
      </c>
      <c r="F9" s="11">
        <v>4000</v>
      </c>
      <c r="G9" s="11">
        <v>8000</v>
      </c>
      <c r="H9" s="11">
        <v>16000</v>
      </c>
      <c r="I9" s="11">
        <v>32000</v>
      </c>
      <c r="J9" s="11">
        <v>64000</v>
      </c>
      <c r="K9" s="11">
        <v>128000</v>
      </c>
      <c r="L9" s="11">
        <v>256000</v>
      </c>
      <c r="M9" s="7">
        <v>512000</v>
      </c>
      <c r="P9" s="46" t="s">
        <v>18</v>
      </c>
      <c r="Q9" s="47"/>
    </row>
    <row r="10" spans="1:17" x14ac:dyDescent="0.25">
      <c r="C10" s="2" t="s">
        <v>14</v>
      </c>
      <c r="D10" s="8">
        <f t="shared" ref="D10:L10" si="1">D9*$I$1</f>
        <v>5000</v>
      </c>
      <c r="E10" s="8">
        <f t="shared" si="1"/>
        <v>10000</v>
      </c>
      <c r="F10" s="8">
        <f t="shared" si="1"/>
        <v>20000</v>
      </c>
      <c r="G10" s="8">
        <f t="shared" si="1"/>
        <v>40000</v>
      </c>
      <c r="H10" s="8">
        <f t="shared" si="1"/>
        <v>80000</v>
      </c>
      <c r="I10" s="8">
        <f t="shared" si="1"/>
        <v>160000</v>
      </c>
      <c r="J10" s="8">
        <f t="shared" si="1"/>
        <v>320000</v>
      </c>
      <c r="K10" s="8">
        <f t="shared" si="1"/>
        <v>640000</v>
      </c>
      <c r="L10" s="8">
        <f t="shared" si="1"/>
        <v>1280000</v>
      </c>
      <c r="M10" s="7">
        <f>M9*$I$1</f>
        <v>2560000</v>
      </c>
      <c r="P10" s="2" t="s">
        <v>19</v>
      </c>
      <c r="Q10" s="24"/>
    </row>
    <row r="11" spans="1:17" s="41" customFormat="1" x14ac:dyDescent="0.25">
      <c r="B11" s="48"/>
      <c r="C11" s="49" t="s">
        <v>35</v>
      </c>
      <c r="D11" s="37">
        <f t="shared" ref="D11:L11" si="2">(D10/D8)</f>
        <v>122360</v>
      </c>
      <c r="E11" s="37">
        <f t="shared" si="2"/>
        <v>122360</v>
      </c>
      <c r="F11" s="37">
        <f t="shared" si="2"/>
        <v>122360</v>
      </c>
      <c r="G11" s="37">
        <f t="shared" si="2"/>
        <v>122360</v>
      </c>
      <c r="H11" s="37">
        <f t="shared" si="2"/>
        <v>122360</v>
      </c>
      <c r="I11" s="37">
        <f t="shared" si="2"/>
        <v>122360</v>
      </c>
      <c r="J11" s="37">
        <f t="shared" si="2"/>
        <v>122360</v>
      </c>
      <c r="K11" s="37">
        <f t="shared" si="2"/>
        <v>122360</v>
      </c>
      <c r="L11" s="37">
        <f t="shared" si="2"/>
        <v>81573.333333333328</v>
      </c>
      <c r="M11" s="34">
        <f>(M10/M8)</f>
        <v>54382.222222222219</v>
      </c>
      <c r="P11" s="2" t="s">
        <v>20</v>
      </c>
      <c r="Q11" s="24"/>
    </row>
    <row r="12" spans="1:17" s="41" customFormat="1" x14ac:dyDescent="0.25">
      <c r="B12" s="42"/>
      <c r="C12" s="43"/>
      <c r="D12" s="45"/>
      <c r="E12" s="45"/>
      <c r="F12" s="45"/>
      <c r="G12" s="45"/>
      <c r="H12" s="45"/>
      <c r="I12" s="45"/>
      <c r="J12" s="45"/>
      <c r="K12" s="45"/>
      <c r="L12" s="45"/>
      <c r="M12" s="45"/>
      <c r="P12" s="2" t="s">
        <v>21</v>
      </c>
      <c r="Q12" s="24"/>
    </row>
    <row r="13" spans="1:17" x14ac:dyDescent="0.25">
      <c r="B13" s="27"/>
      <c r="C13" s="28"/>
      <c r="D13" s="4"/>
      <c r="E13" s="4"/>
      <c r="F13" s="4"/>
      <c r="G13" s="4"/>
      <c r="H13" s="4"/>
      <c r="I13" s="4"/>
      <c r="J13" s="4"/>
      <c r="K13" s="4"/>
      <c r="L13" s="4"/>
      <c r="M13" s="4"/>
      <c r="P13" s="2" t="s">
        <v>22</v>
      </c>
      <c r="Q13" s="24"/>
    </row>
    <row r="14" spans="1:17" ht="15.75" x14ac:dyDescent="0.25">
      <c r="C14" s="5" t="s">
        <v>5</v>
      </c>
      <c r="D14" s="9">
        <v>1</v>
      </c>
      <c r="E14" s="9">
        <v>2</v>
      </c>
      <c r="F14" s="9">
        <v>3</v>
      </c>
      <c r="G14" s="3">
        <v>4</v>
      </c>
      <c r="H14" s="3">
        <v>5</v>
      </c>
      <c r="I14" s="3">
        <v>6</v>
      </c>
      <c r="J14" s="3">
        <v>7</v>
      </c>
      <c r="K14" s="3">
        <v>8</v>
      </c>
      <c r="L14" s="3">
        <v>9</v>
      </c>
      <c r="M14" s="3">
        <v>10</v>
      </c>
      <c r="P14" s="2" t="s">
        <v>23</v>
      </c>
      <c r="Q14" s="24"/>
    </row>
    <row r="15" spans="1:17" x14ac:dyDescent="0.25">
      <c r="C15" s="2" t="s">
        <v>3</v>
      </c>
      <c r="D15" s="10">
        <v>1.0416666666666666E-2</v>
      </c>
      <c r="E15" s="10">
        <v>3.125E-2</v>
      </c>
      <c r="F15" s="10">
        <v>0.15625</v>
      </c>
      <c r="G15" s="6">
        <v>0.46875</v>
      </c>
      <c r="H15" s="6">
        <v>0.9375</v>
      </c>
      <c r="I15" s="6">
        <v>1.875</v>
      </c>
      <c r="J15" s="6">
        <v>3.75</v>
      </c>
      <c r="K15" s="6">
        <v>7.333333333333333</v>
      </c>
      <c r="L15" s="6">
        <v>14.666666666666666</v>
      </c>
      <c r="M15" s="6">
        <v>30</v>
      </c>
      <c r="P15" s="46" t="s">
        <v>24</v>
      </c>
      <c r="Q15" s="47"/>
    </row>
    <row r="16" spans="1:17" x14ac:dyDescent="0.25">
      <c r="C16" s="2" t="s">
        <v>4</v>
      </c>
      <c r="D16" s="10">
        <f>D15/((100+$D$1)/100)</f>
        <v>3.4052522610875016E-3</v>
      </c>
      <c r="E16" s="10">
        <f t="shared" ref="E16:M16" si="3">E15/((100+$D$1)/100)</f>
        <v>1.0215756783262505E-2</v>
      </c>
      <c r="F16" s="10">
        <f t="shared" si="3"/>
        <v>5.1078783916312528E-2</v>
      </c>
      <c r="G16" s="6">
        <f t="shared" si="3"/>
        <v>0.15323635174893757</v>
      </c>
      <c r="H16" s="6">
        <f t="shared" si="3"/>
        <v>0.30647270349787514</v>
      </c>
      <c r="I16" s="6">
        <f t="shared" si="3"/>
        <v>0.61294540699575029</v>
      </c>
      <c r="J16" s="6">
        <f t="shared" si="3"/>
        <v>1.2258908139915006</v>
      </c>
      <c r="K16" s="6">
        <f t="shared" si="3"/>
        <v>2.397297591805601</v>
      </c>
      <c r="L16" s="6">
        <f t="shared" si="3"/>
        <v>4.794595183611202</v>
      </c>
      <c r="M16" s="6">
        <f t="shared" si="3"/>
        <v>9.8071265119320046</v>
      </c>
      <c r="P16" s="2" t="s">
        <v>25</v>
      </c>
      <c r="Q16" s="24"/>
    </row>
    <row r="17" spans="1:17" x14ac:dyDescent="0.25">
      <c r="C17" s="2" t="s">
        <v>13</v>
      </c>
      <c r="D17" s="11">
        <v>150</v>
      </c>
      <c r="E17" s="11">
        <v>350</v>
      </c>
      <c r="F17" s="11">
        <v>850</v>
      </c>
      <c r="G17" s="7">
        <v>2100</v>
      </c>
      <c r="H17" s="7">
        <v>5250</v>
      </c>
      <c r="I17" s="7">
        <v>13100</v>
      </c>
      <c r="J17" s="7">
        <v>32750</v>
      </c>
      <c r="K17" s="7">
        <v>81850</v>
      </c>
      <c r="L17" s="7">
        <v>204600</v>
      </c>
      <c r="M17" s="7">
        <v>511500</v>
      </c>
      <c r="P17" s="2" t="s">
        <v>26</v>
      </c>
      <c r="Q17" s="24"/>
    </row>
    <row r="18" spans="1:17" x14ac:dyDescent="0.25">
      <c r="C18" s="2" t="s">
        <v>14</v>
      </c>
      <c r="D18" s="8">
        <f t="shared" ref="D18" si="4">D17*$I$1</f>
        <v>750</v>
      </c>
      <c r="E18" s="8">
        <f t="shared" ref="E18" si="5">E17*$I$1</f>
        <v>1750</v>
      </c>
      <c r="F18" s="8">
        <f t="shared" ref="F18" si="6">F17*$I$1</f>
        <v>4250</v>
      </c>
      <c r="G18" s="7">
        <f t="shared" ref="G18" si="7">G17*$I$1</f>
        <v>10500</v>
      </c>
      <c r="H18" s="7">
        <f t="shared" ref="H18" si="8">H17*$I$1</f>
        <v>26250</v>
      </c>
      <c r="I18" s="7">
        <f t="shared" ref="I18" si="9">I17*$I$1</f>
        <v>65500</v>
      </c>
      <c r="J18" s="7">
        <f t="shared" ref="J18" si="10">J17*$I$1</f>
        <v>163750</v>
      </c>
      <c r="K18" s="7">
        <f t="shared" ref="K18" si="11">K17*$I$1</f>
        <v>409250</v>
      </c>
      <c r="L18" s="7">
        <f t="shared" ref="L18" si="12">L17*$I$1</f>
        <v>1023000</v>
      </c>
      <c r="M18" s="7">
        <f>M17*$I$1</f>
        <v>2557500</v>
      </c>
      <c r="P18" s="2" t="s">
        <v>27</v>
      </c>
      <c r="Q18" s="24"/>
    </row>
    <row r="19" spans="1:17" s="41" customFormat="1" x14ac:dyDescent="0.25">
      <c r="B19" s="48"/>
      <c r="C19" s="49"/>
      <c r="D19" s="37">
        <f t="shared" ref="D19" si="13">(D18/D16)</f>
        <v>220248</v>
      </c>
      <c r="E19" s="37">
        <f t="shared" ref="E19" si="14">(E18/E16)</f>
        <v>171304</v>
      </c>
      <c r="F19" s="37">
        <f t="shared" ref="F19" si="15">(F18/F16)</f>
        <v>83204.799999999988</v>
      </c>
      <c r="G19" s="34">
        <f t="shared" ref="G19" si="16">(G18/G16)</f>
        <v>68521.599999999991</v>
      </c>
      <c r="H19" s="34">
        <f t="shared" ref="H19" si="17">(H18/H16)</f>
        <v>85652</v>
      </c>
      <c r="I19" s="34">
        <f t="shared" ref="I19" si="18">(I18/I16)</f>
        <v>106861.06666666667</v>
      </c>
      <c r="J19" s="34">
        <f t="shared" ref="J19" si="19">(J18/J16)</f>
        <v>133576.33333333331</v>
      </c>
      <c r="K19" s="34">
        <f t="shared" ref="K19" si="20">(K18/K16)</f>
        <v>170713.05681818182</v>
      </c>
      <c r="L19" s="34">
        <f t="shared" ref="L19" si="21">(L18/L16)</f>
        <v>213365.25</v>
      </c>
      <c r="M19" s="34">
        <f>(M18/M16)</f>
        <v>260779.74999999997</v>
      </c>
      <c r="P19" s="2" t="s">
        <v>28</v>
      </c>
      <c r="Q19" s="24"/>
    </row>
    <row r="20" spans="1:17" s="41" customFormat="1" x14ac:dyDescent="0.25">
      <c r="B20" s="42"/>
      <c r="C20" s="43"/>
      <c r="D20" s="44"/>
      <c r="E20" s="44"/>
      <c r="F20" s="44"/>
      <c r="G20" s="45"/>
      <c r="H20" s="45"/>
      <c r="I20" s="45"/>
      <c r="J20" s="45"/>
      <c r="K20" s="45"/>
      <c r="L20" s="45"/>
      <c r="M20" s="45"/>
      <c r="P20" s="2" t="s">
        <v>29</v>
      </c>
      <c r="Q20" s="24"/>
    </row>
    <row r="21" spans="1:17" x14ac:dyDescent="0.25">
      <c r="B21" s="27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P21" s="2"/>
      <c r="Q21" s="50"/>
    </row>
    <row r="22" spans="1:17" ht="15.75" x14ac:dyDescent="0.25">
      <c r="C22" s="5" t="s">
        <v>6</v>
      </c>
      <c r="D22" s="9">
        <v>1</v>
      </c>
      <c r="E22" s="9">
        <v>2</v>
      </c>
      <c r="F22" s="9">
        <v>3</v>
      </c>
      <c r="G22" s="9">
        <v>4</v>
      </c>
      <c r="H22" s="9">
        <v>5</v>
      </c>
      <c r="I22" s="3">
        <v>6</v>
      </c>
      <c r="J22" s="3">
        <v>7</v>
      </c>
      <c r="K22" s="3">
        <v>8</v>
      </c>
      <c r="L22" s="3">
        <v>9</v>
      </c>
      <c r="M22" s="3">
        <v>10</v>
      </c>
    </row>
    <row r="23" spans="1:17" x14ac:dyDescent="0.25">
      <c r="C23" s="2" t="s">
        <v>3</v>
      </c>
      <c r="D23" s="10">
        <v>1.0416666666666666E-2</v>
      </c>
      <c r="E23" s="10">
        <v>3.125E-2</v>
      </c>
      <c r="F23" s="10">
        <v>9.375E-2</v>
      </c>
      <c r="G23" s="10">
        <v>0.28125</v>
      </c>
      <c r="H23" s="10">
        <v>0.5625</v>
      </c>
      <c r="I23" s="6">
        <v>1.125</v>
      </c>
      <c r="J23" s="6">
        <v>2.25</v>
      </c>
      <c r="K23" s="6">
        <v>4.5</v>
      </c>
      <c r="L23" s="6">
        <v>9</v>
      </c>
      <c r="M23" s="6">
        <v>18</v>
      </c>
    </row>
    <row r="24" spans="1:17" x14ac:dyDescent="0.25">
      <c r="C24" s="2" t="s">
        <v>4</v>
      </c>
      <c r="D24" s="10">
        <f>D23/((100+$D$1)/100)</f>
        <v>3.4052522610875016E-3</v>
      </c>
      <c r="E24" s="10">
        <f t="shared" ref="E24:M24" si="22">E23/((100+$D$1)/100)</f>
        <v>1.0215756783262505E-2</v>
      </c>
      <c r="F24" s="10">
        <f t="shared" si="22"/>
        <v>3.0647270349787516E-2</v>
      </c>
      <c r="G24" s="10">
        <f t="shared" si="22"/>
        <v>9.194181104936254E-2</v>
      </c>
      <c r="H24" s="10">
        <f t="shared" si="22"/>
        <v>0.18388362209872508</v>
      </c>
      <c r="I24" s="6">
        <f t="shared" si="22"/>
        <v>0.36776724419745016</v>
      </c>
      <c r="J24" s="6">
        <f t="shared" si="22"/>
        <v>0.73553448839490032</v>
      </c>
      <c r="K24" s="6">
        <f t="shared" si="22"/>
        <v>1.4710689767898006</v>
      </c>
      <c r="L24" s="6">
        <f t="shared" si="22"/>
        <v>2.9421379535796013</v>
      </c>
      <c r="M24" s="6">
        <f t="shared" si="22"/>
        <v>5.8842759071592026</v>
      </c>
    </row>
    <row r="25" spans="1:17" x14ac:dyDescent="0.25">
      <c r="C25" s="2" t="s">
        <v>13</v>
      </c>
      <c r="D25" s="11">
        <v>125</v>
      </c>
      <c r="E25" s="11">
        <v>300</v>
      </c>
      <c r="F25" s="11">
        <v>750</v>
      </c>
      <c r="G25" s="11">
        <v>1850</v>
      </c>
      <c r="H25" s="11">
        <v>4600</v>
      </c>
      <c r="I25" s="7">
        <v>11500</v>
      </c>
      <c r="J25" s="7">
        <v>28750</v>
      </c>
      <c r="K25" s="7">
        <v>71850</v>
      </c>
      <c r="L25" s="7">
        <v>179650</v>
      </c>
      <c r="M25" s="7">
        <v>449150</v>
      </c>
    </row>
    <row r="26" spans="1:17" x14ac:dyDescent="0.25">
      <c r="C26" s="2" t="s">
        <v>14</v>
      </c>
      <c r="D26" s="8">
        <f t="shared" ref="D26" si="23">D25*$I$1</f>
        <v>625</v>
      </c>
      <c r="E26" s="8">
        <f t="shared" ref="E26" si="24">E25*$I$1</f>
        <v>1500</v>
      </c>
      <c r="F26" s="8">
        <f t="shared" ref="F26" si="25">F25*$I$1</f>
        <v>3750</v>
      </c>
      <c r="G26" s="8">
        <f t="shared" ref="G26" si="26">G25*$I$1</f>
        <v>9250</v>
      </c>
      <c r="H26" s="8">
        <f t="shared" ref="H26" si="27">H25*$I$1</f>
        <v>23000</v>
      </c>
      <c r="I26" s="7">
        <f t="shared" ref="I26" si="28">I25*$I$1</f>
        <v>57500</v>
      </c>
      <c r="J26" s="7">
        <f t="shared" ref="J26" si="29">J25*$I$1</f>
        <v>143750</v>
      </c>
      <c r="K26" s="7">
        <f t="shared" ref="K26" si="30">K25*$I$1</f>
        <v>359250</v>
      </c>
      <c r="L26" s="7">
        <f t="shared" ref="L26" si="31">L25*$I$1</f>
        <v>898250</v>
      </c>
      <c r="M26" s="7">
        <f>M25*$I$1</f>
        <v>2245750</v>
      </c>
    </row>
    <row r="27" spans="1:17" s="41" customFormat="1" x14ac:dyDescent="0.25">
      <c r="B27" s="48"/>
      <c r="C27" s="49"/>
      <c r="D27" s="37">
        <f t="shared" ref="D27" si="32">(D26/D24)</f>
        <v>183540</v>
      </c>
      <c r="E27" s="37">
        <f t="shared" ref="E27" si="33">(E26/E24)</f>
        <v>146832</v>
      </c>
      <c r="F27" s="37">
        <f t="shared" ref="F27" si="34">(F26/F24)</f>
        <v>122359.99999999999</v>
      </c>
      <c r="G27" s="37">
        <f t="shared" ref="G27" si="35">(G26/G24)</f>
        <v>100607.11111111111</v>
      </c>
      <c r="H27" s="37">
        <f t="shared" ref="H27" si="36">(H26/H24)</f>
        <v>125079.11111111111</v>
      </c>
      <c r="I27" s="34">
        <f t="shared" ref="I27" si="37">(I26/I24)</f>
        <v>156348.88888888888</v>
      </c>
      <c r="J27" s="34">
        <f t="shared" ref="J27" si="38">(J26/J24)</f>
        <v>195436.11111111109</v>
      </c>
      <c r="K27" s="34">
        <f t="shared" ref="K27" si="39">(K26/K24)</f>
        <v>244210.16666666666</v>
      </c>
      <c r="L27" s="34">
        <f t="shared" ref="L27" si="40">(L26/L24)</f>
        <v>305305.19444444444</v>
      </c>
      <c r="M27" s="34">
        <f>(M26/M24)</f>
        <v>381652.73611111112</v>
      </c>
    </row>
    <row r="28" spans="1:17" s="27" customFormat="1" x14ac:dyDescent="0.25">
      <c r="A28" s="48"/>
      <c r="B28" s="42"/>
      <c r="C28" s="43"/>
      <c r="D28" s="45"/>
      <c r="E28" s="45"/>
      <c r="F28" s="45"/>
      <c r="G28" s="45"/>
      <c r="H28" s="45"/>
      <c r="I28" s="45" t="s">
        <v>36</v>
      </c>
      <c r="J28" s="45"/>
      <c r="K28" s="45"/>
      <c r="L28" s="45"/>
      <c r="M28" s="45"/>
      <c r="P28" s="62"/>
      <c r="Q28" s="63"/>
    </row>
    <row r="29" spans="1:17" x14ac:dyDescent="0.25">
      <c r="B29" s="27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7" ht="15.75" x14ac:dyDescent="0.25">
      <c r="B30" s="27"/>
      <c r="C30" s="29" t="s">
        <v>7</v>
      </c>
      <c r="D30" s="30">
        <v>1</v>
      </c>
      <c r="E30" s="30">
        <v>2</v>
      </c>
      <c r="F30" s="30">
        <v>3</v>
      </c>
      <c r="G30" s="30">
        <v>4</v>
      </c>
      <c r="H30" s="4">
        <v>5</v>
      </c>
      <c r="I30" s="4">
        <v>6</v>
      </c>
      <c r="J30" s="4">
        <v>7</v>
      </c>
      <c r="K30" s="4">
        <v>8</v>
      </c>
      <c r="L30" s="4">
        <v>9</v>
      </c>
      <c r="M30" s="4">
        <v>10</v>
      </c>
    </row>
    <row r="31" spans="1:17" x14ac:dyDescent="0.25">
      <c r="B31" s="27"/>
      <c r="C31" s="28" t="s">
        <v>3</v>
      </c>
      <c r="D31" s="31">
        <v>2.0833333333333332E-2</v>
      </c>
      <c r="E31" s="31">
        <v>6.25E-2</v>
      </c>
      <c r="F31" s="31">
        <v>0.1875</v>
      </c>
      <c r="G31" s="31">
        <v>0.5625</v>
      </c>
      <c r="H31" s="32">
        <v>1.125</v>
      </c>
      <c r="I31" s="32">
        <v>2.25</v>
      </c>
      <c r="J31" s="32">
        <v>4.5</v>
      </c>
      <c r="K31" s="32">
        <v>9</v>
      </c>
      <c r="L31" s="32">
        <v>18</v>
      </c>
      <c r="M31" s="32">
        <v>36</v>
      </c>
    </row>
    <row r="32" spans="1:17" x14ac:dyDescent="0.25">
      <c r="B32" s="27"/>
      <c r="C32" s="28" t="s">
        <v>4</v>
      </c>
      <c r="D32" s="31">
        <f>D31/((100+$D$1)/100)</f>
        <v>6.8105045221750031E-3</v>
      </c>
      <c r="E32" s="31">
        <f t="shared" ref="E32:M32" si="41">E31/((100+$D$1)/100)</f>
        <v>2.0431513566525009E-2</v>
      </c>
      <c r="F32" s="31">
        <f t="shared" si="41"/>
        <v>6.1294540699575031E-2</v>
      </c>
      <c r="G32" s="31">
        <f t="shared" si="41"/>
        <v>0.18388362209872508</v>
      </c>
      <c r="H32" s="32">
        <f t="shared" si="41"/>
        <v>0.36776724419745016</v>
      </c>
      <c r="I32" s="32">
        <f t="shared" si="41"/>
        <v>0.73553448839490032</v>
      </c>
      <c r="J32" s="32">
        <f t="shared" si="41"/>
        <v>1.4710689767898006</v>
      </c>
      <c r="K32" s="32">
        <f t="shared" si="41"/>
        <v>2.9421379535796013</v>
      </c>
      <c r="L32" s="32">
        <f t="shared" si="41"/>
        <v>5.8842759071592026</v>
      </c>
      <c r="M32" s="32">
        <f t="shared" si="41"/>
        <v>11.768551814318405</v>
      </c>
    </row>
    <row r="33" spans="1:13" s="41" customFormat="1" x14ac:dyDescent="0.25">
      <c r="A33" s="1"/>
      <c r="B33" s="27"/>
      <c r="C33" s="28" t="s">
        <v>13</v>
      </c>
      <c r="D33" s="33">
        <v>160</v>
      </c>
      <c r="E33" s="33">
        <v>400</v>
      </c>
      <c r="F33" s="33">
        <v>1000</v>
      </c>
      <c r="G33" s="33">
        <v>2500</v>
      </c>
      <c r="H33" s="34">
        <v>6250</v>
      </c>
      <c r="I33" s="34">
        <v>15600</v>
      </c>
      <c r="J33" s="34">
        <v>39000</v>
      </c>
      <c r="K33" s="34">
        <v>97500</v>
      </c>
      <c r="L33" s="34">
        <v>243750</v>
      </c>
      <c r="M33" s="34">
        <v>609350</v>
      </c>
    </row>
    <row r="34" spans="1:13" x14ac:dyDescent="0.25">
      <c r="C34" s="2" t="s">
        <v>14</v>
      </c>
      <c r="D34" s="8">
        <f t="shared" ref="D34" si="42">D33*$I$1</f>
        <v>800</v>
      </c>
      <c r="E34" s="8">
        <f t="shared" ref="E34" si="43">E33*$I$1</f>
        <v>2000</v>
      </c>
      <c r="F34" s="8">
        <f t="shared" ref="F34" si="44">F33*$I$1</f>
        <v>5000</v>
      </c>
      <c r="G34" s="8">
        <f t="shared" ref="G34" si="45">G33*$I$1</f>
        <v>12500</v>
      </c>
      <c r="H34" s="7">
        <f t="shared" ref="H34" si="46">H33*$I$1</f>
        <v>31250</v>
      </c>
      <c r="I34" s="7">
        <f t="shared" ref="I34" si="47">I33*$I$1</f>
        <v>78000</v>
      </c>
      <c r="J34" s="7">
        <f t="shared" ref="J34" si="48">J33*$I$1</f>
        <v>195000</v>
      </c>
      <c r="K34" s="7">
        <f t="shared" ref="K34" si="49">K33*$I$1</f>
        <v>487500</v>
      </c>
      <c r="L34" s="7">
        <f t="shared" ref="L34" si="50">L33*$I$1</f>
        <v>1218750</v>
      </c>
      <c r="M34" s="7">
        <f>M33*$I$1</f>
        <v>3046750</v>
      </c>
    </row>
    <row r="35" spans="1:13" x14ac:dyDescent="0.25">
      <c r="A35" s="41"/>
      <c r="B35" s="48"/>
      <c r="C35" s="49"/>
      <c r="D35" s="37">
        <f t="shared" ref="D35" si="51">(D34/D32)</f>
        <v>117465.59999999999</v>
      </c>
      <c r="E35" s="37">
        <f t="shared" ref="E35" si="52">(E34/E32)</f>
        <v>97888</v>
      </c>
      <c r="F35" s="37">
        <f t="shared" ref="F35" si="53">(F34/F32)</f>
        <v>81573.333333333328</v>
      </c>
      <c r="G35" s="37">
        <f t="shared" ref="G35" si="54">(G34/G32)</f>
        <v>67977.777777777781</v>
      </c>
      <c r="H35" s="34">
        <f t="shared" ref="H35" si="55">(H34/H32)</f>
        <v>84972.222222222219</v>
      </c>
      <c r="I35" s="34">
        <f t="shared" ref="I35" si="56">(I34/I32)</f>
        <v>106045.33333333333</v>
      </c>
      <c r="J35" s="34">
        <f t="shared" ref="J35" si="57">(J34/J32)</f>
        <v>132556.66666666666</v>
      </c>
      <c r="K35" s="34">
        <f t="shared" ref="K35" si="58">(K34/K32)</f>
        <v>165695.83333333331</v>
      </c>
      <c r="L35" s="34">
        <f t="shared" ref="L35" si="59">(L34/L32)</f>
        <v>207119.79166666666</v>
      </c>
      <c r="M35" s="34">
        <f>(M34/M32)</f>
        <v>258889.11805555553</v>
      </c>
    </row>
    <row r="36" spans="1:13" s="27" customFormat="1" x14ac:dyDescent="0.25">
      <c r="A36" s="48"/>
      <c r="B36" s="42"/>
      <c r="C36" s="43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x14ac:dyDescent="0.25">
      <c r="B37" s="27"/>
      <c r="C37" s="28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x14ac:dyDescent="0.25">
      <c r="B38" s="27"/>
      <c r="C38" s="29" t="s">
        <v>8</v>
      </c>
      <c r="D38" s="30">
        <v>1</v>
      </c>
      <c r="E38" s="30">
        <v>2</v>
      </c>
      <c r="F38" s="30">
        <v>3</v>
      </c>
      <c r="G38" s="4">
        <v>4</v>
      </c>
      <c r="H38" s="4">
        <v>5</v>
      </c>
      <c r="I38" s="4">
        <v>6</v>
      </c>
      <c r="J38" s="4">
        <v>7</v>
      </c>
      <c r="K38" s="4">
        <v>8</v>
      </c>
      <c r="L38" s="4">
        <v>9</v>
      </c>
      <c r="M38" s="4">
        <v>10</v>
      </c>
    </row>
    <row r="39" spans="1:13" x14ac:dyDescent="0.25">
      <c r="B39" s="27"/>
      <c r="C39" s="28" t="s">
        <v>3</v>
      </c>
      <c r="D39" s="31">
        <v>1.3888888888888888E-2</v>
      </c>
      <c r="E39" s="31">
        <v>4.1666666666666664E-2</v>
      </c>
      <c r="F39" s="31">
        <v>0.125</v>
      </c>
      <c r="G39" s="32">
        <v>0.25</v>
      </c>
      <c r="H39" s="32">
        <v>0.75</v>
      </c>
      <c r="I39" s="32">
        <v>1.5</v>
      </c>
      <c r="J39" s="32">
        <v>3</v>
      </c>
      <c r="K39" s="32">
        <v>12</v>
      </c>
      <c r="L39" s="32">
        <v>24</v>
      </c>
      <c r="M39" s="32">
        <v>48</v>
      </c>
    </row>
    <row r="40" spans="1:13" s="41" customFormat="1" x14ac:dyDescent="0.25">
      <c r="A40" s="1"/>
      <c r="B40" s="27"/>
      <c r="C40" s="28" t="s">
        <v>4</v>
      </c>
      <c r="D40" s="31">
        <f>D39/((100+$D$1)/100)</f>
        <v>4.540336348116669E-3</v>
      </c>
      <c r="E40" s="31">
        <f t="shared" ref="E40:M40" si="60">E39/((100+$D$1)/100)</f>
        <v>1.3621009044350006E-2</v>
      </c>
      <c r="F40" s="31">
        <f t="shared" si="60"/>
        <v>4.0863027133050019E-2</v>
      </c>
      <c r="G40" s="32">
        <f t="shared" si="60"/>
        <v>8.1726054266100037E-2</v>
      </c>
      <c r="H40" s="32">
        <f t="shared" si="60"/>
        <v>0.24517816279830013</v>
      </c>
      <c r="I40" s="32">
        <f t="shared" si="60"/>
        <v>0.49035632559660025</v>
      </c>
      <c r="J40" s="32">
        <f t="shared" si="60"/>
        <v>0.9807126511932005</v>
      </c>
      <c r="K40" s="32">
        <f t="shared" si="60"/>
        <v>3.922850604772802</v>
      </c>
      <c r="L40" s="32">
        <f t="shared" si="60"/>
        <v>7.845701209545604</v>
      </c>
      <c r="M40" s="32">
        <f t="shared" si="60"/>
        <v>15.691402419091208</v>
      </c>
    </row>
    <row r="41" spans="1:13" x14ac:dyDescent="0.25">
      <c r="B41" s="27"/>
      <c r="C41" s="28" t="s">
        <v>13</v>
      </c>
      <c r="D41" s="33">
        <v>138</v>
      </c>
      <c r="E41" s="33">
        <v>300</v>
      </c>
      <c r="F41" s="33">
        <v>750</v>
      </c>
      <c r="G41" s="34">
        <v>1850</v>
      </c>
      <c r="H41" s="34">
        <v>4600</v>
      </c>
      <c r="I41" s="34">
        <v>11500</v>
      </c>
      <c r="J41" s="34">
        <v>28750</v>
      </c>
      <c r="K41" s="34">
        <v>71850</v>
      </c>
      <c r="L41" s="34">
        <v>179600</v>
      </c>
      <c r="M41" s="34">
        <v>449000</v>
      </c>
    </row>
    <row r="42" spans="1:13" x14ac:dyDescent="0.25">
      <c r="C42" s="2" t="s">
        <v>14</v>
      </c>
      <c r="D42" s="8">
        <f t="shared" ref="D42" si="61">D41*$I$1</f>
        <v>690</v>
      </c>
      <c r="E42" s="8">
        <f t="shared" ref="E42" si="62">E41*$I$1</f>
        <v>1500</v>
      </c>
      <c r="F42" s="8">
        <f t="shared" ref="F42" si="63">F41*$I$1</f>
        <v>3750</v>
      </c>
      <c r="G42" s="7">
        <f t="shared" ref="G42" si="64">G41*$I$1</f>
        <v>9250</v>
      </c>
      <c r="H42" s="7">
        <f t="shared" ref="H42" si="65">H41*$I$1</f>
        <v>23000</v>
      </c>
      <c r="I42" s="7">
        <f t="shared" ref="I42" si="66">I41*$I$1</f>
        <v>57500</v>
      </c>
      <c r="J42" s="7">
        <f t="shared" ref="J42" si="67">J41*$I$1</f>
        <v>143750</v>
      </c>
      <c r="K42" s="7">
        <f t="shared" ref="K42" si="68">K41*$I$1</f>
        <v>359250</v>
      </c>
      <c r="L42" s="7">
        <f t="shared" ref="L42" si="69">L41*$I$1</f>
        <v>898000</v>
      </c>
      <c r="M42" s="7">
        <f>M41*$I$1</f>
        <v>2245000</v>
      </c>
    </row>
    <row r="43" spans="1:13" x14ac:dyDescent="0.25">
      <c r="A43" s="41"/>
      <c r="B43" s="48"/>
      <c r="C43" s="49"/>
      <c r="D43" s="37">
        <f t="shared" ref="D43" si="70">(D42/D40)</f>
        <v>151971.12</v>
      </c>
      <c r="E43" s="37">
        <f t="shared" ref="E43" si="71">(E42/E40)</f>
        <v>110124</v>
      </c>
      <c r="F43" s="37">
        <f t="shared" ref="F43" si="72">(F42/F40)</f>
        <v>91770</v>
      </c>
      <c r="G43" s="34">
        <f t="shared" ref="G43" si="73">(G42/G40)</f>
        <v>113183</v>
      </c>
      <c r="H43" s="34">
        <f t="shared" ref="H43" si="74">(H42/H40)</f>
        <v>93809.333333333328</v>
      </c>
      <c r="I43" s="34">
        <f t="shared" ref="I43" si="75">(I42/I40)</f>
        <v>117261.66666666666</v>
      </c>
      <c r="J43" s="34">
        <f t="shared" ref="J43" si="76">(J42/J40)</f>
        <v>146577.08333333331</v>
      </c>
      <c r="K43" s="34">
        <f t="shared" ref="K43" si="77">(K42/K40)</f>
        <v>91578.812499999985</v>
      </c>
      <c r="L43" s="34">
        <f t="shared" ref="L43" si="78">(L42/L40)</f>
        <v>114457.58333333331</v>
      </c>
      <c r="M43" s="34">
        <f>(M42/M40)</f>
        <v>143071.97916666666</v>
      </c>
    </row>
    <row r="44" spans="1:13" s="27" customFormat="1" x14ac:dyDescent="0.25">
      <c r="A44" s="48"/>
      <c r="B44" s="42"/>
      <c r="C44" s="43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B45" s="27"/>
      <c r="C45" s="28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75" x14ac:dyDescent="0.25">
      <c r="B46" s="27"/>
      <c r="C46" s="29" t="s">
        <v>9</v>
      </c>
      <c r="D46" s="35">
        <v>1</v>
      </c>
      <c r="E46" s="35">
        <v>2</v>
      </c>
      <c r="F46" s="35">
        <v>3</v>
      </c>
      <c r="G46" s="35">
        <v>4</v>
      </c>
      <c r="H46" s="4">
        <v>5</v>
      </c>
      <c r="I46" s="4">
        <v>6</v>
      </c>
      <c r="J46" s="4">
        <v>7</v>
      </c>
      <c r="K46" s="4">
        <v>8</v>
      </c>
      <c r="L46" s="4">
        <v>9</v>
      </c>
      <c r="M46" s="4">
        <v>10</v>
      </c>
    </row>
    <row r="47" spans="1:13" x14ac:dyDescent="0.25">
      <c r="B47" s="27"/>
      <c r="C47" s="28" t="s">
        <v>3</v>
      </c>
      <c r="D47" s="36">
        <v>8.3333333333333329E-2</v>
      </c>
      <c r="E47" s="36">
        <v>0.16666666666666666</v>
      </c>
      <c r="F47" s="36">
        <v>0.33333333333333331</v>
      </c>
      <c r="G47" s="36">
        <v>0.66666666666666663</v>
      </c>
      <c r="H47" s="32">
        <v>1.3333333333333333</v>
      </c>
      <c r="I47" s="32">
        <v>2.6666666666666665</v>
      </c>
      <c r="J47" s="32">
        <v>5.333333333333333</v>
      </c>
      <c r="K47" s="32">
        <v>10.666666666666666</v>
      </c>
      <c r="L47" s="32">
        <v>21.333333333333332</v>
      </c>
      <c r="M47" s="32">
        <v>42.666666666666664</v>
      </c>
    </row>
    <row r="48" spans="1:13" s="41" customFormat="1" x14ac:dyDescent="0.25">
      <c r="A48" s="1"/>
      <c r="B48" s="27"/>
      <c r="C48" s="28" t="s">
        <v>4</v>
      </c>
      <c r="D48" s="36">
        <f>D47/((100+$D$1)/100)</f>
        <v>2.7242018088700012E-2</v>
      </c>
      <c r="E48" s="36">
        <f t="shared" ref="E48:M48" si="79">E47/((100+$D$1)/100)</f>
        <v>5.4484036177400025E-2</v>
      </c>
      <c r="F48" s="36">
        <f t="shared" si="79"/>
        <v>0.10896807235480005</v>
      </c>
      <c r="G48" s="36">
        <f t="shared" si="79"/>
        <v>0.2179361447096001</v>
      </c>
      <c r="H48" s="32">
        <f t="shared" si="79"/>
        <v>0.4358722894192002</v>
      </c>
      <c r="I48" s="32">
        <f t="shared" si="79"/>
        <v>0.8717445788384004</v>
      </c>
      <c r="J48" s="32">
        <f t="shared" si="79"/>
        <v>1.7434891576768008</v>
      </c>
      <c r="K48" s="32">
        <f t="shared" si="79"/>
        <v>3.4869783153536016</v>
      </c>
      <c r="L48" s="32">
        <f t="shared" si="79"/>
        <v>6.9739566307072032</v>
      </c>
      <c r="M48" s="32">
        <f t="shared" si="79"/>
        <v>13.947913261414406</v>
      </c>
    </row>
    <row r="49" spans="1:19" x14ac:dyDescent="0.25">
      <c r="B49" s="27"/>
      <c r="C49" s="28" t="s">
        <v>13</v>
      </c>
      <c r="D49" s="37">
        <v>1000</v>
      </c>
      <c r="E49" s="37">
        <v>2000</v>
      </c>
      <c r="F49" s="37">
        <v>4000</v>
      </c>
      <c r="G49" s="37">
        <v>8000</v>
      </c>
      <c r="H49" s="34">
        <v>16000</v>
      </c>
      <c r="I49" s="34">
        <v>32000</v>
      </c>
      <c r="J49" s="34">
        <v>64000</v>
      </c>
      <c r="K49" s="34">
        <v>128000</v>
      </c>
      <c r="L49" s="34">
        <v>256000</v>
      </c>
      <c r="M49" s="34">
        <v>512000</v>
      </c>
    </row>
    <row r="50" spans="1:19" x14ac:dyDescent="0.25">
      <c r="C50" s="2" t="s">
        <v>14</v>
      </c>
      <c r="D50" s="8">
        <f t="shared" ref="D50" si="80">D49*$I$1</f>
        <v>5000</v>
      </c>
      <c r="E50" s="8">
        <f t="shared" ref="E50" si="81">E49*$I$1</f>
        <v>10000</v>
      </c>
      <c r="F50" s="8">
        <f t="shared" ref="F50" si="82">F49*$I$1</f>
        <v>20000</v>
      </c>
      <c r="G50" s="8">
        <f t="shared" ref="G50" si="83">G49*$I$1</f>
        <v>40000</v>
      </c>
      <c r="H50" s="7">
        <f t="shared" ref="H50" si="84">H49*$I$1</f>
        <v>80000</v>
      </c>
      <c r="I50" s="7">
        <f t="shared" ref="I50" si="85">I49*$I$1</f>
        <v>160000</v>
      </c>
      <c r="J50" s="7">
        <f t="shared" ref="J50" si="86">J49*$I$1</f>
        <v>320000</v>
      </c>
      <c r="K50" s="7">
        <f t="shared" ref="K50" si="87">K49*$I$1</f>
        <v>640000</v>
      </c>
      <c r="L50" s="7">
        <f t="shared" ref="L50" si="88">L49*$I$1</f>
        <v>1280000</v>
      </c>
      <c r="M50" s="7">
        <f>M49*$I$1</f>
        <v>2560000</v>
      </c>
    </row>
    <row r="51" spans="1:19" x14ac:dyDescent="0.25">
      <c r="A51" s="41"/>
      <c r="B51" s="48"/>
      <c r="C51" s="49"/>
      <c r="D51" s="37">
        <f t="shared" ref="D51" si="89">(D50/D48)</f>
        <v>183540</v>
      </c>
      <c r="E51" s="37">
        <f t="shared" ref="E51" si="90">(E50/E48)</f>
        <v>183540</v>
      </c>
      <c r="F51" s="37">
        <f t="shared" ref="F51" si="91">(F50/F48)</f>
        <v>183540</v>
      </c>
      <c r="G51" s="37">
        <f t="shared" ref="G51" si="92">(G50/G48)</f>
        <v>183540</v>
      </c>
      <c r="H51" s="34">
        <f t="shared" ref="H51" si="93">(H50/H48)</f>
        <v>183540</v>
      </c>
      <c r="I51" s="34">
        <f t="shared" ref="I51" si="94">(I50/I48)</f>
        <v>183540</v>
      </c>
      <c r="J51" s="34">
        <f t="shared" ref="J51" si="95">(J50/J48)</f>
        <v>183540</v>
      </c>
      <c r="K51" s="34">
        <f t="shared" ref="K51" si="96">(K50/K48)</f>
        <v>183540</v>
      </c>
      <c r="L51" s="34">
        <f t="shared" ref="L51" si="97">(L50/L48)</f>
        <v>183540</v>
      </c>
      <c r="M51" s="34">
        <f>(M50/M48)</f>
        <v>183540</v>
      </c>
    </row>
    <row r="52" spans="1:19" s="27" customFormat="1" x14ac:dyDescent="0.25">
      <c r="A52" s="48"/>
      <c r="B52" s="42"/>
      <c r="C52" s="43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9" x14ac:dyDescent="0.25">
      <c r="B53" s="27"/>
      <c r="C53" s="28"/>
      <c r="D53" s="35"/>
      <c r="E53" s="35"/>
      <c r="F53" s="35"/>
      <c r="G53" s="35"/>
      <c r="H53" s="4"/>
      <c r="I53" s="4"/>
      <c r="J53" s="4"/>
      <c r="K53" s="4"/>
      <c r="L53" s="4"/>
      <c r="M53" s="4"/>
      <c r="R53" s="2"/>
      <c r="S53" s="61"/>
    </row>
    <row r="54" spans="1:19" ht="15.75" x14ac:dyDescent="0.25">
      <c r="B54" s="27"/>
      <c r="C54" s="29" t="s">
        <v>10</v>
      </c>
      <c r="D54" s="35">
        <v>1</v>
      </c>
      <c r="E54" s="35">
        <v>2</v>
      </c>
      <c r="F54" s="35">
        <v>3</v>
      </c>
      <c r="G54" s="35">
        <v>4</v>
      </c>
      <c r="H54" s="35">
        <v>5</v>
      </c>
      <c r="I54" s="35">
        <v>6</v>
      </c>
      <c r="J54" s="4">
        <v>7</v>
      </c>
      <c r="K54" s="4">
        <v>8</v>
      </c>
      <c r="L54" s="4">
        <v>9</v>
      </c>
      <c r="M54" s="4">
        <v>10</v>
      </c>
      <c r="R54" s="26"/>
      <c r="S54" s="25"/>
    </row>
    <row r="55" spans="1:19" x14ac:dyDescent="0.25">
      <c r="B55" s="27"/>
      <c r="C55" s="28" t="s">
        <v>3</v>
      </c>
      <c r="D55" s="36">
        <v>8.3333333333333329E-2</v>
      </c>
      <c r="E55" s="36">
        <v>0.16666666666666666</v>
      </c>
      <c r="F55" s="36">
        <v>0.33333333333333331</v>
      </c>
      <c r="G55" s="36">
        <v>0.66666666666666663</v>
      </c>
      <c r="H55" s="36">
        <v>1.3333333333333333</v>
      </c>
      <c r="I55" s="36">
        <v>2.6666666666666665</v>
      </c>
      <c r="J55" s="32">
        <v>5.333333333333333</v>
      </c>
      <c r="K55" s="32">
        <v>10.666666666666666</v>
      </c>
      <c r="L55" s="32">
        <v>21.333333333333332</v>
      </c>
      <c r="M55" s="32">
        <v>42.666666666666664</v>
      </c>
    </row>
    <row r="56" spans="1:19" s="41" customFormat="1" x14ac:dyDescent="0.25">
      <c r="A56" s="1"/>
      <c r="B56" s="27"/>
      <c r="C56" s="28" t="s">
        <v>4</v>
      </c>
      <c r="D56" s="36">
        <f>D55/((100+$D$1)/100)</f>
        <v>2.7242018088700012E-2</v>
      </c>
      <c r="E56" s="36">
        <f t="shared" ref="E56" si="98">E55/((100+$D$1)/100)</f>
        <v>5.4484036177400025E-2</v>
      </c>
      <c r="F56" s="36">
        <f t="shared" ref="F56" si="99">F55/((100+$D$1)/100)</f>
        <v>0.10896807235480005</v>
      </c>
      <c r="G56" s="36">
        <f t="shared" ref="G56" si="100">G55/((100+$D$1)/100)</f>
        <v>0.2179361447096001</v>
      </c>
      <c r="H56" s="36">
        <f t="shared" ref="H56" si="101">H55/((100+$D$1)/100)</f>
        <v>0.4358722894192002</v>
      </c>
      <c r="I56" s="36">
        <f t="shared" ref="I56" si="102">I55/((100+$D$1)/100)</f>
        <v>0.8717445788384004</v>
      </c>
      <c r="J56" s="32">
        <f t="shared" ref="J56" si="103">J55/((100+$D$1)/100)</f>
        <v>1.7434891576768008</v>
      </c>
      <c r="K56" s="32">
        <f t="shared" ref="K56" si="104">K55/((100+$D$1)/100)</f>
        <v>3.4869783153536016</v>
      </c>
      <c r="L56" s="32">
        <f t="shared" ref="L56" si="105">L55/((100+$D$1)/100)</f>
        <v>6.9739566307072032</v>
      </c>
      <c r="M56" s="32">
        <f t="shared" ref="M56" si="106">M55/((100+$D$1)/100)</f>
        <v>13.947913261414406</v>
      </c>
    </row>
    <row r="57" spans="1:19" x14ac:dyDescent="0.25">
      <c r="B57" s="27"/>
      <c r="C57" s="28" t="s">
        <v>13</v>
      </c>
      <c r="D57" s="37">
        <v>1000</v>
      </c>
      <c r="E57" s="37">
        <v>2000</v>
      </c>
      <c r="F57" s="37">
        <v>4000</v>
      </c>
      <c r="G57" s="37">
        <v>8000</v>
      </c>
      <c r="H57" s="37">
        <v>16000</v>
      </c>
      <c r="I57" s="37">
        <v>32000</v>
      </c>
      <c r="J57" s="34">
        <v>64000</v>
      </c>
      <c r="K57" s="34">
        <v>128000</v>
      </c>
      <c r="L57" s="34">
        <v>256000</v>
      </c>
      <c r="M57" s="34">
        <v>512000</v>
      </c>
    </row>
    <row r="58" spans="1:19" x14ac:dyDescent="0.25">
      <c r="C58" s="2" t="s">
        <v>14</v>
      </c>
      <c r="D58" s="8">
        <f t="shared" ref="D58" si="107">D57*$I$1</f>
        <v>5000</v>
      </c>
      <c r="E58" s="8">
        <f t="shared" ref="E58" si="108">E57*$I$1</f>
        <v>10000</v>
      </c>
      <c r="F58" s="8">
        <f t="shared" ref="F58" si="109">F57*$I$1</f>
        <v>20000</v>
      </c>
      <c r="G58" s="8">
        <f t="shared" ref="G58" si="110">G57*$I$1</f>
        <v>40000</v>
      </c>
      <c r="H58" s="8">
        <f t="shared" ref="H58" si="111">H57*$I$1</f>
        <v>80000</v>
      </c>
      <c r="I58" s="8">
        <f t="shared" ref="I58" si="112">I57*$I$1</f>
        <v>160000</v>
      </c>
      <c r="J58" s="7">
        <f t="shared" ref="J58" si="113">J57*$I$1</f>
        <v>320000</v>
      </c>
      <c r="K58" s="7">
        <f t="shared" ref="K58" si="114">K57*$I$1</f>
        <v>640000</v>
      </c>
      <c r="L58" s="7">
        <f t="shared" ref="L58" si="115">L57*$I$1</f>
        <v>1280000</v>
      </c>
      <c r="M58" s="7">
        <f>M57*$I$1</f>
        <v>2560000</v>
      </c>
    </row>
    <row r="59" spans="1:19" x14ac:dyDescent="0.25">
      <c r="A59" s="41"/>
      <c r="B59" s="48"/>
      <c r="C59" s="49"/>
      <c r="D59" s="37">
        <f t="shared" ref="D59" si="116">(D58/D56)</f>
        <v>183540</v>
      </c>
      <c r="E59" s="37">
        <f t="shared" ref="E59" si="117">(E58/E56)</f>
        <v>183540</v>
      </c>
      <c r="F59" s="37">
        <f t="shared" ref="F59" si="118">(F58/F56)</f>
        <v>183540</v>
      </c>
      <c r="G59" s="37">
        <f t="shared" ref="G59" si="119">(G58/G56)</f>
        <v>183540</v>
      </c>
      <c r="H59" s="37">
        <f t="shared" ref="H59" si="120">(H58/H56)</f>
        <v>183540</v>
      </c>
      <c r="I59" s="37">
        <f t="shared" ref="I59" si="121">(I58/I56)</f>
        <v>183540</v>
      </c>
      <c r="J59" s="34">
        <f t="shared" ref="J59" si="122">(J58/J56)</f>
        <v>183540</v>
      </c>
      <c r="K59" s="34">
        <f t="shared" ref="K59" si="123">(K58/K56)</f>
        <v>183540</v>
      </c>
      <c r="L59" s="34">
        <f t="shared" ref="L59" si="124">(L58/L56)</f>
        <v>183540</v>
      </c>
      <c r="M59" s="34">
        <f>(M58/M56)</f>
        <v>183540</v>
      </c>
    </row>
    <row r="60" spans="1:19" x14ac:dyDescent="0.25">
      <c r="A60" s="41"/>
      <c r="B60" s="42"/>
      <c r="C60" s="43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9" s="40" customFormat="1" ht="24" customHeight="1" x14ac:dyDescent="0.25">
      <c r="A61" s="1"/>
      <c r="B61" s="27"/>
      <c r="C61" s="28"/>
      <c r="D61" s="35"/>
      <c r="E61" s="35"/>
      <c r="F61" s="35"/>
      <c r="G61" s="35"/>
      <c r="H61" s="35"/>
      <c r="I61" s="35"/>
      <c r="J61" s="4"/>
      <c r="K61" s="4"/>
      <c r="L61" s="4"/>
      <c r="M61" s="4"/>
    </row>
    <row r="62" spans="1:19" ht="15.75" x14ac:dyDescent="0.25">
      <c r="B62" s="27"/>
      <c r="C62" s="29" t="s">
        <v>11</v>
      </c>
      <c r="D62" s="35">
        <v>1</v>
      </c>
      <c r="E62" s="35">
        <v>2</v>
      </c>
      <c r="F62" s="35">
        <v>3</v>
      </c>
      <c r="G62" s="35">
        <v>4</v>
      </c>
      <c r="H62" s="35">
        <v>5</v>
      </c>
      <c r="I62" s="4">
        <v>6</v>
      </c>
      <c r="J62" s="4">
        <v>7</v>
      </c>
      <c r="K62" s="4">
        <v>8</v>
      </c>
      <c r="L62" s="4">
        <v>9</v>
      </c>
      <c r="M62" s="4">
        <v>10</v>
      </c>
    </row>
    <row r="63" spans="1:19" x14ac:dyDescent="0.25">
      <c r="B63" s="27"/>
      <c r="C63" s="28" t="s">
        <v>3</v>
      </c>
      <c r="D63" s="36">
        <v>8.3333333333333329E-2</v>
      </c>
      <c r="E63" s="36">
        <v>0.16666666666666666</v>
      </c>
      <c r="F63" s="36">
        <v>0.33333333333333331</v>
      </c>
      <c r="G63" s="36">
        <v>0.66666666666666663</v>
      </c>
      <c r="H63" s="36">
        <v>1.3333333333333333</v>
      </c>
      <c r="I63" s="32">
        <v>2.6666666666666665</v>
      </c>
      <c r="J63" s="32">
        <v>5.333333333333333</v>
      </c>
      <c r="K63" s="32">
        <v>10.666666666666666</v>
      </c>
      <c r="L63" s="32">
        <v>21.333333333333332</v>
      </c>
      <c r="M63" s="32">
        <v>42.666666666666664</v>
      </c>
    </row>
    <row r="64" spans="1:19" s="41" customFormat="1" x14ac:dyDescent="0.25">
      <c r="A64" s="1"/>
      <c r="B64" s="27"/>
      <c r="C64" s="28" t="s">
        <v>4</v>
      </c>
      <c r="D64" s="36">
        <f>D63/((100+$D$1)/100)</f>
        <v>2.7242018088700012E-2</v>
      </c>
      <c r="E64" s="36">
        <f t="shared" ref="E64" si="125">E63/((100+$D$1)/100)</f>
        <v>5.4484036177400025E-2</v>
      </c>
      <c r="F64" s="36">
        <f t="shared" ref="F64" si="126">F63/((100+$D$1)/100)</f>
        <v>0.10896807235480005</v>
      </c>
      <c r="G64" s="36">
        <f t="shared" ref="G64" si="127">G63/((100+$D$1)/100)</f>
        <v>0.2179361447096001</v>
      </c>
      <c r="H64" s="36">
        <f t="shared" ref="H64" si="128">H63/((100+$D$1)/100)</f>
        <v>0.4358722894192002</v>
      </c>
      <c r="I64" s="32">
        <f t="shared" ref="I64" si="129">I63/((100+$D$1)/100)</f>
        <v>0.8717445788384004</v>
      </c>
      <c r="J64" s="32">
        <f t="shared" ref="J64" si="130">J63/((100+$D$1)/100)</f>
        <v>1.7434891576768008</v>
      </c>
      <c r="K64" s="32">
        <f t="shared" ref="K64" si="131">K63/((100+$D$1)/100)</f>
        <v>3.4869783153536016</v>
      </c>
      <c r="L64" s="32">
        <f t="shared" ref="L64" si="132">L63/((100+$D$1)/100)</f>
        <v>6.9739566307072032</v>
      </c>
      <c r="M64" s="32">
        <f t="shared" ref="M64" si="133">M63/((100+$D$1)/100)</f>
        <v>13.947913261414406</v>
      </c>
    </row>
    <row r="65" spans="1:13" x14ac:dyDescent="0.25">
      <c r="B65" s="27"/>
      <c r="C65" s="28" t="s">
        <v>13</v>
      </c>
      <c r="D65" s="37">
        <v>1000</v>
      </c>
      <c r="E65" s="37">
        <v>2000</v>
      </c>
      <c r="F65" s="37">
        <v>4000</v>
      </c>
      <c r="G65" s="37">
        <v>8000</v>
      </c>
      <c r="H65" s="37">
        <v>16000</v>
      </c>
      <c r="I65" s="34">
        <v>32000</v>
      </c>
      <c r="J65" s="34">
        <v>64000</v>
      </c>
      <c r="K65" s="34">
        <v>128000</v>
      </c>
      <c r="L65" s="34">
        <v>256000</v>
      </c>
      <c r="M65" s="34">
        <v>512000</v>
      </c>
    </row>
    <row r="66" spans="1:13" x14ac:dyDescent="0.25">
      <c r="C66" s="2" t="s">
        <v>14</v>
      </c>
      <c r="D66" s="8">
        <f t="shared" ref="D66" si="134">D65*$I$1</f>
        <v>5000</v>
      </c>
      <c r="E66" s="8">
        <f t="shared" ref="E66" si="135">E65*$I$1</f>
        <v>10000</v>
      </c>
      <c r="F66" s="8">
        <f t="shared" ref="F66" si="136">F65*$I$1</f>
        <v>20000</v>
      </c>
      <c r="G66" s="8">
        <f t="shared" ref="G66" si="137">G65*$I$1</f>
        <v>40000</v>
      </c>
      <c r="H66" s="8">
        <f t="shared" ref="H66" si="138">H65*$I$1</f>
        <v>80000</v>
      </c>
      <c r="I66" s="7">
        <f t="shared" ref="I66" si="139">I65*$I$1</f>
        <v>160000</v>
      </c>
      <c r="J66" s="7">
        <f t="shared" ref="J66" si="140">J65*$I$1</f>
        <v>320000</v>
      </c>
      <c r="K66" s="7">
        <f t="shared" ref="K66" si="141">K65*$I$1</f>
        <v>640000</v>
      </c>
      <c r="L66" s="7">
        <f t="shared" ref="L66" si="142">L65*$I$1</f>
        <v>1280000</v>
      </c>
      <c r="M66" s="7">
        <f>M65*$I$1</f>
        <v>2560000</v>
      </c>
    </row>
    <row r="67" spans="1:13" x14ac:dyDescent="0.25">
      <c r="A67" s="41"/>
      <c r="B67" s="48"/>
      <c r="C67" s="49"/>
      <c r="D67" s="37">
        <f t="shared" ref="D67" si="143">(D66/D64)</f>
        <v>183540</v>
      </c>
      <c r="E67" s="37">
        <f t="shared" ref="E67" si="144">(E66/E64)</f>
        <v>183540</v>
      </c>
      <c r="F67" s="37">
        <f t="shared" ref="F67" si="145">(F66/F64)</f>
        <v>183540</v>
      </c>
      <c r="G67" s="37">
        <f t="shared" ref="G67" si="146">(G66/G64)</f>
        <v>183540</v>
      </c>
      <c r="H67" s="37">
        <f t="shared" ref="H67" si="147">(H66/H64)</f>
        <v>183540</v>
      </c>
      <c r="I67" s="34">
        <f t="shared" ref="I67" si="148">(I66/I64)</f>
        <v>183540</v>
      </c>
      <c r="J67" s="34">
        <f t="shared" ref="J67" si="149">(J66/J64)</f>
        <v>183540</v>
      </c>
      <c r="K67" s="34">
        <f t="shared" ref="K67" si="150">(K66/K64)</f>
        <v>183540</v>
      </c>
      <c r="L67" s="34">
        <f t="shared" ref="L67" si="151">(L66/L64)</f>
        <v>183540</v>
      </c>
      <c r="M67" s="34">
        <f>(M66/M64)</f>
        <v>183540</v>
      </c>
    </row>
    <row r="68" spans="1:13" s="27" customFormat="1" x14ac:dyDescent="0.25">
      <c r="A68" s="48"/>
      <c r="B68" s="42"/>
      <c r="C68" s="43"/>
      <c r="D68" s="45"/>
      <c r="E68" s="45"/>
      <c r="F68" s="45"/>
      <c r="G68" s="45"/>
      <c r="H68" s="45"/>
      <c r="I68" s="45" t="s">
        <v>36</v>
      </c>
      <c r="J68" s="45"/>
      <c r="K68" s="45"/>
      <c r="L68" s="45"/>
      <c r="M68" s="45"/>
    </row>
    <row r="69" spans="1:13" x14ac:dyDescent="0.25">
      <c r="B69" s="27"/>
      <c r="C69" s="28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5.75" x14ac:dyDescent="0.25">
      <c r="B70" s="27"/>
      <c r="C70" s="29" t="s">
        <v>12</v>
      </c>
      <c r="D70" s="35">
        <v>1</v>
      </c>
      <c r="E70" s="35">
        <v>2</v>
      </c>
      <c r="F70" s="4">
        <v>3</v>
      </c>
      <c r="G70" s="4">
        <v>4</v>
      </c>
      <c r="H70" s="4">
        <v>5</v>
      </c>
      <c r="I70" s="4">
        <v>6</v>
      </c>
      <c r="J70" s="4">
        <v>7</v>
      </c>
      <c r="K70" s="4">
        <v>8</v>
      </c>
      <c r="L70" s="4">
        <v>9</v>
      </c>
      <c r="M70" s="4">
        <v>10</v>
      </c>
    </row>
    <row r="71" spans="1:13" x14ac:dyDescent="0.25">
      <c r="B71" s="27"/>
      <c r="C71" s="28" t="s">
        <v>3</v>
      </c>
      <c r="D71" s="36">
        <v>8.3333333333333329E-2</v>
      </c>
      <c r="E71" s="36">
        <v>0.16666666666666666</v>
      </c>
      <c r="F71" s="32">
        <v>0.33333333333333331</v>
      </c>
      <c r="G71" s="32">
        <v>0.66666666666666663</v>
      </c>
      <c r="H71" s="32">
        <v>1.3333333333333333</v>
      </c>
      <c r="I71" s="32">
        <v>2.6666666666666665</v>
      </c>
      <c r="J71" s="32">
        <v>5.333333333333333</v>
      </c>
      <c r="K71" s="32">
        <v>10.666666666666666</v>
      </c>
      <c r="L71" s="32">
        <v>21.333333333333332</v>
      </c>
      <c r="M71" s="32">
        <v>42.666666666666664</v>
      </c>
    </row>
    <row r="72" spans="1:13" s="41" customFormat="1" x14ac:dyDescent="0.25">
      <c r="A72" s="1"/>
      <c r="B72" s="27"/>
      <c r="C72" s="28" t="s">
        <v>4</v>
      </c>
      <c r="D72" s="36">
        <f>D71/((100+$D$1)/100)</f>
        <v>2.7242018088700012E-2</v>
      </c>
      <c r="E72" s="36">
        <f t="shared" ref="E72" si="152">E71/((100+$D$1)/100)</f>
        <v>5.4484036177400025E-2</v>
      </c>
      <c r="F72" s="32">
        <f t="shared" ref="F72" si="153">F71/((100+$D$1)/100)</f>
        <v>0.10896807235480005</v>
      </c>
      <c r="G72" s="32">
        <f t="shared" ref="G72" si="154">G71/((100+$D$1)/100)</f>
        <v>0.2179361447096001</v>
      </c>
      <c r="H72" s="32">
        <f t="shared" ref="H72" si="155">H71/((100+$D$1)/100)</f>
        <v>0.4358722894192002</v>
      </c>
      <c r="I72" s="32">
        <f t="shared" ref="I72" si="156">I71/((100+$D$1)/100)</f>
        <v>0.8717445788384004</v>
      </c>
      <c r="J72" s="32">
        <f t="shared" ref="J72" si="157">J71/((100+$D$1)/100)</f>
        <v>1.7434891576768008</v>
      </c>
      <c r="K72" s="32">
        <f t="shared" ref="K72" si="158">K71/((100+$D$1)/100)</f>
        <v>3.4869783153536016</v>
      </c>
      <c r="L72" s="32">
        <f t="shared" ref="L72" si="159">L71/((100+$D$1)/100)</f>
        <v>6.9739566307072032</v>
      </c>
      <c r="M72" s="32">
        <f t="shared" ref="M72" si="160">M71/((100+$D$1)/100)</f>
        <v>13.947913261414406</v>
      </c>
    </row>
    <row r="73" spans="1:13" x14ac:dyDescent="0.25">
      <c r="B73" s="27"/>
      <c r="C73" s="28" t="s">
        <v>13</v>
      </c>
      <c r="D73" s="37">
        <v>1000</v>
      </c>
      <c r="E73" s="37">
        <v>2000</v>
      </c>
      <c r="F73" s="34">
        <v>4000</v>
      </c>
      <c r="G73" s="34">
        <v>8000</v>
      </c>
      <c r="H73" s="34">
        <v>16000</v>
      </c>
      <c r="I73" s="34">
        <v>32000</v>
      </c>
      <c r="J73" s="34">
        <v>64000</v>
      </c>
      <c r="K73" s="34">
        <v>128000</v>
      </c>
      <c r="L73" s="34">
        <v>256000</v>
      </c>
      <c r="M73" s="34">
        <v>512000</v>
      </c>
    </row>
    <row r="74" spans="1:13" x14ac:dyDescent="0.25">
      <c r="C74" s="2" t="s">
        <v>14</v>
      </c>
      <c r="D74" s="8">
        <f t="shared" ref="D74" si="161">D73*$I$1</f>
        <v>5000</v>
      </c>
      <c r="E74" s="8">
        <f t="shared" ref="E74" si="162">E73*$I$1</f>
        <v>10000</v>
      </c>
      <c r="F74" s="7">
        <f t="shared" ref="F74" si="163">F73*$I$1</f>
        <v>20000</v>
      </c>
      <c r="G74" s="7">
        <f t="shared" ref="G74" si="164">G73*$I$1</f>
        <v>40000</v>
      </c>
      <c r="H74" s="7">
        <f t="shared" ref="H74" si="165">H73*$I$1</f>
        <v>80000</v>
      </c>
      <c r="I74" s="7">
        <f t="shared" ref="I74" si="166">I73*$I$1</f>
        <v>160000</v>
      </c>
      <c r="J74" s="7">
        <f t="shared" ref="J74" si="167">J73*$I$1</f>
        <v>320000</v>
      </c>
      <c r="K74" s="7">
        <f t="shared" ref="K74" si="168">K73*$I$1</f>
        <v>640000</v>
      </c>
      <c r="L74" s="7">
        <f t="shared" ref="L74" si="169">L73*$I$1</f>
        <v>1280000</v>
      </c>
      <c r="M74" s="7">
        <f>M73*$I$1</f>
        <v>2560000</v>
      </c>
    </row>
    <row r="75" spans="1:13" x14ac:dyDescent="0.25">
      <c r="A75" s="41"/>
      <c r="B75" s="48"/>
      <c r="C75" s="49"/>
      <c r="D75" s="37">
        <f t="shared" ref="D75" si="170">(D74/D72)</f>
        <v>183540</v>
      </c>
      <c r="E75" s="37">
        <f t="shared" ref="E75" si="171">(E74/E72)</f>
        <v>183540</v>
      </c>
      <c r="F75" s="34">
        <f t="shared" ref="F75" si="172">(F74/F72)</f>
        <v>183540</v>
      </c>
      <c r="G75" s="34">
        <f t="shared" ref="G75" si="173">(G74/G72)</f>
        <v>183540</v>
      </c>
      <c r="H75" s="34">
        <f t="shared" ref="H75" si="174">(H74/H72)</f>
        <v>183540</v>
      </c>
      <c r="I75" s="34">
        <f t="shared" ref="I75" si="175">(I74/I72)</f>
        <v>183540</v>
      </c>
      <c r="J75" s="34">
        <f t="shared" ref="J75" si="176">(J74/J72)</f>
        <v>183540</v>
      </c>
      <c r="K75" s="34">
        <f t="shared" ref="K75" si="177">(K74/K72)</f>
        <v>183540</v>
      </c>
      <c r="L75" s="34">
        <f t="shared" ref="L75" si="178">(L74/L72)</f>
        <v>183540</v>
      </c>
      <c r="M75" s="34">
        <f>(M74/M72)</f>
        <v>183540</v>
      </c>
    </row>
    <row r="76" spans="1:13" ht="15.75" thickBot="1" x14ac:dyDescent="0.3">
      <c r="B76" s="27"/>
      <c r="C76" s="28"/>
      <c r="D76" s="37"/>
      <c r="E76" s="37"/>
      <c r="F76" s="34" t="s">
        <v>36</v>
      </c>
      <c r="G76" s="34"/>
      <c r="H76" s="34"/>
      <c r="I76" s="34"/>
      <c r="J76" s="34"/>
      <c r="K76" s="34"/>
      <c r="L76" s="34"/>
      <c r="M76" s="34"/>
    </row>
    <row r="77" spans="1:13" ht="24.75" thickTop="1" thickBot="1" x14ac:dyDescent="0.4">
      <c r="A77" s="16"/>
      <c r="B77" s="23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 ht="16.5" thickTop="1" x14ac:dyDescent="0.25">
      <c r="B78" s="27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B79" s="27"/>
      <c r="C79" s="28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1:13" x14ac:dyDescent="0.25">
      <c r="B80" s="27"/>
      <c r="C80" s="28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2:13" x14ac:dyDescent="0.25">
      <c r="B81" s="27"/>
      <c r="C81" s="28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2:13" x14ac:dyDescent="0.25">
      <c r="B82" s="27"/>
      <c r="C82" s="28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5.75" x14ac:dyDescent="0.25">
      <c r="B83" s="27"/>
      <c r="C83" s="29"/>
      <c r="D83" s="4"/>
      <c r="E83" s="35"/>
      <c r="F83" s="35"/>
      <c r="G83" s="35"/>
      <c r="H83" s="35"/>
      <c r="I83" s="35"/>
      <c r="J83" s="35"/>
      <c r="K83" s="35"/>
      <c r="L83" s="35"/>
      <c r="M83" s="35"/>
    </row>
    <row r="84" spans="2:13" x14ac:dyDescent="0.25">
      <c r="B84" s="27"/>
      <c r="C84" s="28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2:13" x14ac:dyDescent="0.25">
      <c r="B85" s="27"/>
      <c r="C85" s="28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2:13" x14ac:dyDescent="0.25">
      <c r="B86" s="27"/>
      <c r="C86" s="28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2:13" x14ac:dyDescent="0.25">
      <c r="B87" s="27"/>
      <c r="C87" s="28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ht="15.75" x14ac:dyDescent="0.25">
      <c r="B88" s="27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x14ac:dyDescent="0.25">
      <c r="B89" s="27"/>
      <c r="C89" s="28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2:13" x14ac:dyDescent="0.25">
      <c r="B90" s="27"/>
      <c r="C90" s="28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2:13" x14ac:dyDescent="0.25">
      <c r="B91" s="27"/>
      <c r="C91" s="28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2:13" x14ac:dyDescent="0.25">
      <c r="B92" s="27"/>
      <c r="C92" s="28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ht="15.75" x14ac:dyDescent="0.25">
      <c r="B93" s="27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x14ac:dyDescent="0.25">
      <c r="B94" s="27"/>
      <c r="C94" s="28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2:13" x14ac:dyDescent="0.25">
      <c r="B95" s="27"/>
      <c r="C95" s="28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2:13" x14ac:dyDescent="0.25">
      <c r="B96" s="27"/>
      <c r="C96" s="28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2:13" x14ac:dyDescent="0.25">
      <c r="B97" s="27"/>
      <c r="C97" s="28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2:13" ht="15.75" x14ac:dyDescent="0.25">
      <c r="B98" s="27"/>
      <c r="C98" s="29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2:13" x14ac:dyDescent="0.25">
      <c r="B99" s="27"/>
      <c r="C99" s="28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2:13" x14ac:dyDescent="0.25">
      <c r="B100" s="27"/>
      <c r="C100" s="28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2:13" x14ac:dyDescent="0.25">
      <c r="B101" s="27"/>
      <c r="C101" s="28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2:13" x14ac:dyDescent="0.25">
      <c r="B102" s="27"/>
      <c r="C102" s="28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2:13" ht="15.75" x14ac:dyDescent="0.25">
      <c r="B103" s="27"/>
      <c r="C103" s="29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2:13" x14ac:dyDescent="0.25">
      <c r="B104" s="27"/>
      <c r="C104" s="28"/>
      <c r="D104" s="32"/>
      <c r="E104" s="32"/>
      <c r="F104" s="32"/>
      <c r="G104" s="32"/>
      <c r="H104" s="32"/>
      <c r="I104" s="32"/>
      <c r="J104" s="32"/>
      <c r="K104" s="32"/>
      <c r="L104" s="32"/>
      <c r="M104" s="32"/>
    </row>
    <row r="105" spans="2:13" x14ac:dyDescent="0.25">
      <c r="B105" s="27"/>
      <c r="C105" s="28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2:13" x14ac:dyDescent="0.25">
      <c r="B106" s="27"/>
      <c r="C106" s="28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2:13" x14ac:dyDescent="0.25">
      <c r="B107" s="27"/>
      <c r="C107" s="28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2:13" ht="15.75" x14ac:dyDescent="0.25">
      <c r="B108" s="27"/>
      <c r="C108" s="29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2:13" x14ac:dyDescent="0.25">
      <c r="B109" s="27"/>
      <c r="C109" s="28"/>
      <c r="D109" s="32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2:13" x14ac:dyDescent="0.25">
      <c r="B110" s="27"/>
      <c r="C110" s="28"/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2:13" x14ac:dyDescent="0.25">
      <c r="B111" s="27"/>
      <c r="C111" s="28"/>
      <c r="D111" s="34"/>
      <c r="E111" s="34"/>
      <c r="F111" s="34"/>
      <c r="G111" s="34"/>
      <c r="H111" s="34"/>
      <c r="I111" s="34"/>
      <c r="J111" s="34"/>
      <c r="K111" s="34"/>
      <c r="L111" s="34"/>
      <c r="M111" s="34"/>
    </row>
    <row r="112" spans="2:13" x14ac:dyDescent="0.25">
      <c r="B112" s="27"/>
      <c r="C112" s="28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2:13" ht="15.75" x14ac:dyDescent="0.25">
      <c r="B113" s="27"/>
      <c r="C113" s="29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2:13" x14ac:dyDescent="0.25">
      <c r="B114" s="27"/>
      <c r="C114" s="28"/>
      <c r="D114" s="32"/>
      <c r="E114" s="32"/>
      <c r="F114" s="32"/>
      <c r="G114" s="32"/>
      <c r="H114" s="32"/>
      <c r="I114" s="32"/>
      <c r="J114" s="32"/>
      <c r="K114" s="32"/>
      <c r="L114" s="32"/>
      <c r="M114" s="32"/>
    </row>
    <row r="115" spans="2:13" x14ac:dyDescent="0.25">
      <c r="B115" s="27"/>
      <c r="C115" s="28"/>
      <c r="D115" s="32"/>
      <c r="E115" s="32"/>
      <c r="F115" s="32"/>
      <c r="G115" s="32"/>
      <c r="H115" s="32"/>
      <c r="I115" s="32"/>
      <c r="J115" s="32"/>
      <c r="K115" s="32"/>
      <c r="L115" s="32"/>
      <c r="M115" s="32"/>
    </row>
    <row r="116" spans="2:13" x14ac:dyDescent="0.25">
      <c r="B116" s="27"/>
      <c r="C116" s="28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2:13" x14ac:dyDescent="0.25">
      <c r="B117" s="27"/>
      <c r="C117" s="28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2:13" ht="15.75" x14ac:dyDescent="0.25">
      <c r="B118" s="27"/>
      <c r="C118" s="29"/>
      <c r="D118" s="4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2:13" x14ac:dyDescent="0.25">
      <c r="B119" s="27"/>
      <c r="C119" s="28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2:13" x14ac:dyDescent="0.25">
      <c r="B120" s="27"/>
      <c r="C120" s="28"/>
      <c r="D120" s="32"/>
      <c r="E120" s="32"/>
      <c r="F120" s="32"/>
      <c r="G120" s="32"/>
      <c r="H120" s="32"/>
      <c r="I120" s="32"/>
      <c r="J120" s="32"/>
      <c r="K120" s="32"/>
      <c r="L120" s="32"/>
      <c r="M120" s="32"/>
    </row>
    <row r="121" spans="2:13" x14ac:dyDescent="0.25">
      <c r="B121" s="27"/>
      <c r="C121" s="28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2:13" x14ac:dyDescent="0.25">
      <c r="B122" s="27"/>
      <c r="C122" s="28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2:13" ht="15.75" x14ac:dyDescent="0.25">
      <c r="B123" s="27"/>
      <c r="C123" s="29"/>
      <c r="D123" s="4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2:13" x14ac:dyDescent="0.25">
      <c r="B124" s="27"/>
      <c r="C124" s="28"/>
      <c r="D124" s="32"/>
      <c r="E124" s="32"/>
      <c r="F124" s="32"/>
      <c r="G124" s="32"/>
      <c r="H124" s="32"/>
      <c r="I124" s="32"/>
      <c r="J124" s="32"/>
      <c r="K124" s="32"/>
      <c r="L124" s="32"/>
      <c r="M124" s="32"/>
    </row>
    <row r="125" spans="2:13" x14ac:dyDescent="0.25">
      <c r="B125" s="27"/>
      <c r="C125" s="28"/>
      <c r="D125" s="32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2:13" x14ac:dyDescent="0.25">
      <c r="B126" s="27"/>
      <c r="C126" s="28"/>
      <c r="D126" s="34"/>
      <c r="E126" s="34"/>
      <c r="F126" s="34"/>
      <c r="G126" s="34"/>
      <c r="H126" s="34"/>
      <c r="I126" s="34"/>
      <c r="J126" s="34"/>
      <c r="K126" s="34"/>
      <c r="L126" s="34"/>
      <c r="M126" s="34"/>
    </row>
    <row r="127" spans="2:13" x14ac:dyDescent="0.25">
      <c r="B127" s="27"/>
      <c r="C127" s="28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2:13" ht="15.75" x14ac:dyDescent="0.25">
      <c r="B128" s="27"/>
      <c r="C128" s="29"/>
      <c r="D128" s="4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2:13" x14ac:dyDescent="0.25">
      <c r="B129" s="27"/>
      <c r="C129" s="28"/>
      <c r="D129" s="32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2:13" x14ac:dyDescent="0.25">
      <c r="B130" s="27"/>
      <c r="C130" s="28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2:13" x14ac:dyDescent="0.25">
      <c r="B131" s="27"/>
      <c r="C131" s="28"/>
      <c r="D131" s="34"/>
      <c r="E131" s="34"/>
      <c r="F131" s="34"/>
      <c r="G131" s="34"/>
      <c r="H131" s="34"/>
      <c r="I131" s="34"/>
      <c r="J131" s="34"/>
      <c r="K131" s="34"/>
      <c r="L131" s="34"/>
      <c r="M131" s="34"/>
    </row>
    <row r="132" spans="2:13" x14ac:dyDescent="0.25">
      <c r="B132" s="27"/>
      <c r="C132" s="28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2:13" ht="15.75" x14ac:dyDescent="0.25">
      <c r="B133" s="27"/>
      <c r="C133" s="29"/>
      <c r="D133" s="4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2:13" x14ac:dyDescent="0.25">
      <c r="B134" s="27"/>
      <c r="C134" s="28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2:13" x14ac:dyDescent="0.25">
      <c r="B135" s="27"/>
      <c r="C135" s="28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2:13" x14ac:dyDescent="0.25">
      <c r="B136" s="27"/>
      <c r="C136" s="28"/>
      <c r="D136" s="34"/>
      <c r="E136" s="34"/>
      <c r="F136" s="34"/>
      <c r="G136" s="34"/>
      <c r="H136" s="34"/>
      <c r="I136" s="34"/>
      <c r="J136" s="34"/>
      <c r="K136" s="34"/>
      <c r="L136" s="34"/>
      <c r="M136" s="34"/>
    </row>
    <row r="137" spans="2:13" x14ac:dyDescent="0.25">
      <c r="B137" s="27"/>
      <c r="C137" s="28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2:13" ht="15.75" x14ac:dyDescent="0.25">
      <c r="B138" s="27"/>
      <c r="C138" s="29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2:13" x14ac:dyDescent="0.25">
      <c r="B139" s="27"/>
      <c r="C139" s="28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2:13" x14ac:dyDescent="0.25">
      <c r="B140" s="27"/>
      <c r="C140" s="28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2:13" x14ac:dyDescent="0.25">
      <c r="B141" s="27"/>
      <c r="C141" s="28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2:13" x14ac:dyDescent="0.25">
      <c r="B142" s="27"/>
      <c r="C142" s="28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2:13" ht="15.75" x14ac:dyDescent="0.25">
      <c r="B143" s="27"/>
      <c r="C143" s="29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2:13" x14ac:dyDescent="0.25">
      <c r="B144" s="27"/>
      <c r="C144" s="28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2:13" x14ac:dyDescent="0.25">
      <c r="B145" s="27"/>
      <c r="C145" s="28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2:13" x14ac:dyDescent="0.25">
      <c r="B146" s="27"/>
      <c r="C146" s="28"/>
      <c r="D146" s="34"/>
      <c r="E146" s="34"/>
      <c r="F146" s="34"/>
      <c r="G146" s="34"/>
      <c r="H146" s="34"/>
      <c r="I146" s="34"/>
      <c r="J146" s="34"/>
      <c r="K146" s="34"/>
      <c r="L146" s="34"/>
      <c r="M146" s="34"/>
    </row>
    <row r="147" spans="2:13" x14ac:dyDescent="0.25">
      <c r="B147" s="27"/>
      <c r="C147" s="28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2:13" ht="15.75" x14ac:dyDescent="0.25">
      <c r="B148" s="27"/>
      <c r="C148" s="29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2:13" x14ac:dyDescent="0.25">
      <c r="B149" s="27"/>
      <c r="C149" s="28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2:13" x14ac:dyDescent="0.25">
      <c r="B150" s="27"/>
      <c r="C150" s="28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2:13" x14ac:dyDescent="0.25">
      <c r="B151" s="27"/>
      <c r="C151" s="28"/>
      <c r="D151" s="34"/>
      <c r="E151" s="34"/>
      <c r="F151" s="34"/>
      <c r="G151" s="34"/>
      <c r="H151" s="34"/>
      <c r="I151" s="34"/>
      <c r="J151" s="34"/>
      <c r="K151" s="34"/>
      <c r="L151" s="34"/>
      <c r="M151" s="34"/>
    </row>
    <row r="152" spans="2:13" x14ac:dyDescent="0.25">
      <c r="B152" s="27"/>
      <c r="C152" s="28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2:13" ht="15.75" x14ac:dyDescent="0.25">
      <c r="B153" s="27"/>
      <c r="C153" s="29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2:13" x14ac:dyDescent="0.25">
      <c r="B154" s="27"/>
      <c r="C154" s="28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2:13" x14ac:dyDescent="0.25">
      <c r="B155" s="27"/>
      <c r="C155" s="28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2:13" x14ac:dyDescent="0.25">
      <c r="B156" s="27"/>
      <c r="C156" s="28"/>
      <c r="D156" s="34"/>
      <c r="E156" s="34"/>
      <c r="F156" s="34"/>
      <c r="G156" s="34"/>
      <c r="H156" s="34"/>
      <c r="I156" s="34"/>
      <c r="J156" s="34"/>
      <c r="K156" s="34"/>
      <c r="L156" s="34"/>
      <c r="M156" s="34"/>
    </row>
    <row r="157" spans="2:13" x14ac:dyDescent="0.25">
      <c r="B157" s="27"/>
      <c r="C157" s="28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2:13" ht="15.75" x14ac:dyDescent="0.25">
      <c r="B158" s="27"/>
      <c r="C158" s="29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2:13" x14ac:dyDescent="0.25">
      <c r="B159" s="27"/>
      <c r="C159" s="28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2:13" x14ac:dyDescent="0.25">
      <c r="B160" s="27"/>
      <c r="C160" s="28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2:13" x14ac:dyDescent="0.25">
      <c r="B161" s="27"/>
      <c r="C161" s="28"/>
      <c r="D161" s="34"/>
      <c r="E161" s="34"/>
      <c r="F161" s="34"/>
      <c r="G161" s="34"/>
      <c r="H161" s="34"/>
      <c r="I161" s="34"/>
      <c r="J161" s="34"/>
      <c r="K161" s="34"/>
      <c r="L161" s="34"/>
      <c r="M161" s="34"/>
    </row>
    <row r="162" spans="2:13" x14ac:dyDescent="0.25">
      <c r="B162" s="27"/>
      <c r="C162" s="28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2:13" ht="15.75" x14ac:dyDescent="0.25">
      <c r="B163" s="27"/>
      <c r="C163" s="29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2:13" x14ac:dyDescent="0.25">
      <c r="B164" s="27"/>
      <c r="C164" s="28"/>
      <c r="D164" s="32"/>
      <c r="E164" s="32"/>
      <c r="F164" s="32"/>
      <c r="G164" s="32"/>
      <c r="H164" s="32"/>
      <c r="I164" s="32"/>
      <c r="J164" s="32"/>
      <c r="K164" s="32"/>
      <c r="L164" s="32"/>
      <c r="M164" s="32"/>
    </row>
    <row r="165" spans="2:13" x14ac:dyDescent="0.25">
      <c r="B165" s="27"/>
      <c r="C165" s="28"/>
      <c r="D165" s="32"/>
      <c r="E165" s="32"/>
      <c r="F165" s="32"/>
      <c r="G165" s="32"/>
      <c r="H165" s="32"/>
      <c r="I165" s="32"/>
      <c r="J165" s="32"/>
      <c r="K165" s="32"/>
      <c r="L165" s="32"/>
      <c r="M165" s="32"/>
    </row>
    <row r="166" spans="2:13" x14ac:dyDescent="0.25">
      <c r="B166" s="27"/>
      <c r="C166" s="28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2:13" x14ac:dyDescent="0.25">
      <c r="B167" s="27"/>
      <c r="C167" s="28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2:13" ht="15.75" x14ac:dyDescent="0.25">
      <c r="B168" s="27"/>
      <c r="C168" s="29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2:13" x14ac:dyDescent="0.25">
      <c r="B169" s="27"/>
      <c r="C169" s="28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spans="2:13" x14ac:dyDescent="0.25">
      <c r="B170" s="27"/>
      <c r="C170" s="28"/>
      <c r="D170" s="32"/>
      <c r="E170" s="32"/>
      <c r="F170" s="32"/>
      <c r="G170" s="32"/>
      <c r="H170" s="32"/>
      <c r="I170" s="32"/>
      <c r="J170" s="32"/>
      <c r="K170" s="32"/>
      <c r="L170" s="32"/>
      <c r="M170" s="32"/>
    </row>
    <row r="171" spans="2:13" x14ac:dyDescent="0.25">
      <c r="B171" s="27"/>
      <c r="C171" s="28"/>
      <c r="D171" s="34"/>
      <c r="E171" s="34"/>
      <c r="F171" s="34"/>
      <c r="G171" s="34"/>
      <c r="H171" s="34"/>
      <c r="I171" s="34"/>
      <c r="J171" s="34"/>
      <c r="K171" s="34"/>
      <c r="L171" s="34"/>
      <c r="M171" s="34"/>
    </row>
    <row r="172" spans="2:13" x14ac:dyDescent="0.25">
      <c r="B172" s="27"/>
      <c r="C172" s="28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2:13" ht="15.75" x14ac:dyDescent="0.25">
      <c r="B173" s="27"/>
      <c r="C173" s="29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2:13" x14ac:dyDescent="0.25">
      <c r="B174" s="27"/>
      <c r="C174" s="28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2:13" x14ac:dyDescent="0.25">
      <c r="B175" s="27"/>
      <c r="C175" s="28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  <row r="176" spans="2:13" x14ac:dyDescent="0.25">
      <c r="B176" s="27"/>
      <c r="C176" s="28"/>
      <c r="D176" s="34"/>
      <c r="E176" s="34"/>
      <c r="F176" s="34"/>
      <c r="G176" s="34"/>
      <c r="H176" s="34"/>
      <c r="I176" s="34"/>
      <c r="J176" s="34"/>
      <c r="K176" s="34"/>
      <c r="L176" s="34"/>
      <c r="M176" s="34"/>
    </row>
    <row r="177" spans="1:13" x14ac:dyDescent="0.25">
      <c r="B177" s="27"/>
      <c r="C177" s="28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15.75" x14ac:dyDescent="0.25">
      <c r="B178" s="27"/>
      <c r="C178" s="29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B179" s="27"/>
      <c r="C179" s="28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x14ac:dyDescent="0.25">
      <c r="B180" s="27"/>
      <c r="C180" s="28"/>
      <c r="D180" s="32"/>
      <c r="E180" s="32"/>
      <c r="F180" s="32"/>
      <c r="G180" s="32"/>
      <c r="H180" s="32"/>
      <c r="I180" s="32"/>
      <c r="J180" s="32"/>
      <c r="K180" s="32"/>
      <c r="L180" s="32"/>
      <c r="M180" s="32"/>
    </row>
    <row r="181" spans="1:13" x14ac:dyDescent="0.25">
      <c r="B181" s="27"/>
      <c r="C181" s="28"/>
      <c r="D181" s="34"/>
      <c r="E181" s="34"/>
      <c r="F181" s="34"/>
      <c r="G181" s="34"/>
      <c r="H181" s="34"/>
      <c r="I181" s="34"/>
      <c r="J181" s="34"/>
      <c r="K181" s="34"/>
      <c r="L181" s="34"/>
      <c r="M181" s="34"/>
    </row>
    <row r="182" spans="1:13" x14ac:dyDescent="0.25">
      <c r="B182" s="27"/>
      <c r="C182" s="28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15.75" x14ac:dyDescent="0.25">
      <c r="B183" s="27"/>
      <c r="C183" s="29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B184" s="27"/>
      <c r="C184" s="28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1:13" s="40" customFormat="1" x14ac:dyDescent="0.25">
      <c r="A185" s="1"/>
      <c r="B185" s="27"/>
      <c r="C185" s="28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x14ac:dyDescent="0.25">
      <c r="B186" s="27"/>
      <c r="C186" s="28"/>
      <c r="D186" s="34"/>
      <c r="E186" s="34"/>
      <c r="F186" s="34"/>
      <c r="G186" s="34"/>
      <c r="H186" s="34"/>
      <c r="I186" s="34"/>
      <c r="J186" s="34"/>
      <c r="K186" s="34"/>
      <c r="L186" s="34"/>
      <c r="M186" s="34"/>
    </row>
    <row r="187" spans="1:13" x14ac:dyDescent="0.25">
      <c r="B187" s="27"/>
      <c r="C187" s="28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5.75" x14ac:dyDescent="0.25">
      <c r="B188" s="27"/>
      <c r="C188" s="29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B189" s="27"/>
      <c r="C189" s="28"/>
      <c r="D189" s="32"/>
      <c r="E189" s="32"/>
      <c r="F189" s="32"/>
      <c r="G189" s="32"/>
      <c r="H189" s="32"/>
      <c r="I189" s="32"/>
      <c r="J189" s="32"/>
      <c r="K189" s="32"/>
      <c r="L189" s="32"/>
      <c r="M189" s="32"/>
    </row>
    <row r="190" spans="1:13" x14ac:dyDescent="0.25">
      <c r="B190" s="27"/>
      <c r="C190" s="28"/>
      <c r="D190" s="32"/>
      <c r="E190" s="32"/>
      <c r="F190" s="32"/>
      <c r="G190" s="32"/>
      <c r="H190" s="32"/>
      <c r="I190" s="32"/>
      <c r="J190" s="32"/>
      <c r="K190" s="32"/>
      <c r="L190" s="32"/>
      <c r="M190" s="32"/>
    </row>
    <row r="191" spans="1:13" x14ac:dyDescent="0.25">
      <c r="B191" s="27"/>
      <c r="C191" s="28"/>
      <c r="D191" s="34"/>
      <c r="E191" s="34"/>
      <c r="F191" s="34"/>
      <c r="G191" s="34"/>
      <c r="H191" s="34"/>
      <c r="I191" s="34"/>
      <c r="J191" s="34"/>
      <c r="K191" s="34"/>
      <c r="L191" s="34"/>
      <c r="M191" s="34"/>
    </row>
    <row r="192" spans="1:13" x14ac:dyDescent="0.25">
      <c r="B192" s="27"/>
      <c r="C192" s="28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ht="15.75" x14ac:dyDescent="0.25">
      <c r="B193" s="27"/>
      <c r="C193" s="29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B194" s="27"/>
      <c r="C194" s="28"/>
      <c r="D194" s="32"/>
      <c r="E194" s="32"/>
      <c r="F194" s="32"/>
      <c r="G194" s="32"/>
      <c r="H194" s="32"/>
      <c r="I194" s="32"/>
      <c r="J194" s="32"/>
      <c r="K194" s="32"/>
      <c r="L194" s="32"/>
      <c r="M194" s="32"/>
    </row>
    <row r="195" spans="1:13" x14ac:dyDescent="0.25">
      <c r="B195" s="27"/>
      <c r="C195" s="28"/>
      <c r="D195" s="32"/>
      <c r="E195" s="32"/>
      <c r="F195" s="32"/>
      <c r="G195" s="32"/>
      <c r="H195" s="32"/>
      <c r="I195" s="32"/>
      <c r="J195" s="32"/>
      <c r="K195" s="32"/>
      <c r="L195" s="32"/>
      <c r="M195" s="32"/>
    </row>
    <row r="196" spans="1:13" x14ac:dyDescent="0.25">
      <c r="B196" s="27"/>
      <c r="C196" s="28"/>
      <c r="D196" s="34"/>
      <c r="E196" s="34"/>
      <c r="F196" s="34"/>
      <c r="G196" s="34"/>
      <c r="H196" s="34"/>
      <c r="I196" s="34"/>
      <c r="J196" s="34"/>
      <c r="K196" s="34"/>
      <c r="L196" s="34"/>
      <c r="M196" s="34"/>
    </row>
    <row r="197" spans="1:13" ht="15.75" thickBot="1" x14ac:dyDescent="0.3">
      <c r="B197" s="27"/>
      <c r="C197" s="28"/>
      <c r="D197" s="34"/>
      <c r="E197" s="34"/>
      <c r="F197" s="34"/>
      <c r="G197" s="34"/>
      <c r="H197" s="34"/>
      <c r="I197" s="34"/>
      <c r="J197" s="34"/>
      <c r="K197" s="34"/>
      <c r="L197" s="34"/>
      <c r="M197" s="34"/>
    </row>
    <row r="198" spans="1:13" ht="24.75" thickTop="1" thickBot="1" x14ac:dyDescent="0.4">
      <c r="A198" s="16"/>
      <c r="B198" s="23"/>
      <c r="C198" s="38"/>
      <c r="D198" s="39"/>
      <c r="E198" s="39"/>
      <c r="F198" s="39"/>
      <c r="G198" s="39"/>
      <c r="H198" s="39"/>
      <c r="I198" s="39"/>
      <c r="J198" s="39"/>
      <c r="K198" s="39"/>
      <c r="L198" s="39"/>
      <c r="M198" s="39"/>
    </row>
    <row r="199" spans="1:13" ht="16.5" thickTop="1" x14ac:dyDescent="0.25">
      <c r="B199" s="27"/>
      <c r="C199" s="29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4" spans="1:13" ht="15.75" x14ac:dyDescent="0.25">
      <c r="C204" s="5"/>
    </row>
    <row r="205" spans="1:13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9" spans="3:13" ht="15.75" x14ac:dyDescent="0.25">
      <c r="C209" s="5"/>
    </row>
    <row r="210" spans="3:13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3:13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3:13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4" spans="3:13" ht="15.75" x14ac:dyDescent="0.25">
      <c r="C214" s="5"/>
    </row>
    <row r="215" spans="3:13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3:13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3:13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9" spans="3:13" ht="15.75" x14ac:dyDescent="0.25">
      <c r="C219" s="5"/>
    </row>
    <row r="220" spans="3:13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3:13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3:13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4" spans="3:13" ht="15.75" x14ac:dyDescent="0.25">
      <c r="C224" s="5"/>
    </row>
    <row r="225" spans="3:13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3:13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3:13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9" spans="3:13" ht="15.75" x14ac:dyDescent="0.25">
      <c r="C229" s="5"/>
    </row>
    <row r="230" spans="3:13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3:13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3:13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4" spans="3:13" ht="15.75" x14ac:dyDescent="0.25">
      <c r="C234" s="5"/>
    </row>
    <row r="235" spans="3:13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3:13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3:13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9" spans="3:13" ht="15.75" x14ac:dyDescent="0.25">
      <c r="C239" s="5"/>
    </row>
    <row r="240" spans="3:13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3:13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3:13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4" spans="3:13" ht="15.75" x14ac:dyDescent="0.25">
      <c r="C244" s="5"/>
    </row>
    <row r="245" spans="3:13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3:13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3:13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9" spans="3:13" ht="15.75" x14ac:dyDescent="0.25">
      <c r="C249" s="5"/>
    </row>
    <row r="250" spans="3:13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3:13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3:13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4" spans="3:13" ht="15.75" x14ac:dyDescent="0.25">
      <c r="C254" s="5"/>
    </row>
    <row r="255" spans="3:13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3:13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3:13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9" spans="3:13" ht="15.75" x14ac:dyDescent="0.25">
      <c r="C259" s="5"/>
    </row>
    <row r="260" spans="3:13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3:13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3:13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4" spans="3:13" ht="15.75" x14ac:dyDescent="0.25">
      <c r="C264" s="5"/>
    </row>
    <row r="265" spans="3:13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3:13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3:13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9" spans="3:13" ht="15.75" x14ac:dyDescent="0.25">
      <c r="C269" s="5"/>
    </row>
    <row r="270" spans="3:13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3:13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3:13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4" spans="3:13" ht="15.75" x14ac:dyDescent="0.25">
      <c r="C274" s="5"/>
    </row>
    <row r="275" spans="3:13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3:13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3:13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9" spans="3:13" ht="15.75" x14ac:dyDescent="0.25">
      <c r="C279" s="5"/>
    </row>
    <row r="280" spans="3:13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3:13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3:13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4" spans="3:13" ht="15.75" x14ac:dyDescent="0.25">
      <c r="C284" s="5"/>
    </row>
    <row r="285" spans="3:13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3:13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3:13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9" spans="3:13" ht="15.75" x14ac:dyDescent="0.25">
      <c r="C289" s="5"/>
    </row>
    <row r="290" spans="3:13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3:13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3:13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4" spans="3:13" ht="15.75" x14ac:dyDescent="0.25">
      <c r="C294" s="5"/>
    </row>
    <row r="295" spans="3:13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3:13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3:13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9" spans="3:13" ht="15.75" x14ac:dyDescent="0.25">
      <c r="C299" s="5"/>
    </row>
    <row r="300" spans="3:13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3:13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3:13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4" spans="3:13" ht="15.75" x14ac:dyDescent="0.25">
      <c r="C304" s="5"/>
    </row>
    <row r="305" spans="3:13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3:13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3:13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9" spans="3:13" ht="15.75" x14ac:dyDescent="0.25">
      <c r="C309" s="5"/>
    </row>
    <row r="310" spans="3:13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3:13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3:13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4" spans="3:13" ht="15.75" x14ac:dyDescent="0.25">
      <c r="C314" s="5"/>
    </row>
    <row r="315" spans="3:13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3:13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3:13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</row>
  </sheetData>
  <mergeCells count="2">
    <mergeCell ref="L1:M1"/>
    <mergeCell ref="L3:M3"/>
  </mergeCells>
  <conditionalFormatting sqref="A1:XFD1048576">
    <cfRule type="containsText" dxfId="1" priority="1" operator="containsText" text="x">
      <formula>NOT(ISERROR(SEARCH("x",A1)))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2015-04-28T23:27:52Z</dcterms:modified>
</cp:coreProperties>
</file>