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16" windowWidth="17400" windowHeight="10395" activeTab="0"/>
  </bookViews>
  <sheets>
    <sheet name="Enregistrement" sheetId="1" r:id="rId1"/>
    <sheet name="Charge" sheetId="2" r:id="rId2"/>
  </sheets>
  <externalReferences>
    <externalReference r:id="rId5"/>
  </externalReferences>
  <definedNames>
    <definedName name="_xlnm.Print_Area" localSheetId="0">'Enregistrement'!$A$1:$Z$2</definedName>
  </definedNames>
  <calcPr fullCalcOnLoad="1"/>
</workbook>
</file>

<file path=xl/sharedStrings.xml><?xml version="1.0" encoding="utf-8"?>
<sst xmlns="http://schemas.openxmlformats.org/spreadsheetml/2006/main" count="263" uniqueCount="145">
  <si>
    <t>23.10.14</t>
  </si>
  <si>
    <t>Essais réalisés</t>
  </si>
  <si>
    <t>Essais prévus le</t>
  </si>
  <si>
    <t>NC3032</t>
  </si>
  <si>
    <t>NC3033</t>
  </si>
  <si>
    <t>NC3034</t>
  </si>
  <si>
    <t>NC3035</t>
  </si>
  <si>
    <t>NC3036</t>
  </si>
  <si>
    <t>NC3037</t>
  </si>
  <si>
    <t>NC3038</t>
  </si>
  <si>
    <t>NC3039</t>
  </si>
  <si>
    <t>NC3040</t>
  </si>
  <si>
    <t>NC3041</t>
  </si>
  <si>
    <t>NC3042</t>
  </si>
  <si>
    <t>NC3043</t>
  </si>
  <si>
    <t>NC3044</t>
  </si>
  <si>
    <t>NC3045</t>
  </si>
  <si>
    <t>NC3046</t>
  </si>
  <si>
    <t>CLEMENT</t>
  </si>
  <si>
    <t>KEVIN</t>
  </si>
  <si>
    <t>JESSICA</t>
  </si>
  <si>
    <t>MARIE</t>
  </si>
  <si>
    <t xml:space="preserve">ARNAUD </t>
  </si>
  <si>
    <t>RAYMOND</t>
  </si>
  <si>
    <t>JEAN PIERRE</t>
  </si>
  <si>
    <t>PAUL</t>
  </si>
  <si>
    <t>DAVID</t>
  </si>
  <si>
    <t>CHRISTOPHE</t>
  </si>
  <si>
    <t>SYLVIE</t>
  </si>
  <si>
    <t>YVES</t>
  </si>
  <si>
    <t>NOYAN</t>
  </si>
  <si>
    <t>QMOS 325P</t>
  </si>
  <si>
    <t>QMOS 3F5I</t>
  </si>
  <si>
    <t>QMOS 325PL3</t>
  </si>
  <si>
    <t>QMOS 25I</t>
  </si>
  <si>
    <t>QMOS 3225I</t>
  </si>
  <si>
    <t>QMOC 325I</t>
  </si>
  <si>
    <t>QMOS 985I</t>
  </si>
  <si>
    <t>QMOS 3235I</t>
  </si>
  <si>
    <t>QMOS 125I</t>
  </si>
  <si>
    <t>QMOS 925I</t>
  </si>
  <si>
    <t>QMOS 325H2</t>
  </si>
  <si>
    <t>QMOS 325H9</t>
  </si>
  <si>
    <t>QMOS 325L2</t>
  </si>
  <si>
    <t>QMOS 375I</t>
  </si>
  <si>
    <t>DENIS</t>
  </si>
  <si>
    <t>QMOS H525I</t>
  </si>
  <si>
    <t>26.10.14</t>
  </si>
  <si>
    <t>Capacité</t>
  </si>
  <si>
    <t>Total charge/semaine</t>
  </si>
  <si>
    <t>Délai</t>
  </si>
  <si>
    <t>heures prévues</t>
  </si>
  <si>
    <t>Témoin N°</t>
  </si>
  <si>
    <t>USINAGE</t>
  </si>
  <si>
    <t>Essais mécaniques</t>
  </si>
  <si>
    <t>Date d'arrivée</t>
  </si>
  <si>
    <t>Pièces réellement reçues</t>
  </si>
  <si>
    <t>Arrivée prévue le</t>
  </si>
  <si>
    <t>Reçu le</t>
  </si>
  <si>
    <t>En cours</t>
  </si>
  <si>
    <t>Date de demande</t>
  </si>
  <si>
    <t>Finis provisoires</t>
  </si>
  <si>
    <t>Ordre d'usinage</t>
  </si>
  <si>
    <t>Délai-Prioritaire</t>
  </si>
  <si>
    <t>Stand By</t>
  </si>
  <si>
    <t>novembre</t>
  </si>
  <si>
    <t>décembre</t>
  </si>
  <si>
    <t>TERMINEE</t>
  </si>
  <si>
    <t>EN COURS</t>
  </si>
  <si>
    <t>Terminé</t>
  </si>
  <si>
    <t>18.11.14</t>
  </si>
  <si>
    <t>24.11.14</t>
  </si>
  <si>
    <t>NC3031</t>
  </si>
  <si>
    <t>14-0001</t>
  </si>
  <si>
    <t>14-0002</t>
  </si>
  <si>
    <t>14-0003</t>
  </si>
  <si>
    <t>14-0004</t>
  </si>
  <si>
    <t>14-0005</t>
  </si>
  <si>
    <t>14-0006</t>
  </si>
  <si>
    <t>14-0007</t>
  </si>
  <si>
    <t>14-0008</t>
  </si>
  <si>
    <t>14-0009</t>
  </si>
  <si>
    <t>14-0010</t>
  </si>
  <si>
    <t>14-0011</t>
  </si>
  <si>
    <t>14-0012</t>
  </si>
  <si>
    <t>14-0013</t>
  </si>
  <si>
    <t>14-0014</t>
  </si>
  <si>
    <t>14-0015</t>
  </si>
  <si>
    <t>14-0016</t>
  </si>
  <si>
    <t>14-0017</t>
  </si>
  <si>
    <t>NI3014</t>
  </si>
  <si>
    <t>QMOS 325I</t>
  </si>
  <si>
    <t>13.01.14</t>
  </si>
  <si>
    <t>21.01.14</t>
  </si>
  <si>
    <t>22.01.14</t>
  </si>
  <si>
    <t>20.01.14</t>
  </si>
  <si>
    <t>16.01.14</t>
  </si>
  <si>
    <t>Macro / micro / dureté</t>
  </si>
  <si>
    <t>14.02.14</t>
  </si>
  <si>
    <t>21.02.14</t>
  </si>
  <si>
    <t>27.02.14</t>
  </si>
  <si>
    <t>03.03.14</t>
  </si>
  <si>
    <t>31.03.14</t>
  </si>
  <si>
    <t>Date d'arrivée prévue à l'usinage</t>
  </si>
  <si>
    <t>En attente</t>
  </si>
  <si>
    <t>24.06.14</t>
  </si>
  <si>
    <t>30.06.14</t>
  </si>
  <si>
    <t>Essais de corrosion</t>
  </si>
  <si>
    <t>N° Témoin</t>
  </si>
  <si>
    <t>Usinage réalisé</t>
  </si>
  <si>
    <t>CF</t>
  </si>
  <si>
    <t>OK</t>
  </si>
  <si>
    <t>Résilience
(jeux de 3)</t>
  </si>
  <si>
    <t>Date besoin du résultat</t>
  </si>
  <si>
    <t>Pavé découpé</t>
  </si>
  <si>
    <t>Traction
prismatique</t>
  </si>
  <si>
    <t>Eprouvette
pliage</t>
  </si>
  <si>
    <t>usinage
S/T (O/N)</t>
  </si>
  <si>
    <t>N</t>
  </si>
  <si>
    <t>NA</t>
  </si>
  <si>
    <t>Demandeur</t>
  </si>
  <si>
    <t>CF/NC</t>
  </si>
  <si>
    <t>N°PV</t>
  </si>
  <si>
    <t>N° d'affaire</t>
  </si>
  <si>
    <t>Traction
cylindrique</t>
  </si>
  <si>
    <t>Ferritscope</t>
  </si>
  <si>
    <t>Analyse de transition vitreuse</t>
  </si>
  <si>
    <t>Désignation</t>
  </si>
  <si>
    <t>10.01.13</t>
  </si>
  <si>
    <t>Cisaillement</t>
  </si>
  <si>
    <t>Pavé à l'atelier méca</t>
  </si>
  <si>
    <t>26.11.14</t>
  </si>
  <si>
    <t>27.11.14</t>
  </si>
  <si>
    <t>19.11.14</t>
  </si>
  <si>
    <t>02.12.14</t>
  </si>
  <si>
    <t>09.12.14</t>
  </si>
  <si>
    <t>03.12.14</t>
  </si>
  <si>
    <t>22.10.14</t>
  </si>
  <si>
    <t>04.12.14</t>
  </si>
  <si>
    <t>08.12.14</t>
  </si>
  <si>
    <t>01.12.14</t>
  </si>
  <si>
    <t>05.11.14</t>
  </si>
  <si>
    <t>07.11.14</t>
  </si>
  <si>
    <t>Temps Estimé</t>
  </si>
  <si>
    <t>12.11.14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</si>
</sst>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[$-40C]dddd\ d\ mmmm\ yyyy"/>
    <numFmt numFmtId="174" formatCode="dd/mm/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d\-mmm\-yy;@"/>
    <numFmt numFmtId="179" formatCode="[$-40C]d\-mmm;@"/>
    <numFmt numFmtId="180" formatCode="dd\.mm\.yy;@"/>
    <numFmt numFmtId="181" formatCode="0.0"/>
    <numFmt numFmtId="182" formatCode="00000"/>
    <numFmt numFmtId="183" formatCode="0.00_ ;\-0.00\ "/>
    <numFmt numFmtId="184" formatCode="0_ ;\-0\ "/>
    <numFmt numFmtId="185" formatCode="dd\.mm\.yy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22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" fontId="25" fillId="0" borderId="10" xfId="0" applyNumberFormat="1" applyFont="1" applyBorder="1" applyAlignment="1">
      <alignment horizontal="center" vertical="center"/>
    </xf>
    <xf numFmtId="16" fontId="25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178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/>
    </xf>
    <xf numFmtId="16" fontId="25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16" fontId="25" fillId="24" borderId="10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 vertical="center"/>
    </xf>
    <xf numFmtId="49" fontId="22" fillId="24" borderId="13" xfId="0" applyNumberFormat="1" applyFont="1" applyFill="1" applyBorder="1" applyAlignment="1">
      <alignment horizontal="center"/>
    </xf>
    <xf numFmtId="16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4" fontId="0" fillId="0" borderId="14" xfId="0" applyNumberFormat="1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1" fontId="26" fillId="26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 wrapText="1"/>
    </xf>
    <xf numFmtId="185" fontId="0" fillId="0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4" borderId="0" xfId="0" applyNumberForma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8265"/>
          <c:h val="0.93375"/>
        </c:manualLayout>
      </c:layout>
      <c:lineChart>
        <c:grouping val="standard"/>
        <c:varyColors val="0"/>
        <c:ser>
          <c:idx val="0"/>
          <c:order val="0"/>
          <c:tx>
            <c:v>Charge éprouvettes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'[1]Charge'!$M$2:$AS$2</c:f>
              <c:numCache>
                <c:ptCount val="3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</c:numCache>
            </c:numRef>
          </c:cat>
          <c:val>
            <c:numRef>
              <c:f>'[1]Charge'!$M$24:$AS$24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Capacité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'[1]Charge'!$M$2:$AS$2</c:f>
              <c:numCache>
                <c:ptCount val="3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</c:numCache>
            </c:numRef>
          </c:cat>
          <c:val>
            <c:numRef>
              <c:f>'[1]Charge'!$M$25:$AS$25</c:f>
              <c:numCache>
                <c:ptCount val="33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16</c:v>
                </c:pt>
                <c:pt idx="7">
                  <c:v>8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8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8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8</c:v>
                </c:pt>
              </c:numCache>
            </c:numRef>
          </c:val>
          <c:smooth val="0"/>
        </c:ser>
        <c:marker val="1"/>
        <c:axId val="23329423"/>
        <c:axId val="8638216"/>
      </c:line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9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275"/>
          <c:w val="0.123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33</xdr:row>
      <xdr:rowOff>9525</xdr:rowOff>
    </xdr:from>
    <xdr:to>
      <xdr:col>12</xdr:col>
      <xdr:colOff>0</xdr:colOff>
      <xdr:row>57</xdr:row>
      <xdr:rowOff>123825</xdr:rowOff>
    </xdr:to>
    <xdr:graphicFrame>
      <xdr:nvGraphicFramePr>
        <xdr:cNvPr id="1" name="Graphique 1"/>
        <xdr:cNvGraphicFramePr/>
      </xdr:nvGraphicFramePr>
      <xdr:xfrm>
        <a:off x="1962150" y="6324600"/>
        <a:ext cx="7181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inage%20des%20t&#233;mo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"/>
      <sheetName val="Temps"/>
    </sheetNames>
    <sheetDataSet>
      <sheetData sheetId="0">
        <row r="2">
          <cell r="M2">
            <v>5</v>
          </cell>
          <cell r="N2">
            <v>6</v>
          </cell>
          <cell r="O2">
            <v>7</v>
          </cell>
          <cell r="P2">
            <v>10</v>
          </cell>
          <cell r="Q2">
            <v>11</v>
          </cell>
          <cell r="R2">
            <v>12</v>
          </cell>
          <cell r="S2">
            <v>13</v>
          </cell>
          <cell r="T2">
            <v>14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24</v>
          </cell>
          <cell r="AA2">
            <v>25</v>
          </cell>
          <cell r="AB2">
            <v>26</v>
          </cell>
          <cell r="AC2">
            <v>27</v>
          </cell>
          <cell r="AD2">
            <v>28</v>
          </cell>
          <cell r="AE2">
            <v>1</v>
          </cell>
          <cell r="AF2">
            <v>2</v>
          </cell>
          <cell r="AG2">
            <v>3</v>
          </cell>
          <cell r="AH2">
            <v>4</v>
          </cell>
          <cell r="AI2">
            <v>5</v>
          </cell>
          <cell r="AJ2">
            <v>8</v>
          </cell>
          <cell r="AK2">
            <v>9</v>
          </cell>
          <cell r="AL2">
            <v>10</v>
          </cell>
          <cell r="AM2">
            <v>11</v>
          </cell>
          <cell r="AN2">
            <v>12</v>
          </cell>
          <cell r="AO2">
            <v>15</v>
          </cell>
          <cell r="AP2">
            <v>16</v>
          </cell>
          <cell r="AQ2">
            <v>17</v>
          </cell>
          <cell r="AR2">
            <v>18</v>
          </cell>
          <cell r="AS2">
            <v>19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M25">
            <v>16</v>
          </cell>
          <cell r="N25">
            <v>16</v>
          </cell>
          <cell r="O25">
            <v>8</v>
          </cell>
          <cell r="P25">
            <v>0</v>
          </cell>
          <cell r="Q25">
            <v>0</v>
          </cell>
          <cell r="R25">
            <v>16</v>
          </cell>
          <cell r="S25">
            <v>16</v>
          </cell>
          <cell r="T25">
            <v>8</v>
          </cell>
          <cell r="U25">
            <v>16</v>
          </cell>
          <cell r="V25">
            <v>16</v>
          </cell>
          <cell r="W25">
            <v>16</v>
          </cell>
          <cell r="X25">
            <v>16</v>
          </cell>
          <cell r="Y25">
            <v>8</v>
          </cell>
          <cell r="Z25">
            <v>16</v>
          </cell>
          <cell r="AA25">
            <v>16</v>
          </cell>
          <cell r="AB25">
            <v>16</v>
          </cell>
          <cell r="AC25">
            <v>16</v>
          </cell>
          <cell r="AD25">
            <v>8</v>
          </cell>
          <cell r="AE25">
            <v>16</v>
          </cell>
          <cell r="AF25">
            <v>16</v>
          </cell>
          <cell r="AG25">
            <v>16</v>
          </cell>
          <cell r="AH25">
            <v>16</v>
          </cell>
          <cell r="AI25">
            <v>8</v>
          </cell>
          <cell r="AJ25">
            <v>16</v>
          </cell>
          <cell r="AK25">
            <v>16</v>
          </cell>
          <cell r="AL25">
            <v>16</v>
          </cell>
          <cell r="AM25">
            <v>16</v>
          </cell>
          <cell r="AN25">
            <v>8</v>
          </cell>
          <cell r="AO25">
            <v>16</v>
          </cell>
          <cell r="AP25">
            <v>16</v>
          </cell>
          <cell r="AQ25">
            <v>16</v>
          </cell>
          <cell r="AR25">
            <v>16</v>
          </cell>
          <cell r="AS2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showOutlineSymbols="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33" sqref="F33"/>
    </sheetView>
  </sheetViews>
  <sheetFormatPr defaultColWidth="9.140625" defaultRowHeight="12.75" outlineLevelCol="1"/>
  <cols>
    <col min="1" max="1" width="8.7109375" style="1" customWidth="1"/>
    <col min="2" max="2" width="14.140625" style="4" customWidth="1"/>
    <col min="3" max="3" width="17.7109375" style="1" customWidth="1"/>
    <col min="4" max="4" width="13.7109375" style="1" bestFit="1" customWidth="1"/>
    <col min="5" max="10" width="8.7109375" style="1" customWidth="1" outlineLevel="1"/>
    <col min="11" max="14" width="8.7109375" style="1" hidden="1" customWidth="1" outlineLevel="1"/>
    <col min="15" max="15" width="8.7109375" style="1" hidden="1" customWidth="1"/>
    <col min="16" max="16" width="8.7109375" style="99" customWidth="1"/>
    <col min="17" max="17" width="8.7109375" style="1" hidden="1" customWidth="1"/>
    <col min="18" max="18" width="8.7109375" style="99" customWidth="1"/>
    <col min="19" max="20" width="8.7109375" style="1" customWidth="1" outlineLevel="1"/>
    <col min="21" max="21" width="12.7109375" style="1" customWidth="1" outlineLevel="1"/>
    <col min="22" max="22" width="8.7109375" style="1" customWidth="1" outlineLevel="1"/>
    <col min="23" max="24" width="9.00390625" style="1" customWidth="1" outlineLevel="1"/>
    <col min="25" max="25" width="8.28125" style="1" customWidth="1" outlineLevel="1"/>
    <col min="26" max="26" width="8.7109375" style="1" customWidth="1" outlineLevel="1"/>
    <col min="27" max="16384" width="11.421875" style="0" customWidth="1"/>
  </cols>
  <sheetData>
    <row r="1" spans="1:26" ht="13.5" thickBo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100"/>
      <c r="S1" s="11"/>
      <c r="T1" s="91"/>
      <c r="U1" s="92"/>
      <c r="V1" s="93"/>
      <c r="W1" s="88"/>
      <c r="X1" s="89"/>
      <c r="Y1" s="89"/>
      <c r="Z1" s="90"/>
    </row>
    <row r="2" spans="1:26" s="10" customFormat="1" ht="45.75" thickBot="1">
      <c r="A2" s="74" t="s">
        <v>108</v>
      </c>
      <c r="B2" s="75" t="s">
        <v>123</v>
      </c>
      <c r="C2" s="76" t="s">
        <v>120</v>
      </c>
      <c r="D2" s="76" t="s">
        <v>127</v>
      </c>
      <c r="E2" s="76" t="s">
        <v>124</v>
      </c>
      <c r="F2" s="76" t="s">
        <v>115</v>
      </c>
      <c r="G2" s="76" t="s">
        <v>116</v>
      </c>
      <c r="H2" s="76" t="s">
        <v>112</v>
      </c>
      <c r="I2" s="76" t="s">
        <v>97</v>
      </c>
      <c r="J2" s="76" t="s">
        <v>143</v>
      </c>
      <c r="K2" s="76" t="s">
        <v>107</v>
      </c>
      <c r="L2" s="76" t="s">
        <v>125</v>
      </c>
      <c r="M2" s="77" t="s">
        <v>126</v>
      </c>
      <c r="N2" s="77" t="s">
        <v>129</v>
      </c>
      <c r="O2" s="76" t="s">
        <v>103</v>
      </c>
      <c r="P2" s="97" t="s">
        <v>103</v>
      </c>
      <c r="Q2" s="76" t="s">
        <v>113</v>
      </c>
      <c r="R2" s="97" t="s">
        <v>113</v>
      </c>
      <c r="S2" s="76" t="s">
        <v>114</v>
      </c>
      <c r="T2" s="76" t="s">
        <v>130</v>
      </c>
      <c r="U2" s="76" t="s">
        <v>117</v>
      </c>
      <c r="V2" s="76" t="s">
        <v>109</v>
      </c>
      <c r="W2" s="76" t="s">
        <v>2</v>
      </c>
      <c r="X2" s="76" t="s">
        <v>1</v>
      </c>
      <c r="Y2" s="76" t="s">
        <v>121</v>
      </c>
      <c r="Z2" s="78" t="s">
        <v>122</v>
      </c>
    </row>
    <row r="3" spans="1:26" ht="12.75">
      <c r="A3" s="69" t="s">
        <v>73</v>
      </c>
      <c r="B3" s="70" t="s">
        <v>90</v>
      </c>
      <c r="C3" s="71" t="s">
        <v>45</v>
      </c>
      <c r="D3" s="71" t="s">
        <v>46</v>
      </c>
      <c r="E3" s="72"/>
      <c r="F3" s="71">
        <v>1</v>
      </c>
      <c r="G3" s="71">
        <v>2</v>
      </c>
      <c r="H3" s="72"/>
      <c r="I3" s="71">
        <v>1</v>
      </c>
      <c r="J3" s="79"/>
      <c r="K3" s="72"/>
      <c r="L3" s="72"/>
      <c r="M3" s="72"/>
      <c r="N3" s="72"/>
      <c r="O3" s="71" t="s">
        <v>0</v>
      </c>
      <c r="P3" s="98">
        <f>IF(O3=0,"",DATEVALUE(SUBSTITUTE(O3,".","/")))</f>
        <v>41935</v>
      </c>
      <c r="Q3" s="71" t="s">
        <v>47</v>
      </c>
      <c r="R3" s="98">
        <f>IF(Q3=0,"",DATEVALUE(SUBSTITUTE(Q3,".","/")))</f>
        <v>41938</v>
      </c>
      <c r="S3" s="71"/>
      <c r="T3" s="71"/>
      <c r="U3" s="5" t="s">
        <v>118</v>
      </c>
      <c r="V3" s="71"/>
      <c r="W3" s="71" t="s">
        <v>99</v>
      </c>
      <c r="X3" s="71" t="s">
        <v>99</v>
      </c>
      <c r="Y3" s="71" t="s">
        <v>110</v>
      </c>
      <c r="Z3" s="73" t="s">
        <v>73</v>
      </c>
    </row>
    <row r="4" spans="1:26" ht="12.75">
      <c r="A4" s="7" t="s">
        <v>74</v>
      </c>
      <c r="B4" s="6" t="s">
        <v>72</v>
      </c>
      <c r="C4" s="13" t="s">
        <v>18</v>
      </c>
      <c r="D4" s="5" t="s">
        <v>91</v>
      </c>
      <c r="E4" s="3"/>
      <c r="F4" s="5">
        <v>2</v>
      </c>
      <c r="G4" s="5">
        <v>4</v>
      </c>
      <c r="H4" s="3"/>
      <c r="I4" s="5">
        <v>1</v>
      </c>
      <c r="J4" s="80">
        <f>(Enregistrement!E4*3)+(Enregistrement!F4*2.25)+(Enregistrement!G4*2)+(Enregistrement!H4*3)+(Enregistrement!I4)</f>
        <v>13.5</v>
      </c>
      <c r="K4" s="3"/>
      <c r="L4" s="3"/>
      <c r="M4" s="3"/>
      <c r="N4" s="3"/>
      <c r="O4" s="5" t="s">
        <v>141</v>
      </c>
      <c r="P4" s="98">
        <f aca="true" t="shared" si="0" ref="P4:P19">IF(O4=0,"",DATEVALUE(SUBSTITUTE(O4,".","/")))</f>
        <v>41948</v>
      </c>
      <c r="Q4" s="5" t="s">
        <v>142</v>
      </c>
      <c r="R4" s="98">
        <f aca="true" t="shared" si="1" ref="R4:R19">IF(Q4=0,"",DATEVALUE(SUBSTITUTE(Q4,".","/")))</f>
        <v>41950</v>
      </c>
      <c r="S4" s="5"/>
      <c r="T4" s="5"/>
      <c r="U4" s="5" t="s">
        <v>118</v>
      </c>
      <c r="V4" s="5"/>
      <c r="W4" s="5"/>
      <c r="X4" s="5"/>
      <c r="Y4" s="5" t="s">
        <v>110</v>
      </c>
      <c r="Z4" s="12" t="s">
        <v>74</v>
      </c>
    </row>
    <row r="5" spans="1:26" ht="12.75">
      <c r="A5" s="7" t="s">
        <v>75</v>
      </c>
      <c r="B5" s="6" t="s">
        <v>3</v>
      </c>
      <c r="C5" s="14" t="s">
        <v>19</v>
      </c>
      <c r="D5" s="5" t="s">
        <v>31</v>
      </c>
      <c r="E5" s="3"/>
      <c r="F5" s="5">
        <v>2</v>
      </c>
      <c r="G5" s="5">
        <v>4</v>
      </c>
      <c r="H5" s="3"/>
      <c r="I5" s="5">
        <v>1</v>
      </c>
      <c r="J5" s="80">
        <f>(Enregistrement!E5*3)+(Enregistrement!F5*2.25)+(Enregistrement!G5*2)+(Enregistrement!H5*3)+(Enregistrement!I5)</f>
        <v>13.5</v>
      </c>
      <c r="K5" s="3"/>
      <c r="L5" s="3"/>
      <c r="M5" s="3"/>
      <c r="N5" s="3"/>
      <c r="O5" s="5" t="s">
        <v>70</v>
      </c>
      <c r="P5" s="98">
        <f t="shared" si="0"/>
        <v>41961</v>
      </c>
      <c r="Q5" s="5" t="s">
        <v>71</v>
      </c>
      <c r="R5" s="98">
        <f t="shared" si="1"/>
        <v>41967</v>
      </c>
      <c r="S5" s="2" t="s">
        <v>119</v>
      </c>
      <c r="T5" s="2" t="s">
        <v>119</v>
      </c>
      <c r="U5" s="5" t="s">
        <v>118</v>
      </c>
      <c r="V5" s="2" t="s">
        <v>119</v>
      </c>
      <c r="W5" s="5" t="s">
        <v>100</v>
      </c>
      <c r="X5" s="5" t="s">
        <v>100</v>
      </c>
      <c r="Y5" s="5"/>
      <c r="Z5" s="12" t="s">
        <v>75</v>
      </c>
    </row>
    <row r="6" spans="1:26" ht="12.75">
      <c r="A6" s="7" t="s">
        <v>76</v>
      </c>
      <c r="B6" s="6" t="s">
        <v>4</v>
      </c>
      <c r="C6" s="14" t="s">
        <v>20</v>
      </c>
      <c r="D6" s="5" t="s">
        <v>32</v>
      </c>
      <c r="E6" s="3"/>
      <c r="F6" s="5">
        <v>2</v>
      </c>
      <c r="G6" s="5">
        <v>2</v>
      </c>
      <c r="H6" s="3"/>
      <c r="I6" s="5">
        <v>1</v>
      </c>
      <c r="J6" s="80">
        <f>(Enregistrement!E6*3)+(Enregistrement!F6*2.25)+(Enregistrement!G6*2)+(Enregistrement!H6*3)+(Enregistrement!I6)</f>
        <v>9.5</v>
      </c>
      <c r="K6" s="3"/>
      <c r="L6" s="3"/>
      <c r="M6" s="3"/>
      <c r="N6" s="3"/>
      <c r="O6" s="5" t="s">
        <v>134</v>
      </c>
      <c r="P6" s="98">
        <f t="shared" si="0"/>
        <v>41975</v>
      </c>
      <c r="Q6" s="5" t="s">
        <v>135</v>
      </c>
      <c r="R6" s="98">
        <f t="shared" si="1"/>
        <v>41982</v>
      </c>
      <c r="S6" s="5"/>
      <c r="T6" s="5"/>
      <c r="U6" s="5"/>
      <c r="V6" s="5"/>
      <c r="W6" s="5"/>
      <c r="X6" s="5"/>
      <c r="Y6" s="5"/>
      <c r="Z6" s="12" t="s">
        <v>76</v>
      </c>
    </row>
    <row r="7" spans="1:26" ht="12.75">
      <c r="A7" s="7" t="s">
        <v>77</v>
      </c>
      <c r="B7" s="6" t="s">
        <v>5</v>
      </c>
      <c r="C7" s="13" t="s">
        <v>21</v>
      </c>
      <c r="D7" s="5" t="s">
        <v>33</v>
      </c>
      <c r="E7" s="3"/>
      <c r="F7" s="5">
        <v>2</v>
      </c>
      <c r="G7" s="5">
        <v>4</v>
      </c>
      <c r="H7" s="5">
        <v>2</v>
      </c>
      <c r="I7" s="5">
        <v>1</v>
      </c>
      <c r="J7" s="80">
        <f>(Enregistrement!E7*3)+(Enregistrement!F7*2.25)+(Enregistrement!G7*2)+(Enregistrement!H7*3)+(Enregistrement!I7)</f>
        <v>19.5</v>
      </c>
      <c r="K7" s="3"/>
      <c r="L7" s="3"/>
      <c r="M7" s="3"/>
      <c r="N7" s="3"/>
      <c r="O7" s="5" t="s">
        <v>135</v>
      </c>
      <c r="P7" s="98">
        <f t="shared" si="0"/>
        <v>41982</v>
      </c>
      <c r="Q7" s="5" t="s">
        <v>0</v>
      </c>
      <c r="R7" s="98">
        <f t="shared" si="1"/>
        <v>41935</v>
      </c>
      <c r="S7" s="5" t="s">
        <v>119</v>
      </c>
      <c r="T7" s="2" t="s">
        <v>119</v>
      </c>
      <c r="U7" s="5" t="s">
        <v>118</v>
      </c>
      <c r="V7" s="2" t="s">
        <v>119</v>
      </c>
      <c r="W7" s="5" t="s">
        <v>101</v>
      </c>
      <c r="X7" s="5" t="s">
        <v>101</v>
      </c>
      <c r="Y7" s="5"/>
      <c r="Z7" s="12" t="s">
        <v>77</v>
      </c>
    </row>
    <row r="8" spans="1:26" ht="12.75">
      <c r="A8" s="7" t="s">
        <v>78</v>
      </c>
      <c r="B8" s="6" t="s">
        <v>6</v>
      </c>
      <c r="C8" s="13" t="s">
        <v>22</v>
      </c>
      <c r="D8" s="5" t="s">
        <v>34</v>
      </c>
      <c r="E8" s="3"/>
      <c r="F8" s="3"/>
      <c r="G8" s="3"/>
      <c r="H8" s="5">
        <v>1</v>
      </c>
      <c r="I8" s="3"/>
      <c r="J8" s="80">
        <f>(Enregistrement!E8*3)+(Enregistrement!F8*2.25)+(Enregistrement!G8*2)+(Enregistrement!H8*3)+(Enregistrement!I8)</f>
        <v>3</v>
      </c>
      <c r="K8" s="3"/>
      <c r="L8" s="3"/>
      <c r="M8" s="3"/>
      <c r="N8" s="3"/>
      <c r="O8" s="5" t="s">
        <v>138</v>
      </c>
      <c r="P8" s="98">
        <f t="shared" si="0"/>
        <v>41977</v>
      </c>
      <c r="Q8" s="5" t="s">
        <v>139</v>
      </c>
      <c r="R8" s="98">
        <f t="shared" si="1"/>
        <v>41981</v>
      </c>
      <c r="S8" s="5"/>
      <c r="T8" s="5" t="s">
        <v>119</v>
      </c>
      <c r="U8" s="5" t="s">
        <v>118</v>
      </c>
      <c r="V8" s="5" t="s">
        <v>92</v>
      </c>
      <c r="W8" s="5" t="s">
        <v>92</v>
      </c>
      <c r="X8" s="5" t="s">
        <v>92</v>
      </c>
      <c r="Y8" s="5"/>
      <c r="Z8" s="12" t="s">
        <v>78</v>
      </c>
    </row>
    <row r="9" spans="1:26" ht="12.75">
      <c r="A9" s="7" t="s">
        <v>79</v>
      </c>
      <c r="B9" s="6" t="s">
        <v>7</v>
      </c>
      <c r="C9" s="13" t="s">
        <v>23</v>
      </c>
      <c r="D9" s="5" t="s">
        <v>35</v>
      </c>
      <c r="E9" s="3"/>
      <c r="F9" s="3"/>
      <c r="G9" s="3"/>
      <c r="H9" s="3"/>
      <c r="I9" s="5">
        <v>4</v>
      </c>
      <c r="J9" s="80">
        <f>(Enregistrement!E9*3)+(Enregistrement!F9*2.25)+(Enregistrement!G9*2)+(Enregistrement!H9*3)+(Enregistrement!I9)</f>
        <v>4</v>
      </c>
      <c r="K9" s="3"/>
      <c r="L9" s="3"/>
      <c r="M9" s="3"/>
      <c r="N9" s="3"/>
      <c r="O9" s="5" t="s">
        <v>133</v>
      </c>
      <c r="P9" s="98">
        <f t="shared" si="0"/>
        <v>41962</v>
      </c>
      <c r="Q9" s="5" t="s">
        <v>71</v>
      </c>
      <c r="R9" s="98">
        <f t="shared" si="1"/>
        <v>41967</v>
      </c>
      <c r="S9" s="5" t="s">
        <v>119</v>
      </c>
      <c r="T9" s="5" t="s">
        <v>119</v>
      </c>
      <c r="U9" s="5" t="s">
        <v>118</v>
      </c>
      <c r="V9" s="5" t="s">
        <v>119</v>
      </c>
      <c r="W9" s="5" t="s">
        <v>128</v>
      </c>
      <c r="X9" s="5" t="s">
        <v>128</v>
      </c>
      <c r="Y9" s="5"/>
      <c r="Z9" s="12" t="s">
        <v>79</v>
      </c>
    </row>
    <row r="10" spans="1:26" ht="12.75">
      <c r="A10" s="7" t="s">
        <v>80</v>
      </c>
      <c r="B10" s="6" t="s">
        <v>8</v>
      </c>
      <c r="C10" s="13" t="s">
        <v>24</v>
      </c>
      <c r="D10" s="5" t="s">
        <v>36</v>
      </c>
      <c r="E10" s="3"/>
      <c r="F10" s="5">
        <v>2</v>
      </c>
      <c r="G10" s="5">
        <v>4</v>
      </c>
      <c r="H10" s="3"/>
      <c r="I10" s="5">
        <v>1</v>
      </c>
      <c r="J10" s="80">
        <f>(Enregistrement!E10*3)+(Enregistrement!F10*2.25)+(Enregistrement!G10*2)+(Enregistrement!H10*3)+(Enregistrement!I10)</f>
        <v>13.5</v>
      </c>
      <c r="K10" s="3"/>
      <c r="L10" s="3"/>
      <c r="M10" s="3"/>
      <c r="N10" s="3"/>
      <c r="O10" s="5" t="s">
        <v>140</v>
      </c>
      <c r="P10" s="98">
        <f t="shared" si="0"/>
        <v>41974</v>
      </c>
      <c r="Q10" s="5" t="s">
        <v>139</v>
      </c>
      <c r="R10" s="98">
        <f t="shared" si="1"/>
        <v>41981</v>
      </c>
      <c r="S10" s="5" t="s">
        <v>119</v>
      </c>
      <c r="T10" s="5" t="s">
        <v>119</v>
      </c>
      <c r="U10" s="5" t="s">
        <v>118</v>
      </c>
      <c r="V10" s="5" t="s">
        <v>111</v>
      </c>
      <c r="W10" s="5" t="s">
        <v>94</v>
      </c>
      <c r="X10" s="5" t="s">
        <v>94</v>
      </c>
      <c r="Y10" s="5"/>
      <c r="Z10" s="12" t="s">
        <v>80</v>
      </c>
    </row>
    <row r="11" spans="1:26" ht="12.75">
      <c r="A11" s="7" t="s">
        <v>81</v>
      </c>
      <c r="B11" s="6" t="s">
        <v>9</v>
      </c>
      <c r="C11" s="13" t="s">
        <v>25</v>
      </c>
      <c r="D11" s="5" t="s">
        <v>37</v>
      </c>
      <c r="E11" s="3"/>
      <c r="F11" s="5">
        <v>2</v>
      </c>
      <c r="G11" s="5">
        <v>4</v>
      </c>
      <c r="H11" s="3"/>
      <c r="I11" s="3"/>
      <c r="J11" s="80">
        <f>(Enregistrement!E11*3)+(Enregistrement!F11*2.25)+(Enregistrement!G11*2)+(Enregistrement!H11*3)+(Enregistrement!I11)</f>
        <v>12.5</v>
      </c>
      <c r="K11" s="3"/>
      <c r="L11" s="3"/>
      <c r="M11" s="3"/>
      <c r="N11" s="3"/>
      <c r="O11" s="5" t="s">
        <v>144</v>
      </c>
      <c r="P11" s="98">
        <f t="shared" si="0"/>
        <v>41955</v>
      </c>
      <c r="Q11" s="5" t="s">
        <v>71</v>
      </c>
      <c r="R11" s="98">
        <f t="shared" si="1"/>
        <v>41967</v>
      </c>
      <c r="S11" s="5" t="s">
        <v>119</v>
      </c>
      <c r="T11" s="5" t="s">
        <v>119</v>
      </c>
      <c r="U11" s="5" t="s">
        <v>118</v>
      </c>
      <c r="V11" s="5" t="s">
        <v>95</v>
      </c>
      <c r="W11" s="5" t="s">
        <v>93</v>
      </c>
      <c r="X11" s="5" t="s">
        <v>93</v>
      </c>
      <c r="Y11" s="5"/>
      <c r="Z11" s="12" t="s">
        <v>81</v>
      </c>
    </row>
    <row r="12" spans="1:26" ht="12.75">
      <c r="A12" s="7" t="s">
        <v>82</v>
      </c>
      <c r="B12" s="6" t="s">
        <v>10</v>
      </c>
      <c r="C12" s="13" t="s">
        <v>26</v>
      </c>
      <c r="D12" s="5" t="s">
        <v>38</v>
      </c>
      <c r="E12" s="3"/>
      <c r="F12" s="5">
        <v>2</v>
      </c>
      <c r="G12" s="5">
        <v>4</v>
      </c>
      <c r="H12" s="3"/>
      <c r="I12" s="3"/>
      <c r="J12" s="80">
        <f>(Enregistrement!E12*3)+(Enregistrement!F12*2.25)+(Enregistrement!G12*2)+(Enregistrement!H12*3)+(Enregistrement!I12)</f>
        <v>12.5</v>
      </c>
      <c r="K12" s="3"/>
      <c r="L12" s="3"/>
      <c r="M12" s="3"/>
      <c r="N12" s="3"/>
      <c r="O12" s="5" t="s">
        <v>71</v>
      </c>
      <c r="P12" s="98">
        <f t="shared" si="0"/>
        <v>41967</v>
      </c>
      <c r="Q12" s="5" t="s">
        <v>131</v>
      </c>
      <c r="R12" s="98">
        <f t="shared" si="1"/>
        <v>41969</v>
      </c>
      <c r="S12" s="5" t="s">
        <v>119</v>
      </c>
      <c r="T12" s="5" t="s">
        <v>119</v>
      </c>
      <c r="U12" s="5" t="s">
        <v>118</v>
      </c>
      <c r="V12" s="5" t="s">
        <v>93</v>
      </c>
      <c r="W12" s="5" t="s">
        <v>93</v>
      </c>
      <c r="X12" s="5" t="s">
        <v>93</v>
      </c>
      <c r="Y12" s="5"/>
      <c r="Z12" s="12" t="s">
        <v>82</v>
      </c>
    </row>
    <row r="13" spans="1:26" ht="12.75">
      <c r="A13" s="7" t="s">
        <v>83</v>
      </c>
      <c r="B13" s="6" t="s">
        <v>11</v>
      </c>
      <c r="C13" s="14" t="s">
        <v>27</v>
      </c>
      <c r="D13" s="5" t="s">
        <v>39</v>
      </c>
      <c r="E13" s="3"/>
      <c r="F13" s="5">
        <v>2</v>
      </c>
      <c r="G13" s="5">
        <v>4</v>
      </c>
      <c r="H13" s="5">
        <v>2</v>
      </c>
      <c r="I13" s="5">
        <v>2</v>
      </c>
      <c r="J13" s="80">
        <f>(Enregistrement!E13*3)+(Enregistrement!F13*2.25)+(Enregistrement!G13*2)+(Enregistrement!H13*3)+(Enregistrement!I13)</f>
        <v>20.5</v>
      </c>
      <c r="K13" s="3"/>
      <c r="L13" s="3"/>
      <c r="M13" s="3"/>
      <c r="N13" s="3"/>
      <c r="O13" s="5" t="s">
        <v>71</v>
      </c>
      <c r="P13" s="98">
        <f t="shared" si="0"/>
        <v>41967</v>
      </c>
      <c r="Q13" s="5" t="s">
        <v>132</v>
      </c>
      <c r="R13" s="98">
        <f t="shared" si="1"/>
        <v>41970</v>
      </c>
      <c r="S13" s="5" t="s">
        <v>119</v>
      </c>
      <c r="T13" s="5" t="s">
        <v>119</v>
      </c>
      <c r="U13" s="5" t="s">
        <v>118</v>
      </c>
      <c r="V13" s="2" t="s">
        <v>119</v>
      </c>
      <c r="W13" s="5" t="s">
        <v>98</v>
      </c>
      <c r="X13" s="5" t="s">
        <v>98</v>
      </c>
      <c r="Y13" s="5"/>
      <c r="Z13" s="12" t="s">
        <v>83</v>
      </c>
    </row>
    <row r="14" spans="1:26" ht="12.75">
      <c r="A14" s="7" t="s">
        <v>84</v>
      </c>
      <c r="B14" s="6" t="s">
        <v>12</v>
      </c>
      <c r="C14" s="14" t="s">
        <v>27</v>
      </c>
      <c r="D14" s="5" t="s">
        <v>40</v>
      </c>
      <c r="E14" s="3"/>
      <c r="F14" s="5">
        <v>2</v>
      </c>
      <c r="G14" s="5">
        <v>4</v>
      </c>
      <c r="H14" s="3"/>
      <c r="I14" s="3"/>
      <c r="J14" s="80">
        <f>(Enregistrement!E14*3)+(Enregistrement!F14*2.25)+(Enregistrement!G14*2)+(Enregistrement!H14*3)+(Enregistrement!I14)</f>
        <v>12.5</v>
      </c>
      <c r="K14" s="3"/>
      <c r="L14" s="3"/>
      <c r="M14" s="3"/>
      <c r="N14" s="3"/>
      <c r="O14" s="5" t="s">
        <v>70</v>
      </c>
      <c r="P14" s="98">
        <f t="shared" si="0"/>
        <v>41961</v>
      </c>
      <c r="Q14" s="5" t="s">
        <v>134</v>
      </c>
      <c r="R14" s="98">
        <f t="shared" si="1"/>
        <v>41975</v>
      </c>
      <c r="S14" s="8" t="s">
        <v>119</v>
      </c>
      <c r="T14" s="8" t="s">
        <v>119</v>
      </c>
      <c r="U14" s="8" t="s">
        <v>119</v>
      </c>
      <c r="V14" s="8" t="s">
        <v>119</v>
      </c>
      <c r="W14" s="8" t="s">
        <v>119</v>
      </c>
      <c r="X14" s="8" t="s">
        <v>119</v>
      </c>
      <c r="Y14" s="8"/>
      <c r="Z14" s="12" t="s">
        <v>84</v>
      </c>
    </row>
    <row r="15" spans="1:26" ht="12.75">
      <c r="A15" s="7" t="s">
        <v>85</v>
      </c>
      <c r="B15" s="6" t="s">
        <v>13</v>
      </c>
      <c r="C15" s="13" t="s">
        <v>30</v>
      </c>
      <c r="D15" s="5" t="s">
        <v>41</v>
      </c>
      <c r="E15" s="3"/>
      <c r="F15" s="3"/>
      <c r="G15" s="3"/>
      <c r="H15" s="3"/>
      <c r="I15" s="5">
        <v>4</v>
      </c>
      <c r="J15" s="80">
        <f>(Enregistrement!E15*3)+(Enregistrement!F15*2.25)+(Enregistrement!G15*2)+(Enregistrement!H15*3)+(Enregistrement!I15)</f>
        <v>4</v>
      </c>
      <c r="K15" s="3"/>
      <c r="L15" s="3"/>
      <c r="M15" s="3"/>
      <c r="N15" s="3"/>
      <c r="O15" s="5" t="s">
        <v>71</v>
      </c>
      <c r="P15" s="98">
        <f t="shared" si="0"/>
        <v>41967</v>
      </c>
      <c r="Q15" s="5" t="s">
        <v>136</v>
      </c>
      <c r="R15" s="98">
        <f t="shared" si="1"/>
        <v>41976</v>
      </c>
      <c r="S15" s="5" t="s">
        <v>119</v>
      </c>
      <c r="T15" s="5" t="s">
        <v>119</v>
      </c>
      <c r="U15" s="5" t="s">
        <v>119</v>
      </c>
      <c r="V15" s="5" t="s">
        <v>119</v>
      </c>
      <c r="W15" s="5" t="s">
        <v>96</v>
      </c>
      <c r="X15" s="5" t="s">
        <v>96</v>
      </c>
      <c r="Y15" s="5"/>
      <c r="Z15" s="12" t="s">
        <v>85</v>
      </c>
    </row>
    <row r="16" spans="1:26" ht="12.75">
      <c r="A16" s="7" t="s">
        <v>86</v>
      </c>
      <c r="B16" s="6" t="s">
        <v>14</v>
      </c>
      <c r="C16" s="14" t="s">
        <v>29</v>
      </c>
      <c r="D16" s="5" t="s">
        <v>42</v>
      </c>
      <c r="E16" s="3"/>
      <c r="F16" s="5">
        <v>2</v>
      </c>
      <c r="G16" s="5">
        <v>4</v>
      </c>
      <c r="H16" s="3"/>
      <c r="I16" s="5">
        <v>1</v>
      </c>
      <c r="J16" s="80">
        <f>(Enregistrement!E16*3)+(Enregistrement!F16*2.25)+(Enregistrement!G16*2)+(Enregistrement!H16*3)+(Enregistrement!I16)</f>
        <v>13.5</v>
      </c>
      <c r="K16" s="3"/>
      <c r="L16" s="3"/>
      <c r="M16" s="3"/>
      <c r="N16" s="3"/>
      <c r="O16" s="5" t="s">
        <v>71</v>
      </c>
      <c r="P16" s="98">
        <f t="shared" si="0"/>
        <v>41967</v>
      </c>
      <c r="Q16" s="5" t="s">
        <v>134</v>
      </c>
      <c r="R16" s="98">
        <f t="shared" si="1"/>
        <v>41975</v>
      </c>
      <c r="S16" s="2" t="s">
        <v>119</v>
      </c>
      <c r="T16" s="2" t="s">
        <v>119</v>
      </c>
      <c r="U16" s="2" t="s">
        <v>119</v>
      </c>
      <c r="V16" s="2" t="s">
        <v>119</v>
      </c>
      <c r="W16" s="5" t="s">
        <v>102</v>
      </c>
      <c r="X16" s="5" t="s">
        <v>102</v>
      </c>
      <c r="Y16" s="5"/>
      <c r="Z16" s="12" t="s">
        <v>86</v>
      </c>
    </row>
    <row r="17" spans="1:26" ht="12.75">
      <c r="A17" s="7" t="s">
        <v>87</v>
      </c>
      <c r="B17" s="6" t="s">
        <v>15</v>
      </c>
      <c r="C17" s="14" t="s">
        <v>28</v>
      </c>
      <c r="D17" s="5" t="s">
        <v>43</v>
      </c>
      <c r="E17" s="3"/>
      <c r="F17" s="5">
        <v>2</v>
      </c>
      <c r="G17" s="5">
        <v>4</v>
      </c>
      <c r="H17" s="3"/>
      <c r="I17" s="5">
        <v>1</v>
      </c>
      <c r="J17" s="80">
        <f>(Enregistrement!E17*3)+(Enregistrement!F17*2.25)+(Enregistrement!G17*2)+(Enregistrement!H17*3)+(Enregistrement!I17)</f>
        <v>13.5</v>
      </c>
      <c r="K17" s="3"/>
      <c r="L17" s="3"/>
      <c r="M17" s="3"/>
      <c r="N17" s="3"/>
      <c r="O17" s="9" t="s">
        <v>104</v>
      </c>
      <c r="P17" s="98" t="e">
        <f t="shared" si="0"/>
        <v>#VALUE!</v>
      </c>
      <c r="Q17" s="9" t="s">
        <v>104</v>
      </c>
      <c r="R17" s="98" t="e">
        <f t="shared" si="1"/>
        <v>#VALUE!</v>
      </c>
      <c r="S17" s="5" t="s">
        <v>119</v>
      </c>
      <c r="T17" s="5"/>
      <c r="U17" s="5" t="s">
        <v>118</v>
      </c>
      <c r="V17" s="5"/>
      <c r="W17" s="5"/>
      <c r="X17" s="5"/>
      <c r="Y17" s="5"/>
      <c r="Z17" s="12" t="s">
        <v>87</v>
      </c>
    </row>
    <row r="18" spans="1:26" ht="12.75">
      <c r="A18" s="7" t="s">
        <v>88</v>
      </c>
      <c r="B18" s="6" t="s">
        <v>16</v>
      </c>
      <c r="C18" s="13" t="s">
        <v>22</v>
      </c>
      <c r="D18" s="5" t="s">
        <v>44</v>
      </c>
      <c r="E18" s="3"/>
      <c r="F18" s="5">
        <v>4</v>
      </c>
      <c r="G18" s="5">
        <v>4</v>
      </c>
      <c r="H18" s="5">
        <v>4</v>
      </c>
      <c r="I18" s="5">
        <v>2</v>
      </c>
      <c r="J18" s="80">
        <f>(Enregistrement!E18*3)+(Enregistrement!F18*2.25)+(Enregistrement!G18*2)+(Enregistrement!H18*3)+(Enregistrement!I18)</f>
        <v>31</v>
      </c>
      <c r="K18" s="3"/>
      <c r="L18" s="3"/>
      <c r="M18" s="3"/>
      <c r="N18" s="3"/>
      <c r="O18" s="5" t="s">
        <v>137</v>
      </c>
      <c r="P18" s="98">
        <f t="shared" si="0"/>
        <v>41934</v>
      </c>
      <c r="Q18" s="5" t="s">
        <v>0</v>
      </c>
      <c r="R18" s="98">
        <f t="shared" si="1"/>
        <v>41935</v>
      </c>
      <c r="S18" s="5" t="s">
        <v>105</v>
      </c>
      <c r="T18" s="5" t="s">
        <v>105</v>
      </c>
      <c r="U18" s="5" t="s">
        <v>118</v>
      </c>
      <c r="V18" s="5" t="s">
        <v>106</v>
      </c>
      <c r="W18" s="5" t="s">
        <v>106</v>
      </c>
      <c r="X18" s="5" t="s">
        <v>106</v>
      </c>
      <c r="Y18" s="5" t="s">
        <v>110</v>
      </c>
      <c r="Z18" s="12" t="s">
        <v>88</v>
      </c>
    </row>
    <row r="19" spans="1:26" ht="12.75">
      <c r="A19" s="7" t="s">
        <v>89</v>
      </c>
      <c r="B19" s="6" t="s">
        <v>17</v>
      </c>
      <c r="C19" s="14" t="s">
        <v>19</v>
      </c>
      <c r="D19" s="5" t="s">
        <v>36</v>
      </c>
      <c r="E19" s="3"/>
      <c r="F19" s="3"/>
      <c r="G19" s="3"/>
      <c r="H19" s="3"/>
      <c r="I19" s="3"/>
      <c r="J19" s="80">
        <f>(Enregistrement!E19*3)+(Enregistrement!F19*2.25)+(Enregistrement!G19*2)+(Enregistrement!H19*3)+(Enregistrement!I19)</f>
        <v>0</v>
      </c>
      <c r="K19" s="3"/>
      <c r="L19" s="3"/>
      <c r="M19" s="3"/>
      <c r="N19" s="3"/>
      <c r="O19" s="5" t="s">
        <v>119</v>
      </c>
      <c r="P19" s="98" t="e">
        <f t="shared" si="0"/>
        <v>#VALUE!</v>
      </c>
      <c r="Q19" s="5" t="s">
        <v>119</v>
      </c>
      <c r="R19" s="98" t="e">
        <f t="shared" si="1"/>
        <v>#VALUE!</v>
      </c>
      <c r="S19" s="5" t="s">
        <v>119</v>
      </c>
      <c r="T19" s="5" t="s">
        <v>119</v>
      </c>
      <c r="U19" s="5" t="s">
        <v>119</v>
      </c>
      <c r="V19" s="5" t="s">
        <v>119</v>
      </c>
      <c r="W19" s="5" t="s">
        <v>95</v>
      </c>
      <c r="X19" s="5" t="s">
        <v>95</v>
      </c>
      <c r="Y19" s="5"/>
      <c r="Z19" s="12" t="s">
        <v>89</v>
      </c>
    </row>
  </sheetData>
  <sheetProtection/>
  <mergeCells count="3">
    <mergeCell ref="W1:Z1"/>
    <mergeCell ref="T1:V1"/>
    <mergeCell ref="A1:Q1"/>
  </mergeCells>
  <printOptions/>
  <pageMargins left="0.2755905511811024" right="0.19" top="0.5511811023622047" bottom="0.984251968503937" header="0.2755905511811024" footer="0.5118110236220472"/>
  <pageSetup fitToHeight="1" fitToWidth="1" horizontalDpi="600" verticalDpi="600" orientation="landscape" paperSize="8" scale="10" r:id="rId1"/>
  <ignoredErrors>
    <ignoredError sqref="J4:J14 J15:J1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421875" style="27" customWidth="1"/>
    <col min="2" max="2" width="18.140625" style="27" bestFit="1" customWidth="1"/>
    <col min="3" max="3" width="15.140625" style="27" bestFit="1" customWidth="1"/>
    <col min="4" max="4" width="17.7109375" style="27" bestFit="1" customWidth="1"/>
    <col min="5" max="5" width="9.57421875" style="27" customWidth="1"/>
    <col min="6" max="6" width="16.57421875" style="27" customWidth="1"/>
    <col min="7" max="7" width="10.7109375" style="27" bestFit="1" customWidth="1"/>
    <col min="8" max="8" width="10.8515625" style="42" customWidth="1"/>
    <col min="9" max="9" width="10.421875" style="42" bestFit="1" customWidth="1"/>
    <col min="10" max="10" width="9.8515625" style="42" bestFit="1" customWidth="1"/>
    <col min="11" max="11" width="6.28125" style="27" customWidth="1"/>
    <col min="12" max="12" width="4.421875" style="27" customWidth="1"/>
    <col min="13" max="42" width="3.140625" style="27" customWidth="1"/>
    <col min="43" max="16384" width="11.421875" style="27" customWidth="1"/>
  </cols>
  <sheetData>
    <row r="1" spans="1:42" s="23" customFormat="1" ht="36">
      <c r="A1" s="15" t="s">
        <v>62</v>
      </c>
      <c r="B1" s="16" t="s">
        <v>52</v>
      </c>
      <c r="C1" s="16" t="s">
        <v>53</v>
      </c>
      <c r="D1" s="16" t="s">
        <v>120</v>
      </c>
      <c r="E1" s="17" t="s">
        <v>60</v>
      </c>
      <c r="F1" s="18" t="s">
        <v>57</v>
      </c>
      <c r="G1" s="16" t="s">
        <v>58</v>
      </c>
      <c r="H1" s="19" t="s">
        <v>50</v>
      </c>
      <c r="I1" s="19" t="s">
        <v>59</v>
      </c>
      <c r="J1" s="19" t="s">
        <v>69</v>
      </c>
      <c r="K1" s="15" t="s">
        <v>51</v>
      </c>
      <c r="L1" s="16"/>
      <c r="M1" s="21" t="s">
        <v>65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1"/>
    </row>
    <row r="2" spans="1:42" ht="12.75">
      <c r="A2" s="24"/>
      <c r="B2" s="24"/>
      <c r="C2" s="24"/>
      <c r="D2" s="24"/>
      <c r="E2" s="24"/>
      <c r="F2" s="24"/>
      <c r="G2" s="24"/>
      <c r="H2" s="25"/>
      <c r="I2" s="25"/>
      <c r="J2" s="25"/>
      <c r="K2" s="81"/>
      <c r="L2" s="24"/>
      <c r="M2" s="26">
        <v>10</v>
      </c>
      <c r="N2" s="26">
        <f>M2+1</f>
        <v>11</v>
      </c>
      <c r="O2" s="26">
        <f>N2+1</f>
        <v>12</v>
      </c>
      <c r="P2" s="26">
        <f>O2+1</f>
        <v>13</v>
      </c>
      <c r="Q2" s="26">
        <f>P2+1</f>
        <v>14</v>
      </c>
      <c r="R2" s="26">
        <v>17</v>
      </c>
      <c r="S2" s="26">
        <f>R2+1</f>
        <v>18</v>
      </c>
      <c r="T2" s="26">
        <f>S2+1</f>
        <v>19</v>
      </c>
      <c r="U2" s="26">
        <f>T2+1</f>
        <v>20</v>
      </c>
      <c r="V2" s="26">
        <f>U2+1</f>
        <v>21</v>
      </c>
      <c r="W2" s="26">
        <v>24</v>
      </c>
      <c r="X2" s="26">
        <f>W2+1</f>
        <v>25</v>
      </c>
      <c r="Y2" s="26">
        <f>X2+1</f>
        <v>26</v>
      </c>
      <c r="Z2" s="26">
        <f>Y2+1</f>
        <v>27</v>
      </c>
      <c r="AA2" s="26">
        <f>Z2+1</f>
        <v>28</v>
      </c>
      <c r="AB2" s="26">
        <v>1</v>
      </c>
      <c r="AC2" s="26">
        <f>AB2+1</f>
        <v>2</v>
      </c>
      <c r="AD2" s="26">
        <f>AC2+1</f>
        <v>3</v>
      </c>
      <c r="AE2" s="26">
        <f>AD2+1</f>
        <v>4</v>
      </c>
      <c r="AF2" s="26">
        <f>AE2+1</f>
        <v>5</v>
      </c>
      <c r="AG2" s="26">
        <v>8</v>
      </c>
      <c r="AH2" s="26">
        <f>AG2+1</f>
        <v>9</v>
      </c>
      <c r="AI2" s="26">
        <f>AH2+1</f>
        <v>10</v>
      </c>
      <c r="AJ2" s="26">
        <f>AI2+1</f>
        <v>11</v>
      </c>
      <c r="AK2" s="26">
        <f>AJ2+1</f>
        <v>12</v>
      </c>
      <c r="AL2" s="26">
        <v>15</v>
      </c>
      <c r="AM2" s="26">
        <f>AL2+1</f>
        <v>16</v>
      </c>
      <c r="AN2" s="26">
        <f>AM2+1</f>
        <v>17</v>
      </c>
      <c r="AO2" s="26">
        <f>AN2+1</f>
        <v>18</v>
      </c>
      <c r="AP2" s="26">
        <f>AO2+1</f>
        <v>19</v>
      </c>
    </row>
    <row r="3" spans="1:42" ht="14.25" customHeight="1">
      <c r="A3" s="24"/>
      <c r="B3" s="28"/>
      <c r="C3" s="29"/>
      <c r="D3" s="29"/>
      <c r="E3" s="30"/>
      <c r="F3" s="30"/>
      <c r="G3" s="31"/>
      <c r="H3" s="30"/>
      <c r="I3" s="32"/>
      <c r="J3" s="33"/>
      <c r="K3" s="82">
        <v>0</v>
      </c>
      <c r="L3" s="83">
        <f aca="true" t="shared" si="0" ref="L3:L21">SUM(M3:AP3)</f>
        <v>0</v>
      </c>
      <c r="M3" s="86"/>
      <c r="N3" s="86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ht="15">
      <c r="A4" s="24"/>
      <c r="B4" s="7" t="s">
        <v>81</v>
      </c>
      <c r="C4" s="6" t="s">
        <v>9</v>
      </c>
      <c r="D4" s="13" t="s">
        <v>25</v>
      </c>
      <c r="E4" s="30"/>
      <c r="F4" s="5" t="str">
        <f>Enregistrement!O11</f>
        <v>12.11.14</v>
      </c>
      <c r="G4" s="30"/>
      <c r="H4" s="5" t="str">
        <f>Enregistrement!Q11</f>
        <v>24.11.14</v>
      </c>
      <c r="I4" s="37"/>
      <c r="J4" s="33"/>
      <c r="K4" s="82">
        <f>Enregistrement!J11</f>
        <v>12.5</v>
      </c>
      <c r="L4" s="83">
        <f t="shared" si="0"/>
        <v>13</v>
      </c>
      <c r="M4" s="86"/>
      <c r="N4" s="86"/>
      <c r="O4" s="87">
        <v>13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5">
      <c r="A5" s="24"/>
      <c r="B5" s="7" t="s">
        <v>75</v>
      </c>
      <c r="C5" s="6" t="s">
        <v>3</v>
      </c>
      <c r="D5" s="14" t="s">
        <v>19</v>
      </c>
      <c r="E5" s="30"/>
      <c r="F5" s="5" t="str">
        <f>Enregistrement!O5</f>
        <v>18.11.14</v>
      </c>
      <c r="G5" s="30"/>
      <c r="H5" s="5" t="str">
        <f>Enregistrement!Q5</f>
        <v>24.11.14</v>
      </c>
      <c r="I5" s="37"/>
      <c r="J5" s="33"/>
      <c r="K5" s="82">
        <f>Enregistrement!J5</f>
        <v>13.5</v>
      </c>
      <c r="L5" s="83">
        <f t="shared" si="0"/>
        <v>14</v>
      </c>
      <c r="M5" s="86"/>
      <c r="N5" s="86"/>
      <c r="O5" s="87">
        <v>3</v>
      </c>
      <c r="P5" s="87">
        <v>11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1:42" ht="15">
      <c r="A6" s="24"/>
      <c r="B6" s="7" t="s">
        <v>84</v>
      </c>
      <c r="C6" s="6" t="s">
        <v>12</v>
      </c>
      <c r="D6" s="14" t="s">
        <v>27</v>
      </c>
      <c r="E6" s="30"/>
      <c r="F6" s="5" t="str">
        <f>Enregistrement!O14</f>
        <v>18.11.14</v>
      </c>
      <c r="G6" s="31"/>
      <c r="H6" s="5" t="str">
        <f>Enregistrement!Q14</f>
        <v>02.12.14</v>
      </c>
      <c r="I6" s="33"/>
      <c r="J6" s="38"/>
      <c r="K6" s="82">
        <f>Enregistrement!J14</f>
        <v>12.5</v>
      </c>
      <c r="L6" s="83">
        <f t="shared" si="0"/>
        <v>13</v>
      </c>
      <c r="M6" s="86"/>
      <c r="N6" s="86"/>
      <c r="O6" s="87"/>
      <c r="P6" s="87">
        <v>5</v>
      </c>
      <c r="Q6" s="87">
        <v>8</v>
      </c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ht="15">
      <c r="A7" s="24"/>
      <c r="B7" s="59"/>
      <c r="C7" s="36"/>
      <c r="D7" s="60"/>
      <c r="E7" s="61"/>
      <c r="F7" s="61"/>
      <c r="G7" s="61"/>
      <c r="H7" s="61"/>
      <c r="I7" s="61"/>
      <c r="J7" s="20"/>
      <c r="K7" s="82">
        <v>0</v>
      </c>
      <c r="L7" s="83">
        <f t="shared" si="0"/>
        <v>0</v>
      </c>
      <c r="M7" s="86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ht="15">
      <c r="A8" s="24"/>
      <c r="B8" s="62"/>
      <c r="C8" s="63"/>
      <c r="D8" s="64"/>
      <c r="E8" s="61"/>
      <c r="F8" s="61"/>
      <c r="G8" s="61"/>
      <c r="H8" s="61"/>
      <c r="I8" s="61"/>
      <c r="J8" s="20"/>
      <c r="K8" s="82">
        <v>0</v>
      </c>
      <c r="L8" s="83">
        <f t="shared" si="0"/>
        <v>0</v>
      </c>
      <c r="M8" s="86"/>
      <c r="N8" s="86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ht="14.25" customHeight="1">
      <c r="A9" s="24"/>
      <c r="B9" s="39"/>
      <c r="C9" s="40"/>
      <c r="D9" s="40"/>
      <c r="E9" s="61"/>
      <c r="F9" s="43"/>
      <c r="G9" s="43"/>
      <c r="H9" s="43"/>
      <c r="I9" s="61"/>
      <c r="K9" s="82">
        <v>0</v>
      </c>
      <c r="L9" s="83">
        <f t="shared" si="0"/>
        <v>0</v>
      </c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ht="14.25" customHeight="1">
      <c r="A10" s="24"/>
      <c r="B10" s="39"/>
      <c r="C10" s="43"/>
      <c r="D10" s="40"/>
      <c r="E10" s="61"/>
      <c r="F10" s="43"/>
      <c r="G10" s="65"/>
      <c r="H10" s="65"/>
      <c r="I10" s="61"/>
      <c r="J10" s="37"/>
      <c r="K10" s="82">
        <v>0</v>
      </c>
      <c r="L10" s="83">
        <f t="shared" si="0"/>
        <v>0</v>
      </c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</row>
    <row r="11" spans="1:42" ht="14.25" customHeight="1">
      <c r="A11" s="44"/>
      <c r="B11" s="66"/>
      <c r="C11" s="43"/>
      <c r="D11" s="67"/>
      <c r="E11" s="43"/>
      <c r="F11" s="68"/>
      <c r="G11" s="43"/>
      <c r="H11" s="68"/>
      <c r="I11" s="61"/>
      <c r="J11" s="30"/>
      <c r="K11" s="82">
        <v>0</v>
      </c>
      <c r="L11" s="83">
        <f t="shared" si="0"/>
        <v>0</v>
      </c>
      <c r="M11" s="86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</row>
    <row r="12" spans="1:42" ht="14.25" customHeight="1">
      <c r="A12" s="44"/>
      <c r="B12" s="39"/>
      <c r="C12" s="43"/>
      <c r="D12" s="40"/>
      <c r="E12" s="61"/>
      <c r="F12" s="45"/>
      <c r="G12" s="43"/>
      <c r="H12" s="43"/>
      <c r="I12" s="46"/>
      <c r="J12" s="30"/>
      <c r="K12" s="82">
        <v>0</v>
      </c>
      <c r="L12" s="83">
        <f t="shared" si="0"/>
        <v>0</v>
      </c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</row>
    <row r="13" spans="1:42" ht="14.25" customHeight="1">
      <c r="A13" s="44"/>
      <c r="B13" s="39"/>
      <c r="C13" s="43"/>
      <c r="D13" s="40"/>
      <c r="E13" s="61"/>
      <c r="F13" s="45"/>
      <c r="G13" s="43"/>
      <c r="H13" s="43"/>
      <c r="I13" s="46"/>
      <c r="J13" s="30"/>
      <c r="K13" s="82">
        <v>0</v>
      </c>
      <c r="L13" s="83">
        <f t="shared" si="0"/>
        <v>0</v>
      </c>
      <c r="M13" s="86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</row>
    <row r="14" spans="1:42" ht="14.25" customHeight="1">
      <c r="A14" s="44"/>
      <c r="B14" s="66"/>
      <c r="C14" s="43"/>
      <c r="D14" s="40"/>
      <c r="E14" s="61"/>
      <c r="F14" s="45"/>
      <c r="G14" s="43"/>
      <c r="H14" s="43"/>
      <c r="I14" s="46"/>
      <c r="J14" s="30"/>
      <c r="K14" s="82">
        <v>0</v>
      </c>
      <c r="L14" s="83">
        <f t="shared" si="0"/>
        <v>0</v>
      </c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</row>
    <row r="15" spans="1:42" ht="14.25" customHeight="1">
      <c r="A15" s="44"/>
      <c r="B15" s="66"/>
      <c r="C15" s="43"/>
      <c r="D15" s="40"/>
      <c r="E15" s="61"/>
      <c r="F15" s="68"/>
      <c r="G15" s="43"/>
      <c r="H15" s="66"/>
      <c r="I15" s="46"/>
      <c r="J15" s="30"/>
      <c r="K15" s="82">
        <v>0</v>
      </c>
      <c r="L15" s="83">
        <f t="shared" si="0"/>
        <v>0</v>
      </c>
      <c r="M15" s="86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</row>
    <row r="16" spans="1:42" ht="14.25" customHeight="1">
      <c r="A16" s="44"/>
      <c r="B16" s="66"/>
      <c r="C16" s="40"/>
      <c r="D16" s="43"/>
      <c r="E16" s="61"/>
      <c r="F16" s="45"/>
      <c r="G16" s="43"/>
      <c r="H16" s="43"/>
      <c r="I16" s="46"/>
      <c r="J16" s="30"/>
      <c r="K16" s="82">
        <v>0</v>
      </c>
      <c r="L16" s="83">
        <f t="shared" si="0"/>
        <v>0</v>
      </c>
      <c r="M16" s="86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</row>
    <row r="17" spans="1:42" ht="14.25" customHeight="1">
      <c r="A17" s="44"/>
      <c r="B17" s="66"/>
      <c r="C17" s="40"/>
      <c r="D17" s="43"/>
      <c r="E17" s="61"/>
      <c r="F17" s="45"/>
      <c r="G17" s="43"/>
      <c r="H17" s="43"/>
      <c r="I17" s="46"/>
      <c r="J17" s="30"/>
      <c r="K17" s="82">
        <v>0</v>
      </c>
      <c r="L17" s="83">
        <f t="shared" si="0"/>
        <v>0</v>
      </c>
      <c r="M17" s="86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2" ht="14.25" customHeight="1">
      <c r="A18" s="44"/>
      <c r="B18" s="66"/>
      <c r="C18" s="67"/>
      <c r="D18" s="43"/>
      <c r="E18" s="61"/>
      <c r="F18" s="45"/>
      <c r="G18" s="66"/>
      <c r="H18" s="43"/>
      <c r="I18" s="46"/>
      <c r="J18" s="30"/>
      <c r="K18" s="82">
        <v>0</v>
      </c>
      <c r="L18" s="83">
        <f t="shared" si="0"/>
        <v>0</v>
      </c>
      <c r="M18" s="86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</row>
    <row r="19" spans="1:42" ht="14.25" customHeight="1">
      <c r="A19" s="44"/>
      <c r="B19" s="66"/>
      <c r="C19" s="67"/>
      <c r="D19" s="43"/>
      <c r="E19" s="61"/>
      <c r="F19" s="45"/>
      <c r="G19" s="43"/>
      <c r="H19" s="43"/>
      <c r="I19" s="46"/>
      <c r="J19" s="30"/>
      <c r="K19" s="82">
        <v>0</v>
      </c>
      <c r="L19" s="83">
        <f t="shared" si="0"/>
        <v>0</v>
      </c>
      <c r="M19" s="86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</row>
    <row r="20" spans="1:42" ht="14.25" customHeight="1">
      <c r="A20" s="44"/>
      <c r="B20" s="66"/>
      <c r="C20" s="40"/>
      <c r="D20" s="43"/>
      <c r="E20" s="61"/>
      <c r="F20" s="45"/>
      <c r="G20" s="66"/>
      <c r="H20" s="66"/>
      <c r="I20" s="46"/>
      <c r="J20" s="30"/>
      <c r="K20" s="82">
        <v>0</v>
      </c>
      <c r="L20" s="83">
        <f t="shared" si="0"/>
        <v>0</v>
      </c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</row>
    <row r="21" spans="1:42" ht="14.25" customHeight="1">
      <c r="A21" s="44"/>
      <c r="B21" s="66"/>
      <c r="C21" s="40"/>
      <c r="D21" s="43"/>
      <c r="E21" s="61"/>
      <c r="F21" s="45"/>
      <c r="G21" s="43"/>
      <c r="H21" s="43"/>
      <c r="I21" s="46"/>
      <c r="J21" s="30"/>
      <c r="K21" s="82">
        <v>0</v>
      </c>
      <c r="L21" s="83">
        <f t="shared" si="0"/>
        <v>0</v>
      </c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ht="14.25" customHeight="1">
      <c r="A22" s="44"/>
      <c r="B22" s="39"/>
      <c r="C22" s="43"/>
      <c r="D22" s="43"/>
      <c r="E22" s="30"/>
      <c r="F22" s="45"/>
      <c r="G22" s="43"/>
      <c r="H22" s="43"/>
      <c r="I22" s="46"/>
      <c r="J22" s="30"/>
      <c r="K22" s="82"/>
      <c r="L22" s="34"/>
      <c r="M22" s="86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</row>
    <row r="23" spans="1:42" ht="14.25" customHeight="1">
      <c r="A23" s="44"/>
      <c r="B23" s="39"/>
      <c r="C23" s="43"/>
      <c r="D23" s="43"/>
      <c r="E23" s="41"/>
      <c r="F23" s="45"/>
      <c r="G23" s="43"/>
      <c r="H23" s="43"/>
      <c r="I23" s="46"/>
      <c r="J23" s="30"/>
      <c r="K23" s="82"/>
      <c r="L23" s="34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</row>
    <row r="24" spans="1:42" ht="15">
      <c r="A24" s="24"/>
      <c r="B24" s="29" t="s">
        <v>49</v>
      </c>
      <c r="C24" s="28"/>
      <c r="D24" s="28"/>
      <c r="E24" s="30"/>
      <c r="F24" s="28"/>
      <c r="G24" s="29"/>
      <c r="H24" s="32"/>
      <c r="I24" s="30"/>
      <c r="J24" s="24"/>
      <c r="K24" s="84">
        <f>SUM(K3:K21)</f>
        <v>38.5</v>
      </c>
      <c r="L24" s="85">
        <f>SUM(L3:L22)</f>
        <v>40</v>
      </c>
      <c r="M24" s="35">
        <f aca="true" t="shared" si="1" ref="M24:AP24">SUM(M3:M11)</f>
        <v>0</v>
      </c>
      <c r="N24" s="35">
        <f t="shared" si="1"/>
        <v>0</v>
      </c>
      <c r="O24" s="26">
        <f t="shared" si="1"/>
        <v>16</v>
      </c>
      <c r="P24" s="26">
        <f t="shared" si="1"/>
        <v>16</v>
      </c>
      <c r="Q24" s="26">
        <f t="shared" si="1"/>
        <v>8</v>
      </c>
      <c r="R24" s="26">
        <f t="shared" si="1"/>
        <v>0</v>
      </c>
      <c r="S24" s="26">
        <f t="shared" si="1"/>
        <v>0</v>
      </c>
      <c r="T24" s="26">
        <f t="shared" si="1"/>
        <v>0</v>
      </c>
      <c r="U24" s="26">
        <f t="shared" si="1"/>
        <v>0</v>
      </c>
      <c r="V24" s="26">
        <f t="shared" si="1"/>
        <v>0</v>
      </c>
      <c r="W24" s="26">
        <f t="shared" si="1"/>
        <v>0</v>
      </c>
      <c r="X24" s="26">
        <f t="shared" si="1"/>
        <v>0</v>
      </c>
      <c r="Y24" s="26">
        <f t="shared" si="1"/>
        <v>0</v>
      </c>
      <c r="Z24" s="26">
        <f t="shared" si="1"/>
        <v>0</v>
      </c>
      <c r="AA24" s="26">
        <f t="shared" si="1"/>
        <v>0</v>
      </c>
      <c r="AB24" s="26">
        <f t="shared" si="1"/>
        <v>0</v>
      </c>
      <c r="AC24" s="26">
        <f t="shared" si="1"/>
        <v>0</v>
      </c>
      <c r="AD24" s="26">
        <f t="shared" si="1"/>
        <v>0</v>
      </c>
      <c r="AE24" s="26">
        <f t="shared" si="1"/>
        <v>0</v>
      </c>
      <c r="AF24" s="26">
        <f t="shared" si="1"/>
        <v>0</v>
      </c>
      <c r="AG24" s="26">
        <f t="shared" si="1"/>
        <v>0</v>
      </c>
      <c r="AH24" s="26">
        <f t="shared" si="1"/>
        <v>0</v>
      </c>
      <c r="AI24" s="26">
        <f t="shared" si="1"/>
        <v>0</v>
      </c>
      <c r="AJ24" s="26">
        <f t="shared" si="1"/>
        <v>0</v>
      </c>
      <c r="AK24" s="26">
        <f t="shared" si="1"/>
        <v>0</v>
      </c>
      <c r="AL24" s="26">
        <f t="shared" si="1"/>
        <v>0</v>
      </c>
      <c r="AM24" s="26">
        <f t="shared" si="1"/>
        <v>0</v>
      </c>
      <c r="AN24" s="26">
        <f t="shared" si="1"/>
        <v>0</v>
      </c>
      <c r="AO24" s="26">
        <f t="shared" si="1"/>
        <v>0</v>
      </c>
      <c r="AP24" s="26">
        <f t="shared" si="1"/>
        <v>0</v>
      </c>
    </row>
    <row r="25" spans="1:42" ht="12.75">
      <c r="A25" s="24"/>
      <c r="B25" s="29" t="s">
        <v>48</v>
      </c>
      <c r="C25" s="28"/>
      <c r="D25" s="28"/>
      <c r="E25" s="30"/>
      <c r="F25" s="28"/>
      <c r="G25" s="29"/>
      <c r="H25" s="32"/>
      <c r="I25" s="32"/>
      <c r="J25" s="25"/>
      <c r="K25" s="24"/>
      <c r="L25" s="24"/>
      <c r="M25" s="35">
        <v>0</v>
      </c>
      <c r="N25" s="35">
        <v>0</v>
      </c>
      <c r="O25" s="24">
        <v>16</v>
      </c>
      <c r="P25" s="24">
        <v>16</v>
      </c>
      <c r="Q25" s="24">
        <v>8</v>
      </c>
      <c r="R25" s="24">
        <v>16</v>
      </c>
      <c r="S25" s="24">
        <v>16</v>
      </c>
      <c r="T25" s="24">
        <v>16</v>
      </c>
      <c r="U25" s="24">
        <v>16</v>
      </c>
      <c r="V25" s="24">
        <v>8</v>
      </c>
      <c r="W25" s="24">
        <v>16</v>
      </c>
      <c r="X25" s="24">
        <v>16</v>
      </c>
      <c r="Y25" s="24">
        <v>16</v>
      </c>
      <c r="Z25" s="24">
        <v>16</v>
      </c>
      <c r="AA25" s="24">
        <v>8</v>
      </c>
      <c r="AB25" s="24">
        <v>16</v>
      </c>
      <c r="AC25" s="24">
        <v>16</v>
      </c>
      <c r="AD25" s="24">
        <v>16</v>
      </c>
      <c r="AE25" s="24">
        <v>16</v>
      </c>
      <c r="AF25" s="24">
        <v>8</v>
      </c>
      <c r="AG25" s="24">
        <v>16</v>
      </c>
      <c r="AH25" s="24">
        <v>16</v>
      </c>
      <c r="AI25" s="24">
        <v>16</v>
      </c>
      <c r="AJ25" s="24">
        <v>16</v>
      </c>
      <c r="AK25" s="24">
        <v>8</v>
      </c>
      <c r="AL25" s="24">
        <v>16</v>
      </c>
      <c r="AM25" s="24">
        <v>16</v>
      </c>
      <c r="AN25" s="24">
        <v>16</v>
      </c>
      <c r="AO25" s="24">
        <v>16</v>
      </c>
      <c r="AP25" s="24">
        <v>8</v>
      </c>
    </row>
    <row r="27" spans="2:6" ht="15">
      <c r="B27" s="47"/>
      <c r="F27" s="23" t="s">
        <v>64</v>
      </c>
    </row>
    <row r="28" spans="2:6" ht="15">
      <c r="B28" s="48"/>
      <c r="F28" s="23" t="s">
        <v>55</v>
      </c>
    </row>
    <row r="29" spans="2:6" ht="15">
      <c r="B29" s="49"/>
      <c r="F29" s="23" t="s">
        <v>56</v>
      </c>
    </row>
    <row r="30" spans="2:7" ht="15">
      <c r="B30" s="50"/>
      <c r="F30" s="23" t="s">
        <v>63</v>
      </c>
      <c r="G30" s="23"/>
    </row>
    <row r="31" spans="2:7" ht="15">
      <c r="B31" s="51"/>
      <c r="F31" s="23" t="s">
        <v>54</v>
      </c>
      <c r="G31" s="23"/>
    </row>
    <row r="32" spans="2:8" ht="15">
      <c r="B32" s="52"/>
      <c r="C32" s="53" t="s">
        <v>67</v>
      </c>
      <c r="D32" s="53"/>
      <c r="E32" s="54"/>
      <c r="F32" s="55" t="s">
        <v>61</v>
      </c>
      <c r="G32" s="23"/>
      <c r="H32" s="56"/>
    </row>
    <row r="33" spans="3:8" ht="15">
      <c r="C33" s="54"/>
      <c r="D33" s="54"/>
      <c r="E33" s="54"/>
      <c r="F33" s="57"/>
      <c r="G33" s="23"/>
      <c r="H33" s="56"/>
    </row>
    <row r="34" spans="2:9" ht="15">
      <c r="B34" s="58" t="s">
        <v>68</v>
      </c>
      <c r="C34" s="54"/>
      <c r="D34" s="54"/>
      <c r="E34" s="54"/>
      <c r="F34" s="57"/>
      <c r="H34" s="56"/>
      <c r="I34" s="56"/>
    </row>
    <row r="35" spans="2:9" ht="12.75">
      <c r="B35" s="54"/>
      <c r="C35" s="54"/>
      <c r="D35" s="54"/>
      <c r="E35" s="54"/>
      <c r="F35" s="57"/>
      <c r="H35" s="56"/>
      <c r="I35" s="56"/>
    </row>
    <row r="36" spans="2:9" ht="12.75">
      <c r="B36" s="54"/>
      <c r="C36" s="54"/>
      <c r="D36" s="54"/>
      <c r="E36" s="54"/>
      <c r="F36" s="57"/>
      <c r="H36" s="56"/>
      <c r="I36" s="56"/>
    </row>
    <row r="37" spans="2:9" ht="12.75">
      <c r="B37" s="54"/>
      <c r="C37" s="54"/>
      <c r="D37" s="54"/>
      <c r="E37" s="54"/>
      <c r="F37" s="57"/>
      <c r="G37" s="54"/>
      <c r="H37" s="56"/>
      <c r="I37" s="56"/>
    </row>
    <row r="38" spans="2:9" ht="12.75">
      <c r="B38" s="54"/>
      <c r="C38" s="54"/>
      <c r="D38" s="54"/>
      <c r="E38" s="54"/>
      <c r="F38" s="57"/>
      <c r="G38" s="57"/>
      <c r="H38" s="56"/>
      <c r="I38" s="56"/>
    </row>
    <row r="39" spans="2:9" ht="12.75">
      <c r="B39" s="54"/>
      <c r="C39" s="54"/>
      <c r="D39" s="54"/>
      <c r="E39" s="54"/>
      <c r="F39" s="57"/>
      <c r="G39" s="57"/>
      <c r="H39" s="56"/>
      <c r="I39" s="56"/>
    </row>
    <row r="40" spans="2:9" ht="12.75">
      <c r="B40" s="54"/>
      <c r="C40" s="54"/>
      <c r="D40" s="54"/>
      <c r="F40" s="54"/>
      <c r="G40" s="57"/>
      <c r="H40" s="56"/>
      <c r="I40" s="56"/>
    </row>
    <row r="41" spans="7:9" ht="12.75">
      <c r="G41" s="57"/>
      <c r="I41" s="56"/>
    </row>
    <row r="42" spans="7:9" ht="12.75">
      <c r="G42" s="57"/>
      <c r="I42" s="56"/>
    </row>
    <row r="43" ht="12.75">
      <c r="G43" s="57"/>
    </row>
    <row r="44" ht="12.75">
      <c r="G44" s="57"/>
    </row>
    <row r="45" ht="12.75">
      <c r="G45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NORDON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D_LESAUX</dc:creator>
  <cp:keywords/>
  <dc:description/>
  <cp:lastModifiedBy>PC</cp:lastModifiedBy>
  <cp:lastPrinted>2010-08-12T12:03:30Z</cp:lastPrinted>
  <dcterms:created xsi:type="dcterms:W3CDTF">2008-01-16T17:05:34Z</dcterms:created>
  <dcterms:modified xsi:type="dcterms:W3CDTF">2014-11-10T17:11:01Z</dcterms:modified>
  <cp:category/>
  <cp:version/>
  <cp:contentType/>
  <cp:contentStatus/>
</cp:coreProperties>
</file>