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23715" windowHeight="9780" activeTab="4"/>
  </bookViews>
  <sheets>
    <sheet name="Saison" sheetId="3" r:id="rId1"/>
    <sheet name="Filtre par Régions" sheetId="5" r:id="rId2"/>
    <sheet name="Déplacement Tableau Réservation" sheetId="2" r:id="rId3"/>
    <sheet name="Base Régions" sheetId="4" r:id="rId4"/>
    <sheet name="Feuil1" sheetId="6" r:id="rId5"/>
    <sheet name="Feuil2" sheetId="7" r:id="rId6"/>
  </sheets>
  <definedNames>
    <definedName name="BASE_REGIONS">'Base Régions'!$A$2:$A$5</definedName>
    <definedName name="LIEU">Saison!$B$3:$B$11</definedName>
    <definedName name="NOMBRE">Saison!$I$3:$I$11</definedName>
    <definedName name="PRIX">Saison!$O$3:$O$11</definedName>
    <definedName name="Reg_Sp1">Saison!$D$3:$D$6</definedName>
    <definedName name="Reg_Sp2">Saison!$D$8:$D$11</definedName>
    <definedName name="REGION">Saison!$D$3:$D$11</definedName>
    <definedName name="Spectacles">'Base Régions'!$C$2:$C$3</definedName>
  </definedNames>
  <calcPr calcId="145621"/>
</workbook>
</file>

<file path=xl/calcChain.xml><?xml version="1.0" encoding="utf-8"?>
<calcChain xmlns="http://schemas.openxmlformats.org/spreadsheetml/2006/main">
  <c r="G4" i="6" l="1"/>
  <c r="I4" i="6"/>
  <c r="H4" i="6"/>
  <c r="C4" i="6"/>
  <c r="D4" i="6"/>
  <c r="E4" i="6"/>
  <c r="F4" i="6"/>
  <c r="B4" i="6"/>
  <c r="J4" i="6"/>
  <c r="N6" i="5"/>
  <c r="O6" i="5"/>
  <c r="P6" i="5"/>
  <c r="Q6" i="5"/>
  <c r="N7" i="5"/>
  <c r="O7" i="5"/>
  <c r="P7" i="5"/>
  <c r="Q7" i="5"/>
  <c r="N8" i="5"/>
  <c r="O8" i="5"/>
  <c r="P8" i="5"/>
  <c r="Q8" i="5"/>
  <c r="N9" i="5"/>
  <c r="O9" i="5"/>
  <c r="P9" i="5"/>
  <c r="Q9" i="5"/>
  <c r="N10" i="5"/>
  <c r="O10" i="5"/>
  <c r="P10" i="5"/>
  <c r="Q10" i="5"/>
  <c r="N11" i="5"/>
  <c r="O11" i="5"/>
  <c r="P11" i="5"/>
  <c r="Q11" i="5"/>
  <c r="N12" i="5"/>
  <c r="O12" i="5"/>
  <c r="P12" i="5"/>
  <c r="Q12" i="5"/>
  <c r="N13" i="5"/>
  <c r="O13" i="5"/>
  <c r="P13" i="5"/>
  <c r="Q13" i="5"/>
  <c r="N14" i="5"/>
  <c r="O14" i="5"/>
  <c r="P14" i="5"/>
  <c r="Q14" i="5"/>
  <c r="N15" i="5"/>
  <c r="O15" i="5"/>
  <c r="P15" i="5"/>
  <c r="Q15" i="5"/>
  <c r="N5" i="5"/>
  <c r="O5" i="5"/>
  <c r="P5" i="5"/>
  <c r="Q5" i="5"/>
  <c r="M5" i="5"/>
  <c r="M6" i="5"/>
  <c r="M7" i="5"/>
  <c r="M8" i="5"/>
  <c r="M9" i="5"/>
  <c r="M10" i="5"/>
  <c r="M11" i="5"/>
  <c r="M12" i="5"/>
  <c r="M13" i="5"/>
  <c r="M14" i="5"/>
  <c r="M15" i="5"/>
  <c r="M4" i="5"/>
  <c r="O4" i="5"/>
  <c r="P4" i="5"/>
  <c r="Q4" i="5"/>
  <c r="B5" i="5" a="1"/>
  <c r="B5" i="5" s="1"/>
  <c r="B6" i="5" a="1"/>
  <c r="B6" i="5" s="1"/>
  <c r="B7" i="5" a="1"/>
  <c r="B7" i="5" s="1"/>
  <c r="B8" i="5" a="1"/>
  <c r="B8" i="5" s="1"/>
  <c r="B9" i="5" a="1"/>
  <c r="B9" i="5" s="1"/>
  <c r="B10" i="5" a="1"/>
  <c r="B10" i="5" s="1"/>
  <c r="B11" i="5" a="1"/>
  <c r="B11" i="5" s="1"/>
  <c r="B12" i="5" a="1"/>
  <c r="B12" i="5" s="1"/>
  <c r="B13" i="5" a="1"/>
  <c r="B13" i="5" s="1"/>
  <c r="B14" i="5" a="1"/>
  <c r="B14" i="5" s="1"/>
  <c r="B15" i="5" a="1"/>
  <c r="B15" i="5" s="1"/>
  <c r="N4" i="5"/>
  <c r="C5" i="5" a="1"/>
  <c r="C5" i="5" s="1"/>
  <c r="D5" i="5" a="1"/>
  <c r="D5" i="5" s="1"/>
  <c r="E5" i="5" a="1"/>
  <c r="E5" i="5" s="1"/>
  <c r="F5" i="5" a="1"/>
  <c r="F5" i="5" s="1"/>
  <c r="G5" i="5" a="1"/>
  <c r="G5" i="5" s="1"/>
  <c r="H5" i="5" a="1"/>
  <c r="H5" i="5" s="1"/>
  <c r="I5" i="5" a="1"/>
  <c r="I5" i="5" s="1"/>
  <c r="J5" i="5" a="1"/>
  <c r="J5" i="5" s="1"/>
  <c r="K5" i="5" a="1"/>
  <c r="K5" i="5" s="1"/>
  <c r="L5" i="5" a="1"/>
  <c r="L5" i="5" s="1"/>
  <c r="C6" i="5" a="1"/>
  <c r="C6" i="5" s="1"/>
  <c r="D6" i="5" a="1"/>
  <c r="D6" i="5" s="1"/>
  <c r="E6" i="5" a="1"/>
  <c r="E6" i="5" s="1"/>
  <c r="F6" i="5" a="1"/>
  <c r="F6" i="5" s="1"/>
  <c r="G6" i="5" a="1"/>
  <c r="G6" i="5" s="1"/>
  <c r="H6" i="5" a="1"/>
  <c r="H6" i="5" s="1"/>
  <c r="I6" i="5" a="1"/>
  <c r="I6" i="5" s="1"/>
  <c r="J6" i="5" a="1"/>
  <c r="J6" i="5" s="1"/>
  <c r="K6" i="5" a="1"/>
  <c r="K6" i="5" s="1"/>
  <c r="L6" i="5" a="1"/>
  <c r="L6" i="5" s="1"/>
  <c r="C7" i="5" a="1"/>
  <c r="C7" i="5" s="1"/>
  <c r="D7" i="5" a="1"/>
  <c r="D7" i="5" s="1"/>
  <c r="E7" i="5" a="1"/>
  <c r="E7" i="5" s="1"/>
  <c r="F7" i="5" a="1"/>
  <c r="F7" i="5" s="1"/>
  <c r="G7" i="5" a="1"/>
  <c r="G7" i="5" s="1"/>
  <c r="H7" i="5" a="1"/>
  <c r="H7" i="5" s="1"/>
  <c r="I7" i="5" a="1"/>
  <c r="I7" i="5" s="1"/>
  <c r="J7" i="5" a="1"/>
  <c r="J7" i="5" s="1"/>
  <c r="K7" i="5" a="1"/>
  <c r="K7" i="5" s="1"/>
  <c r="L7" i="5" a="1"/>
  <c r="L7" i="5" s="1"/>
  <c r="C8" i="5" a="1"/>
  <c r="C8" i="5" s="1"/>
  <c r="D8" i="5" a="1"/>
  <c r="D8" i="5" s="1"/>
  <c r="E8" i="5" a="1"/>
  <c r="E8" i="5" s="1"/>
  <c r="F8" i="5" a="1"/>
  <c r="F8" i="5" s="1"/>
  <c r="G8" i="5" a="1"/>
  <c r="G8" i="5" s="1"/>
  <c r="H8" i="5" a="1"/>
  <c r="H8" i="5" s="1"/>
  <c r="I8" i="5" a="1"/>
  <c r="I8" i="5" s="1"/>
  <c r="J8" i="5" a="1"/>
  <c r="J8" i="5" s="1"/>
  <c r="K8" i="5" a="1"/>
  <c r="K8" i="5" s="1"/>
  <c r="L8" i="5" a="1"/>
  <c r="L8" i="5" s="1"/>
  <c r="C9" i="5" a="1"/>
  <c r="C9" i="5" s="1"/>
  <c r="D9" i="5" a="1"/>
  <c r="D9" i="5" s="1"/>
  <c r="E9" i="5" a="1"/>
  <c r="E9" i="5" s="1"/>
  <c r="F9" i="5" a="1"/>
  <c r="F9" i="5" s="1"/>
  <c r="G9" i="5" a="1"/>
  <c r="G9" i="5" s="1"/>
  <c r="H9" i="5" a="1"/>
  <c r="H9" i="5" s="1"/>
  <c r="I9" i="5" a="1"/>
  <c r="I9" i="5" s="1"/>
  <c r="J9" i="5" a="1"/>
  <c r="J9" i="5" s="1"/>
  <c r="K9" i="5" a="1"/>
  <c r="K9" i="5" s="1"/>
  <c r="L9" i="5" a="1"/>
  <c r="L9" i="5" s="1"/>
  <c r="C10" i="5" a="1"/>
  <c r="C10" i="5" s="1"/>
  <c r="D10" i="5" a="1"/>
  <c r="D10" i="5" s="1"/>
  <c r="E10" i="5" a="1"/>
  <c r="E10" i="5" s="1"/>
  <c r="F10" i="5" a="1"/>
  <c r="F10" i="5" s="1"/>
  <c r="G10" i="5" a="1"/>
  <c r="G10" i="5" s="1"/>
  <c r="H10" i="5" a="1"/>
  <c r="H10" i="5" s="1"/>
  <c r="I10" i="5" a="1"/>
  <c r="I10" i="5" s="1"/>
  <c r="J10" i="5" a="1"/>
  <c r="J10" i="5" s="1"/>
  <c r="K10" i="5" a="1"/>
  <c r="K10" i="5" s="1"/>
  <c r="L10" i="5" a="1"/>
  <c r="L10" i="5" s="1"/>
  <c r="C11" i="5" a="1"/>
  <c r="C11" i="5" s="1"/>
  <c r="D11" i="5" a="1"/>
  <c r="D11" i="5" s="1"/>
  <c r="E11" i="5" a="1"/>
  <c r="E11" i="5" s="1"/>
  <c r="F11" i="5" a="1"/>
  <c r="F11" i="5" s="1"/>
  <c r="G11" i="5" a="1"/>
  <c r="G11" i="5" s="1"/>
  <c r="H11" i="5" a="1"/>
  <c r="H11" i="5" s="1"/>
  <c r="I11" i="5" a="1"/>
  <c r="I11" i="5" s="1"/>
  <c r="J11" i="5" a="1"/>
  <c r="J11" i="5" s="1"/>
  <c r="K11" i="5" a="1"/>
  <c r="K11" i="5" s="1"/>
  <c r="L11" i="5" a="1"/>
  <c r="L11" i="5" s="1"/>
  <c r="C12" i="5" a="1"/>
  <c r="C12" i="5" s="1"/>
  <c r="D12" i="5" a="1"/>
  <c r="D12" i="5" s="1"/>
  <c r="E12" i="5" a="1"/>
  <c r="E12" i="5" s="1"/>
  <c r="F12" i="5" a="1"/>
  <c r="F12" i="5" s="1"/>
  <c r="G12" i="5" a="1"/>
  <c r="G12" i="5" s="1"/>
  <c r="H12" i="5" a="1"/>
  <c r="H12" i="5" s="1"/>
  <c r="I12" i="5" a="1"/>
  <c r="I12" i="5" s="1"/>
  <c r="J12" i="5" a="1"/>
  <c r="J12" i="5" s="1"/>
  <c r="K12" i="5" a="1"/>
  <c r="K12" i="5" s="1"/>
  <c r="L12" i="5" a="1"/>
  <c r="L12" i="5" s="1"/>
  <c r="C13" i="5" a="1"/>
  <c r="C13" i="5" s="1"/>
  <c r="D13" i="5" a="1"/>
  <c r="D13" i="5" s="1"/>
  <c r="E13" i="5" a="1"/>
  <c r="E13" i="5" s="1"/>
  <c r="F13" i="5" a="1"/>
  <c r="F13" i="5" s="1"/>
  <c r="G13" i="5" a="1"/>
  <c r="G13" i="5" s="1"/>
  <c r="H13" i="5" a="1"/>
  <c r="H13" i="5" s="1"/>
  <c r="I13" i="5" a="1"/>
  <c r="I13" i="5" s="1"/>
  <c r="J13" i="5" a="1"/>
  <c r="J13" i="5" s="1"/>
  <c r="K13" i="5" a="1"/>
  <c r="K13" i="5" s="1"/>
  <c r="L13" i="5" a="1"/>
  <c r="L13" i="5" s="1"/>
  <c r="C14" i="5" a="1"/>
  <c r="C14" i="5" s="1"/>
  <c r="D14" i="5" a="1"/>
  <c r="D14" i="5" s="1"/>
  <c r="E14" i="5" a="1"/>
  <c r="E14" i="5" s="1"/>
  <c r="F14" i="5" a="1"/>
  <c r="F14" i="5" s="1"/>
  <c r="G14" i="5" a="1"/>
  <c r="G14" i="5" s="1"/>
  <c r="H14" i="5" a="1"/>
  <c r="H14" i="5" s="1"/>
  <c r="I14" i="5" a="1"/>
  <c r="I14" i="5" s="1"/>
  <c r="J14" i="5" a="1"/>
  <c r="J14" i="5" s="1"/>
  <c r="K14" i="5" a="1"/>
  <c r="K14" i="5" s="1"/>
  <c r="L14" i="5" a="1"/>
  <c r="L14" i="5" s="1"/>
  <c r="C15" i="5" a="1"/>
  <c r="C15" i="5" s="1"/>
  <c r="D15" i="5" a="1"/>
  <c r="D15" i="5" s="1"/>
  <c r="E15" i="5" a="1"/>
  <c r="E15" i="5" s="1"/>
  <c r="F15" i="5" a="1"/>
  <c r="F15" i="5" s="1"/>
  <c r="G15" i="5" a="1"/>
  <c r="G15" i="5" s="1"/>
  <c r="H15" i="5" a="1"/>
  <c r="H15" i="5" s="1"/>
  <c r="I15" i="5" a="1"/>
  <c r="I15" i="5" s="1"/>
  <c r="J15" i="5" a="1"/>
  <c r="J15" i="5" s="1"/>
  <c r="K15" i="5" a="1"/>
  <c r="K15" i="5" s="1"/>
  <c r="L15" i="5" a="1"/>
  <c r="L15" i="5" s="1"/>
  <c r="L4" i="5" a="1"/>
  <c r="L4" i="5" s="1"/>
  <c r="I4" i="5" a="1"/>
  <c r="I4" i="5" s="1"/>
  <c r="J4" i="5" a="1"/>
  <c r="J4" i="5" s="1"/>
  <c r="K4" i="5" a="1"/>
  <c r="K4" i="5" s="1"/>
  <c r="G4" i="5" a="1"/>
  <c r="G4" i="5" s="1"/>
  <c r="H4" i="5" a="1"/>
  <c r="H4" i="5" s="1"/>
  <c r="F4" i="5" a="1"/>
  <c r="F4" i="5" s="1"/>
  <c r="E4" i="5" a="1"/>
  <c r="E4" i="5" s="1"/>
  <c r="D4" i="5" a="1"/>
  <c r="D4" i="5" s="1"/>
  <c r="C4" i="5" a="1"/>
  <c r="C4" i="5" s="1"/>
  <c r="B4" i="5" l="1" a="1"/>
  <c r="B4" i="5" s="1"/>
  <c r="M5" i="3" l="1"/>
  <c r="N5" i="3"/>
  <c r="M6" i="3"/>
  <c r="N6" i="3"/>
  <c r="E6" i="2" l="1" a="1"/>
  <c r="E6" i="2" s="1"/>
  <c r="D6" i="2" a="1"/>
  <c r="D6" i="2" s="1"/>
  <c r="C6" i="2" a="1"/>
  <c r="C6" i="2" s="1"/>
  <c r="B6" i="2" a="1"/>
  <c r="B6" i="2" s="1"/>
  <c r="E5" i="2" a="1"/>
  <c r="E5" i="2" s="1"/>
  <c r="D5" i="2" a="1"/>
  <c r="D5" i="2" s="1"/>
  <c r="C5" i="2" a="1"/>
  <c r="C5" i="2" s="1"/>
  <c r="B5" i="2" a="1"/>
  <c r="B5" i="2" s="1"/>
  <c r="E4" i="2" a="1"/>
  <c r="E4" i="2" s="1"/>
  <c r="D4" i="2" a="1"/>
  <c r="D4" i="2" s="1"/>
  <c r="C4" i="2" a="1"/>
  <c r="C4" i="2" s="1"/>
  <c r="B4" i="2" a="1"/>
  <c r="B4" i="2" s="1"/>
  <c r="E3" i="2"/>
  <c r="E7" i="2" s="1"/>
  <c r="D3" i="2" a="1"/>
  <c r="D3" i="2" s="1"/>
  <c r="D7" i="2" s="1"/>
  <c r="C3" i="2" a="1"/>
  <c r="C3" i="2" s="1"/>
  <c r="C7" i="2" s="1"/>
  <c r="B3" i="2" a="1"/>
  <c r="B3" i="2" s="1"/>
  <c r="B7" i="2" s="1"/>
  <c r="B17" i="3" a="1"/>
  <c r="B17" i="3" s="1"/>
  <c r="C17" i="3" a="1"/>
  <c r="C17" i="3" s="1"/>
  <c r="B18" i="3" a="1"/>
  <c r="B18" i="3" s="1"/>
  <c r="C18" i="3" a="1"/>
  <c r="C18" i="3" s="1"/>
  <c r="B19" i="3" a="1"/>
  <c r="B19" i="3" s="1"/>
  <c r="C19" i="3" a="1"/>
  <c r="C19" i="3" s="1"/>
  <c r="C16" i="3" a="1"/>
  <c r="C16" i="3" s="1"/>
  <c r="B16" i="3" a="1"/>
  <c r="B16" i="3" s="1"/>
  <c r="E16" i="3"/>
  <c r="D16" i="3" a="1"/>
  <c r="D16" i="3" s="1"/>
  <c r="E17" i="3" a="1"/>
  <c r="E17" i="3" s="1"/>
  <c r="E18" i="3" a="1"/>
  <c r="E18" i="3" s="1"/>
  <c r="E19" i="3" a="1"/>
  <c r="E19" i="3" s="1"/>
  <c r="D17" i="3" l="1" a="1"/>
  <c r="D17" i="3" s="1"/>
  <c r="D18" i="3" a="1"/>
  <c r="D18" i="3" s="1"/>
  <c r="D19" i="3" a="1"/>
  <c r="D19" i="3" s="1"/>
  <c r="E20" i="3"/>
  <c r="N11" i="3"/>
  <c r="N10" i="3"/>
  <c r="N9" i="3"/>
  <c r="N8" i="3"/>
  <c r="M11" i="3"/>
  <c r="M10" i="3"/>
  <c r="M9" i="3"/>
  <c r="M8" i="3"/>
  <c r="N4" i="3"/>
  <c r="M4" i="3"/>
  <c r="N3" i="3"/>
  <c r="M3" i="3"/>
  <c r="D20" i="3" l="1"/>
  <c r="B20" i="3"/>
  <c r="C20" i="3"/>
</calcChain>
</file>

<file path=xl/sharedStrings.xml><?xml version="1.0" encoding="utf-8"?>
<sst xmlns="http://schemas.openxmlformats.org/spreadsheetml/2006/main" count="153" uniqueCount="64">
  <si>
    <t>LIEU</t>
  </si>
  <si>
    <t>REGION</t>
  </si>
  <si>
    <t>VENDEUR</t>
  </si>
  <si>
    <t>NOMBRE</t>
  </si>
  <si>
    <t>Salle A</t>
  </si>
  <si>
    <t>AQUITAINE</t>
  </si>
  <si>
    <t>BOURGOGNE</t>
  </si>
  <si>
    <t>Salle B</t>
  </si>
  <si>
    <t>ALSACE</t>
  </si>
  <si>
    <t>LORAINE</t>
  </si>
  <si>
    <t>TOTAL</t>
  </si>
  <si>
    <t>DATE</t>
  </si>
  <si>
    <t>JUILLET</t>
  </si>
  <si>
    <t>AOÛT</t>
  </si>
  <si>
    <t>RESERTATIONS</t>
  </si>
  <si>
    <t>Paul</t>
  </si>
  <si>
    <t>PRIX</t>
  </si>
  <si>
    <t>NOM</t>
  </si>
  <si>
    <t>Prénom</t>
  </si>
  <si>
    <t>F</t>
  </si>
  <si>
    <t>TEL</t>
  </si>
  <si>
    <t>REMARQUES</t>
  </si>
  <si>
    <t>PROGRAMME</t>
  </si>
  <si>
    <t>€ / $</t>
  </si>
  <si>
    <t>SECTION 1</t>
  </si>
  <si>
    <t>SECTION 2</t>
  </si>
  <si>
    <t>SECTION 3</t>
  </si>
  <si>
    <t>SECTION 4</t>
  </si>
  <si>
    <t>REGIONS</t>
  </si>
  <si>
    <t>Spectacle 1</t>
  </si>
  <si>
    <t>Spectacle 2</t>
  </si>
  <si>
    <t>INVITATIONS</t>
  </si>
  <si>
    <t>P</t>
  </si>
  <si>
    <t>PR</t>
  </si>
  <si>
    <t>SESSIONS</t>
  </si>
  <si>
    <t>Données non liées</t>
  </si>
  <si>
    <t>TOTAL COUT DES PLACES par REGION</t>
  </si>
  <si>
    <t>Pierre</t>
  </si>
  <si>
    <t>Lola</t>
  </si>
  <si>
    <t>Alain</t>
  </si>
  <si>
    <t>DURAND</t>
  </si>
  <si>
    <t>DUPONT</t>
  </si>
  <si>
    <t>MARTIN</t>
  </si>
  <si>
    <t>SMITH</t>
  </si>
  <si>
    <t>TOTAL PLACES  Salle A+Salle B</t>
  </si>
  <si>
    <t>Ted</t>
  </si>
  <si>
    <t>Freddy</t>
  </si>
  <si>
    <t>Alan</t>
  </si>
  <si>
    <t>Margaret</t>
  </si>
  <si>
    <t>WAM</t>
  </si>
  <si>
    <t>SILTA</t>
  </si>
  <si>
    <t>DIZAN</t>
  </si>
  <si>
    <t>VARLY</t>
  </si>
  <si>
    <t>Blabla</t>
  </si>
  <si>
    <t>06 00 00 00 00</t>
  </si>
  <si>
    <t>€</t>
  </si>
  <si>
    <t>$</t>
  </si>
  <si>
    <t>VENDEUR 1</t>
  </si>
  <si>
    <t>VENDEUR 2</t>
  </si>
  <si>
    <t>VENDEUR 3</t>
  </si>
  <si>
    <t>VENDEUR 4</t>
  </si>
  <si>
    <t>Blablabla</t>
  </si>
  <si>
    <r>
      <t xml:space="preserve">Dans une autre feuille je voudrais filtrer </t>
    </r>
    <r>
      <rPr>
        <b/>
        <i/>
        <sz val="16"/>
        <color rgb="FF000000"/>
        <rFont val="Times New Roman"/>
        <family val="1"/>
      </rPr>
      <t>certains champs</t>
    </r>
    <r>
      <rPr>
        <sz val="16"/>
        <color rgb="FF000000"/>
        <rFont val="Times New Roman"/>
        <family val="1"/>
      </rPr>
      <t xml:space="preserve"> par </t>
    </r>
    <r>
      <rPr>
        <b/>
        <i/>
        <sz val="16"/>
        <color rgb="FF000000"/>
        <rFont val="Times New Roman"/>
        <family val="1"/>
      </rPr>
      <t>REGIONS</t>
    </r>
    <r>
      <rPr>
        <sz val="16"/>
        <color rgb="FF000000"/>
        <rFont val="Times New Roman"/>
        <family val="1"/>
      </rPr>
      <t xml:space="preserve"> </t>
    </r>
    <r>
      <rPr>
        <i/>
        <sz val="16"/>
        <color rgb="FF000000"/>
        <rFont val="Times New Roman"/>
        <family val="1"/>
      </rPr>
      <t xml:space="preserve">et </t>
    </r>
    <r>
      <rPr>
        <b/>
        <i/>
        <sz val="16"/>
        <color rgb="FF000000"/>
        <rFont val="Times New Roman"/>
        <family val="1"/>
      </rPr>
      <t>en fonction des dates</t>
    </r>
    <r>
      <rPr>
        <sz val="16"/>
        <color rgb="FF000000"/>
        <rFont val="Times New Roman"/>
        <family val="1"/>
      </rPr>
      <t xml:space="preserve"> et que ça n'affiche rien au lieu de O quand le champs n'est pas rempli…</t>
    </r>
  </si>
  <si>
    <t>Spectacles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</si>
</sst>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&quot;€&quot;_-;\-* #,##0.00\ &quot;€&quot;_-;_-* &quot;-&quot;??\ &quot;€&quot;_-;_-@_-"/>
    <numFmt numFmtId="165" formatCode="#,##0.00\ &quot;€&quot;"/>
    <numFmt numFmtId="166" formatCode="ddd\ d\ mmm"/>
    <numFmt numFmtId="167" formatCode="_-* #,##0.00\ [$€-40C]_-;\-* #,##0.00\ [$€-40C]_-;_-* &quot;-&quot;??\ [$€-40C]_-;_-@_-"/>
    <numFmt numFmtId="168" formatCode="[$-F800]dddd\,\ mmmm\ dd\,\ yyyy"/>
  </numFmts>
  <fonts count="19" x14ac:knownFonts="1">
    <font>
      <sz val="10"/>
      <name val="MS Sans Serif"/>
      <family val="2"/>
    </font>
    <font>
      <sz val="10"/>
      <name val="MS Sans Serif"/>
      <family val="2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9"/>
      <name val="Times New Roman"/>
      <family val="1"/>
    </font>
    <font>
      <b/>
      <sz val="12"/>
      <color indexed="9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color theme="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color rgb="FFFF0000"/>
      <name val="Times New Roman"/>
      <family val="1"/>
    </font>
    <font>
      <b/>
      <sz val="12"/>
      <color rgb="FF00B050"/>
      <name val="Times New Roman"/>
      <family val="1"/>
    </font>
    <font>
      <b/>
      <i/>
      <sz val="16"/>
      <color rgb="FF000000"/>
      <name val="Times New Roman"/>
      <family val="1"/>
    </font>
    <font>
      <sz val="16"/>
      <color rgb="FF000000"/>
      <name val="Times New Roman"/>
      <family val="1"/>
    </font>
    <font>
      <i/>
      <sz val="16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1" xfId="2" applyFont="1" applyFill="1" applyBorder="1"/>
    <xf numFmtId="0" fontId="8" fillId="0" borderId="0" xfId="2" applyAlignment="1">
      <alignment horizontal="center" vertical="center"/>
    </xf>
    <xf numFmtId="0" fontId="7" fillId="3" borderId="0" xfId="2" applyFont="1" applyFill="1" applyAlignment="1">
      <alignment horizontal="center" vertical="center"/>
    </xf>
    <xf numFmtId="0" fontId="3" fillId="0" borderId="0" xfId="0" applyFont="1"/>
    <xf numFmtId="0" fontId="3" fillId="0" borderId="0" xfId="2" applyFont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1" fillId="0" borderId="0" xfId="2" applyFont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165" fontId="10" fillId="4" borderId="3" xfId="0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right" vertical="center"/>
    </xf>
    <xf numFmtId="0" fontId="5" fillId="0" borderId="6" xfId="2" applyFont="1" applyFill="1" applyBorder="1" applyAlignment="1">
      <alignment horizontal="right" vertical="center"/>
    </xf>
    <xf numFmtId="167" fontId="5" fillId="0" borderId="1" xfId="2" applyNumberFormat="1" applyFont="1" applyFill="1" applyBorder="1" applyAlignment="1">
      <alignment horizontal="right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14" fillId="2" borderId="8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166" fontId="5" fillId="0" borderId="11" xfId="2" applyNumberFormat="1" applyFont="1" applyBorder="1" applyAlignment="1">
      <alignment horizontal="center" vertical="center"/>
    </xf>
    <xf numFmtId="0" fontId="4" fillId="0" borderId="5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4" fillId="0" borderId="5" xfId="2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4" fillId="0" borderId="5" xfId="2" applyNumberFormat="1" applyFont="1" applyBorder="1" applyAlignment="1">
      <alignment horizontal="center" vertical="center"/>
    </xf>
    <xf numFmtId="0" fontId="4" fillId="0" borderId="9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4" fillId="0" borderId="1" xfId="2" applyFont="1" applyFill="1" applyBorder="1"/>
    <xf numFmtId="0" fontId="15" fillId="0" borderId="1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166" fontId="4" fillId="0" borderId="9" xfId="2" applyNumberFormat="1" applyFont="1" applyFill="1" applyBorder="1" applyAlignment="1">
      <alignment horizontal="center"/>
    </xf>
    <xf numFmtId="164" fontId="4" fillId="0" borderId="7" xfId="3" applyFont="1" applyFill="1" applyBorder="1" applyAlignment="1">
      <alignment horizontal="center"/>
    </xf>
    <xf numFmtId="0" fontId="4" fillId="0" borderId="0" xfId="2" applyFont="1" applyFill="1" applyAlignment="1">
      <alignment horizontal="left"/>
    </xf>
    <xf numFmtId="0" fontId="4" fillId="0" borderId="6" xfId="2" applyFont="1" applyFill="1" applyBorder="1"/>
    <xf numFmtId="0" fontId="4" fillId="0" borderId="0" xfId="2" applyFont="1" applyFill="1"/>
    <xf numFmtId="0" fontId="4" fillId="0" borderId="2" xfId="2" applyFont="1" applyFill="1" applyBorder="1"/>
    <xf numFmtId="0" fontId="4" fillId="0" borderId="9" xfId="2" applyFont="1" applyBorder="1" applyAlignment="1">
      <alignment horizontal="center" vertical="center"/>
    </xf>
    <xf numFmtId="0" fontId="4" fillId="0" borderId="3" xfId="2" applyFont="1" applyFill="1" applyBorder="1"/>
    <xf numFmtId="0" fontId="4" fillId="0" borderId="6" xfId="2" applyFont="1" applyBorder="1"/>
    <xf numFmtId="0" fontId="4" fillId="0" borderId="0" xfId="2" applyFont="1"/>
    <xf numFmtId="0" fontId="4" fillId="0" borderId="1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166" fontId="4" fillId="0" borderId="10" xfId="2" applyNumberFormat="1" applyFont="1" applyFill="1" applyBorder="1" applyAlignment="1">
      <alignment horizontal="center"/>
    </xf>
    <xf numFmtId="0" fontId="4" fillId="0" borderId="0" xfId="2" applyFont="1" applyBorder="1" applyAlignment="1">
      <alignment horizontal="center"/>
    </xf>
    <xf numFmtId="165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165" fontId="4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15" fillId="0" borderId="12" xfId="2" applyFont="1" applyFill="1" applyBorder="1" applyAlignment="1">
      <alignment horizontal="center"/>
    </xf>
    <xf numFmtId="0" fontId="4" fillId="0" borderId="0" xfId="2" applyFont="1" applyAlignment="1">
      <alignment horizontal="right"/>
    </xf>
    <xf numFmtId="0" fontId="9" fillId="5" borderId="1" xfId="2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0" fontId="4" fillId="0" borderId="1" xfId="2" applyFont="1" applyFill="1" applyBorder="1" applyAlignment="1">
      <alignment horizontal="center"/>
    </xf>
    <xf numFmtId="11" fontId="5" fillId="0" borderId="1" xfId="2" applyNumberFormat="1" applyFont="1" applyFill="1" applyBorder="1" applyAlignment="1">
      <alignment horizontal="center"/>
    </xf>
    <xf numFmtId="0" fontId="4" fillId="0" borderId="0" xfId="2" applyFont="1" applyAlignment="1">
      <alignment horizontal="center"/>
    </xf>
    <xf numFmtId="167" fontId="4" fillId="0" borderId="7" xfId="2" applyNumberFormat="1" applyFont="1" applyFill="1" applyBorder="1" applyAlignment="1">
      <alignment horizontal="left"/>
    </xf>
    <xf numFmtId="0" fontId="11" fillId="0" borderId="0" xfId="0" applyNumberFormat="1" applyFont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67" fontId="3" fillId="0" borderId="0" xfId="0" applyNumberFormat="1" applyFont="1"/>
    <xf numFmtId="0" fontId="17" fillId="0" borderId="0" xfId="0" applyFont="1" applyAlignment="1">
      <alignment horizontal="left" vertical="center"/>
    </xf>
    <xf numFmtId="168" fontId="0" fillId="0" borderId="0" xfId="0" applyNumberFormat="1"/>
    <xf numFmtId="0" fontId="0" fillId="0" borderId="0" xfId="0" applyNumberFormat="1"/>
    <xf numFmtId="0" fontId="5" fillId="0" borderId="0" xfId="2" applyFont="1"/>
    <xf numFmtId="0" fontId="5" fillId="0" borderId="0" xfId="2" applyFont="1" applyAlignment="1">
      <alignment horizontal="center"/>
    </xf>
    <xf numFmtId="0" fontId="5" fillId="6" borderId="0" xfId="2" applyFont="1" applyFill="1" applyAlignment="1">
      <alignment horizontal="center"/>
    </xf>
    <xf numFmtId="0" fontId="5" fillId="6" borderId="0" xfId="2" applyFont="1" applyFill="1" applyBorder="1" applyAlignment="1">
      <alignment horizontal="center"/>
    </xf>
    <xf numFmtId="165" fontId="5" fillId="6" borderId="0" xfId="2" applyNumberFormat="1" applyFont="1" applyFill="1" applyAlignment="1">
      <alignment horizontal="center"/>
    </xf>
    <xf numFmtId="0" fontId="15" fillId="0" borderId="12" xfId="2" applyFont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167" fontId="5" fillId="2" borderId="2" xfId="2" applyNumberFormat="1" applyFont="1" applyFill="1" applyBorder="1" applyAlignment="1">
      <alignment horizontal="center" vertical="center"/>
    </xf>
    <xf numFmtId="167" fontId="5" fillId="2" borderId="3" xfId="2" applyNumberFormat="1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 wrapText="1"/>
    </xf>
    <xf numFmtId="0" fontId="12" fillId="2" borderId="7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5" fillId="6" borderId="0" xfId="2" applyFont="1" applyFill="1" applyAlignment="1">
      <alignment horizontal="center"/>
    </xf>
  </cellXfs>
  <cellStyles count="4">
    <cellStyle name="Monétaire" xfId="3" builtinId="4"/>
    <cellStyle name="Normal" xfId="0" builtinId="0"/>
    <cellStyle name="Normal 2" xfId="1"/>
    <cellStyle name="Normal 3" xfId="2"/>
  </cellStyles>
  <dxfs count="1">
    <dxf>
      <font>
        <strike val="0"/>
        <color rgb="FFFF0000"/>
      </font>
    </dxf>
  </dxfs>
  <tableStyles count="0" defaultTableStyle="TableStyleMedium9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11908</xdr:colOff>
      <xdr:row>12</xdr:row>
      <xdr:rowOff>83344</xdr:rowOff>
    </xdr:from>
    <xdr:to>
      <xdr:col>18</xdr:col>
      <xdr:colOff>178594</xdr:colOff>
      <xdr:row>15</xdr:row>
      <xdr:rowOff>47625</xdr:rowOff>
    </xdr:to>
    <xdr:sp macro="" textlink="">
      <xdr:nvSpPr>
        <xdr:cNvPr id="2" name="ZoneTexte 1"/>
        <xdr:cNvSpPr txBox="1"/>
      </xdr:nvSpPr>
      <xdr:spPr>
        <a:xfrm>
          <a:off x="10560846" y="2583657"/>
          <a:ext cx="5179217" cy="869156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lang="fr-FR" sz="1200" b="1">
              <a:solidFill>
                <a:srgbClr val="FF0000"/>
              </a:solidFill>
            </a:rPr>
            <a:t>Ces</a:t>
          </a:r>
          <a:r>
            <a:rPr lang="fr-FR" sz="1200" b="1" baseline="0">
              <a:solidFill>
                <a:srgbClr val="FF0000"/>
              </a:solidFill>
            </a:rPr>
            <a:t> 2 colonnes M et N  seront masquées</a:t>
          </a:r>
        </a:p>
        <a:p>
          <a:r>
            <a:rPr lang="fr-FR" sz="1200" b="1" baseline="0">
              <a:solidFill>
                <a:srgbClr val="FF0000"/>
              </a:solidFill>
            </a:rPr>
            <a:t>Ce sont des cellules liées  (= A2 et =A7 pour les dates ) et  (=C2 et =C7 pour PR)</a:t>
          </a:r>
        </a:p>
        <a:p>
          <a:r>
            <a:rPr lang="fr-FR" sz="1200" b="1" baseline="0">
              <a:solidFill>
                <a:srgbClr val="FF0000"/>
              </a:solidFill>
            </a:rPr>
            <a:t>En (C3:C6) et (C8:C11) ce sont des Infos nons liées à d'autres cellules</a:t>
          </a:r>
          <a:endParaRPr lang="fr-FR" sz="12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30</xdr:row>
      <xdr:rowOff>35718</xdr:rowOff>
    </xdr:from>
    <xdr:to>
      <xdr:col>11</xdr:col>
      <xdr:colOff>392906</xdr:colOff>
      <xdr:row>39</xdr:row>
      <xdr:rowOff>4761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572249"/>
          <a:ext cx="9953625" cy="179070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130946</xdr:colOff>
      <xdr:row>11</xdr:row>
      <xdr:rowOff>47626</xdr:rowOff>
    </xdr:from>
    <xdr:to>
      <xdr:col>13</xdr:col>
      <xdr:colOff>881037</xdr:colOff>
      <xdr:row>12</xdr:row>
      <xdr:rowOff>71437</xdr:rowOff>
    </xdr:to>
    <xdr:sp macro="" textlink="">
      <xdr:nvSpPr>
        <xdr:cNvPr id="4" name="Accolade ouvrante 3"/>
        <xdr:cNvSpPr/>
      </xdr:nvSpPr>
      <xdr:spPr>
        <a:xfrm rot="16200000">
          <a:off x="10923961" y="1958580"/>
          <a:ext cx="190499" cy="1512091"/>
        </a:xfrm>
        <a:prstGeom prst="leftBrace">
          <a:avLst>
            <a:gd name="adj1" fmla="val 8333"/>
            <a:gd name="adj2" fmla="val 51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zoomScale="80" zoomScaleNormal="80" workbookViewId="0">
      <selection activeCell="D8" sqref="D8:D11"/>
    </sheetView>
  </sheetViews>
  <sheetFormatPr baseColWidth="10" defaultColWidth="11.42578125" defaultRowHeight="15.75" x14ac:dyDescent="0.25"/>
  <cols>
    <col min="1" max="1" width="15" style="40" bestFit="1" customWidth="1"/>
    <col min="2" max="3" width="9.42578125" style="40" customWidth="1"/>
    <col min="4" max="4" width="18.85546875" style="40" customWidth="1"/>
    <col min="5" max="5" width="16.5703125" style="44" customWidth="1"/>
    <col min="6" max="6" width="11.42578125" style="40" customWidth="1"/>
    <col min="7" max="7" width="16.28515625" style="40" customWidth="1"/>
    <col min="8" max="8" width="9.28515625" style="45" customWidth="1"/>
    <col min="9" max="10" width="11.42578125" style="40"/>
    <col min="11" max="11" width="14.140625" style="40" customWidth="1"/>
    <col min="12" max="12" width="14.85546875" style="40" customWidth="1"/>
    <col min="13" max="13" width="11.42578125" style="40" customWidth="1"/>
    <col min="14" max="14" width="15" style="40" customWidth="1"/>
    <col min="15" max="15" width="11.7109375" style="40" bestFit="1" customWidth="1"/>
    <col min="16" max="19" width="12.28515625" style="40" customWidth="1"/>
    <col min="20" max="16384" width="11.42578125" style="40"/>
  </cols>
  <sheetData>
    <row r="1" spans="1:21" s="18" customFormat="1" ht="19.5" customHeight="1" x14ac:dyDescent="0.2">
      <c r="A1" s="13" t="s">
        <v>11</v>
      </c>
      <c r="B1" s="14" t="s">
        <v>0</v>
      </c>
      <c r="C1" s="14" t="s">
        <v>33</v>
      </c>
      <c r="D1" s="14" t="s">
        <v>1</v>
      </c>
      <c r="E1" s="14" t="s">
        <v>2</v>
      </c>
      <c r="F1" s="74" t="s">
        <v>31</v>
      </c>
      <c r="G1" s="75"/>
      <c r="H1" s="14" t="s">
        <v>23</v>
      </c>
      <c r="I1" s="14" t="s">
        <v>3</v>
      </c>
      <c r="J1" s="14" t="s">
        <v>34</v>
      </c>
      <c r="K1" s="14" t="s">
        <v>20</v>
      </c>
      <c r="L1" s="15" t="s">
        <v>21</v>
      </c>
      <c r="M1" s="16" t="s">
        <v>11</v>
      </c>
      <c r="N1" s="16" t="s">
        <v>22</v>
      </c>
      <c r="O1" s="17" t="s">
        <v>16</v>
      </c>
      <c r="P1" s="14" t="s">
        <v>24</v>
      </c>
      <c r="Q1" s="14" t="s">
        <v>25</v>
      </c>
      <c r="R1" s="14" t="s">
        <v>26</v>
      </c>
      <c r="S1" s="14" t="s">
        <v>27</v>
      </c>
    </row>
    <row r="2" spans="1:21" s="18" customFormat="1" ht="19.5" customHeight="1" x14ac:dyDescent="0.2">
      <c r="A2" s="19">
        <v>41821</v>
      </c>
      <c r="B2" s="20"/>
      <c r="C2" s="21" t="s">
        <v>29</v>
      </c>
      <c r="D2" s="20"/>
      <c r="E2" s="22"/>
      <c r="F2" s="23" t="s">
        <v>17</v>
      </c>
      <c r="G2" s="23" t="s">
        <v>18</v>
      </c>
      <c r="H2" s="24"/>
      <c r="I2" s="20"/>
      <c r="J2" s="20"/>
      <c r="K2" s="20"/>
      <c r="L2" s="20"/>
      <c r="M2" s="25"/>
      <c r="N2" s="25"/>
      <c r="O2" s="20"/>
      <c r="P2" s="20"/>
      <c r="Q2" s="20"/>
      <c r="R2" s="20"/>
      <c r="S2" s="26"/>
    </row>
    <row r="3" spans="1:21" s="33" customFormat="1" ht="15" customHeight="1" x14ac:dyDescent="0.25">
      <c r="A3" s="78" t="s">
        <v>12</v>
      </c>
      <c r="B3" s="27" t="s">
        <v>4</v>
      </c>
      <c r="C3" s="28" t="s">
        <v>32</v>
      </c>
      <c r="D3" s="27" t="s">
        <v>5</v>
      </c>
      <c r="E3" s="27" t="s">
        <v>57</v>
      </c>
      <c r="F3" s="27" t="s">
        <v>40</v>
      </c>
      <c r="G3" s="27" t="s">
        <v>37</v>
      </c>
      <c r="H3" s="58" t="s">
        <v>55</v>
      </c>
      <c r="I3" s="27">
        <v>10</v>
      </c>
      <c r="J3" s="57">
        <v>1</v>
      </c>
      <c r="K3" s="29" t="s">
        <v>54</v>
      </c>
      <c r="L3" s="30" t="s">
        <v>53</v>
      </c>
      <c r="M3" s="31">
        <f>A2</f>
        <v>41821</v>
      </c>
      <c r="N3" s="31" t="str">
        <f>C2</f>
        <v>Spectacle 1</v>
      </c>
      <c r="O3" s="32">
        <v>100</v>
      </c>
      <c r="P3" s="60">
        <v>5</v>
      </c>
      <c r="Q3" s="60">
        <v>10</v>
      </c>
      <c r="R3" s="60">
        <v>15</v>
      </c>
      <c r="S3" s="60">
        <v>20</v>
      </c>
      <c r="U3" s="18"/>
    </row>
    <row r="4" spans="1:21" s="33" customFormat="1" ht="15" customHeight="1" x14ac:dyDescent="0.25">
      <c r="A4" s="79"/>
      <c r="B4" s="27" t="s">
        <v>4</v>
      </c>
      <c r="C4" s="28" t="s">
        <v>19</v>
      </c>
      <c r="D4" s="27" t="s">
        <v>6</v>
      </c>
      <c r="E4" s="27" t="s">
        <v>58</v>
      </c>
      <c r="F4" s="27" t="s">
        <v>41</v>
      </c>
      <c r="G4" s="27" t="s">
        <v>38</v>
      </c>
      <c r="H4" s="58" t="s">
        <v>55</v>
      </c>
      <c r="I4" s="27">
        <v>2</v>
      </c>
      <c r="J4" s="57">
        <v>1</v>
      </c>
      <c r="K4" s="29" t="s">
        <v>54</v>
      </c>
      <c r="L4" s="30" t="s">
        <v>61</v>
      </c>
      <c r="M4" s="31">
        <f>A2</f>
        <v>41821</v>
      </c>
      <c r="N4" s="31" t="str">
        <f>C2</f>
        <v>Spectacle 1</v>
      </c>
      <c r="O4" s="32">
        <v>200</v>
      </c>
      <c r="P4" s="60">
        <v>5</v>
      </c>
      <c r="Q4" s="60">
        <v>10</v>
      </c>
      <c r="R4" s="60">
        <v>15</v>
      </c>
      <c r="S4" s="60">
        <v>20</v>
      </c>
      <c r="U4" s="18"/>
    </row>
    <row r="5" spans="1:21" s="35" customFormat="1" ht="15" customHeight="1" x14ac:dyDescent="0.25">
      <c r="A5" s="79"/>
      <c r="B5" s="27" t="s">
        <v>7</v>
      </c>
      <c r="C5" s="28" t="s">
        <v>32</v>
      </c>
      <c r="D5" s="27" t="s">
        <v>8</v>
      </c>
      <c r="E5" s="27" t="s">
        <v>59</v>
      </c>
      <c r="F5" s="27" t="s">
        <v>42</v>
      </c>
      <c r="G5" s="27" t="s">
        <v>15</v>
      </c>
      <c r="H5" s="58" t="s">
        <v>56</v>
      </c>
      <c r="I5" s="27">
        <v>50</v>
      </c>
      <c r="J5" s="57">
        <v>10</v>
      </c>
      <c r="K5" s="27"/>
      <c r="L5" s="34"/>
      <c r="M5" s="31">
        <f>A2</f>
        <v>41821</v>
      </c>
      <c r="N5" s="31" t="str">
        <f>C2</f>
        <v>Spectacle 1</v>
      </c>
      <c r="O5" s="32">
        <v>300</v>
      </c>
      <c r="P5" s="60">
        <v>5</v>
      </c>
      <c r="Q5" s="60">
        <v>10</v>
      </c>
      <c r="R5" s="60">
        <v>15</v>
      </c>
      <c r="S5" s="60">
        <v>20</v>
      </c>
      <c r="U5" s="18"/>
    </row>
    <row r="6" spans="1:21" s="35" customFormat="1" ht="15" customHeight="1" x14ac:dyDescent="0.25">
      <c r="A6" s="80"/>
      <c r="B6" s="36" t="s">
        <v>7</v>
      </c>
      <c r="C6" s="28" t="s">
        <v>19</v>
      </c>
      <c r="D6" s="27" t="s">
        <v>9</v>
      </c>
      <c r="E6" s="27" t="s">
        <v>60</v>
      </c>
      <c r="F6" s="27" t="s">
        <v>43</v>
      </c>
      <c r="G6" s="27" t="s">
        <v>39</v>
      </c>
      <c r="H6" s="58" t="s">
        <v>55</v>
      </c>
      <c r="I6" s="27">
        <v>10</v>
      </c>
      <c r="J6" s="57">
        <v>20</v>
      </c>
      <c r="K6" s="27"/>
      <c r="L6" s="34"/>
      <c r="M6" s="31">
        <f>A2</f>
        <v>41821</v>
      </c>
      <c r="N6" s="31" t="str">
        <f>C2</f>
        <v>Spectacle 1</v>
      </c>
      <c r="O6" s="32">
        <v>400</v>
      </c>
      <c r="P6" s="60">
        <v>5</v>
      </c>
      <c r="Q6" s="60">
        <v>10</v>
      </c>
      <c r="R6" s="60">
        <v>15</v>
      </c>
      <c r="S6" s="60">
        <v>20</v>
      </c>
      <c r="U6" s="18"/>
    </row>
    <row r="7" spans="1:21" s="18" customFormat="1" ht="19.5" customHeight="1" x14ac:dyDescent="0.2">
      <c r="A7" s="19">
        <v>41853</v>
      </c>
      <c r="B7" s="20"/>
      <c r="C7" s="21" t="s">
        <v>30</v>
      </c>
      <c r="D7" s="20"/>
      <c r="E7" s="22"/>
      <c r="F7" s="23"/>
      <c r="G7" s="23"/>
      <c r="H7" s="23"/>
      <c r="I7" s="23"/>
      <c r="J7" s="23"/>
      <c r="K7" s="20"/>
      <c r="L7" s="20"/>
      <c r="M7" s="37"/>
      <c r="N7" s="37"/>
      <c r="O7" s="26"/>
      <c r="P7" s="20"/>
      <c r="Q7" s="20"/>
      <c r="R7" s="20"/>
      <c r="S7" s="26"/>
    </row>
    <row r="8" spans="1:21" s="35" customFormat="1" x14ac:dyDescent="0.25">
      <c r="A8" s="78" t="s">
        <v>13</v>
      </c>
      <c r="B8" s="38" t="s">
        <v>4</v>
      </c>
      <c r="C8" s="28" t="s">
        <v>32</v>
      </c>
      <c r="D8" s="27" t="s">
        <v>5</v>
      </c>
      <c r="E8" s="27" t="s">
        <v>57</v>
      </c>
      <c r="F8" s="27" t="s">
        <v>49</v>
      </c>
      <c r="G8" s="27" t="s">
        <v>45</v>
      </c>
      <c r="H8" s="58" t="s">
        <v>56</v>
      </c>
      <c r="I8" s="27">
        <v>20</v>
      </c>
      <c r="J8" s="57">
        <v>10</v>
      </c>
      <c r="K8" s="27"/>
      <c r="L8" s="34"/>
      <c r="M8" s="31">
        <f>A7</f>
        <v>41853</v>
      </c>
      <c r="N8" s="31" t="str">
        <f>C7</f>
        <v>Spectacle 2</v>
      </c>
      <c r="O8" s="32">
        <v>100</v>
      </c>
      <c r="P8" s="60">
        <v>0</v>
      </c>
      <c r="Q8" s="60">
        <v>10</v>
      </c>
      <c r="R8" s="60">
        <v>0</v>
      </c>
      <c r="S8" s="60">
        <v>0</v>
      </c>
      <c r="U8" s="18"/>
    </row>
    <row r="9" spans="1:21" x14ac:dyDescent="0.25">
      <c r="A9" s="79"/>
      <c r="B9" s="27" t="s">
        <v>4</v>
      </c>
      <c r="C9" s="28" t="s">
        <v>19</v>
      </c>
      <c r="D9" s="27" t="s">
        <v>6</v>
      </c>
      <c r="E9" s="27" t="s">
        <v>58</v>
      </c>
      <c r="F9" s="27" t="s">
        <v>50</v>
      </c>
      <c r="G9" s="27" t="s">
        <v>46</v>
      </c>
      <c r="H9" s="58" t="s">
        <v>55</v>
      </c>
      <c r="I9" s="27">
        <v>6</v>
      </c>
      <c r="J9" s="57">
        <v>20</v>
      </c>
      <c r="K9" s="27"/>
      <c r="L9" s="39"/>
      <c r="M9" s="31">
        <f>A7</f>
        <v>41853</v>
      </c>
      <c r="N9" s="31" t="str">
        <f>C7</f>
        <v>Spectacle 2</v>
      </c>
      <c r="O9" s="32">
        <v>200</v>
      </c>
      <c r="P9" s="60">
        <v>0</v>
      </c>
      <c r="Q9" s="60">
        <v>20</v>
      </c>
      <c r="R9" s="60">
        <v>0</v>
      </c>
      <c r="S9" s="60">
        <v>0</v>
      </c>
      <c r="U9" s="18"/>
    </row>
    <row r="10" spans="1:21" s="18" customFormat="1" ht="15" customHeight="1" x14ac:dyDescent="0.25">
      <c r="A10" s="79"/>
      <c r="B10" s="27" t="s">
        <v>7</v>
      </c>
      <c r="C10" s="28" t="s">
        <v>32</v>
      </c>
      <c r="D10" s="27" t="s">
        <v>8</v>
      </c>
      <c r="E10" s="27" t="s">
        <v>59</v>
      </c>
      <c r="F10" s="27" t="s">
        <v>51</v>
      </c>
      <c r="G10" s="27" t="s">
        <v>47</v>
      </c>
      <c r="H10" s="58" t="s">
        <v>56</v>
      </c>
      <c r="I10" s="27">
        <v>6</v>
      </c>
      <c r="J10" s="57">
        <v>30</v>
      </c>
      <c r="K10" s="27"/>
      <c r="L10" s="42"/>
      <c r="M10" s="31">
        <f>A7</f>
        <v>41853</v>
      </c>
      <c r="N10" s="31" t="str">
        <f>C7</f>
        <v>Spectacle 2</v>
      </c>
      <c r="O10" s="32">
        <v>300</v>
      </c>
      <c r="P10" s="60">
        <v>0</v>
      </c>
      <c r="Q10" s="60">
        <v>0</v>
      </c>
      <c r="R10" s="60">
        <v>0</v>
      </c>
      <c r="S10" s="60">
        <v>0</v>
      </c>
    </row>
    <row r="11" spans="1:21" s="18" customFormat="1" ht="15" customHeight="1" thickBot="1" x14ac:dyDescent="0.3">
      <c r="A11" s="80"/>
      <c r="B11" s="27" t="s">
        <v>7</v>
      </c>
      <c r="C11" s="28" t="s">
        <v>19</v>
      </c>
      <c r="D11" s="27" t="s">
        <v>9</v>
      </c>
      <c r="E11" s="27" t="s">
        <v>60</v>
      </c>
      <c r="F11" s="27" t="s">
        <v>52</v>
      </c>
      <c r="G11" s="27" t="s">
        <v>48</v>
      </c>
      <c r="H11" s="58" t="s">
        <v>55</v>
      </c>
      <c r="I11" s="27">
        <v>2</v>
      </c>
      <c r="J11" s="57">
        <v>40</v>
      </c>
      <c r="K11" s="41"/>
      <c r="L11" s="42"/>
      <c r="M11" s="43">
        <f>A7</f>
        <v>41853</v>
      </c>
      <c r="N11" s="43" t="str">
        <f>C7</f>
        <v>Spectacle 2</v>
      </c>
      <c r="O11" s="32">
        <v>400</v>
      </c>
      <c r="P11" s="60">
        <v>0</v>
      </c>
      <c r="Q11" s="60">
        <v>0</v>
      </c>
      <c r="R11" s="60">
        <v>0</v>
      </c>
      <c r="S11" s="60">
        <v>0</v>
      </c>
    </row>
    <row r="12" spans="1:21" x14ac:dyDescent="0.25">
      <c r="J12" s="59"/>
      <c r="U12" s="18"/>
    </row>
    <row r="13" spans="1:21" x14ac:dyDescent="0.25">
      <c r="U13" s="18"/>
    </row>
    <row r="14" spans="1:21" s="46" customFormat="1" ht="23.25" customHeight="1" x14ac:dyDescent="0.2">
      <c r="B14" s="81" t="s">
        <v>14</v>
      </c>
      <c r="C14" s="82"/>
      <c r="D14" s="76" t="s">
        <v>44</v>
      </c>
      <c r="E14" s="76" t="s">
        <v>36</v>
      </c>
      <c r="H14" s="47"/>
      <c r="U14" s="18"/>
    </row>
    <row r="15" spans="1:21" s="46" customFormat="1" ht="32.25" customHeight="1" x14ac:dyDescent="0.25">
      <c r="B15" s="53" t="s">
        <v>4</v>
      </c>
      <c r="C15" s="53" t="s">
        <v>7</v>
      </c>
      <c r="D15" s="77"/>
      <c r="E15" s="77"/>
      <c r="H15" s="48"/>
      <c r="K15" s="40"/>
      <c r="L15" s="40"/>
      <c r="M15" s="40"/>
      <c r="N15" s="40"/>
    </row>
    <row r="16" spans="1:21" s="18" customFormat="1" x14ac:dyDescent="0.25">
      <c r="A16" s="27" t="s">
        <v>5</v>
      </c>
      <c r="B16" s="10">
        <f t="array" ref="B16">SUM((REGION=$A16)*(NOMBRE)*(LIEU="Salle A"))</f>
        <v>30</v>
      </c>
      <c r="C16" s="10">
        <f t="array" ref="C16">SUM((REGION=$A16)*(NOMBRE)*(LIEU="Salle B"))</f>
        <v>0</v>
      </c>
      <c r="D16" s="11">
        <f t="array" ref="D16">SUMIF(REGION,A16,NOMBRE)</f>
        <v>30</v>
      </c>
      <c r="E16" s="12">
        <f>SUMPRODUCT((REGION=$A16)*(NOMBRE)*(PRIX))</f>
        <v>3000</v>
      </c>
      <c r="F16" s="46"/>
      <c r="G16" s="49"/>
      <c r="K16" s="40"/>
      <c r="L16" s="40"/>
      <c r="M16" s="40"/>
      <c r="N16" s="40"/>
    </row>
    <row r="17" spans="1:15" s="18" customFormat="1" ht="16.5" thickBot="1" x14ac:dyDescent="0.3">
      <c r="A17" s="27" t="s">
        <v>6</v>
      </c>
      <c r="B17" s="10">
        <f t="array" ref="B17">SUM((REGION=$A17)*(NOMBRE)*(LIEU="Salle A"))</f>
        <v>8</v>
      </c>
      <c r="C17" s="10">
        <f t="array" ref="C17">SUM((REGION=$A17)*(NOMBRE)*(LIEU="Salle B"))</f>
        <v>0</v>
      </c>
      <c r="D17" s="11">
        <f t="array" ref="D17">SUMIF(REGION,A17,NOMBRE)</f>
        <v>8</v>
      </c>
      <c r="E17" s="12">
        <f t="array" ref="E17">SUMPRODUCT((REGION=$A17)*(NOMBRE)*(PRIX))</f>
        <v>1600</v>
      </c>
      <c r="F17" s="46"/>
      <c r="G17" s="49"/>
      <c r="K17" s="40"/>
      <c r="L17" s="40"/>
      <c r="M17" s="40"/>
      <c r="N17" s="40"/>
    </row>
    <row r="18" spans="1:15" s="18" customFormat="1" ht="16.5" thickBot="1" x14ac:dyDescent="0.3">
      <c r="A18" s="27" t="s">
        <v>8</v>
      </c>
      <c r="B18" s="10">
        <f t="array" ref="B18">SUM((REGION=$A18)*(NOMBRE)*(LIEU="Salle A"))</f>
        <v>0</v>
      </c>
      <c r="C18" s="10">
        <f t="array" ref="C18">SUM((REGION=$A18)*(NOMBRE)*(LIEU="Salle B"))</f>
        <v>56</v>
      </c>
      <c r="D18" s="11">
        <f t="array" ref="D18">SUMIF(REGION,A18,NOMBRE)</f>
        <v>56</v>
      </c>
      <c r="E18" s="12">
        <f t="array" ref="E18">SUMPRODUCT((REGION=$A18)*(NOMBRE)*(PRIX))</f>
        <v>16800</v>
      </c>
      <c r="F18" s="46"/>
      <c r="G18" s="49"/>
      <c r="K18" s="40"/>
      <c r="L18" s="40"/>
      <c r="M18" s="50" t="s">
        <v>32</v>
      </c>
      <c r="N18" s="73" t="s">
        <v>35</v>
      </c>
      <c r="O18" s="73"/>
    </row>
    <row r="19" spans="1:15" s="18" customFormat="1" ht="16.5" thickBot="1" x14ac:dyDescent="0.3">
      <c r="A19" s="27" t="s">
        <v>9</v>
      </c>
      <c r="B19" s="10">
        <f t="array" ref="B19">SUM((REGION=$A19)*(NOMBRE)*(LIEU="Salle A"))</f>
        <v>0</v>
      </c>
      <c r="C19" s="10">
        <f t="array" ref="C19">SUM((REGION=$A19)*(NOMBRE)*(LIEU="Salle B"))</f>
        <v>12</v>
      </c>
      <c r="D19" s="11">
        <f t="array" ref="D19">SUMIF(REGION,A19,NOMBRE)</f>
        <v>12</v>
      </c>
      <c r="E19" s="12">
        <f t="array" ref="E19">SUMPRODUCT((REGION=$A19)*(NOMBRE)*(PRIX))</f>
        <v>4800</v>
      </c>
      <c r="F19" s="46"/>
      <c r="G19" s="49"/>
      <c r="K19" s="40"/>
      <c r="L19" s="40"/>
      <c r="M19" s="50" t="s">
        <v>19</v>
      </c>
      <c r="N19" s="73"/>
      <c r="O19" s="73"/>
    </row>
    <row r="20" spans="1:15" x14ac:dyDescent="0.25">
      <c r="A20" s="8" t="s">
        <v>10</v>
      </c>
      <c r="B20" s="8">
        <f>SUM(B16:B19)</f>
        <v>38</v>
      </c>
      <c r="C20" s="8">
        <f>SUM(C16:C19)</f>
        <v>68</v>
      </c>
      <c r="D20" s="8">
        <f>SUM(D16:D19)</f>
        <v>106</v>
      </c>
      <c r="E20" s="9">
        <f>SUM(E16:E19)</f>
        <v>26200</v>
      </c>
      <c r="G20" s="51"/>
    </row>
    <row r="21" spans="1:15" x14ac:dyDescent="0.25">
      <c r="D21" s="44"/>
      <c r="E21" s="40"/>
    </row>
    <row r="22" spans="1:15" s="46" customFormat="1" ht="20.25" x14ac:dyDescent="0.2">
      <c r="A22" s="65" t="s">
        <v>62</v>
      </c>
      <c r="E22" s="63"/>
      <c r="H22" s="48"/>
    </row>
    <row r="23" spans="1:15" x14ac:dyDescent="0.25">
      <c r="A23" s="40" t="s">
        <v>8</v>
      </c>
    </row>
    <row r="24" spans="1:15" x14ac:dyDescent="0.25">
      <c r="B24" s="40" t="s">
        <v>11</v>
      </c>
      <c r="C24" s="40" t="s">
        <v>33</v>
      </c>
      <c r="D24" s="40" t="s">
        <v>0</v>
      </c>
      <c r="E24" s="44" t="s">
        <v>2</v>
      </c>
      <c r="F24" s="40" t="s">
        <v>31</v>
      </c>
      <c r="G24" s="40" t="s">
        <v>23</v>
      </c>
      <c r="H24" s="45" t="s">
        <v>34</v>
      </c>
      <c r="I24" s="40" t="s">
        <v>21</v>
      </c>
    </row>
  </sheetData>
  <sheetProtection insertColumns="0" insertRows="0"/>
  <mergeCells count="7">
    <mergeCell ref="N18:O19"/>
    <mergeCell ref="F1:G1"/>
    <mergeCell ref="E14:E15"/>
    <mergeCell ref="D14:D15"/>
    <mergeCell ref="A3:A6"/>
    <mergeCell ref="A8:A11"/>
    <mergeCell ref="B14:C14"/>
  </mergeCells>
  <dataValidations count="1">
    <dataValidation type="list" allowBlank="1" showInputMessage="1" showErrorMessage="1" sqref="D3:D6 D8:D11">
      <formula1>BASE_REGIONS</formula1>
    </dataValidation>
  </dataValidations>
  <printOptions horizontalCentered="1" verticalCentered="1" gridLines="1" gridLinesSet="0"/>
  <pageMargins left="0.15748031496062992" right="0.19685039370078741" top="0.31496062992125984" bottom="0.19685039370078741" header="0.15748031496062992" footer="0.27559055118110237"/>
  <pageSetup paperSize="9" scale="75" fitToHeight="2" orientation="landscape" horizontalDpi="4294967292" verticalDpi="4294967292" r:id="rId1"/>
  <headerFooter alignWithMargins="0">
    <oddHeader>&amp;L&amp;F  &amp;T  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zoomScale="75" zoomScaleNormal="75" workbookViewId="0">
      <selection activeCell="J27" sqref="J27"/>
    </sheetView>
  </sheetViews>
  <sheetFormatPr baseColWidth="10" defaultColWidth="14.5703125" defaultRowHeight="12.75" x14ac:dyDescent="0.2"/>
  <cols>
    <col min="1" max="1" width="21.28515625" style="4" customWidth="1"/>
    <col min="2" max="5" width="21.5703125" style="4" bestFit="1" customWidth="1"/>
    <col min="6" max="6" width="21.5703125" bestFit="1" customWidth="1"/>
    <col min="7" max="8" width="21.5703125" style="4" bestFit="1" customWidth="1"/>
    <col min="9" max="9" width="11.5703125" style="4" customWidth="1"/>
    <col min="10" max="10" width="11.7109375" style="4" bestFit="1" customWidth="1"/>
    <col min="11" max="11" width="13" style="4" bestFit="1" customWidth="1"/>
    <col min="12" max="12" width="16.140625" style="4" bestFit="1" customWidth="1"/>
    <col min="13" max="13" width="8.42578125" style="64" bestFit="1" customWidth="1"/>
    <col min="14" max="14" width="13.5703125" style="4" bestFit="1" customWidth="1"/>
    <col min="15" max="15" width="14.85546875" style="4" bestFit="1" customWidth="1"/>
    <col min="16" max="17" width="13.5703125" style="4" bestFit="1" customWidth="1"/>
    <col min="18" max="16384" width="14.5703125" style="4"/>
  </cols>
  <sheetData>
    <row r="1" spans="1:18" ht="33.75" customHeight="1" x14ac:dyDescent="0.2">
      <c r="A1" s="7" t="s">
        <v>8</v>
      </c>
      <c r="B1" s="5"/>
    </row>
    <row r="2" spans="1:18" ht="15.75" x14ac:dyDescent="0.2">
      <c r="B2" s="83" t="s">
        <v>11</v>
      </c>
      <c r="C2" s="83" t="s">
        <v>0</v>
      </c>
      <c r="D2" s="83" t="s">
        <v>33</v>
      </c>
      <c r="E2" s="83" t="s">
        <v>1</v>
      </c>
      <c r="F2" s="83" t="s">
        <v>2</v>
      </c>
      <c r="G2" s="83" t="s">
        <v>31</v>
      </c>
      <c r="H2" s="83"/>
      <c r="I2" s="83" t="s">
        <v>23</v>
      </c>
      <c r="J2" s="83" t="s">
        <v>3</v>
      </c>
      <c r="K2" s="83" t="s">
        <v>34</v>
      </c>
      <c r="L2" s="83" t="s">
        <v>21</v>
      </c>
      <c r="M2" s="84" t="s">
        <v>16</v>
      </c>
      <c r="N2" s="83" t="s">
        <v>24</v>
      </c>
      <c r="O2" s="83" t="s">
        <v>25</v>
      </c>
      <c r="P2" s="83" t="s">
        <v>26</v>
      </c>
      <c r="Q2" s="83" t="s">
        <v>27</v>
      </c>
    </row>
    <row r="3" spans="1:18" ht="15.75" x14ac:dyDescent="0.2">
      <c r="B3" s="83"/>
      <c r="C3" s="83"/>
      <c r="D3" s="83"/>
      <c r="E3" s="83"/>
      <c r="F3" s="83"/>
      <c r="G3" s="62" t="s">
        <v>17</v>
      </c>
      <c r="H3" s="62" t="s">
        <v>18</v>
      </c>
      <c r="I3" s="83"/>
      <c r="J3" s="83"/>
      <c r="K3" s="83"/>
      <c r="L3" s="83"/>
      <c r="M3" s="85"/>
      <c r="N3" s="83"/>
      <c r="O3" s="83"/>
      <c r="P3" s="83"/>
      <c r="Q3" s="83"/>
    </row>
    <row r="4" spans="1:18" ht="25.5" customHeight="1" x14ac:dyDescent="0.2">
      <c r="B4" s="56">
        <f t="array" ref="B4">Saison!A2</f>
        <v>41821</v>
      </c>
      <c r="C4" s="56" t="str">
        <f t="array" ref="C4">Saison!B3</f>
        <v>Salle A</v>
      </c>
      <c r="D4" s="56" t="str">
        <f t="array" ref="D4">Saison!C3</f>
        <v>P</v>
      </c>
      <c r="E4" s="56" t="str">
        <f t="array" ref="E4">Saison!D3</f>
        <v>AQUITAINE</v>
      </c>
      <c r="F4" s="56" t="str">
        <f t="array" ref="F4">Saison!E3</f>
        <v>VENDEUR 1</v>
      </c>
      <c r="G4" s="56" t="str">
        <f t="array" ref="G4">Saison!F3</f>
        <v>DURAND</v>
      </c>
      <c r="H4" s="56" t="str">
        <f t="array" ref="H4">Saison!G3</f>
        <v>Pierre</v>
      </c>
      <c r="I4" s="56" t="str">
        <f t="array" ref="I4">Saison!H3</f>
        <v>€</v>
      </c>
      <c r="J4" s="54">
        <f t="array" ref="J4">Saison!I3</f>
        <v>10</v>
      </c>
      <c r="K4" s="54">
        <f t="array" ref="K4">Saison!J3</f>
        <v>1</v>
      </c>
      <c r="L4" s="54">
        <f t="array" ref="L4">Saison!L2</f>
        <v>0</v>
      </c>
      <c r="M4" s="54">
        <f>Saison!O2</f>
        <v>0</v>
      </c>
      <c r="N4" s="61">
        <f>IF(Saison!P2=" "," ",Saison!P2)</f>
        <v>0</v>
      </c>
      <c r="O4" s="61">
        <f>IF(Saison!Q2=" "," ",Saison!Q2)</f>
        <v>0</v>
      </c>
      <c r="P4" s="61">
        <f>IF(Saison!R2=" "," ",Saison!R2)</f>
        <v>0</v>
      </c>
      <c r="Q4" s="61">
        <f>IF(Saison!S2=" "," ",Saison!S2)</f>
        <v>0</v>
      </c>
    </row>
    <row r="5" spans="1:18" ht="25.5" customHeight="1" x14ac:dyDescent="0.2">
      <c r="B5" s="56" t="str">
        <f t="array" ref="B5">Saison!A3</f>
        <v>JUILLET</v>
      </c>
      <c r="C5" s="56" t="str">
        <f t="array" ref="C5">Saison!B4</f>
        <v>Salle A</v>
      </c>
      <c r="D5" s="56" t="str">
        <f t="array" ref="D5">Saison!C4</f>
        <v>F</v>
      </c>
      <c r="E5" s="56" t="str">
        <f t="array" ref="E5">Saison!D4</f>
        <v>BOURGOGNE</v>
      </c>
      <c r="F5" s="56" t="str">
        <f t="array" ref="F5">Saison!E4</f>
        <v>VENDEUR 2</v>
      </c>
      <c r="G5" s="56" t="str">
        <f t="array" ref="G5">Saison!F4</f>
        <v>DUPONT</v>
      </c>
      <c r="H5" s="56" t="str">
        <f t="array" ref="H5">Saison!G4</f>
        <v>Lola</v>
      </c>
      <c r="I5" s="56" t="str">
        <f t="array" ref="I5">Saison!H4</f>
        <v>€</v>
      </c>
      <c r="J5" s="54">
        <f t="array" ref="J5">Saison!I4</f>
        <v>2</v>
      </c>
      <c r="K5" s="54">
        <f t="array" ref="K5">Saison!J4</f>
        <v>1</v>
      </c>
      <c r="L5" s="54" t="str">
        <f t="array" ref="L5">Saison!L3</f>
        <v>Blabla</v>
      </c>
      <c r="M5" s="54">
        <f>Saison!O3</f>
        <v>100</v>
      </c>
      <c r="N5" s="61">
        <f>IF(Saison!P3=" "," ",Saison!P3)</f>
        <v>5</v>
      </c>
      <c r="O5" s="61">
        <f>IF(Saison!Q3=" "," ",Saison!Q3)</f>
        <v>10</v>
      </c>
      <c r="P5" s="61">
        <f>IF(Saison!R3=" "," ",Saison!R3)</f>
        <v>15</v>
      </c>
      <c r="Q5" s="61">
        <f>IF(Saison!S3=" "," ",Saison!S3)</f>
        <v>20</v>
      </c>
    </row>
    <row r="6" spans="1:18" ht="25.5" customHeight="1" x14ac:dyDescent="0.2">
      <c r="B6" s="56">
        <f t="array" ref="B6">Saison!A4</f>
        <v>0</v>
      </c>
      <c r="C6" s="56" t="str">
        <f t="array" ref="C6">Saison!B5</f>
        <v>Salle B</v>
      </c>
      <c r="D6" s="56" t="str">
        <f t="array" ref="D6">Saison!C5</f>
        <v>P</v>
      </c>
      <c r="E6" s="56" t="str">
        <f t="array" ref="E6">Saison!D5</f>
        <v>ALSACE</v>
      </c>
      <c r="F6" s="56" t="str">
        <f t="array" ref="F6">Saison!E5</f>
        <v>VENDEUR 3</v>
      </c>
      <c r="G6" s="56" t="str">
        <f t="array" ref="G6">Saison!F5</f>
        <v>MARTIN</v>
      </c>
      <c r="H6" s="56" t="str">
        <f t="array" ref="H6">Saison!G5</f>
        <v>Paul</v>
      </c>
      <c r="I6" s="56" t="str">
        <f t="array" ref="I6">Saison!H5</f>
        <v>$</v>
      </c>
      <c r="J6" s="54">
        <f t="array" ref="J6">Saison!I5</f>
        <v>50</v>
      </c>
      <c r="K6" s="54">
        <f t="array" ref="K6">Saison!J5</f>
        <v>10</v>
      </c>
      <c r="L6" s="54" t="str">
        <f t="array" ref="L6">Saison!L4</f>
        <v>Blablabla</v>
      </c>
      <c r="M6" s="54">
        <f>Saison!O4</f>
        <v>200</v>
      </c>
      <c r="N6" s="61">
        <f>IF(Saison!P4=" "," ",Saison!P4)</f>
        <v>5</v>
      </c>
      <c r="O6" s="61">
        <f>IF(Saison!Q4=" "," ",Saison!Q4)</f>
        <v>10</v>
      </c>
      <c r="P6" s="61">
        <f>IF(Saison!R4=" "," ",Saison!R4)</f>
        <v>15</v>
      </c>
      <c r="Q6" s="61">
        <f>IF(Saison!S4=" "," ",Saison!S4)</f>
        <v>20</v>
      </c>
    </row>
    <row r="7" spans="1:18" ht="25.5" customHeight="1" x14ac:dyDescent="0.2">
      <c r="B7" s="56">
        <f t="array" ref="B7">Saison!A5</f>
        <v>0</v>
      </c>
      <c r="C7" s="56" t="str">
        <f t="array" ref="C7">Saison!B6</f>
        <v>Salle B</v>
      </c>
      <c r="D7" s="56" t="str">
        <f t="array" ref="D7">Saison!C6</f>
        <v>F</v>
      </c>
      <c r="E7" s="56" t="str">
        <f t="array" ref="E7">Saison!D6</f>
        <v>LORAINE</v>
      </c>
      <c r="F7" s="56" t="str">
        <f t="array" ref="F7">Saison!E6</f>
        <v>VENDEUR 4</v>
      </c>
      <c r="G7" s="56" t="str">
        <f t="array" ref="G7">Saison!F6</f>
        <v>SMITH</v>
      </c>
      <c r="H7" s="56" t="str">
        <f t="array" ref="H7">Saison!G6</f>
        <v>Alain</v>
      </c>
      <c r="I7" s="56" t="str">
        <f t="array" ref="I7">Saison!H6</f>
        <v>€</v>
      </c>
      <c r="J7" s="54">
        <f t="array" ref="J7">Saison!I6</f>
        <v>10</v>
      </c>
      <c r="K7" s="54">
        <f t="array" ref="K7">Saison!J6</f>
        <v>20</v>
      </c>
      <c r="L7" s="54">
        <f t="array" ref="L7">Saison!L5</f>
        <v>0</v>
      </c>
      <c r="M7" s="54">
        <f>Saison!O5</f>
        <v>300</v>
      </c>
      <c r="N7" s="61">
        <f>IF(Saison!P5=" "," ",Saison!P5)</f>
        <v>5</v>
      </c>
      <c r="O7" s="61">
        <f>IF(Saison!Q5=" "," ",Saison!Q5)</f>
        <v>10</v>
      </c>
      <c r="P7" s="61">
        <f>IF(Saison!R5=" "," ",Saison!R5)</f>
        <v>15</v>
      </c>
      <c r="Q7" s="61">
        <f>IF(Saison!S5=" "," ",Saison!S5)</f>
        <v>20</v>
      </c>
    </row>
    <row r="8" spans="1:18" ht="25.5" customHeight="1" x14ac:dyDescent="0.2">
      <c r="B8" s="56">
        <f t="array" ref="B8">Saison!A6</f>
        <v>0</v>
      </c>
      <c r="C8" s="56">
        <f t="array" ref="C8">Saison!B7</f>
        <v>0</v>
      </c>
      <c r="D8" s="56" t="str">
        <f t="array" ref="D8">Saison!C7</f>
        <v>Spectacle 2</v>
      </c>
      <c r="E8" s="56">
        <f t="array" ref="E8">Saison!D7</f>
        <v>0</v>
      </c>
      <c r="F8" s="56">
        <f t="array" ref="F8">Saison!E7</f>
        <v>0</v>
      </c>
      <c r="G8" s="56">
        <f t="array" ref="G8">Saison!F7</f>
        <v>0</v>
      </c>
      <c r="H8" s="56">
        <f t="array" ref="H8">Saison!G7</f>
        <v>0</v>
      </c>
      <c r="I8" s="56">
        <f t="array" ref="I8">Saison!H7</f>
        <v>0</v>
      </c>
      <c r="J8" s="54">
        <f t="array" ref="J8">Saison!I7</f>
        <v>0</v>
      </c>
      <c r="K8" s="54">
        <f t="array" ref="K8">Saison!J7</f>
        <v>0</v>
      </c>
      <c r="L8" s="54">
        <f t="array" ref="L8">Saison!L6</f>
        <v>0</v>
      </c>
      <c r="M8" s="54">
        <f>Saison!O6</f>
        <v>400</v>
      </c>
      <c r="N8" s="61">
        <f>IF(Saison!P6=" "," ",Saison!P6)</f>
        <v>5</v>
      </c>
      <c r="O8" s="61">
        <f>IF(Saison!Q6=" "," ",Saison!Q6)</f>
        <v>10</v>
      </c>
      <c r="P8" s="61">
        <f>IF(Saison!R6=" "," ",Saison!R6)</f>
        <v>15</v>
      </c>
      <c r="Q8" s="61">
        <f>IF(Saison!S6=" "," ",Saison!S6)</f>
        <v>20</v>
      </c>
    </row>
    <row r="9" spans="1:18" ht="25.5" customHeight="1" x14ac:dyDescent="0.2">
      <c r="B9" s="56">
        <f t="array" ref="B9">Saison!A7</f>
        <v>41853</v>
      </c>
      <c r="C9" s="56" t="str">
        <f t="array" ref="C9">Saison!B8</f>
        <v>Salle A</v>
      </c>
      <c r="D9" s="56" t="str">
        <f t="array" ref="D9">Saison!C8</f>
        <v>P</v>
      </c>
      <c r="E9" s="56" t="str">
        <f t="array" ref="E9">Saison!D8</f>
        <v>AQUITAINE</v>
      </c>
      <c r="F9" s="56" t="str">
        <f t="array" ref="F9">Saison!E8</f>
        <v>VENDEUR 1</v>
      </c>
      <c r="G9" s="56" t="str">
        <f t="array" ref="G9">Saison!F8</f>
        <v>WAM</v>
      </c>
      <c r="H9" s="56" t="str">
        <f t="array" ref="H9">Saison!G8</f>
        <v>Ted</v>
      </c>
      <c r="I9" s="56" t="str">
        <f t="array" ref="I9">Saison!H8</f>
        <v>$</v>
      </c>
      <c r="J9" s="54">
        <f t="array" ref="J9">Saison!I8</f>
        <v>20</v>
      </c>
      <c r="K9" s="54">
        <f t="array" ref="K9">Saison!J8</f>
        <v>10</v>
      </c>
      <c r="L9" s="54">
        <f t="array" ref="L9">Saison!L7</f>
        <v>0</v>
      </c>
      <c r="M9" s="54">
        <f>Saison!O7</f>
        <v>0</v>
      </c>
      <c r="N9" s="61">
        <f>IF(Saison!P7=" "," ",Saison!P7)</f>
        <v>0</v>
      </c>
      <c r="O9" s="61">
        <f>IF(Saison!Q7=" "," ",Saison!Q7)</f>
        <v>0</v>
      </c>
      <c r="P9" s="61">
        <f>IF(Saison!R7=" "," ",Saison!R7)</f>
        <v>0</v>
      </c>
      <c r="Q9" s="61">
        <f>IF(Saison!S7=" "," ",Saison!S7)</f>
        <v>0</v>
      </c>
    </row>
    <row r="10" spans="1:18" ht="25.5" customHeight="1" x14ac:dyDescent="0.2">
      <c r="B10" s="56" t="str">
        <f t="array" ref="B10">Saison!A8</f>
        <v>AOÛT</v>
      </c>
      <c r="C10" s="56" t="str">
        <f t="array" ref="C10">Saison!B9</f>
        <v>Salle A</v>
      </c>
      <c r="D10" s="56" t="str">
        <f t="array" ref="D10">Saison!C9</f>
        <v>F</v>
      </c>
      <c r="E10" s="56" t="str">
        <f t="array" ref="E10">Saison!D9</f>
        <v>BOURGOGNE</v>
      </c>
      <c r="F10" s="56" t="str">
        <f t="array" ref="F10">Saison!E9</f>
        <v>VENDEUR 2</v>
      </c>
      <c r="G10" s="56" t="str">
        <f t="array" ref="G10">Saison!F9</f>
        <v>SILTA</v>
      </c>
      <c r="H10" s="56" t="str">
        <f t="array" ref="H10">Saison!G9</f>
        <v>Freddy</v>
      </c>
      <c r="I10" s="56" t="str">
        <f t="array" ref="I10">Saison!H9</f>
        <v>€</v>
      </c>
      <c r="J10" s="54">
        <f t="array" ref="J10">Saison!I9</f>
        <v>6</v>
      </c>
      <c r="K10" s="54">
        <f t="array" ref="K10">Saison!J9</f>
        <v>20</v>
      </c>
      <c r="L10" s="54">
        <f t="array" ref="L10">Saison!L8</f>
        <v>0</v>
      </c>
      <c r="M10" s="54">
        <f>Saison!O8</f>
        <v>100</v>
      </c>
      <c r="N10" s="61">
        <f>IF(Saison!P8=" "," ",Saison!P8)</f>
        <v>0</v>
      </c>
      <c r="O10" s="61">
        <f>IF(Saison!Q8=" "," ",Saison!Q8)</f>
        <v>10</v>
      </c>
      <c r="P10" s="61">
        <f>IF(Saison!R8=" "," ",Saison!R8)</f>
        <v>0</v>
      </c>
      <c r="Q10" s="61">
        <f>IF(Saison!S8=" "," ",Saison!S8)</f>
        <v>0</v>
      </c>
    </row>
    <row r="11" spans="1:18" ht="25.5" customHeight="1" x14ac:dyDescent="0.2">
      <c r="B11" s="56">
        <f t="array" ref="B11">Saison!A9</f>
        <v>0</v>
      </c>
      <c r="C11" s="56" t="str">
        <f t="array" ref="C11">Saison!B10</f>
        <v>Salle B</v>
      </c>
      <c r="D11" s="56" t="str">
        <f t="array" ref="D11">Saison!C10</f>
        <v>P</v>
      </c>
      <c r="E11" s="56" t="str">
        <f t="array" ref="E11">Saison!D10</f>
        <v>ALSACE</v>
      </c>
      <c r="F11" s="56" t="str">
        <f t="array" ref="F11">Saison!E10</f>
        <v>VENDEUR 3</v>
      </c>
      <c r="G11" s="56" t="str">
        <f t="array" ref="G11">Saison!F10</f>
        <v>DIZAN</v>
      </c>
      <c r="H11" s="56" t="str">
        <f t="array" ref="H11">Saison!G10</f>
        <v>Alan</v>
      </c>
      <c r="I11" s="56" t="str">
        <f t="array" ref="I11">Saison!H10</f>
        <v>$</v>
      </c>
      <c r="J11" s="54">
        <f t="array" ref="J11">Saison!I10</f>
        <v>6</v>
      </c>
      <c r="K11" s="54">
        <f t="array" ref="K11">Saison!J10</f>
        <v>30</v>
      </c>
      <c r="L11" s="54">
        <f t="array" ref="L11">Saison!L9</f>
        <v>0</v>
      </c>
      <c r="M11" s="54">
        <f>Saison!O9</f>
        <v>200</v>
      </c>
      <c r="N11" s="61">
        <f>IF(Saison!P9=" "," ",Saison!P9)</f>
        <v>0</v>
      </c>
      <c r="O11" s="61">
        <f>IF(Saison!Q9=" "," ",Saison!Q9)</f>
        <v>20</v>
      </c>
      <c r="P11" s="61">
        <f>IF(Saison!R9=" "," ",Saison!R9)</f>
        <v>0</v>
      </c>
      <c r="Q11" s="61">
        <f>IF(Saison!S9=" "," ",Saison!S9)</f>
        <v>0</v>
      </c>
    </row>
    <row r="12" spans="1:18" ht="25.5" customHeight="1" x14ac:dyDescent="0.2">
      <c r="B12" s="56">
        <f t="array" ref="B12">Saison!A10</f>
        <v>0</v>
      </c>
      <c r="C12" s="56" t="str">
        <f t="array" ref="C12">Saison!B11</f>
        <v>Salle B</v>
      </c>
      <c r="D12" s="56" t="str">
        <f t="array" ref="D12">Saison!C11</f>
        <v>F</v>
      </c>
      <c r="E12" s="56" t="str">
        <f t="array" ref="E12">Saison!D11</f>
        <v>LORAINE</v>
      </c>
      <c r="F12" s="56" t="str">
        <f t="array" ref="F12">Saison!E11</f>
        <v>VENDEUR 4</v>
      </c>
      <c r="G12" s="56" t="str">
        <f t="array" ref="G12">Saison!F11</f>
        <v>VARLY</v>
      </c>
      <c r="H12" s="56" t="str">
        <f t="array" ref="H12">Saison!G11</f>
        <v>Margaret</v>
      </c>
      <c r="I12" s="56" t="str">
        <f t="array" ref="I12">Saison!H11</f>
        <v>€</v>
      </c>
      <c r="J12" s="54">
        <f t="array" ref="J12">Saison!I11</f>
        <v>2</v>
      </c>
      <c r="K12" s="54">
        <f t="array" ref="K12">Saison!J11</f>
        <v>40</v>
      </c>
      <c r="L12" s="54">
        <f t="array" ref="L12">Saison!L10</f>
        <v>0</v>
      </c>
      <c r="M12" s="54">
        <f>Saison!O10</f>
        <v>300</v>
      </c>
      <c r="N12" s="61">
        <f>IF(Saison!P10=" "," ",Saison!P10)</f>
        <v>0</v>
      </c>
      <c r="O12" s="61">
        <f>IF(Saison!Q10=" "," ",Saison!Q10)</f>
        <v>0</v>
      </c>
      <c r="P12" s="61">
        <f>IF(Saison!R10=" "," ",Saison!R10)</f>
        <v>0</v>
      </c>
      <c r="Q12" s="61">
        <f>IF(Saison!S10=" "," ",Saison!S10)</f>
        <v>0</v>
      </c>
    </row>
    <row r="13" spans="1:18" ht="25.5" customHeight="1" x14ac:dyDescent="0.2">
      <c r="B13" s="56">
        <f t="array" ref="B13">Saison!A11</f>
        <v>0</v>
      </c>
      <c r="C13" s="56">
        <f t="array" ref="C13">Saison!B12</f>
        <v>0</v>
      </c>
      <c r="D13" s="56">
        <f t="array" ref="D13">Saison!C12</f>
        <v>0</v>
      </c>
      <c r="E13" s="56">
        <f t="array" ref="E13">Saison!D12</f>
        <v>0</v>
      </c>
      <c r="F13" s="56">
        <f t="array" ref="F13">Saison!E12</f>
        <v>0</v>
      </c>
      <c r="G13" s="56">
        <f t="array" ref="G13">Saison!F12</f>
        <v>0</v>
      </c>
      <c r="H13" s="56">
        <f t="array" ref="H13">Saison!G12</f>
        <v>0</v>
      </c>
      <c r="I13" s="56">
        <f t="array" ref="I13">Saison!H12</f>
        <v>0</v>
      </c>
      <c r="J13" s="54">
        <f t="array" ref="J13">Saison!I12</f>
        <v>0</v>
      </c>
      <c r="K13" s="54">
        <f t="array" ref="K13">Saison!J12</f>
        <v>0</v>
      </c>
      <c r="L13" s="54">
        <f t="array" ref="L13">Saison!L11</f>
        <v>0</v>
      </c>
      <c r="M13" s="54">
        <f>Saison!O11</f>
        <v>400</v>
      </c>
      <c r="N13" s="61">
        <f>IF(Saison!P11=" "," ",Saison!P11)</f>
        <v>0</v>
      </c>
      <c r="O13" s="61">
        <f>IF(Saison!Q11=" "," ",Saison!Q11)</f>
        <v>0</v>
      </c>
      <c r="P13" s="61">
        <f>IF(Saison!R11=" "," ",Saison!R11)</f>
        <v>0</v>
      </c>
      <c r="Q13" s="61">
        <f>IF(Saison!S11=" "," ",Saison!S11)</f>
        <v>0</v>
      </c>
    </row>
    <row r="14" spans="1:18" ht="25.5" customHeight="1" x14ac:dyDescent="0.2">
      <c r="B14" s="56">
        <f t="array" ref="B14">Saison!A12</f>
        <v>0</v>
      </c>
      <c r="C14" s="56">
        <f t="array" ref="C14">Saison!B13</f>
        <v>0</v>
      </c>
      <c r="D14" s="56">
        <f t="array" ref="D14">Saison!C13</f>
        <v>0</v>
      </c>
      <c r="E14" s="56">
        <f t="array" ref="E14">Saison!D13</f>
        <v>0</v>
      </c>
      <c r="F14" s="56">
        <f t="array" ref="F14">Saison!E13</f>
        <v>0</v>
      </c>
      <c r="G14" s="56">
        <f t="array" ref="G14">Saison!F13</f>
        <v>0</v>
      </c>
      <c r="H14" s="56">
        <f t="array" ref="H14">Saison!G13</f>
        <v>0</v>
      </c>
      <c r="I14" s="56">
        <f t="array" ref="I14">Saison!H13</f>
        <v>0</v>
      </c>
      <c r="J14" s="54">
        <f t="array" ref="J14">Saison!I13</f>
        <v>0</v>
      </c>
      <c r="K14" s="54">
        <f t="array" ref="K14">Saison!J13</f>
        <v>0</v>
      </c>
      <c r="L14" s="54">
        <f t="array" ref="L14">Saison!L12</f>
        <v>0</v>
      </c>
      <c r="M14" s="54">
        <f>Saison!O12</f>
        <v>0</v>
      </c>
      <c r="N14" s="61">
        <f>IF(Saison!P12=" "," ",Saison!P12)</f>
        <v>0</v>
      </c>
      <c r="O14" s="61">
        <f>IF(Saison!Q12=" "," ",Saison!Q12)</f>
        <v>0</v>
      </c>
      <c r="P14" s="61">
        <f>IF(Saison!R12=" "," ",Saison!R12)</f>
        <v>0</v>
      </c>
      <c r="Q14" s="61">
        <f>IF(Saison!S12=" "," ",Saison!S12)</f>
        <v>0</v>
      </c>
    </row>
    <row r="15" spans="1:18" ht="25.5" customHeight="1" x14ac:dyDescent="0.2">
      <c r="B15" s="56">
        <f t="array" ref="B15">Saison!A13</f>
        <v>0</v>
      </c>
      <c r="C15" s="56" t="str">
        <f t="array" ref="C15">Saison!B14</f>
        <v>RESERTATIONS</v>
      </c>
      <c r="D15" s="56">
        <f t="array" ref="D15">Saison!C14</f>
        <v>0</v>
      </c>
      <c r="E15" s="56" t="str">
        <f t="array" ref="E15">Saison!D14</f>
        <v>TOTAL PLACES  Salle A+Salle B</v>
      </c>
      <c r="F15" s="56" t="str">
        <f t="array" ref="F15">Saison!E14</f>
        <v>TOTAL COUT DES PLACES par REGION</v>
      </c>
      <c r="G15" s="56">
        <f t="array" ref="G15">Saison!F14</f>
        <v>0</v>
      </c>
      <c r="H15" s="56">
        <f t="array" ref="H15">Saison!G14</f>
        <v>0</v>
      </c>
      <c r="I15" s="56">
        <f t="array" ref="I15">Saison!H14</f>
        <v>0</v>
      </c>
      <c r="J15" s="54">
        <f t="array" ref="J15">Saison!I14</f>
        <v>0</v>
      </c>
      <c r="K15" s="54">
        <f t="array" ref="K15">Saison!J14</f>
        <v>0</v>
      </c>
      <c r="L15" s="54">
        <f t="array" ref="L15">Saison!L13</f>
        <v>0</v>
      </c>
      <c r="M15" s="54">
        <f>Saison!O13</f>
        <v>0</v>
      </c>
      <c r="N15" s="61">
        <f>IF(Saison!P13=" "," ",Saison!P13)</f>
        <v>0</v>
      </c>
      <c r="O15" s="61">
        <f>IF(Saison!Q13=" "," ",Saison!Q13)</f>
        <v>0</v>
      </c>
      <c r="P15" s="61">
        <f>IF(Saison!R13=" "," ",Saison!R13)</f>
        <v>0</v>
      </c>
      <c r="Q15" s="61">
        <f>IF(Saison!S13=" "," ",Saison!S13)</f>
        <v>0</v>
      </c>
    </row>
    <row r="16" spans="1:18" x14ac:dyDescent="0.2">
      <c r="B16" s="56"/>
      <c r="C16" s="54"/>
      <c r="D16" s="54"/>
      <c r="E16" s="54"/>
      <c r="F16" s="54"/>
      <c r="G16" s="61"/>
      <c r="H16" s="61"/>
      <c r="I16" s="54"/>
      <c r="J16" s="54"/>
      <c r="K16" s="54"/>
      <c r="L16" s="54"/>
      <c r="M16" s="55"/>
      <c r="N16" s="54"/>
      <c r="O16" s="54"/>
      <c r="P16" s="54"/>
      <c r="Q16" s="54"/>
      <c r="R16" s="54"/>
    </row>
    <row r="17" spans="2:18" x14ac:dyDescent="0.2">
      <c r="B17" s="56"/>
      <c r="C17" s="54"/>
      <c r="D17" s="54"/>
      <c r="E17" s="54"/>
      <c r="F17" s="54"/>
      <c r="G17" s="61"/>
      <c r="H17" s="61"/>
      <c r="I17" s="54"/>
      <c r="J17" s="54"/>
      <c r="K17" s="54"/>
      <c r="L17" s="54"/>
      <c r="M17" s="55"/>
      <c r="N17" s="54"/>
      <c r="O17" s="54"/>
      <c r="P17" s="54"/>
      <c r="Q17" s="54"/>
      <c r="R17" s="54"/>
    </row>
  </sheetData>
  <mergeCells count="15">
    <mergeCell ref="B2:B3"/>
    <mergeCell ref="D2:D3"/>
    <mergeCell ref="C2:C3"/>
    <mergeCell ref="E2:E3"/>
    <mergeCell ref="F2:F3"/>
    <mergeCell ref="O2:O3"/>
    <mergeCell ref="P2:P3"/>
    <mergeCell ref="Q2:Q3"/>
    <mergeCell ref="G2:H2"/>
    <mergeCell ref="K2:K3"/>
    <mergeCell ref="L2:L3"/>
    <mergeCell ref="N2:N3"/>
    <mergeCell ref="I2:I3"/>
    <mergeCell ref="J2:J3"/>
    <mergeCell ref="M2:M3"/>
  </mergeCells>
  <conditionalFormatting sqref="B4:Q15">
    <cfRule type="cellIs" dxfId="0" priority="1" operator="equal">
      <formula>0</formula>
    </cfRule>
  </conditionalFormatting>
  <dataValidations count="1">
    <dataValidation type="list" allowBlank="1" showInputMessage="1" showErrorMessage="1" sqref="A1">
      <formula1>BASE_REGIONS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C3" sqref="C3"/>
    </sheetView>
  </sheetViews>
  <sheetFormatPr baseColWidth="10" defaultRowHeight="12.75" x14ac:dyDescent="0.2"/>
  <cols>
    <col min="1" max="1" width="14.28515625" bestFit="1" customWidth="1"/>
    <col min="4" max="4" width="18.140625" customWidth="1"/>
    <col min="5" max="5" width="18" customWidth="1"/>
    <col min="9" max="9" width="14.28515625" bestFit="1" customWidth="1"/>
  </cols>
  <sheetData>
    <row r="1" spans="1:5" ht="26.25" customHeight="1" x14ac:dyDescent="0.2">
      <c r="A1" s="2"/>
      <c r="B1" s="86" t="s">
        <v>14</v>
      </c>
      <c r="C1" s="87"/>
      <c r="D1" s="88" t="s">
        <v>44</v>
      </c>
      <c r="E1" s="90" t="s">
        <v>36</v>
      </c>
    </row>
    <row r="2" spans="1:5" ht="27" customHeight="1" x14ac:dyDescent="0.2">
      <c r="A2" s="2"/>
      <c r="B2" s="52" t="s">
        <v>4</v>
      </c>
      <c r="C2" s="52" t="s">
        <v>7</v>
      </c>
      <c r="D2" s="89"/>
      <c r="E2" s="91"/>
    </row>
    <row r="3" spans="1:5" ht="15.75" x14ac:dyDescent="0.25">
      <c r="A3" s="1" t="s">
        <v>5</v>
      </c>
      <c r="B3" s="10">
        <f t="array" ref="B3">SUM((REGION=$A3)*(NOMBRE)*(LIEU="Salle A"))</f>
        <v>30</v>
      </c>
      <c r="C3" s="10">
        <f t="array" ref="C3">SUM((REGION=$A3)*(NOMBRE)*(LIEU="Salle B"))</f>
        <v>0</v>
      </c>
      <c r="D3" s="11">
        <f t="array" ref="D3">SUMIF(REGION,A3,NOMBRE)</f>
        <v>30</v>
      </c>
      <c r="E3" s="12">
        <f>SUMPRODUCT((REGION=$A3)*(NOMBRE)*(PRIX))</f>
        <v>3000</v>
      </c>
    </row>
    <row r="4" spans="1:5" ht="15.75" x14ac:dyDescent="0.25">
      <c r="A4" s="1" t="s">
        <v>6</v>
      </c>
      <c r="B4" s="10">
        <f t="array" ref="B4">SUM((REGION=$A4)*(NOMBRE)*(LIEU="Salle A"))</f>
        <v>8</v>
      </c>
      <c r="C4" s="10">
        <f t="array" ref="C4">SUM((REGION=$A4)*(NOMBRE)*(LIEU="Salle B"))</f>
        <v>0</v>
      </c>
      <c r="D4" s="11">
        <f t="array" ref="D4">SUMIF(REGION,A4,NOMBRE)</f>
        <v>8</v>
      </c>
      <c r="E4" s="12">
        <f t="array" ref="E4">SUMPRODUCT((REGION=$A4)*(NOMBRE)*(PRIX))</f>
        <v>1600</v>
      </c>
    </row>
    <row r="5" spans="1:5" ht="15.75" x14ac:dyDescent="0.25">
      <c r="A5" s="1" t="s">
        <v>8</v>
      </c>
      <c r="B5" s="10">
        <f t="array" ref="B5">SUM((REGION=$A5)*(NOMBRE)*(LIEU="Salle A"))</f>
        <v>0</v>
      </c>
      <c r="C5" s="10">
        <f t="array" ref="C5">SUM((REGION=$A5)*(NOMBRE)*(LIEU="Salle B"))</f>
        <v>56</v>
      </c>
      <c r="D5" s="11">
        <f t="array" ref="D5">SUMIF(REGION,A5,NOMBRE)</f>
        <v>56</v>
      </c>
      <c r="E5" s="12">
        <f t="array" ref="E5">SUMPRODUCT((REGION=$A5)*(NOMBRE)*(PRIX))</f>
        <v>16800</v>
      </c>
    </row>
    <row r="6" spans="1:5" ht="15.75" x14ac:dyDescent="0.25">
      <c r="A6" s="1" t="s">
        <v>9</v>
      </c>
      <c r="B6" s="10">
        <f t="array" ref="B6">SUM((REGION=$A6)*(NOMBRE)*(LIEU="Salle A"))</f>
        <v>0</v>
      </c>
      <c r="C6" s="10">
        <f t="array" ref="C6">SUM((REGION=$A6)*(NOMBRE)*(LIEU="Salle B"))</f>
        <v>12</v>
      </c>
      <c r="D6" s="11">
        <f t="array" ref="D6">SUMIF(REGION,A6,NOMBRE)</f>
        <v>12</v>
      </c>
      <c r="E6" s="12">
        <f t="array" ref="E6">SUMPRODUCT((REGION=$A6)*(NOMBRE)*(PRIX))</f>
        <v>4800</v>
      </c>
    </row>
    <row r="7" spans="1:5" ht="15.75" x14ac:dyDescent="0.2">
      <c r="A7" s="8" t="s">
        <v>10</v>
      </c>
      <c r="B7" s="3">
        <f>SUM(B3:B6)</f>
        <v>38</v>
      </c>
      <c r="C7" s="3">
        <f>SUM(C3:C6)</f>
        <v>68</v>
      </c>
      <c r="D7" s="3">
        <f>SUM(D3:D6)</f>
        <v>106</v>
      </c>
      <c r="E7" s="9">
        <f>SUM(E3:E6)</f>
        <v>26200</v>
      </c>
    </row>
  </sheetData>
  <mergeCells count="3">
    <mergeCell ref="B1:C1"/>
    <mergeCell ref="D1:D2"/>
    <mergeCell ref="E1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1" sqref="C1:C3"/>
    </sheetView>
  </sheetViews>
  <sheetFormatPr baseColWidth="10" defaultRowHeight="12.75" x14ac:dyDescent="0.2"/>
  <cols>
    <col min="1" max="1" width="14.28515625" bestFit="1" customWidth="1"/>
  </cols>
  <sheetData>
    <row r="1" spans="1:3" x14ac:dyDescent="0.2">
      <c r="A1" s="6" t="s">
        <v>28</v>
      </c>
      <c r="C1" t="s">
        <v>63</v>
      </c>
    </row>
    <row r="2" spans="1:3" ht="15" x14ac:dyDescent="0.25">
      <c r="A2" s="1" t="s">
        <v>5</v>
      </c>
      <c r="C2" t="s">
        <v>29</v>
      </c>
    </row>
    <row r="3" spans="1:3" ht="15" x14ac:dyDescent="0.25">
      <c r="A3" s="1" t="s">
        <v>6</v>
      </c>
      <c r="C3" t="s">
        <v>30</v>
      </c>
    </row>
    <row r="4" spans="1:3" ht="15" x14ac:dyDescent="0.25">
      <c r="A4" s="1" t="s">
        <v>8</v>
      </c>
    </row>
    <row r="5" spans="1:3" ht="15" x14ac:dyDescent="0.25">
      <c r="A5" s="1" t="s"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showZeros="0" tabSelected="1" workbookViewId="0">
      <selection activeCell="B5" sqref="B5"/>
    </sheetView>
  </sheetViews>
  <sheetFormatPr baseColWidth="10" defaultRowHeight="12.75" x14ac:dyDescent="0.2"/>
  <cols>
    <col min="1" max="1" width="16.28515625" customWidth="1"/>
    <col min="2" max="2" width="21.28515625" customWidth="1"/>
    <col min="3" max="3" width="7.85546875" customWidth="1"/>
    <col min="5" max="5" width="12.42578125" customWidth="1"/>
    <col min="6" max="6" width="12.140625" customWidth="1"/>
    <col min="7" max="7" width="8.5703125" customWidth="1"/>
    <col min="8" max="8" width="6.28515625" customWidth="1"/>
    <col min="9" max="9" width="11.85546875" bestFit="1" customWidth="1"/>
    <col min="10" max="10" width="19.5703125" bestFit="1" customWidth="1"/>
  </cols>
  <sheetData>
    <row r="1" spans="1:10" ht="15.75" x14ac:dyDescent="0.25">
      <c r="A1" s="68" t="s">
        <v>9</v>
      </c>
      <c r="B1" s="69" t="s">
        <v>30</v>
      </c>
      <c r="C1" s="40"/>
      <c r="D1" s="40"/>
      <c r="E1" s="44"/>
      <c r="F1" s="40"/>
      <c r="G1" s="40"/>
      <c r="H1" s="40"/>
      <c r="I1" s="45"/>
      <c r="J1" s="40"/>
    </row>
    <row r="2" spans="1:10" ht="15.75" x14ac:dyDescent="0.25">
      <c r="A2" s="40"/>
      <c r="B2" s="70" t="s">
        <v>11</v>
      </c>
      <c r="C2" s="70" t="s">
        <v>33</v>
      </c>
      <c r="D2" s="70" t="s">
        <v>0</v>
      </c>
      <c r="E2" s="71" t="s">
        <v>2</v>
      </c>
      <c r="F2" s="92" t="s">
        <v>31</v>
      </c>
      <c r="G2" s="92"/>
      <c r="H2" s="70" t="s">
        <v>23</v>
      </c>
      <c r="I2" s="72" t="s">
        <v>34</v>
      </c>
      <c r="J2" s="70" t="s">
        <v>21</v>
      </c>
    </row>
    <row r="3" spans="1:10" x14ac:dyDescent="0.2">
      <c r="B3" s="66"/>
      <c r="C3" s="67"/>
      <c r="D3" s="67"/>
      <c r="E3" s="67"/>
      <c r="F3" s="67"/>
      <c r="G3" s="67"/>
      <c r="H3" s="67"/>
      <c r="I3" s="67"/>
      <c r="J3" s="67"/>
    </row>
    <row r="4" spans="1:10" x14ac:dyDescent="0.2">
      <c r="B4" s="66">
        <f>IF($B$1="Spectacle 1",INDEX(Saison!$B$3:$N$6,MATCH($A$1,Reg_Sp1,0),MATCH(Feuil1!B$2,Saison!$B$1:$N$1,0)),IF($B$1="Spectacle 2",INDEX(Saison!$B$8:$N$11,MATCH($A$1,Reg_Sp2,0),MATCH(Feuil1!B$2,Saison!$B$1:$N$1,0)),""))</f>
        <v>41853</v>
      </c>
      <c r="C4" s="67" t="str">
        <f>IF($B$1="Spectacle 1",INDEX(Saison!$B$3:$N$6,MATCH($A$1,Reg_Sp1,0),MATCH(Feuil1!C$2,Saison!$B$1:$N$1,0)),IF($B$1="Spectacle 2",INDEX(Saison!$B$8:$N$11,MATCH($A$1,Reg_Sp2,0),MATCH(Feuil1!C$2,Saison!$B$1:$N$1,0)),""))</f>
        <v>F</v>
      </c>
      <c r="D4" s="67" t="str">
        <f>IF($B$1="Spectacle 1",INDEX(Saison!$B$3:$N$6,MATCH($A$1,Reg_Sp1,0),MATCH(Feuil1!D$2,Saison!$B$1:$N$1,0)),IF($B$1="Spectacle 2",INDEX(Saison!$B$8:$N$11,MATCH($A$1,Reg_Sp2,0),MATCH(Feuil1!D$2,Saison!$B$1:$N$1,0)),""))</f>
        <v>Salle B</v>
      </c>
      <c r="E4" s="67" t="str">
        <f>IF($B$1="Spectacle 1",INDEX(Saison!$B$3:$N$6,MATCH($A$1,Reg_Sp1,0),MATCH(Feuil1!E$2,Saison!$B$1:$N$1,0)),IF($B$1="Spectacle 2",INDEX(Saison!$B$8:$N$11,MATCH($A$1,Reg_Sp2,0),MATCH(Feuil1!E$2,Saison!$B$1:$N$1,0)),""))</f>
        <v>VENDEUR 4</v>
      </c>
      <c r="F4" s="67" t="str">
        <f>IF($B$1="Spectacle 1",INDEX(Saison!$B$3:$N$6,MATCH($A$1,Reg_Sp1,0),MATCH(Feuil1!F$2,Saison!$B$1:$N$1,0)),IF($B$1="Spectacle 2",INDEX(Saison!$B$8:$N$11,MATCH($A$1,Reg_Sp2,0),MATCH(Feuil1!F$2,Saison!$B$1:$N$1,0)),""))</f>
        <v>VARLY</v>
      </c>
      <c r="G4" s="67" t="str">
        <f>IF($B$1="Spectacle 1",INDEX(Saison!$B$3:$N$6,MATCH($A$1,Reg_Sp1,0),MATCH(Feuil1!F$2,Saison!$B$1:$N$1,0)+1),IF($B$1="Spectacle 2",INDEX(Saison!$B$8:$N$11,MATCH($A$1,Reg_Sp2,0),MATCH(Feuil1!F$2,Saison!$B$1:$N$1,0)+1),""))</f>
        <v>Margaret</v>
      </c>
      <c r="H4" s="67" t="str">
        <f>IF($B$1="Spectacle 1",INDEX(Saison!$B$3:$N$6,MATCH($A$1,Reg_Sp1,0),MATCH(Feuil1!H$2,Saison!$B$1:$N$1,0)),IF($B$1="Spectacle 2",INDEX(Saison!$B$8:$N$11,MATCH($A$1,Reg_Sp2,0),MATCH(Feuil1!H$2,Saison!$B$1:$N$1,0)),""))</f>
        <v>€</v>
      </c>
      <c r="I4" s="67">
        <f>IF($B$1="Spectacle 1",INDEX(Saison!$B$3:$N$6,MATCH($A$1,Reg_Sp1,0),MATCH(Feuil1!I$2,Saison!$B$1:$N$1,0)),IF($B$1="Spectacle 2",INDEX(Saison!$B$8:$N$11,MATCH($A$1,Reg_Sp2,0),MATCH(Feuil1!I$2,Saison!$B$1:$N$1,0)),""))</f>
        <v>40</v>
      </c>
      <c r="J4" s="67">
        <f>INDEX(Saison!$B$3:$N$6,MATCH($A$1,Reg_Sp1,0),MATCH(Feuil1!J$2,Saison!$B$1:$N$1,0))</f>
        <v>0</v>
      </c>
    </row>
    <row r="5" spans="1:10" ht="12.75" customHeight="1" x14ac:dyDescent="0.2">
      <c r="B5" s="66"/>
      <c r="C5" s="67"/>
      <c r="D5" s="67"/>
      <c r="E5" s="67"/>
      <c r="F5" s="67"/>
      <c r="G5" s="67"/>
      <c r="H5" s="67"/>
      <c r="I5" s="67"/>
    </row>
    <row r="6" spans="1:10" x14ac:dyDescent="0.2">
      <c r="B6" s="66"/>
      <c r="C6" s="67"/>
      <c r="D6" s="67"/>
      <c r="E6" s="67"/>
      <c r="F6" s="67"/>
      <c r="G6" s="67"/>
      <c r="H6" s="67"/>
      <c r="I6" s="67"/>
      <c r="J6" s="67"/>
    </row>
  </sheetData>
  <mergeCells count="1">
    <mergeCell ref="F2:G2"/>
  </mergeCells>
  <dataValidations count="2">
    <dataValidation type="list" allowBlank="1" showInputMessage="1" showErrorMessage="1" sqref="A1">
      <formula1>Reg_Sp1</formula1>
    </dataValidation>
    <dataValidation type="list" allowBlank="1" showInputMessage="1" showErrorMessage="1" sqref="B1">
      <formula1>Spectacles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ht="12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8</vt:i4>
      </vt:variant>
    </vt:vector>
  </HeadingPairs>
  <TitlesOfParts>
    <vt:vector size="14" baseType="lpstr">
      <vt:lpstr>Saison</vt:lpstr>
      <vt:lpstr>Filtre par Régions</vt:lpstr>
      <vt:lpstr>Déplacement Tableau Réservation</vt:lpstr>
      <vt:lpstr>Base Régions</vt:lpstr>
      <vt:lpstr>Feuil1</vt:lpstr>
      <vt:lpstr>Feuil2</vt:lpstr>
      <vt:lpstr>BASE_REGIONS</vt:lpstr>
      <vt:lpstr>LIEU</vt:lpstr>
      <vt:lpstr>NOMBRE</vt:lpstr>
      <vt:lpstr>PRIX</vt:lpstr>
      <vt:lpstr>Reg_Sp1</vt:lpstr>
      <vt:lpstr>Reg_Sp2</vt:lpstr>
      <vt:lpstr>REGION</vt:lpstr>
      <vt:lpstr>Spectacles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Antigone</dc:creator>
  <cp:lastModifiedBy>Robert JAMIN</cp:lastModifiedBy>
  <dcterms:created xsi:type="dcterms:W3CDTF">2014-05-11T21:14:34Z</dcterms:created>
  <dcterms:modified xsi:type="dcterms:W3CDTF">2014-05-17T18:44:33Z</dcterms:modified>
</cp:coreProperties>
</file>