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600" windowHeight="7995" tabRatio="718" activeTab="2"/>
  </bookViews>
  <sheets>
    <sheet name="Renseignements" sheetId="1" r:id="rId1"/>
    <sheet name="Ce que fait le tableau" sheetId="2" r:id="rId2"/>
    <sheet name="Feuille de présence" sheetId="3" r:id="rId3"/>
    <sheet name="Moyennes" sheetId="4" r:id="rId4"/>
    <sheet name="Fréquentation globale" sheetId="5" r:id="rId5"/>
    <sheet name="Fréquentation 4-5 ans" sheetId="6" r:id="rId6"/>
    <sheet name="Fréquentation 6-11 ans" sheetId="7" r:id="rId7"/>
    <sheet name="Fréquentation 12-17 ans" sheetId="8" r:id="rId8"/>
    <sheet name="Pourcentage S1" sheetId="9" r:id="rId9"/>
    <sheet name="Pourcentage S2" sheetId="10" r:id="rId10"/>
    <sheet name="Calculs" sheetId="11" state="hidden" r:id="rId11"/>
    <sheet name="Global" sheetId="12" r:id="rId12"/>
  </sheets>
  <definedNames>
    <definedName name="Z_AB294180_65FB_4E71_81B4_0B553B726320_.wvu.FilterData" localSheetId="2" hidden="1">'Feuille de présence'!$A$7:$Z$16</definedName>
  </definedNames>
  <calcPr fullCalcOnLoad="1"/>
</workbook>
</file>

<file path=xl/sharedStrings.xml><?xml version="1.0" encoding="utf-8"?>
<sst xmlns="http://schemas.openxmlformats.org/spreadsheetml/2006/main" count="196" uniqueCount="75">
  <si>
    <t>NOM</t>
  </si>
  <si>
    <t>Prénom</t>
  </si>
  <si>
    <t>Âge</t>
  </si>
  <si>
    <t>Date de naissance</t>
  </si>
  <si>
    <t>Semaine 1</t>
  </si>
  <si>
    <t>Semaine 2</t>
  </si>
  <si>
    <t>Semaine 4</t>
  </si>
  <si>
    <t>TOT</t>
  </si>
  <si>
    <t>Moyennes :</t>
  </si>
  <si>
    <t>m</t>
  </si>
  <si>
    <t>am</t>
  </si>
  <si>
    <t>Globale</t>
  </si>
  <si>
    <t>enfant(s) de moyenne par demi journée pour cette semaine</t>
  </si>
  <si>
    <t>enfant(s) de moyenne par demi journée pour les quatre semaines</t>
  </si>
  <si>
    <t>demi journée de fréquentation pour cette semaine</t>
  </si>
  <si>
    <t>journée(s) de fréquentation pour cette semaine</t>
  </si>
  <si>
    <t>journée(s) de fréquentation pour les quatre semaines</t>
  </si>
  <si>
    <t>heure(s) de fréquentation pour cette semaine</t>
  </si>
  <si>
    <t>heure(s) de fréquentation pour les quatre semaines</t>
  </si>
  <si>
    <t>Date du premier jour du séjour :</t>
  </si>
  <si>
    <t>demi journées de fréquentation pour les quatre semaines</t>
  </si>
  <si>
    <t>Tranche d'âge</t>
  </si>
  <si>
    <t>Total</t>
  </si>
  <si>
    <t>???</t>
  </si>
  <si>
    <t>heure(s) de fréquentation pour les quatre semaines pour cette tranche d'âge</t>
  </si>
  <si>
    <t>inscrit(s) sur cette période</t>
  </si>
  <si>
    <t xml:space="preserve">enfant(s) de moyenne par demi journée pour la semaine </t>
  </si>
  <si>
    <r>
      <t xml:space="preserve">Fréquentation :
</t>
    </r>
    <r>
      <rPr>
        <i/>
        <sz val="9"/>
        <color indexed="8"/>
        <rFont val="Calibri"/>
        <family val="2"/>
      </rPr>
      <t>(en demi-journée)</t>
    </r>
  </si>
  <si>
    <r>
      <t xml:space="preserve">Fréquentation :
</t>
    </r>
    <r>
      <rPr>
        <i/>
        <sz val="9"/>
        <color indexed="8"/>
        <rFont val="Calibri"/>
        <family val="2"/>
      </rPr>
      <t>(en jours)</t>
    </r>
  </si>
  <si>
    <r>
      <t xml:space="preserve">Fréquentation :
</t>
    </r>
    <r>
      <rPr>
        <i/>
        <sz val="9"/>
        <color indexed="8"/>
        <rFont val="Calibri"/>
        <family val="2"/>
      </rPr>
      <t>(en heures)</t>
    </r>
  </si>
  <si>
    <t>Inscrits</t>
  </si>
  <si>
    <t>Cette feuille est en lecture seule. 
Aucune modification ne doit y être apportée. 
Les calculs se font automatiquements.</t>
  </si>
  <si>
    <t>Sur les quatre semaines</t>
  </si>
  <si>
    <t>demi-journée(s)</t>
  </si>
  <si>
    <t>4-5 ans</t>
  </si>
  <si>
    <t xml:space="preserve"> 6-11 ans</t>
  </si>
  <si>
    <t>12-17 ans</t>
  </si>
  <si>
    <t>6-11 ans</t>
  </si>
  <si>
    <r>
      <t xml:space="preserve">Fréquentation :
</t>
    </r>
    <r>
      <rPr>
        <i/>
        <sz val="9"/>
        <color indexed="8"/>
        <rFont val="Calibri"/>
        <family val="2"/>
      </rPr>
      <t>(12-17 ans)</t>
    </r>
  </si>
  <si>
    <r>
      <t xml:space="preserve">Fréquentation :
</t>
    </r>
    <r>
      <rPr>
        <i/>
        <sz val="9"/>
        <color indexed="8"/>
        <rFont val="Calibri"/>
        <family val="2"/>
      </rPr>
      <t>(6-11 ans)</t>
    </r>
  </si>
  <si>
    <r>
      <t xml:space="preserve">Fréquentation :
</t>
    </r>
    <r>
      <rPr>
        <i/>
        <sz val="9"/>
        <color indexed="8"/>
        <rFont val="Calibri"/>
        <family val="2"/>
      </rPr>
      <t>(4-5 ans)</t>
    </r>
  </si>
  <si>
    <t>Informations</t>
  </si>
  <si>
    <t>Nombre d'heures comptabilisées par demi-journée :</t>
  </si>
  <si>
    <t>Nombre d'heures comptabilisées par journée :</t>
  </si>
  <si>
    <r>
      <t xml:space="preserve">L'utilisation de ce tableau se veut simple et accessible à tous !
Merci de me faire parvenir vos remarques et améliorations éventuelles par courriel
</t>
    </r>
    <r>
      <rPr>
        <i/>
        <sz val="11"/>
        <color indexed="8"/>
        <rFont val="Calibri"/>
        <family val="2"/>
      </rPr>
      <t>admin@lanimetvous.com</t>
    </r>
  </si>
  <si>
    <t>Ce que fait ce tableau :</t>
  </si>
  <si>
    <t>·</t>
  </si>
  <si>
    <t>Moyenne du nombre d'enfant pour chaque semaine</t>
  </si>
  <si>
    <t>Moyenne du nombre d'enfant pour la totalité du séjour</t>
  </si>
  <si>
    <t>Fréquentations :</t>
  </si>
  <si>
    <t>Fréquentation globale</t>
  </si>
  <si>
    <t>En demi-journée</t>
  </si>
  <si>
    <t>En journée</t>
  </si>
  <si>
    <t>En heure</t>
  </si>
  <si>
    <t>En demi-journée pour chaque semaine</t>
  </si>
  <si>
    <t>En demi-journée pour la totalité du séjour</t>
  </si>
  <si>
    <t>En journée pour chaque semaine</t>
  </si>
  <si>
    <t>En journée pour la totalité du séjour</t>
  </si>
  <si>
    <t>En heure pour chaque semaine</t>
  </si>
  <si>
    <t>En heure pour la totalité du séjour</t>
  </si>
  <si>
    <t>Fréquentation par tranche d'âge</t>
  </si>
  <si>
    <t>Fréquentation par semaine par tranche d'âge</t>
  </si>
  <si>
    <t>Pourcentages :</t>
  </si>
  <si>
    <t>Le tableau utilise les tranche d'âge de la CAF</t>
  </si>
  <si>
    <t>Les dons pour l'association sont les bienvenus</t>
  </si>
  <si>
    <t>x</t>
  </si>
  <si>
    <t>Version : 1.1</t>
  </si>
  <si>
    <t>fcvghbj</t>
  </si>
  <si>
    <t>yfrvgtubhyuj</t>
  </si>
  <si>
    <t>Nom de la période de vacances :</t>
  </si>
  <si>
    <t>Informations importantes à modifier si nécessaire !</t>
  </si>
  <si>
    <t>Période :</t>
  </si>
  <si>
    <t>Vacances de Printemps 2014</t>
  </si>
  <si>
    <t>tbiu</t>
  </si>
  <si>
    <t>jytbki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</si>
</sst>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"/>
    <numFmt numFmtId="165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3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3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color indexed="8"/>
      <name val="Symbol"/>
      <family val="1"/>
    </font>
    <font>
      <b/>
      <i/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303030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FFC000"/>
      <name val="Arial"/>
      <family val="2"/>
    </font>
    <font>
      <b/>
      <sz val="10"/>
      <color rgb="FFFF0000"/>
      <name val="Arial"/>
      <family val="2"/>
    </font>
    <font>
      <sz val="11"/>
      <color theme="1"/>
      <name val="Symbol"/>
      <family val="1"/>
    </font>
    <font>
      <b/>
      <sz val="18"/>
      <color theme="1"/>
      <name val="Calibri"/>
      <family val="2"/>
    </font>
    <font>
      <b/>
      <i/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double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8" fillId="2" borderId="10" xfId="0" applyFont="1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28" fillId="2" borderId="12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0" fontId="28" fillId="2" borderId="14" xfId="0" applyFont="1" applyFill="1" applyBorder="1" applyAlignment="1" applyProtection="1">
      <alignment horizontal="center" vertical="center"/>
      <protection/>
    </xf>
    <xf numFmtId="0" fontId="0" fillId="7" borderId="15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2" fillId="33" borderId="16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1" fontId="64" fillId="0" borderId="13" xfId="0" applyNumberFormat="1" applyFont="1" applyBorder="1" applyAlignment="1" applyProtection="1">
      <alignment horizontal="center" vertical="center"/>
      <protection/>
    </xf>
    <xf numFmtId="0" fontId="63" fillId="0" borderId="17" xfId="0" applyFont="1" applyBorder="1" applyAlignment="1" applyProtection="1">
      <alignment horizontal="center"/>
      <protection/>
    </xf>
    <xf numFmtId="0" fontId="63" fillId="0" borderId="0" xfId="0" applyFont="1" applyBorder="1" applyAlignment="1">
      <alignment horizontal="left"/>
    </xf>
    <xf numFmtId="0" fontId="63" fillId="0" borderId="0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65" fillId="7" borderId="20" xfId="0" applyFont="1" applyFill="1" applyBorder="1" applyAlignment="1" applyProtection="1">
      <alignment horizontal="center" vertical="center"/>
      <protection locked="0"/>
    </xf>
    <xf numFmtId="0" fontId="33" fillId="2" borderId="21" xfId="0" applyFont="1" applyFill="1" applyBorder="1" applyAlignment="1" applyProtection="1">
      <alignment horizontal="center" vertical="center"/>
      <protection locked="0"/>
    </xf>
    <xf numFmtId="0" fontId="65" fillId="7" borderId="22" xfId="0" applyFont="1" applyFill="1" applyBorder="1" applyAlignment="1" applyProtection="1">
      <alignment horizontal="center" vertical="center"/>
      <protection locked="0"/>
    </xf>
    <xf numFmtId="0" fontId="33" fillId="2" borderId="23" xfId="0" applyFont="1" applyFill="1" applyBorder="1" applyAlignment="1" applyProtection="1">
      <alignment horizontal="center" vertical="center"/>
      <protection locked="0"/>
    </xf>
    <xf numFmtId="0" fontId="65" fillId="7" borderId="24" xfId="0" applyFont="1" applyFill="1" applyBorder="1" applyAlignment="1" applyProtection="1">
      <alignment horizontal="center" vertical="center"/>
      <protection locked="0"/>
    </xf>
    <xf numFmtId="0" fontId="33" fillId="2" borderId="19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right" indent="1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65" fillId="7" borderId="13" xfId="0" applyFont="1" applyFill="1" applyBorder="1" applyAlignment="1" applyProtection="1">
      <alignment horizontal="center" vertical="center"/>
      <protection locked="0"/>
    </xf>
    <xf numFmtId="0" fontId="33" fillId="2" borderId="14" xfId="0" applyFont="1" applyFill="1" applyBorder="1" applyAlignment="1" applyProtection="1">
      <alignment horizontal="center" vertical="center"/>
      <protection locked="0"/>
    </xf>
    <xf numFmtId="0" fontId="65" fillId="7" borderId="11" xfId="0" applyFont="1" applyFill="1" applyBorder="1" applyAlignment="1" applyProtection="1">
      <alignment horizontal="center" vertical="center"/>
      <protection locked="0"/>
    </xf>
    <xf numFmtId="0" fontId="33" fillId="2" borderId="12" xfId="0" applyFont="1" applyFill="1" applyBorder="1" applyAlignment="1" applyProtection="1">
      <alignment horizontal="center" vertical="center"/>
      <protection locked="0"/>
    </xf>
    <xf numFmtId="0" fontId="65" fillId="7" borderId="15" xfId="0" applyFont="1" applyFill="1" applyBorder="1" applyAlignment="1" applyProtection="1">
      <alignment horizontal="center" vertical="center"/>
      <protection locked="0"/>
    </xf>
    <xf numFmtId="0" fontId="33" fillId="2" borderId="10" xfId="0" applyFont="1" applyFill="1" applyBorder="1" applyAlignment="1" applyProtection="1">
      <alignment horizontal="center" vertical="center"/>
      <protection locked="0"/>
    </xf>
    <xf numFmtId="14" fontId="60" fillId="0" borderId="0" xfId="0" applyNumberFormat="1" applyFont="1" applyFill="1" applyBorder="1" applyAlignment="1" applyProtection="1">
      <alignment vertical="center"/>
      <protection locked="0"/>
    </xf>
    <xf numFmtId="14" fontId="60" fillId="0" borderId="0" xfId="0" applyNumberFormat="1" applyFont="1" applyFill="1" applyBorder="1" applyAlignment="1" applyProtection="1">
      <alignment vertical="center"/>
      <protection/>
    </xf>
    <xf numFmtId="14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 wrapText="1"/>
    </xf>
    <xf numFmtId="0" fontId="62" fillId="35" borderId="28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0" fontId="63" fillId="34" borderId="16" xfId="0" applyFont="1" applyFill="1" applyBorder="1" applyAlignment="1">
      <alignment vertical="center"/>
    </xf>
    <xf numFmtId="1" fontId="0" fillId="0" borderId="0" xfId="0" applyNumberFormat="1" applyAlignment="1">
      <alignment horizontal="right"/>
    </xf>
    <xf numFmtId="1" fontId="67" fillId="0" borderId="0" xfId="0" applyNumberFormat="1" applyFont="1" applyBorder="1" applyAlignment="1">
      <alignment horizontal="right" vertical="center" wrapText="1"/>
    </xf>
    <xf numFmtId="1" fontId="63" fillId="0" borderId="0" xfId="0" applyNumberFormat="1" applyFont="1" applyBorder="1" applyAlignment="1">
      <alignment horizontal="right" vertical="center"/>
    </xf>
    <xf numFmtId="1" fontId="0" fillId="0" borderId="16" xfId="0" applyNumberFormat="1" applyBorder="1" applyAlignment="1">
      <alignment horizontal="right"/>
    </xf>
    <xf numFmtId="1" fontId="63" fillId="0" borderId="16" xfId="0" applyNumberFormat="1" applyFont="1" applyBorder="1" applyAlignment="1">
      <alignment horizontal="right"/>
    </xf>
    <xf numFmtId="1" fontId="63" fillId="0" borderId="0" xfId="0" applyNumberFormat="1" applyFon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67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67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right"/>
    </xf>
    <xf numFmtId="0" fontId="69" fillId="0" borderId="28" xfId="0" applyFont="1" applyBorder="1" applyAlignment="1" applyProtection="1">
      <alignment horizontal="center"/>
      <protection/>
    </xf>
    <xf numFmtId="0" fontId="70" fillId="0" borderId="16" xfId="0" applyFont="1" applyBorder="1" applyAlignment="1" applyProtection="1">
      <alignment horizontal="right" vertical="center"/>
      <protection/>
    </xf>
    <xf numFmtId="0" fontId="70" fillId="0" borderId="16" xfId="0" applyFont="1" applyBorder="1" applyAlignment="1" applyProtection="1">
      <alignment horizontal="center"/>
      <protection/>
    </xf>
    <xf numFmtId="0" fontId="71" fillId="0" borderId="16" xfId="0" applyFont="1" applyBorder="1" applyAlignment="1" applyProtection="1">
      <alignment horizontal="right" vertical="center"/>
      <protection/>
    </xf>
    <xf numFmtId="0" fontId="71" fillId="0" borderId="16" xfId="0" applyFont="1" applyBorder="1" applyAlignment="1" applyProtection="1">
      <alignment horizontal="center"/>
      <protection/>
    </xf>
    <xf numFmtId="0" fontId="72" fillId="0" borderId="16" xfId="0" applyFont="1" applyBorder="1" applyAlignment="1" applyProtection="1">
      <alignment horizontal="right" vertical="center"/>
      <protection/>
    </xf>
    <xf numFmtId="0" fontId="72" fillId="0" borderId="16" xfId="0" applyFont="1" applyBorder="1" applyAlignment="1" applyProtection="1">
      <alignment horizontal="center"/>
      <protection/>
    </xf>
    <xf numFmtId="2" fontId="63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14" fontId="69" fillId="0" borderId="28" xfId="0" applyNumberFormat="1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/>
      <protection/>
    </xf>
    <xf numFmtId="0" fontId="7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3" fillId="0" borderId="0" xfId="0" applyFont="1" applyAlignment="1">
      <alignment/>
    </xf>
    <xf numFmtId="0" fontId="0" fillId="0" borderId="0" xfId="0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3" fillId="0" borderId="18" xfId="0" applyFont="1" applyBorder="1" applyAlignment="1">
      <alignment/>
    </xf>
    <xf numFmtId="0" fontId="60" fillId="0" borderId="20" xfId="0" applyFont="1" applyBorder="1" applyAlignment="1">
      <alignment/>
    </xf>
    <xf numFmtId="0" fontId="73" fillId="0" borderId="0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73" fillId="0" borderId="18" xfId="0" applyFont="1" applyBorder="1" applyAlignment="1">
      <alignment horizontal="right"/>
    </xf>
    <xf numFmtId="165" fontId="0" fillId="0" borderId="28" xfId="0" applyNumberFormat="1" applyBorder="1" applyAlignment="1">
      <alignment horizontal="right" vertical="center"/>
    </xf>
    <xf numFmtId="165" fontId="0" fillId="0" borderId="16" xfId="0" applyNumberFormat="1" applyBorder="1" applyAlignment="1">
      <alignment horizontal="right"/>
    </xf>
    <xf numFmtId="165" fontId="0" fillId="0" borderId="28" xfId="0" applyNumberFormat="1" applyFont="1" applyFill="1" applyBorder="1" applyAlignment="1">
      <alignment horizontal="right" vertical="center"/>
    </xf>
    <xf numFmtId="165" fontId="63" fillId="0" borderId="16" xfId="0" applyNumberFormat="1" applyFont="1" applyBorder="1" applyAlignment="1">
      <alignment horizontal="right"/>
    </xf>
    <xf numFmtId="165" fontId="0" fillId="0" borderId="2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17" fontId="60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76" fillId="0" borderId="13" xfId="0" applyFont="1" applyBorder="1" applyAlignment="1" applyProtection="1">
      <alignment horizontal="center" vertical="center"/>
      <protection locked="0"/>
    </xf>
    <xf numFmtId="0" fontId="76" fillId="0" borderId="12" xfId="0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7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1" xfId="0" applyBorder="1" applyAlignment="1">
      <alignment horizontal="left"/>
    </xf>
    <xf numFmtId="0" fontId="60" fillId="0" borderId="20" xfId="0" applyFont="1" applyBorder="1" applyAlignment="1">
      <alignment horizontal="left"/>
    </xf>
    <xf numFmtId="0" fontId="60" fillId="0" borderId="29" xfId="0" applyFont="1" applyBorder="1" applyAlignment="1">
      <alignment horizontal="left"/>
    </xf>
    <xf numFmtId="0" fontId="79" fillId="0" borderId="36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14" fontId="60" fillId="33" borderId="31" xfId="0" applyNumberFormat="1" applyFont="1" applyFill="1" applyBorder="1" applyAlignment="1" applyProtection="1">
      <alignment horizontal="center" vertical="center"/>
      <protection/>
    </xf>
    <xf numFmtId="14" fontId="60" fillId="33" borderId="18" xfId="0" applyNumberFormat="1" applyFont="1" applyFill="1" applyBorder="1" applyAlignment="1" applyProtection="1">
      <alignment horizontal="center" vertical="center"/>
      <protection/>
    </xf>
    <xf numFmtId="14" fontId="60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5" borderId="45" xfId="0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0" fillId="19" borderId="20" xfId="0" applyFont="1" applyFill="1" applyBorder="1" applyAlignment="1" applyProtection="1">
      <alignment horizontal="center"/>
      <protection/>
    </xf>
    <xf numFmtId="0" fontId="0" fillId="19" borderId="29" xfId="0" applyFont="1" applyFill="1" applyBorder="1" applyAlignment="1" applyProtection="1">
      <alignment horizontal="center"/>
      <protection/>
    </xf>
    <xf numFmtId="0" fontId="0" fillId="19" borderId="23" xfId="0" applyFont="1" applyFill="1" applyBorder="1" applyAlignment="1" applyProtection="1">
      <alignment horizontal="center"/>
      <protection/>
    </xf>
    <xf numFmtId="14" fontId="60" fillId="19" borderId="31" xfId="0" applyNumberFormat="1" applyFont="1" applyFill="1" applyBorder="1" applyAlignment="1" applyProtection="1">
      <alignment horizontal="center" vertical="center"/>
      <protection locked="0"/>
    </xf>
    <xf numFmtId="14" fontId="60" fillId="19" borderId="18" xfId="0" applyNumberFormat="1" applyFont="1" applyFill="1" applyBorder="1" applyAlignment="1" applyProtection="1">
      <alignment horizontal="center" vertical="center"/>
      <protection locked="0"/>
    </xf>
    <xf numFmtId="14" fontId="60" fillId="19" borderId="41" xfId="0" applyNumberFormat="1" applyFont="1" applyFill="1" applyBorder="1" applyAlignment="1" applyProtection="1">
      <alignment horizontal="center" vertical="center"/>
      <protection locked="0"/>
    </xf>
    <xf numFmtId="14" fontId="0" fillId="0" borderId="48" xfId="0" applyNumberFormat="1" applyBorder="1" applyAlignment="1" applyProtection="1">
      <alignment horizontal="center" vertical="center" wrapText="1"/>
      <protection/>
    </xf>
    <xf numFmtId="14" fontId="0" fillId="0" borderId="28" xfId="0" applyNumberFormat="1" applyBorder="1" applyAlignment="1" applyProtection="1">
      <alignment horizontal="center" vertical="center" wrapText="1"/>
      <protection/>
    </xf>
    <xf numFmtId="0" fontId="63" fillId="0" borderId="50" xfId="0" applyFont="1" applyBorder="1" applyAlignment="1" applyProtection="1">
      <alignment horizontal="center" vertical="center"/>
      <protection/>
    </xf>
    <xf numFmtId="0" fontId="63" fillId="0" borderId="51" xfId="0" applyFont="1" applyBorder="1" applyAlignment="1" applyProtection="1">
      <alignment horizontal="center" vertical="center"/>
      <protection/>
    </xf>
    <xf numFmtId="0" fontId="63" fillId="0" borderId="52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left"/>
    </xf>
    <xf numFmtId="0" fontId="0" fillId="0" borderId="16" xfId="0" applyBorder="1" applyAlignment="1">
      <alignment horizontal="left"/>
    </xf>
    <xf numFmtId="0" fontId="63" fillId="0" borderId="16" xfId="0" applyFont="1" applyBorder="1" applyAlignment="1">
      <alignment horizontal="left" vertical="center" wrapText="1"/>
    </xf>
    <xf numFmtId="0" fontId="0" fillId="33" borderId="2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7" fontId="60" fillId="33" borderId="31" xfId="0" applyNumberFormat="1" applyFont="1" applyFill="1" applyBorder="1" applyAlignment="1">
      <alignment horizontal="center"/>
    </xf>
    <xf numFmtId="0" fontId="60" fillId="33" borderId="18" xfId="0" applyFont="1" applyFill="1" applyBorder="1" applyAlignment="1">
      <alignment horizontal="center"/>
    </xf>
    <xf numFmtId="0" fontId="60" fillId="33" borderId="41" xfId="0" applyFont="1" applyFill="1" applyBorder="1" applyAlignment="1">
      <alignment horizontal="center"/>
    </xf>
    <xf numFmtId="0" fontId="67" fillId="0" borderId="53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" fontId="63" fillId="0" borderId="28" xfId="0" applyNumberFormat="1" applyFont="1" applyBorder="1" applyAlignment="1">
      <alignment horizontal="right" vertical="center"/>
    </xf>
    <xf numFmtId="1" fontId="63" fillId="0" borderId="16" xfId="0" applyNumberFormat="1" applyFont="1" applyBorder="1" applyAlignment="1">
      <alignment horizontal="right" vertical="center"/>
    </xf>
    <xf numFmtId="0" fontId="63" fillId="34" borderId="28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76" fillId="0" borderId="61" xfId="0" applyFont="1" applyBorder="1" applyAlignment="1">
      <alignment horizontal="center" vertical="center"/>
    </xf>
    <xf numFmtId="0" fontId="76" fillId="0" borderId="62" xfId="0" applyFont="1" applyBorder="1" applyAlignment="1">
      <alignment horizontal="center" vertical="center"/>
    </xf>
    <xf numFmtId="0" fontId="76" fillId="0" borderId="63" xfId="0" applyFont="1" applyBorder="1" applyAlignment="1">
      <alignment horizontal="center" vertical="center"/>
    </xf>
    <xf numFmtId="0" fontId="63" fillId="0" borderId="64" xfId="0" applyFont="1" applyBorder="1" applyAlignment="1">
      <alignment horizontal="left" vertical="center"/>
    </xf>
    <xf numFmtId="0" fontId="63" fillId="0" borderId="34" xfId="0" applyFont="1" applyBorder="1" applyAlignment="1">
      <alignment horizontal="left" vertical="center"/>
    </xf>
    <xf numFmtId="0" fontId="63" fillId="0" borderId="65" xfId="0" applyFont="1" applyBorder="1" applyAlignment="1">
      <alignment horizontal="left" vertical="center"/>
    </xf>
    <xf numFmtId="0" fontId="63" fillId="0" borderId="31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3" fillId="0" borderId="41" xfId="0" applyFont="1" applyBorder="1" applyAlignment="1">
      <alignment horizontal="left" vertical="center"/>
    </xf>
    <xf numFmtId="0" fontId="76" fillId="0" borderId="61" xfId="0" applyFont="1" applyBorder="1" applyAlignment="1">
      <alignment horizontal="center" vertical="center" wrapText="1"/>
    </xf>
    <xf numFmtId="0" fontId="76" fillId="0" borderId="62" xfId="0" applyFont="1" applyBorder="1" applyAlignment="1">
      <alignment horizontal="center" vertical="center" wrapText="1"/>
    </xf>
    <xf numFmtId="0" fontId="76" fillId="0" borderId="63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63" fillId="0" borderId="16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3" fillId="0" borderId="13" xfId="0" applyFont="1" applyBorder="1" applyAlignment="1">
      <alignment horizontal="left"/>
    </xf>
    <xf numFmtId="0" fontId="63" fillId="0" borderId="66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0175"/>
          <c:y val="0.17925"/>
          <c:w val="0.48425"/>
          <c:h val="0.7395"/>
        </c:manualLayout>
      </c:layout>
      <c:pieChart>
        <c:varyColors val="1"/>
        <c:ser>
          <c:idx val="0"/>
          <c:order val="0"/>
          <c:tx>
            <c:strRef>
              <c:f>Calculs!$B$1</c:f>
              <c:strCache>
                <c:ptCount val="1"/>
                <c:pt idx="0">
                  <c:v>Semaine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Calculs!$A$2:$A$4</c:f>
              <c:strCache>
                <c:ptCount val="3"/>
                <c:pt idx="0">
                  <c:v>4-5 ans</c:v>
                </c:pt>
                <c:pt idx="1">
                  <c:v>6-11 ans</c:v>
                </c:pt>
                <c:pt idx="2">
                  <c:v>12-17 ans</c:v>
                </c:pt>
              </c:strCache>
            </c:strRef>
          </c:cat>
          <c:val>
            <c:numRef>
              <c:f>Calculs!$B$2:$B$4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1"/>
          <c:tx>
            <c:strRef>
              <c:f>Calculs!$C$1</c:f>
              <c:strCache>
                <c:ptCount val="1"/>
                <c:pt idx="0">
                  <c:v>Semaine 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Calculs!$A$2:$A$4</c:f>
              <c:strCache>
                <c:ptCount val="3"/>
                <c:pt idx="0">
                  <c:v>4-5 ans</c:v>
                </c:pt>
                <c:pt idx="1">
                  <c:v>6-11 ans</c:v>
                </c:pt>
                <c:pt idx="2">
                  <c:v>12-17 ans</c:v>
                </c:pt>
              </c:strCache>
            </c:strRef>
          </c:cat>
          <c:val>
            <c:numRef>
              <c:f>Calculs!$C$2:$C$4</c:f>
              <c:numCach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25"/>
          <c:y val="0.47575"/>
          <c:w val="0.105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0175"/>
          <c:y val="0.17925"/>
          <c:w val="0.48425"/>
          <c:h val="0.7395"/>
        </c:manualLayout>
      </c:layout>
      <c:pieChart>
        <c:varyColors val="1"/>
        <c:ser>
          <c:idx val="2"/>
          <c:order val="0"/>
          <c:tx>
            <c:strRef>
              <c:f>Calculs!$C$1</c:f>
              <c:strCache>
                <c:ptCount val="1"/>
                <c:pt idx="0">
                  <c:v>Semaine 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Calculs!$A$2:$A$4</c:f>
              <c:strCache>
                <c:ptCount val="3"/>
                <c:pt idx="0">
                  <c:v>4-5 ans</c:v>
                </c:pt>
                <c:pt idx="1">
                  <c:v>6-11 ans</c:v>
                </c:pt>
                <c:pt idx="2">
                  <c:v>12-17 ans</c:v>
                </c:pt>
              </c:strCache>
            </c:strRef>
          </c:cat>
          <c:val>
            <c:numRef>
              <c:f>Calculs!$C$2:$C$4</c:f>
              <c:numCach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25"/>
          <c:y val="0.47575"/>
          <c:w val="0.105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89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Calculs!$A$2</c:f>
              <c:strCache>
                <c:ptCount val="1"/>
                <c:pt idx="0">
                  <c:v>4-5 ans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Calculs!$B$1:$C$1</c:f>
              <c:strCache>
                <c:ptCount val="2"/>
                <c:pt idx="0">
                  <c:v>Semaine 1</c:v>
                </c:pt>
                <c:pt idx="1">
                  <c:v>Semaine 2</c:v>
                </c:pt>
              </c:strCache>
            </c:strRef>
          </c:cat>
          <c:val>
            <c:numRef>
              <c:f>Calculs!$B$2:$C$2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Calculs!$A$3</c:f>
              <c:strCache>
                <c:ptCount val="1"/>
                <c:pt idx="0">
                  <c:v>6-11 ans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Calculs!$B$1:$C$1</c:f>
              <c:strCache>
                <c:ptCount val="2"/>
                <c:pt idx="0">
                  <c:v>Semaine 1</c:v>
                </c:pt>
                <c:pt idx="1">
                  <c:v>Semaine 2</c:v>
                </c:pt>
              </c:strCache>
            </c:strRef>
          </c:cat>
          <c:val>
            <c:numRef>
              <c:f>Calculs!$B$3:$C$3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2"/>
          <c:order val="2"/>
          <c:tx>
            <c:strRef>
              <c:f>Calculs!$A$4</c:f>
              <c:strCache>
                <c:ptCount val="1"/>
                <c:pt idx="0">
                  <c:v>12-17 ans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Calculs!$B$1:$C$1</c:f>
              <c:strCache>
                <c:ptCount val="2"/>
                <c:pt idx="0">
                  <c:v>Semaine 1</c:v>
                </c:pt>
                <c:pt idx="1">
                  <c:v>Semaine 2</c:v>
                </c:pt>
              </c:strCache>
            </c:strRef>
          </c:cat>
          <c:val>
            <c:numRef>
              <c:f>Calculs!$B$4:$C$4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0157551"/>
        <c:axId val="48764776"/>
      </c:bar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4776"/>
        <c:crosses val="autoZero"/>
        <c:auto val="1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57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75"/>
          <c:y val="0.442"/>
          <c:w val="0.07675"/>
          <c:h val="0.1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8"/>
  <sheetViews>
    <sheetView workbookViewId="0" zoomScale="7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9"/>
  <sheetViews>
    <sheetView workbookViewId="0" zoomScale="7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11"/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828675</xdr:colOff>
      <xdr:row>3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123825</xdr:rowOff>
    </xdr:from>
    <xdr:to>
      <xdr:col>2</xdr:col>
      <xdr:colOff>266700</xdr:colOff>
      <xdr:row>5</xdr:row>
      <xdr:rowOff>85725</xdr:rowOff>
    </xdr:to>
    <xdr:sp macro="[0]!ajouter_ligne_enfant">
      <xdr:nvSpPr>
        <xdr:cNvPr id="1" name="Rectangle 4"/>
        <xdr:cNvSpPr>
          <a:spLocks/>
        </xdr:cNvSpPr>
      </xdr:nvSpPr>
      <xdr:spPr>
        <a:xfrm>
          <a:off x="276225" y="666750"/>
          <a:ext cx="1619250" cy="28575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Ajouter une ligne enfant</a:t>
          </a:r>
        </a:p>
      </xdr:txBody>
    </xdr:sp>
    <xdr:clientData/>
  </xdr:twoCellAnchor>
  <xdr:twoCellAnchor>
    <xdr:from>
      <xdr:col>2</xdr:col>
      <xdr:colOff>590550</xdr:colOff>
      <xdr:row>3</xdr:row>
      <xdr:rowOff>133350</xdr:rowOff>
    </xdr:from>
    <xdr:to>
      <xdr:col>4</xdr:col>
      <xdr:colOff>361950</xdr:colOff>
      <xdr:row>5</xdr:row>
      <xdr:rowOff>76200</xdr:rowOff>
    </xdr:to>
    <xdr:sp macro="[0]!tri">
      <xdr:nvSpPr>
        <xdr:cNvPr id="2" name="Rectangle 2"/>
        <xdr:cNvSpPr>
          <a:spLocks/>
        </xdr:cNvSpPr>
      </xdr:nvSpPr>
      <xdr:spPr>
        <a:xfrm>
          <a:off x="2219325" y="676275"/>
          <a:ext cx="1171575" cy="266700"/>
        </a:xfrm>
        <a:prstGeom prst="rect">
          <a:avLst/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Tri  alphabétique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0.15325</cdr:y>
    </cdr:from>
    <cdr:to>
      <cdr:x>0.982</cdr:x>
      <cdr:y>0.2515</cdr:y>
    </cdr:to>
    <cdr:sp>
      <cdr:nvSpPr>
        <cdr:cNvPr id="1" name="ZoneTexte 1"/>
        <cdr:cNvSpPr txBox="1">
          <a:spLocks noChangeArrowheads="1"/>
        </cdr:cNvSpPr>
      </cdr:nvSpPr>
      <cdr:spPr>
        <a:xfrm>
          <a:off x="5534025" y="933450"/>
          <a:ext cx="36671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Pourcentage de fréquentation de la semaine  1 pour chaque tranche d'âge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0.17</cdr:y>
    </cdr:from>
    <cdr:to>
      <cdr:x>0.9545</cdr:x>
      <cdr:y>0.304</cdr:y>
    </cdr:to>
    <cdr:sp>
      <cdr:nvSpPr>
        <cdr:cNvPr id="1" name="ZoneTexte 1"/>
        <cdr:cNvSpPr txBox="1">
          <a:spLocks noChangeArrowheads="1"/>
        </cdr:cNvSpPr>
      </cdr:nvSpPr>
      <cdr:spPr>
        <a:xfrm>
          <a:off x="5534025" y="1038225"/>
          <a:ext cx="34099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Pourcentage de fréquentation de la semaine  4 pour chaque tranche d'âge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N17"/>
  <sheetViews>
    <sheetView showGridLines="0" zoomScalePageLayoutView="0" workbookViewId="0" topLeftCell="A1">
      <selection activeCell="E11" sqref="E11:F11"/>
    </sheetView>
  </sheetViews>
  <sheetFormatPr defaultColWidth="11.421875" defaultRowHeight="15"/>
  <cols>
    <col min="1" max="3" width="12.7109375" style="0" customWidth="1"/>
    <col min="4" max="4" width="10.8515625" style="0" customWidth="1"/>
    <col min="5" max="5" width="12.7109375" style="0" customWidth="1"/>
    <col min="6" max="6" width="14.421875" style="0" customWidth="1"/>
    <col min="7" max="8" width="12.7109375" style="0" customWidth="1"/>
    <col min="9" max="13" width="15.7109375" style="0" customWidth="1"/>
  </cols>
  <sheetData>
    <row r="1" spans="1:14" ht="15" customHeight="1">
      <c r="A1" s="120" t="s">
        <v>41</v>
      </c>
      <c r="B1" s="121"/>
      <c r="C1" s="121"/>
      <c r="D1" s="121"/>
      <c r="E1" s="121"/>
      <c r="F1" s="122"/>
      <c r="G1" s="91"/>
      <c r="H1" s="91"/>
      <c r="I1" s="91"/>
      <c r="J1" s="91"/>
      <c r="K1" s="91"/>
      <c r="L1" s="91"/>
      <c r="M1" s="91"/>
      <c r="N1" s="91"/>
    </row>
    <row r="2" spans="1:14" ht="15" customHeight="1">
      <c r="A2" s="123"/>
      <c r="B2" s="124"/>
      <c r="C2" s="124"/>
      <c r="D2" s="124"/>
      <c r="E2" s="124"/>
      <c r="F2" s="125"/>
      <c r="G2" s="91"/>
      <c r="H2" s="91"/>
      <c r="I2" s="91"/>
      <c r="J2" s="91"/>
      <c r="K2" s="91"/>
      <c r="L2" s="91"/>
      <c r="M2" s="91"/>
      <c r="N2" s="91"/>
    </row>
    <row r="3" spans="1:14" ht="15" customHeight="1">
      <c r="A3" s="123"/>
      <c r="B3" s="124"/>
      <c r="C3" s="124"/>
      <c r="D3" s="124"/>
      <c r="E3" s="124"/>
      <c r="F3" s="125"/>
      <c r="G3" s="91"/>
      <c r="H3" s="91"/>
      <c r="I3" s="91"/>
      <c r="J3" s="91"/>
      <c r="K3" s="91"/>
      <c r="L3" s="91"/>
      <c r="M3" s="91"/>
      <c r="N3" s="91"/>
    </row>
    <row r="4" spans="1:14" ht="15.75" customHeight="1" thickBot="1">
      <c r="A4" s="126"/>
      <c r="B4" s="127"/>
      <c r="C4" s="127"/>
      <c r="D4" s="127"/>
      <c r="E4" s="127"/>
      <c r="F4" s="128"/>
      <c r="G4" s="91"/>
      <c r="H4" s="91"/>
      <c r="I4" s="91"/>
      <c r="J4" s="91"/>
      <c r="K4" s="91"/>
      <c r="L4" s="91"/>
      <c r="M4" s="91"/>
      <c r="N4" s="91"/>
    </row>
    <row r="5" spans="1:14" ht="15" customHeight="1">
      <c r="A5" s="16"/>
      <c r="B5" s="16"/>
      <c r="C5" s="138"/>
      <c r="D5" s="138"/>
      <c r="E5" s="138"/>
      <c r="F5" s="16"/>
      <c r="G5" s="91"/>
      <c r="H5" s="91"/>
      <c r="I5" s="91"/>
      <c r="J5" s="91"/>
      <c r="K5" s="91"/>
      <c r="L5" s="91"/>
      <c r="M5" s="91"/>
      <c r="N5" s="91"/>
    </row>
    <row r="6" spans="1:14" ht="15" customHeight="1">
      <c r="A6" s="140" t="s">
        <v>44</v>
      </c>
      <c r="B6" s="140"/>
      <c r="C6" s="140"/>
      <c r="D6" s="140"/>
      <c r="E6" s="140"/>
      <c r="F6" s="140"/>
      <c r="G6" s="91"/>
      <c r="H6" s="91"/>
      <c r="I6" s="91"/>
      <c r="J6" s="91"/>
      <c r="K6" s="91"/>
      <c r="L6" s="91"/>
      <c r="M6" s="91"/>
      <c r="N6" s="91"/>
    </row>
    <row r="7" spans="1:14" ht="15">
      <c r="A7" s="140"/>
      <c r="B7" s="140"/>
      <c r="C7" s="140"/>
      <c r="D7" s="140"/>
      <c r="E7" s="140"/>
      <c r="F7" s="140"/>
      <c r="G7" s="88"/>
      <c r="H7" s="16"/>
      <c r="I7" s="90"/>
      <c r="J7" s="89"/>
      <c r="K7" s="89"/>
      <c r="L7" s="89"/>
      <c r="M7" s="89"/>
      <c r="N7" s="89"/>
    </row>
    <row r="8" spans="1:14" ht="15">
      <c r="A8" s="140"/>
      <c r="B8" s="140"/>
      <c r="C8" s="140"/>
      <c r="D8" s="140"/>
      <c r="E8" s="140"/>
      <c r="F8" s="140"/>
      <c r="G8" s="88"/>
      <c r="H8" s="16"/>
      <c r="I8" s="90"/>
      <c r="J8" s="16"/>
      <c r="K8" s="16"/>
      <c r="L8" s="16"/>
      <c r="M8" s="16"/>
      <c r="N8" s="16"/>
    </row>
    <row r="9" spans="1:14" s="96" customFormat="1" ht="15">
      <c r="A9" s="93"/>
      <c r="B9" s="93"/>
      <c r="C9" s="93"/>
      <c r="D9" s="93"/>
      <c r="E9" s="93"/>
      <c r="F9" s="93"/>
      <c r="G9" s="100"/>
      <c r="H9" s="16"/>
      <c r="I9" s="90"/>
      <c r="J9" s="16"/>
      <c r="K9" s="16"/>
      <c r="L9" s="16"/>
      <c r="M9" s="16"/>
      <c r="N9" s="16"/>
    </row>
    <row r="10" spans="1:14" ht="15" customHeight="1">
      <c r="A10" s="135" t="s">
        <v>70</v>
      </c>
      <c r="B10" s="136"/>
      <c r="C10" s="136"/>
      <c r="D10" s="136"/>
      <c r="E10" s="136"/>
      <c r="F10" s="137"/>
      <c r="G10" s="16"/>
      <c r="H10" s="16"/>
      <c r="I10" s="16"/>
      <c r="J10" s="16"/>
      <c r="K10" s="90"/>
      <c r="L10" s="16"/>
      <c r="M10" s="16"/>
      <c r="N10" s="16"/>
    </row>
    <row r="11" spans="1:14" ht="15" customHeight="1">
      <c r="A11" s="131" t="s">
        <v>42</v>
      </c>
      <c r="B11" s="131"/>
      <c r="C11" s="131"/>
      <c r="D11" s="131"/>
      <c r="E11" s="132">
        <v>4</v>
      </c>
      <c r="F11" s="133"/>
      <c r="G11" s="16"/>
      <c r="H11" s="16"/>
      <c r="I11" s="16"/>
      <c r="J11" s="16"/>
      <c r="K11" s="90"/>
      <c r="L11" s="16"/>
      <c r="M11" s="16"/>
      <c r="N11" s="16"/>
    </row>
    <row r="12" spans="1:14" ht="15" customHeight="1">
      <c r="A12" s="131" t="s">
        <v>43</v>
      </c>
      <c r="B12" s="131"/>
      <c r="C12" s="131"/>
      <c r="D12" s="131"/>
      <c r="E12" s="132">
        <v>8</v>
      </c>
      <c r="F12" s="133"/>
      <c r="G12" s="16"/>
      <c r="H12" s="16"/>
      <c r="I12" s="16"/>
      <c r="J12" s="16"/>
      <c r="K12" s="90"/>
      <c r="L12" s="16"/>
      <c r="M12" s="16"/>
      <c r="N12" s="16"/>
    </row>
    <row r="13" spans="1:14" s="96" customFormat="1" ht="15" customHeight="1">
      <c r="A13" s="130" t="s">
        <v>69</v>
      </c>
      <c r="B13" s="130"/>
      <c r="C13" s="130"/>
      <c r="D13" s="130"/>
      <c r="E13" s="129" t="s">
        <v>72</v>
      </c>
      <c r="F13" s="129"/>
      <c r="G13" s="16"/>
      <c r="H13" s="16"/>
      <c r="I13" s="16"/>
      <c r="J13" s="16"/>
      <c r="K13" s="90"/>
      <c r="L13" s="16"/>
      <c r="M13" s="16"/>
      <c r="N13" s="16"/>
    </row>
    <row r="14" spans="1:11" ht="15" customHeight="1">
      <c r="A14" s="139" t="s">
        <v>64</v>
      </c>
      <c r="B14" s="139"/>
      <c r="C14" s="139"/>
      <c r="D14" s="139"/>
      <c r="E14" s="139"/>
      <c r="F14" s="139"/>
      <c r="G14" s="16"/>
      <c r="K14" s="86"/>
    </row>
    <row r="15" spans="1:11" ht="15" customHeight="1">
      <c r="A15" s="139"/>
      <c r="B15" s="139"/>
      <c r="C15" s="139"/>
      <c r="D15" s="139"/>
      <c r="E15" s="139"/>
      <c r="F15" s="139"/>
      <c r="G15" s="16"/>
      <c r="K15" s="86"/>
    </row>
    <row r="16" spans="1:7" ht="15" customHeight="1">
      <c r="A16" s="134" t="s">
        <v>66</v>
      </c>
      <c r="B16" s="134"/>
      <c r="C16" s="134"/>
      <c r="D16" s="134"/>
      <c r="E16" s="134"/>
      <c r="F16" s="134"/>
      <c r="G16" s="16"/>
    </row>
    <row r="17" spans="1:7" ht="15" customHeight="1">
      <c r="A17" s="134"/>
      <c r="B17" s="134"/>
      <c r="C17" s="134"/>
      <c r="D17" s="134"/>
      <c r="E17" s="134"/>
      <c r="F17" s="134"/>
      <c r="G17" s="16"/>
    </row>
  </sheetData>
  <sheetProtection password="CA25" sheet="1" objects="1" scenarios="1" insertColumns="0" insertRows="0" insertHyperlinks="0" selectLockedCells="1"/>
  <mergeCells count="13">
    <mergeCell ref="A16:F16"/>
    <mergeCell ref="A17:F17"/>
    <mergeCell ref="A10:F10"/>
    <mergeCell ref="C5:E5"/>
    <mergeCell ref="A14:F15"/>
    <mergeCell ref="A6:F8"/>
    <mergeCell ref="A1:F4"/>
    <mergeCell ref="E13:F13"/>
    <mergeCell ref="A13:D13"/>
    <mergeCell ref="A12:D12"/>
    <mergeCell ref="A11:D11"/>
    <mergeCell ref="E11:F11"/>
    <mergeCell ref="E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I24"/>
  <sheetViews>
    <sheetView showGridLines="0" zoomScalePageLayoutView="0" workbookViewId="0" topLeftCell="A1">
      <selection activeCell="A1" sqref="A1:I2"/>
    </sheetView>
  </sheetViews>
  <sheetFormatPr defaultColWidth="11.421875" defaultRowHeight="15"/>
  <cols>
    <col min="2" max="2" width="2.421875" style="0" customWidth="1"/>
    <col min="3" max="3" width="2.28125" style="0" customWidth="1"/>
  </cols>
  <sheetData>
    <row r="1" spans="1:9" ht="15" customHeight="1">
      <c r="A1" s="147" t="s">
        <v>45</v>
      </c>
      <c r="B1" s="148"/>
      <c r="C1" s="148"/>
      <c r="D1" s="148"/>
      <c r="E1" s="148"/>
      <c r="F1" s="148"/>
      <c r="G1" s="148"/>
      <c r="H1" s="148"/>
      <c r="I1" s="148"/>
    </row>
    <row r="2" spans="1:9" ht="15.75" customHeight="1">
      <c r="A2" s="147"/>
      <c r="B2" s="148"/>
      <c r="C2" s="148"/>
      <c r="D2" s="148"/>
      <c r="E2" s="148"/>
      <c r="F2" s="148"/>
      <c r="G2" s="148"/>
      <c r="H2" s="148"/>
      <c r="I2" s="148"/>
    </row>
    <row r="3" spans="1:8" ht="15">
      <c r="A3" s="149" t="s">
        <v>63</v>
      </c>
      <c r="B3" s="149"/>
      <c r="C3" s="149"/>
      <c r="D3" s="149"/>
      <c r="E3" s="149"/>
      <c r="F3" s="149"/>
      <c r="G3" s="98"/>
      <c r="H3" s="96"/>
    </row>
    <row r="4" spans="1:7" s="96" customFormat="1" ht="15">
      <c r="A4" s="101"/>
      <c r="B4" s="101"/>
      <c r="C4" s="101"/>
      <c r="D4" s="101"/>
      <c r="E4" s="101"/>
      <c r="F4" s="101"/>
      <c r="G4" s="98"/>
    </row>
    <row r="5" spans="1:9" ht="15">
      <c r="A5" s="108" t="s">
        <v>8</v>
      </c>
      <c r="B5" s="102"/>
      <c r="C5" s="102"/>
      <c r="D5" s="102"/>
      <c r="E5" s="102"/>
      <c r="F5" s="102"/>
      <c r="G5" s="102"/>
      <c r="H5" s="103"/>
      <c r="I5" s="104"/>
    </row>
    <row r="6" spans="1:9" ht="15">
      <c r="A6" s="105"/>
      <c r="B6" s="90" t="s">
        <v>46</v>
      </c>
      <c r="C6" s="141" t="s">
        <v>47</v>
      </c>
      <c r="D6" s="141"/>
      <c r="E6" s="141"/>
      <c r="F6" s="141"/>
      <c r="G6" s="141"/>
      <c r="H6" s="141"/>
      <c r="I6" s="142"/>
    </row>
    <row r="7" spans="1:9" ht="15">
      <c r="A7" s="106"/>
      <c r="B7" s="107" t="s">
        <v>46</v>
      </c>
      <c r="C7" s="143" t="s">
        <v>48</v>
      </c>
      <c r="D7" s="143"/>
      <c r="E7" s="143"/>
      <c r="F7" s="143"/>
      <c r="G7" s="143"/>
      <c r="H7" s="143"/>
      <c r="I7" s="144"/>
    </row>
    <row r="8" spans="1:8" ht="15">
      <c r="A8" s="96"/>
      <c r="B8" s="99"/>
      <c r="C8" s="96"/>
      <c r="D8" s="96"/>
      <c r="E8" s="96"/>
      <c r="F8" s="96"/>
      <c r="G8" s="96"/>
      <c r="H8" s="96"/>
    </row>
    <row r="9" spans="1:9" ht="15">
      <c r="A9" s="145" t="s">
        <v>49</v>
      </c>
      <c r="B9" s="146"/>
      <c r="C9" s="146"/>
      <c r="D9" s="103"/>
      <c r="E9" s="103"/>
      <c r="F9" s="103"/>
      <c r="G9" s="103"/>
      <c r="H9" s="103"/>
      <c r="I9" s="104"/>
    </row>
    <row r="10" spans="1:9" ht="15">
      <c r="A10" s="105"/>
      <c r="B10" s="90" t="s">
        <v>46</v>
      </c>
      <c r="C10" s="141" t="s">
        <v>50</v>
      </c>
      <c r="D10" s="141"/>
      <c r="E10" s="141"/>
      <c r="F10" s="141"/>
      <c r="G10" s="141"/>
      <c r="H10" s="141"/>
      <c r="I10" s="142"/>
    </row>
    <row r="11" spans="1:9" ht="15">
      <c r="A11" s="105"/>
      <c r="B11" s="16"/>
      <c r="C11" s="109" t="s">
        <v>46</v>
      </c>
      <c r="D11" s="141" t="s">
        <v>54</v>
      </c>
      <c r="E11" s="141"/>
      <c r="F11" s="141"/>
      <c r="G11" s="141"/>
      <c r="H11" s="141"/>
      <c r="I11" s="142"/>
    </row>
    <row r="12" spans="1:9" ht="15">
      <c r="A12" s="105"/>
      <c r="B12" s="16"/>
      <c r="C12" s="109" t="s">
        <v>46</v>
      </c>
      <c r="D12" s="141" t="s">
        <v>55</v>
      </c>
      <c r="E12" s="141"/>
      <c r="F12" s="141"/>
      <c r="G12" s="141"/>
      <c r="H12" s="141"/>
      <c r="I12" s="142"/>
    </row>
    <row r="13" spans="1:9" ht="15">
      <c r="A13" s="105"/>
      <c r="B13" s="16"/>
      <c r="C13" s="109" t="s">
        <v>46</v>
      </c>
      <c r="D13" s="141" t="s">
        <v>56</v>
      </c>
      <c r="E13" s="141"/>
      <c r="F13" s="141"/>
      <c r="G13" s="141"/>
      <c r="H13" s="141"/>
      <c r="I13" s="142"/>
    </row>
    <row r="14" spans="1:9" ht="15">
      <c r="A14" s="105"/>
      <c r="B14" s="16"/>
      <c r="C14" s="109" t="s">
        <v>46</v>
      </c>
      <c r="D14" s="141" t="s">
        <v>57</v>
      </c>
      <c r="E14" s="141"/>
      <c r="F14" s="141"/>
      <c r="G14" s="141"/>
      <c r="H14" s="141"/>
      <c r="I14" s="142"/>
    </row>
    <row r="15" spans="1:9" ht="15">
      <c r="A15" s="105"/>
      <c r="B15" s="16"/>
      <c r="C15" s="109" t="s">
        <v>46</v>
      </c>
      <c r="D15" s="141" t="s">
        <v>58</v>
      </c>
      <c r="E15" s="141"/>
      <c r="F15" s="141"/>
      <c r="G15" s="141"/>
      <c r="H15" s="141"/>
      <c r="I15" s="142"/>
    </row>
    <row r="16" spans="1:9" ht="15">
      <c r="A16" s="105"/>
      <c r="B16" s="16"/>
      <c r="C16" s="109" t="s">
        <v>46</v>
      </c>
      <c r="D16" s="141" t="s">
        <v>59</v>
      </c>
      <c r="E16" s="141"/>
      <c r="F16" s="141"/>
      <c r="G16" s="141"/>
      <c r="H16" s="141"/>
      <c r="I16" s="142"/>
    </row>
    <row r="17" spans="1:9" ht="15">
      <c r="A17" s="105"/>
      <c r="B17" s="16"/>
      <c r="C17" s="16"/>
      <c r="D17" s="16"/>
      <c r="E17" s="16"/>
      <c r="F17" s="16"/>
      <c r="G17" s="16"/>
      <c r="H17" s="16"/>
      <c r="I17" s="110"/>
    </row>
    <row r="18" spans="1:9" ht="15">
      <c r="A18" s="105"/>
      <c r="B18" s="90" t="s">
        <v>46</v>
      </c>
      <c r="C18" s="141" t="s">
        <v>60</v>
      </c>
      <c r="D18" s="141"/>
      <c r="E18" s="141"/>
      <c r="F18" s="141"/>
      <c r="G18" s="141"/>
      <c r="H18" s="141"/>
      <c r="I18" s="142"/>
    </row>
    <row r="19" spans="1:9" ht="15">
      <c r="A19" s="105"/>
      <c r="B19" s="16"/>
      <c r="C19" s="109" t="s">
        <v>46</v>
      </c>
      <c r="D19" s="141" t="s">
        <v>53</v>
      </c>
      <c r="E19" s="141"/>
      <c r="F19" s="141"/>
      <c r="G19" s="141"/>
      <c r="H19" s="141"/>
      <c r="I19" s="142"/>
    </row>
    <row r="20" spans="1:9" ht="15">
      <c r="A20" s="105"/>
      <c r="B20" s="16"/>
      <c r="C20" s="109" t="s">
        <v>46</v>
      </c>
      <c r="D20" s="141" t="s">
        <v>52</v>
      </c>
      <c r="E20" s="141"/>
      <c r="F20" s="141"/>
      <c r="G20" s="141"/>
      <c r="H20" s="141"/>
      <c r="I20" s="142"/>
    </row>
    <row r="21" spans="1:9" ht="15">
      <c r="A21" s="106"/>
      <c r="B21" s="111"/>
      <c r="C21" s="112" t="s">
        <v>46</v>
      </c>
      <c r="D21" s="143" t="s">
        <v>51</v>
      </c>
      <c r="E21" s="143"/>
      <c r="F21" s="143"/>
      <c r="G21" s="143"/>
      <c r="H21" s="143"/>
      <c r="I21" s="144"/>
    </row>
    <row r="23" spans="1:9" ht="15">
      <c r="A23" s="145" t="s">
        <v>62</v>
      </c>
      <c r="B23" s="146"/>
      <c r="C23" s="146"/>
      <c r="D23" s="103"/>
      <c r="E23" s="103"/>
      <c r="F23" s="103"/>
      <c r="G23" s="103"/>
      <c r="H23" s="103"/>
      <c r="I23" s="104"/>
    </row>
    <row r="24" spans="1:9" ht="15">
      <c r="A24" s="106"/>
      <c r="B24" s="107" t="s">
        <v>46</v>
      </c>
      <c r="C24" s="143" t="s">
        <v>61</v>
      </c>
      <c r="D24" s="143"/>
      <c r="E24" s="143"/>
      <c r="F24" s="143"/>
      <c r="G24" s="143"/>
      <c r="H24" s="143"/>
      <c r="I24" s="144"/>
    </row>
  </sheetData>
  <sheetProtection password="CA25" sheet="1" objects="1" scenarios="1" insertColumns="0" insertRows="0" insertHyperlinks="0"/>
  <mergeCells count="18">
    <mergeCell ref="A1:I2"/>
    <mergeCell ref="A3:F3"/>
    <mergeCell ref="C6:I6"/>
    <mergeCell ref="C7:I7"/>
    <mergeCell ref="C10:I10"/>
    <mergeCell ref="D19:I19"/>
    <mergeCell ref="D11:I11"/>
    <mergeCell ref="D12:I12"/>
    <mergeCell ref="D20:I20"/>
    <mergeCell ref="D21:I21"/>
    <mergeCell ref="C24:I24"/>
    <mergeCell ref="A9:C9"/>
    <mergeCell ref="A23:C23"/>
    <mergeCell ref="D13:I13"/>
    <mergeCell ref="D14:I14"/>
    <mergeCell ref="D15:I15"/>
    <mergeCell ref="D16:I16"/>
    <mergeCell ref="C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tabColor rgb="FF00B050"/>
  </sheetPr>
  <dimension ref="A1:Z16"/>
  <sheetViews>
    <sheetView showGridLines="0" tabSelected="1" zoomScalePageLayoutView="0" workbookViewId="0" topLeftCell="A1">
      <selection activeCell="A17" sqref="A17"/>
    </sheetView>
  </sheetViews>
  <sheetFormatPr defaultColWidth="11.421875" defaultRowHeight="15"/>
  <cols>
    <col min="1" max="1" width="11.421875" style="2" customWidth="1"/>
    <col min="2" max="2" width="13.00390625" style="2" customWidth="1"/>
    <col min="3" max="3" width="11.7109375" style="3" customWidth="1"/>
    <col min="4" max="4" width="9.28125" style="7" customWidth="1"/>
    <col min="5" max="5" width="12.57421875" style="38" bestFit="1" customWidth="1"/>
    <col min="6" max="25" width="3.28125" style="4" customWidth="1"/>
    <col min="26" max="26" width="16.28125" style="5" customWidth="1"/>
    <col min="27" max="16384" width="11.421875" style="2" customWidth="1"/>
  </cols>
  <sheetData>
    <row r="1" spans="4:6" ht="15">
      <c r="D1" s="34"/>
      <c r="E1" s="35"/>
      <c r="F1" s="39"/>
    </row>
    <row r="2" spans="1:9" ht="15">
      <c r="A2" s="167" t="s">
        <v>19</v>
      </c>
      <c r="B2" s="168"/>
      <c r="C2" s="169"/>
      <c r="D2" s="153" t="s">
        <v>71</v>
      </c>
      <c r="E2" s="154"/>
      <c r="F2" s="154"/>
      <c r="G2" s="154"/>
      <c r="H2" s="155"/>
      <c r="I2" s="2"/>
    </row>
    <row r="3" spans="1:8" ht="12.75" customHeight="1">
      <c r="A3" s="170">
        <v>41855</v>
      </c>
      <c r="B3" s="171"/>
      <c r="C3" s="172"/>
      <c r="D3" s="156" t="str">
        <f>Renseignements!E13</f>
        <v>Vacances de Printemps 2014</v>
      </c>
      <c r="E3" s="157"/>
      <c r="F3" s="157"/>
      <c r="G3" s="157"/>
      <c r="H3" s="158"/>
    </row>
    <row r="4" spans="1:6" ht="12.75" customHeight="1">
      <c r="A4" s="49"/>
      <c r="B4" s="49"/>
      <c r="C4" s="49"/>
      <c r="D4" s="48"/>
      <c r="E4" s="48"/>
      <c r="F4" s="47"/>
    </row>
    <row r="5" spans="1:6" ht="12.75" customHeight="1">
      <c r="A5" s="49"/>
      <c r="B5" s="49"/>
      <c r="C5" s="49"/>
      <c r="D5" s="48"/>
      <c r="E5" s="48"/>
      <c r="F5" s="47"/>
    </row>
    <row r="6" ht="12.75" customHeight="1" thickBot="1">
      <c r="E6" s="36"/>
    </row>
    <row r="7" spans="3:26" s="5" customFormat="1" ht="18" customHeight="1" thickTop="1">
      <c r="C7" s="6"/>
      <c r="D7" s="23"/>
      <c r="E7" s="37"/>
      <c r="F7" s="162" t="s">
        <v>4</v>
      </c>
      <c r="G7" s="160"/>
      <c r="H7" s="160"/>
      <c r="I7" s="160"/>
      <c r="J7" s="160"/>
      <c r="K7" s="160"/>
      <c r="L7" s="160"/>
      <c r="M7" s="160"/>
      <c r="N7" s="160"/>
      <c r="O7" s="161"/>
      <c r="P7" s="159" t="s">
        <v>6</v>
      </c>
      <c r="Q7" s="160"/>
      <c r="R7" s="160"/>
      <c r="S7" s="160"/>
      <c r="T7" s="160"/>
      <c r="U7" s="160"/>
      <c r="V7" s="160"/>
      <c r="W7" s="160"/>
      <c r="X7" s="160"/>
      <c r="Y7" s="161"/>
      <c r="Z7" s="175" t="s">
        <v>7</v>
      </c>
    </row>
    <row r="8" spans="1:26" s="5" customFormat="1" ht="15" customHeight="1">
      <c r="A8" s="163" t="s">
        <v>0</v>
      </c>
      <c r="B8" s="163" t="s">
        <v>1</v>
      </c>
      <c r="C8" s="173" t="s">
        <v>3</v>
      </c>
      <c r="D8" s="163" t="s">
        <v>2</v>
      </c>
      <c r="E8" s="165" t="s">
        <v>21</v>
      </c>
      <c r="F8" s="152">
        <v>7</v>
      </c>
      <c r="G8" s="151"/>
      <c r="H8" s="150">
        <v>8</v>
      </c>
      <c r="I8" s="151"/>
      <c r="J8" s="150">
        <v>9</v>
      </c>
      <c r="K8" s="151"/>
      <c r="L8" s="150">
        <v>10</v>
      </c>
      <c r="M8" s="151"/>
      <c r="N8" s="150">
        <v>11</v>
      </c>
      <c r="O8" s="178"/>
      <c r="P8" s="152">
        <v>28</v>
      </c>
      <c r="Q8" s="151"/>
      <c r="R8" s="150">
        <v>29</v>
      </c>
      <c r="S8" s="151"/>
      <c r="T8" s="150">
        <v>30</v>
      </c>
      <c r="U8" s="151"/>
      <c r="V8" s="150">
        <v>31</v>
      </c>
      <c r="W8" s="151"/>
      <c r="X8" s="150">
        <v>1</v>
      </c>
      <c r="Y8" s="178"/>
      <c r="Z8" s="176"/>
    </row>
    <row r="9" spans="1:26" s="5" customFormat="1" ht="15" customHeight="1">
      <c r="A9" s="164"/>
      <c r="B9" s="164"/>
      <c r="C9" s="174"/>
      <c r="D9" s="164"/>
      <c r="E9" s="166"/>
      <c r="F9" s="8" t="s">
        <v>9</v>
      </c>
      <c r="G9" s="11" t="s">
        <v>10</v>
      </c>
      <c r="H9" s="12" t="s">
        <v>9</v>
      </c>
      <c r="I9" s="9" t="s">
        <v>10</v>
      </c>
      <c r="J9" s="10" t="s">
        <v>9</v>
      </c>
      <c r="K9" s="11" t="s">
        <v>10</v>
      </c>
      <c r="L9" s="12" t="s">
        <v>9</v>
      </c>
      <c r="M9" s="9" t="s">
        <v>10</v>
      </c>
      <c r="N9" s="10" t="s">
        <v>9</v>
      </c>
      <c r="O9" s="13" t="s">
        <v>10</v>
      </c>
      <c r="P9" s="8" t="s">
        <v>9</v>
      </c>
      <c r="Q9" s="11" t="s">
        <v>10</v>
      </c>
      <c r="R9" s="12" t="s">
        <v>9</v>
      </c>
      <c r="S9" s="9" t="s">
        <v>10</v>
      </c>
      <c r="T9" s="10" t="s">
        <v>9</v>
      </c>
      <c r="U9" s="11" t="s">
        <v>10</v>
      </c>
      <c r="V9" s="12" t="s">
        <v>9</v>
      </c>
      <c r="W9" s="9" t="s">
        <v>10</v>
      </c>
      <c r="X9" s="10" t="s">
        <v>9</v>
      </c>
      <c r="Y9" s="13" t="s">
        <v>10</v>
      </c>
      <c r="Z9" s="177"/>
    </row>
    <row r="10" spans="1:26" ht="15.75">
      <c r="A10" s="14" t="s">
        <v>67</v>
      </c>
      <c r="B10" s="14" t="s">
        <v>68</v>
      </c>
      <c r="C10" s="15">
        <v>38544</v>
      </c>
      <c r="D10" s="19">
        <f>IF(C10&lt;&gt;"",DATEDIF(C10,$A$3,"y"),"")</f>
        <v>9</v>
      </c>
      <c r="E10" s="85" t="str">
        <f>IF(C10="","",IF(D10&lt;4,"???",IF(D10&lt;6,"4-5 ans",IF(D10&lt;12," 6-11 ans",IF(D10&lt;18,"12-17 ans","???")))))</f>
        <v> 6-11 ans</v>
      </c>
      <c r="F10" s="40"/>
      <c r="G10" s="41"/>
      <c r="H10" s="42" t="s">
        <v>65</v>
      </c>
      <c r="I10" s="43"/>
      <c r="J10" s="44"/>
      <c r="K10" s="41"/>
      <c r="L10" s="42"/>
      <c r="M10" s="43"/>
      <c r="N10" s="44"/>
      <c r="O10" s="45"/>
      <c r="P10" s="46"/>
      <c r="Q10" s="41"/>
      <c r="R10" s="42"/>
      <c r="S10" s="43" t="s">
        <v>65</v>
      </c>
      <c r="T10" s="44"/>
      <c r="U10" s="41" t="s">
        <v>65</v>
      </c>
      <c r="V10" s="42"/>
      <c r="W10" s="43"/>
      <c r="X10" s="44" t="s">
        <v>65</v>
      </c>
      <c r="Y10" s="45"/>
      <c r="Z10" s="20">
        <f>SUBTOTAL(3,F10:Y10)</f>
        <v>4</v>
      </c>
    </row>
    <row r="11" spans="1:26" ht="16.5" thickBot="1">
      <c r="A11" s="14" t="s">
        <v>73</v>
      </c>
      <c r="B11" s="14" t="s">
        <v>74</v>
      </c>
      <c r="C11" s="15">
        <v>38353</v>
      </c>
      <c r="D11" s="19">
        <f>IF(C11&lt;&gt;"",DATEDIF(C11,$A$3,"y"),"")</f>
        <v>9</v>
      </c>
      <c r="E11" s="85" t="str">
        <f>IF(C11="","",IF(D11&lt;4,"???",IF(D11&lt;6,"4-5 ans",IF(D11&lt;12," 6-11 ans",IF(D11&lt;18,"12-17 ans","???")))))</f>
        <v> 6-11 ans</v>
      </c>
      <c r="F11" s="24"/>
      <c r="G11" s="25"/>
      <c r="H11" s="26"/>
      <c r="I11" s="27"/>
      <c r="J11" s="28"/>
      <c r="K11" s="25"/>
      <c r="L11" s="26"/>
      <c r="M11" s="27"/>
      <c r="N11" s="28"/>
      <c r="O11" s="29"/>
      <c r="P11" s="30"/>
      <c r="Q11" s="25"/>
      <c r="R11" s="26"/>
      <c r="S11" s="27"/>
      <c r="T11" s="28"/>
      <c r="U11" s="25"/>
      <c r="V11" s="26"/>
      <c r="W11" s="27"/>
      <c r="X11" s="28"/>
      <c r="Y11" s="29"/>
      <c r="Z11" s="20">
        <f>SUBTOTAL(3,F11:Y11)</f>
        <v>0</v>
      </c>
    </row>
    <row r="12" spans="3:25" s="5" customFormat="1" ht="15.75" thickBot="1">
      <c r="C12" s="6"/>
      <c r="D12" s="31" t="s">
        <v>22</v>
      </c>
      <c r="E12" s="32">
        <f>SUM(E13:E16)</f>
        <v>2</v>
      </c>
      <c r="F12" s="32">
        <f>SUM(F13:F16)</f>
        <v>0</v>
      </c>
      <c r="G12" s="32">
        <f aca="true" t="shared" si="0" ref="G12:Y12">SUM(G13:G16)</f>
        <v>0</v>
      </c>
      <c r="H12" s="32">
        <f t="shared" si="0"/>
        <v>1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  <c r="S12" s="32">
        <f t="shared" si="0"/>
        <v>1</v>
      </c>
      <c r="T12" s="32">
        <f t="shared" si="0"/>
        <v>0</v>
      </c>
      <c r="U12" s="32">
        <f t="shared" si="0"/>
        <v>1</v>
      </c>
      <c r="V12" s="32">
        <f t="shared" si="0"/>
        <v>0</v>
      </c>
      <c r="W12" s="32">
        <f t="shared" si="0"/>
        <v>0</v>
      </c>
      <c r="X12" s="32">
        <f t="shared" si="0"/>
        <v>1</v>
      </c>
      <c r="Y12" s="33">
        <f t="shared" si="0"/>
        <v>0</v>
      </c>
    </row>
    <row r="13" spans="4:25" s="5" customFormat="1" ht="15">
      <c r="D13" s="84" t="s">
        <v>34</v>
      </c>
      <c r="E13" s="74">
        <f>COUNTIF(E$7:E$11,$D13)</f>
        <v>0</v>
      </c>
      <c r="F13" s="74">
        <f aca="true" t="shared" si="1" ref="F13:O16">SUMPRODUCT(($E$10:$E$11=$D13)*(F$10:F$11="x"))</f>
        <v>0</v>
      </c>
      <c r="G13" s="74">
        <f t="shared" si="1"/>
        <v>0</v>
      </c>
      <c r="H13" s="74">
        <f t="shared" si="1"/>
        <v>0</v>
      </c>
      <c r="I13" s="74">
        <f t="shared" si="1"/>
        <v>0</v>
      </c>
      <c r="J13" s="74">
        <f t="shared" si="1"/>
        <v>0</v>
      </c>
      <c r="K13" s="74">
        <f t="shared" si="1"/>
        <v>0</v>
      </c>
      <c r="L13" s="74">
        <f t="shared" si="1"/>
        <v>0</v>
      </c>
      <c r="M13" s="74">
        <f t="shared" si="1"/>
        <v>0</v>
      </c>
      <c r="N13" s="74">
        <f t="shared" si="1"/>
        <v>0</v>
      </c>
      <c r="O13" s="74">
        <f t="shared" si="1"/>
        <v>0</v>
      </c>
      <c r="P13" s="74">
        <f aca="true" t="shared" si="2" ref="P13:Y16">SUMPRODUCT(($E$10:$E$11=$D13)*(P$10:P$11="x"))</f>
        <v>0</v>
      </c>
      <c r="Q13" s="74">
        <f t="shared" si="2"/>
        <v>0</v>
      </c>
      <c r="R13" s="74">
        <f t="shared" si="2"/>
        <v>0</v>
      </c>
      <c r="S13" s="74">
        <f t="shared" si="2"/>
        <v>0</v>
      </c>
      <c r="T13" s="74">
        <f t="shared" si="2"/>
        <v>0</v>
      </c>
      <c r="U13" s="74">
        <f t="shared" si="2"/>
        <v>0</v>
      </c>
      <c r="V13" s="74">
        <f t="shared" si="2"/>
        <v>0</v>
      </c>
      <c r="W13" s="74">
        <f t="shared" si="2"/>
        <v>0</v>
      </c>
      <c r="X13" s="74">
        <f t="shared" si="2"/>
        <v>0</v>
      </c>
      <c r="Y13" s="74">
        <f t="shared" si="2"/>
        <v>0</v>
      </c>
    </row>
    <row r="14" spans="4:25" s="5" customFormat="1" ht="15">
      <c r="D14" s="75" t="s">
        <v>35</v>
      </c>
      <c r="E14" s="76">
        <f>COUNTIF(E$7:E$11,$D14)</f>
        <v>2</v>
      </c>
      <c r="F14" s="76">
        <f t="shared" si="1"/>
        <v>0</v>
      </c>
      <c r="G14" s="76">
        <f t="shared" si="1"/>
        <v>0</v>
      </c>
      <c r="H14" s="76">
        <f t="shared" si="1"/>
        <v>1</v>
      </c>
      <c r="I14" s="76">
        <f t="shared" si="1"/>
        <v>0</v>
      </c>
      <c r="J14" s="76">
        <f t="shared" si="1"/>
        <v>0</v>
      </c>
      <c r="K14" s="76">
        <f t="shared" si="1"/>
        <v>0</v>
      </c>
      <c r="L14" s="76">
        <f t="shared" si="1"/>
        <v>0</v>
      </c>
      <c r="M14" s="76">
        <f t="shared" si="1"/>
        <v>0</v>
      </c>
      <c r="N14" s="76">
        <f t="shared" si="1"/>
        <v>0</v>
      </c>
      <c r="O14" s="76">
        <f t="shared" si="1"/>
        <v>0</v>
      </c>
      <c r="P14" s="76">
        <f t="shared" si="2"/>
        <v>0</v>
      </c>
      <c r="Q14" s="76">
        <f t="shared" si="2"/>
        <v>0</v>
      </c>
      <c r="R14" s="76">
        <f t="shared" si="2"/>
        <v>0</v>
      </c>
      <c r="S14" s="76">
        <f t="shared" si="2"/>
        <v>1</v>
      </c>
      <c r="T14" s="76">
        <f t="shared" si="2"/>
        <v>0</v>
      </c>
      <c r="U14" s="76">
        <f t="shared" si="2"/>
        <v>1</v>
      </c>
      <c r="V14" s="76">
        <f t="shared" si="2"/>
        <v>0</v>
      </c>
      <c r="W14" s="76">
        <f t="shared" si="2"/>
        <v>0</v>
      </c>
      <c r="X14" s="76">
        <f t="shared" si="2"/>
        <v>1</v>
      </c>
      <c r="Y14" s="76">
        <f t="shared" si="2"/>
        <v>0</v>
      </c>
    </row>
    <row r="15" spans="4:25" s="5" customFormat="1" ht="15">
      <c r="D15" s="77" t="s">
        <v>36</v>
      </c>
      <c r="E15" s="78">
        <f>COUNTIF(E$7:E$11,$D15)</f>
        <v>0</v>
      </c>
      <c r="F15" s="78">
        <f t="shared" si="1"/>
        <v>0</v>
      </c>
      <c r="G15" s="78">
        <f t="shared" si="1"/>
        <v>0</v>
      </c>
      <c r="H15" s="78">
        <f t="shared" si="1"/>
        <v>0</v>
      </c>
      <c r="I15" s="78">
        <f t="shared" si="1"/>
        <v>0</v>
      </c>
      <c r="J15" s="78">
        <f t="shared" si="1"/>
        <v>0</v>
      </c>
      <c r="K15" s="78">
        <f t="shared" si="1"/>
        <v>0</v>
      </c>
      <c r="L15" s="78">
        <f t="shared" si="1"/>
        <v>0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2"/>
        <v>0</v>
      </c>
      <c r="Q15" s="78">
        <f t="shared" si="2"/>
        <v>0</v>
      </c>
      <c r="R15" s="78">
        <f t="shared" si="2"/>
        <v>0</v>
      </c>
      <c r="S15" s="78">
        <f t="shared" si="2"/>
        <v>0</v>
      </c>
      <c r="T15" s="78">
        <f t="shared" si="2"/>
        <v>0</v>
      </c>
      <c r="U15" s="78">
        <f t="shared" si="2"/>
        <v>0</v>
      </c>
      <c r="V15" s="78">
        <f t="shared" si="2"/>
        <v>0</v>
      </c>
      <c r="W15" s="78">
        <f t="shared" si="2"/>
        <v>0</v>
      </c>
      <c r="X15" s="78">
        <f t="shared" si="2"/>
        <v>0</v>
      </c>
      <c r="Y15" s="78">
        <f t="shared" si="2"/>
        <v>0</v>
      </c>
    </row>
    <row r="16" spans="4:25" s="5" customFormat="1" ht="15">
      <c r="D16" s="79" t="s">
        <v>23</v>
      </c>
      <c r="E16" s="80">
        <f>COUNTIF(E$10:E$11,$D16)</f>
        <v>0</v>
      </c>
      <c r="F16" s="80">
        <f t="shared" si="1"/>
        <v>0</v>
      </c>
      <c r="G16" s="80">
        <f t="shared" si="1"/>
        <v>0</v>
      </c>
      <c r="H16" s="80">
        <f t="shared" si="1"/>
        <v>0</v>
      </c>
      <c r="I16" s="80">
        <f t="shared" si="1"/>
        <v>0</v>
      </c>
      <c r="J16" s="80">
        <f t="shared" si="1"/>
        <v>0</v>
      </c>
      <c r="K16" s="80">
        <f t="shared" si="1"/>
        <v>0</v>
      </c>
      <c r="L16" s="80">
        <f t="shared" si="1"/>
        <v>0</v>
      </c>
      <c r="M16" s="80">
        <f t="shared" si="1"/>
        <v>0</v>
      </c>
      <c r="N16" s="80">
        <f t="shared" si="1"/>
        <v>0</v>
      </c>
      <c r="O16" s="80">
        <f t="shared" si="1"/>
        <v>0</v>
      </c>
      <c r="P16" s="80">
        <f t="shared" si="2"/>
        <v>0</v>
      </c>
      <c r="Q16" s="80">
        <f t="shared" si="2"/>
        <v>0</v>
      </c>
      <c r="R16" s="80">
        <f t="shared" si="2"/>
        <v>0</v>
      </c>
      <c r="S16" s="80">
        <f t="shared" si="2"/>
        <v>0</v>
      </c>
      <c r="T16" s="80">
        <f t="shared" si="2"/>
        <v>0</v>
      </c>
      <c r="U16" s="80">
        <f t="shared" si="2"/>
        <v>0</v>
      </c>
      <c r="V16" s="80">
        <f t="shared" si="2"/>
        <v>0</v>
      </c>
      <c r="W16" s="80">
        <f t="shared" si="2"/>
        <v>0</v>
      </c>
      <c r="X16" s="80">
        <f t="shared" si="2"/>
        <v>0</v>
      </c>
      <c r="Y16" s="80">
        <f t="shared" si="2"/>
        <v>0</v>
      </c>
    </row>
  </sheetData>
  <sheetProtection password="CA25" sheet="1" objects="1" scenarios="1" insertColumns="0" insertRows="0" insertHyperlinks="0" selectLockedCells="1"/>
  <mergeCells count="22">
    <mergeCell ref="Z7:Z9"/>
    <mergeCell ref="L8:M8"/>
    <mergeCell ref="N8:O8"/>
    <mergeCell ref="V8:W8"/>
    <mergeCell ref="X8:Y8"/>
    <mergeCell ref="E8:E9"/>
    <mergeCell ref="F8:G8"/>
    <mergeCell ref="A2:C2"/>
    <mergeCell ref="A3:C3"/>
    <mergeCell ref="A8:A9"/>
    <mergeCell ref="B8:B9"/>
    <mergeCell ref="C8:C9"/>
    <mergeCell ref="H8:I8"/>
    <mergeCell ref="J8:K8"/>
    <mergeCell ref="P8:Q8"/>
    <mergeCell ref="R8:S8"/>
    <mergeCell ref="D2:H2"/>
    <mergeCell ref="D3:H3"/>
    <mergeCell ref="P7:Y7"/>
    <mergeCell ref="T8:U8"/>
    <mergeCell ref="F7:O7"/>
    <mergeCell ref="D8:D9"/>
  </mergeCells>
  <dataValidations count="1">
    <dataValidation type="custom" allowBlank="1" showInputMessage="1" showErrorMessage="1" promptTitle="Information" prompt="Seul un &quot;x&quot; est accepté dans cette cellule pour comptabilisé un enfant." errorTitle="Erreur" error="Vous ne pouvez entrer que des &quot;x&quot; dans cette zone." sqref="F10:Y11">
      <formula1>F10="x"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1:H75"/>
  <sheetViews>
    <sheetView showGridLines="0" zoomScalePageLayoutView="0" workbookViewId="0" topLeftCell="A1">
      <selection activeCell="A2" sqref="A2:D3"/>
    </sheetView>
  </sheetViews>
  <sheetFormatPr defaultColWidth="11.421875" defaultRowHeight="15"/>
  <cols>
    <col min="1" max="1" width="11.7109375" style="0" customWidth="1"/>
    <col min="2" max="2" width="5.421875" style="60" customWidth="1"/>
    <col min="3" max="3" width="11.7109375" style="69" customWidth="1"/>
    <col min="4" max="4" width="11.7109375" style="0" customWidth="1"/>
    <col min="8" max="8" width="18.57421875" style="0" customWidth="1"/>
  </cols>
  <sheetData>
    <row r="1" spans="2:3" s="96" customFormat="1" ht="15">
      <c r="B1" s="60"/>
      <c r="C1" s="97"/>
    </row>
    <row r="2" spans="1:4" s="96" customFormat="1" ht="15">
      <c r="A2" s="182" t="s">
        <v>71</v>
      </c>
      <c r="B2" s="183"/>
      <c r="C2" s="183"/>
      <c r="D2" s="184"/>
    </row>
    <row r="3" spans="1:4" s="96" customFormat="1" ht="15">
      <c r="A3" s="185" t="str">
        <f>Renseignements!E13</f>
        <v>Vacances de Printemps 2014</v>
      </c>
      <c r="B3" s="186"/>
      <c r="C3" s="186"/>
      <c r="D3" s="187"/>
    </row>
    <row r="4" ht="15" customHeight="1" thickBot="1"/>
    <row r="5" spans="1:8" ht="15" customHeight="1">
      <c r="A5" s="188" t="s">
        <v>31</v>
      </c>
      <c r="B5" s="189"/>
      <c r="C5" s="189"/>
      <c r="D5" s="189"/>
      <c r="E5" s="189"/>
      <c r="F5" s="189"/>
      <c r="G5" s="189"/>
      <c r="H5" s="190"/>
    </row>
    <row r="6" spans="1:8" ht="15" customHeight="1">
      <c r="A6" s="191"/>
      <c r="B6" s="192"/>
      <c r="C6" s="192"/>
      <c r="D6" s="192"/>
      <c r="E6" s="192"/>
      <c r="F6" s="192"/>
      <c r="G6" s="192"/>
      <c r="H6" s="193"/>
    </row>
    <row r="7" spans="1:8" ht="15" customHeight="1">
      <c r="A7" s="191"/>
      <c r="B7" s="192"/>
      <c r="C7" s="192"/>
      <c r="D7" s="192"/>
      <c r="E7" s="192"/>
      <c r="F7" s="192"/>
      <c r="G7" s="192"/>
      <c r="H7" s="193"/>
    </row>
    <row r="8" spans="1:8" ht="15" customHeight="1" thickBot="1">
      <c r="A8" s="194"/>
      <c r="B8" s="195"/>
      <c r="C8" s="195"/>
      <c r="D8" s="195"/>
      <c r="E8" s="195"/>
      <c r="F8" s="195"/>
      <c r="G8" s="195"/>
      <c r="H8" s="196"/>
    </row>
    <row r="9" spans="1:8" ht="15" customHeight="1" thickBot="1">
      <c r="A9" s="52"/>
      <c r="B9" s="61"/>
      <c r="C9" s="70"/>
      <c r="D9" s="52"/>
      <c r="E9" s="52"/>
      <c r="F9" s="52"/>
      <c r="G9" s="51"/>
      <c r="H9" s="51"/>
    </row>
    <row r="10" spans="1:8" ht="39.75" customHeight="1" thickBot="1">
      <c r="A10" s="202" t="s">
        <v>8</v>
      </c>
      <c r="B10" s="203"/>
      <c r="C10" s="203"/>
      <c r="D10" s="203"/>
      <c r="E10" s="203"/>
      <c r="F10" s="203"/>
      <c r="G10" s="203"/>
      <c r="H10" s="204"/>
    </row>
    <row r="11" spans="1:8" ht="15" customHeight="1">
      <c r="A11" s="53" t="s">
        <v>4</v>
      </c>
      <c r="B11" s="94">
        <f>AVERAGE('Feuille de présence'!F12:O12)</f>
        <v>0.1</v>
      </c>
      <c r="C11" s="179" t="s">
        <v>26</v>
      </c>
      <c r="D11" s="179"/>
      <c r="E11" s="179"/>
      <c r="F11" s="179"/>
      <c r="G11" s="179"/>
      <c r="H11" s="179"/>
    </row>
    <row r="12" spans="1:8" s="1" customFormat="1" ht="15" customHeight="1">
      <c r="A12" s="17" t="s">
        <v>5</v>
      </c>
      <c r="B12" s="95">
        <f>AVERAGE('Feuille de présence'!P12:Y12)</f>
        <v>0.3</v>
      </c>
      <c r="C12" s="180" t="s">
        <v>12</v>
      </c>
      <c r="D12" s="180"/>
      <c r="E12" s="180"/>
      <c r="F12" s="180"/>
      <c r="G12" s="180"/>
      <c r="H12" s="180"/>
    </row>
    <row r="13" spans="1:8" s="1" customFormat="1" ht="15" customHeight="1">
      <c r="A13" s="59" t="s">
        <v>11</v>
      </c>
      <c r="B13" s="81">
        <f>AVERAGE('Feuille de présence'!F12:Y12)</f>
        <v>0.2</v>
      </c>
      <c r="C13" s="181" t="s">
        <v>13</v>
      </c>
      <c r="D13" s="181"/>
      <c r="E13" s="181"/>
      <c r="F13" s="181"/>
      <c r="G13" s="181"/>
      <c r="H13" s="181"/>
    </row>
    <row r="14" spans="1:8" s="1" customFormat="1" ht="15" customHeight="1" thickBot="1">
      <c r="A14" s="58"/>
      <c r="B14" s="62"/>
      <c r="C14" s="71"/>
      <c r="D14" s="57"/>
      <c r="E14" s="57"/>
      <c r="F14" s="57"/>
      <c r="G14" s="57"/>
      <c r="H14" s="55"/>
    </row>
    <row r="15" spans="1:8" s="1" customFormat="1" ht="39.75" customHeight="1" thickBot="1">
      <c r="A15" s="202" t="s">
        <v>30</v>
      </c>
      <c r="B15" s="203"/>
      <c r="C15" s="203"/>
      <c r="D15" s="203"/>
      <c r="E15" s="203"/>
      <c r="F15" s="203"/>
      <c r="G15" s="203"/>
      <c r="H15" s="204"/>
    </row>
    <row r="16" spans="1:8" s="1" customFormat="1" ht="15" customHeight="1">
      <c r="A16" s="200" t="s">
        <v>11</v>
      </c>
      <c r="B16" s="198">
        <f>SUM('Feuille de présence'!E12)</f>
        <v>2</v>
      </c>
      <c r="C16" s="205" t="s">
        <v>25</v>
      </c>
      <c r="D16" s="206"/>
      <c r="E16" s="206"/>
      <c r="F16" s="206"/>
      <c r="G16" s="206"/>
      <c r="H16" s="207"/>
    </row>
    <row r="17" spans="1:8" s="1" customFormat="1" ht="15" customHeight="1">
      <c r="A17" s="201"/>
      <c r="B17" s="199"/>
      <c r="C17" s="208"/>
      <c r="D17" s="209"/>
      <c r="E17" s="209"/>
      <c r="F17" s="209"/>
      <c r="G17" s="209"/>
      <c r="H17" s="210"/>
    </row>
    <row r="18" s="1" customFormat="1" ht="15" customHeight="1"/>
    <row r="19" ht="15" customHeight="1"/>
    <row r="20" ht="15" customHeight="1"/>
    <row r="21" ht="15" customHeight="1"/>
    <row r="22" ht="39.7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39.75" customHeight="1"/>
    <row r="30" ht="15" customHeight="1"/>
    <row r="31" ht="15" customHeight="1"/>
    <row r="35" spans="1:8" ht="15.75" customHeight="1">
      <c r="A35" s="54"/>
      <c r="B35" s="67"/>
      <c r="C35" s="72"/>
      <c r="D35" s="54"/>
      <c r="E35" s="54"/>
      <c r="F35" s="54"/>
      <c r="G35" s="54"/>
      <c r="H35" s="56"/>
    </row>
    <row r="36" spans="1:8" ht="15.75" customHeight="1">
      <c r="A36" s="54"/>
      <c r="B36" s="67"/>
      <c r="C36" s="72"/>
      <c r="D36" s="54"/>
      <c r="E36" s="54"/>
      <c r="F36" s="54"/>
      <c r="G36" s="54"/>
      <c r="H36" s="56"/>
    </row>
    <row r="37" spans="1:8" ht="15.75" customHeight="1">
      <c r="A37" s="54"/>
      <c r="B37" s="67"/>
      <c r="C37" s="72"/>
      <c r="D37" s="54"/>
      <c r="E37" s="54"/>
      <c r="F37" s="54"/>
      <c r="G37" s="54"/>
      <c r="H37" s="56"/>
    </row>
    <row r="38" spans="1:8" ht="15.75" customHeight="1">
      <c r="A38" s="54"/>
      <c r="B38" s="67"/>
      <c r="C38" s="72"/>
      <c r="D38" s="54"/>
      <c r="E38" s="54"/>
      <c r="F38" s="54"/>
      <c r="G38" s="54"/>
      <c r="H38" s="56"/>
    </row>
    <row r="39" spans="1:8" ht="15.75" customHeight="1">
      <c r="A39" s="54"/>
      <c r="B39" s="67"/>
      <c r="C39" s="72"/>
      <c r="D39" s="54"/>
      <c r="E39" s="54"/>
      <c r="F39" s="54"/>
      <c r="G39" s="54"/>
      <c r="H39" s="56"/>
    </row>
    <row r="40" spans="1:8" ht="15.75" customHeight="1">
      <c r="A40" s="54"/>
      <c r="B40" s="67"/>
      <c r="C40" s="72"/>
      <c r="D40" s="54"/>
      <c r="E40" s="54"/>
      <c r="F40" s="54"/>
      <c r="G40" s="54"/>
      <c r="H40" s="56"/>
    </row>
    <row r="41" spans="1:8" ht="15.75" customHeight="1">
      <c r="A41" s="54"/>
      <c r="B41" s="67"/>
      <c r="C41" s="72"/>
      <c r="D41" s="54"/>
      <c r="E41" s="54"/>
      <c r="F41" s="54"/>
      <c r="G41" s="54"/>
      <c r="H41" s="56"/>
    </row>
    <row r="42" spans="1:8" ht="15.75" customHeight="1">
      <c r="A42" s="54"/>
      <c r="B42" s="67"/>
      <c r="C42" s="72"/>
      <c r="D42" s="54"/>
      <c r="E42" s="54"/>
      <c r="F42" s="54"/>
      <c r="G42" s="54"/>
      <c r="H42" s="56"/>
    </row>
    <row r="43" spans="1:8" ht="15.75" customHeight="1">
      <c r="A43" s="54"/>
      <c r="B43" s="67"/>
      <c r="C43" s="72"/>
      <c r="D43" s="54"/>
      <c r="E43" s="54"/>
      <c r="F43" s="54"/>
      <c r="G43" s="54"/>
      <c r="H43" s="54"/>
    </row>
    <row r="44" spans="1:8" ht="15.75" customHeight="1">
      <c r="A44" s="54"/>
      <c r="B44" s="67"/>
      <c r="C44" s="72"/>
      <c r="D44" s="54"/>
      <c r="E44" s="54"/>
      <c r="F44" s="54"/>
      <c r="G44" s="54"/>
      <c r="H44" s="54"/>
    </row>
    <row r="45" ht="15.75" customHeight="1"/>
    <row r="46" ht="15.75" customHeight="1"/>
    <row r="47" ht="15.75" customHeight="1"/>
    <row r="48" ht="39.75" customHeight="1"/>
    <row r="55" ht="39.75" customHeight="1"/>
    <row r="62" ht="39.75" customHeight="1"/>
    <row r="68" spans="1:8" ht="15.75">
      <c r="A68" s="22"/>
      <c r="B68" s="65"/>
      <c r="C68" s="21"/>
      <c r="D68" s="21"/>
      <c r="E68" s="21"/>
      <c r="F68" s="21"/>
      <c r="G68" s="21"/>
      <c r="H68" s="21"/>
    </row>
    <row r="69" ht="39.75" customHeight="1"/>
    <row r="70" ht="15.75" customHeight="1"/>
    <row r="71" ht="15.75" customHeight="1"/>
    <row r="72" spans="1:8" ht="15.75">
      <c r="A72" s="50"/>
      <c r="B72" s="68"/>
      <c r="C72" s="197"/>
      <c r="D72" s="197"/>
      <c r="E72" s="197"/>
      <c r="F72" s="197"/>
      <c r="G72" s="197"/>
      <c r="H72" s="197"/>
    </row>
    <row r="73" spans="1:8" ht="15.75">
      <c r="A73" s="50"/>
      <c r="B73" s="68"/>
      <c r="C73" s="197"/>
      <c r="D73" s="197"/>
      <c r="E73" s="197"/>
      <c r="F73" s="197"/>
      <c r="G73" s="197"/>
      <c r="H73" s="197"/>
    </row>
    <row r="74" spans="1:2" ht="15.75">
      <c r="A74" s="22"/>
      <c r="B74" s="73"/>
    </row>
    <row r="75" spans="1:2" ht="15">
      <c r="A75" s="16"/>
      <c r="B75" s="73"/>
    </row>
  </sheetData>
  <sheetProtection password="CA25" sheet="1" objects="1" scenarios="1" insertColumns="0" insertRows="0" insertHyperlinks="0"/>
  <mergeCells count="13">
    <mergeCell ref="C72:H72"/>
    <mergeCell ref="C73:H73"/>
    <mergeCell ref="B16:B17"/>
    <mergeCell ref="A16:A17"/>
    <mergeCell ref="A15:H15"/>
    <mergeCell ref="C16:H17"/>
    <mergeCell ref="C11:H11"/>
    <mergeCell ref="C12:H12"/>
    <mergeCell ref="C13:H13"/>
    <mergeCell ref="A2:D2"/>
    <mergeCell ref="A3:D3"/>
    <mergeCell ref="A5:H8"/>
    <mergeCell ref="A10:H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theme="7" tint="-0.24997000396251678"/>
  </sheetPr>
  <dimension ref="A2:H18"/>
  <sheetViews>
    <sheetView showGridLines="0" zoomScalePageLayoutView="0" workbookViewId="0" topLeftCell="A1">
      <selection activeCell="A2" sqref="A2:D3"/>
    </sheetView>
  </sheetViews>
  <sheetFormatPr defaultColWidth="11.421875" defaultRowHeight="15"/>
  <cols>
    <col min="2" max="2" width="5.57421875" style="0" customWidth="1"/>
  </cols>
  <sheetData>
    <row r="1" s="96" customFormat="1" ht="15"/>
    <row r="2" spans="1:4" s="96" customFormat="1" ht="15">
      <c r="A2" s="182" t="s">
        <v>71</v>
      </c>
      <c r="B2" s="183"/>
      <c r="C2" s="183"/>
      <c r="D2" s="184"/>
    </row>
    <row r="3" spans="1:4" ht="15">
      <c r="A3" s="185" t="str">
        <f>Renseignements!E13</f>
        <v>Vacances de Printemps 2014</v>
      </c>
      <c r="B3" s="186"/>
      <c r="C3" s="186"/>
      <c r="D3" s="187"/>
    </row>
    <row r="4" ht="15.75" thickBot="1"/>
    <row r="5" spans="1:8" ht="39.75" customHeight="1" thickBot="1">
      <c r="A5" s="211" t="s">
        <v>27</v>
      </c>
      <c r="B5" s="212"/>
      <c r="C5" s="212"/>
      <c r="D5" s="212"/>
      <c r="E5" s="212"/>
      <c r="F5" s="212"/>
      <c r="G5" s="212"/>
      <c r="H5" s="213"/>
    </row>
    <row r="6" spans="1:8" ht="15.75">
      <c r="A6" s="53" t="s">
        <v>4</v>
      </c>
      <c r="B6" s="115">
        <f>SUM('Feuille de présence'!F12:O12)</f>
        <v>1</v>
      </c>
      <c r="C6" s="214" t="s">
        <v>14</v>
      </c>
      <c r="D6" s="214"/>
      <c r="E6" s="214"/>
      <c r="F6" s="214"/>
      <c r="G6" s="214"/>
      <c r="H6" s="214"/>
    </row>
    <row r="7" spans="1:8" ht="15.75">
      <c r="A7" s="17" t="s">
        <v>5</v>
      </c>
      <c r="B7" s="114">
        <f>SUM('Feuille de présence'!P12:Y12)</f>
        <v>3</v>
      </c>
      <c r="C7" s="215" t="s">
        <v>14</v>
      </c>
      <c r="D7" s="215"/>
      <c r="E7" s="215"/>
      <c r="F7" s="215"/>
      <c r="G7" s="215"/>
      <c r="H7" s="215"/>
    </row>
    <row r="8" spans="1:8" ht="15.75">
      <c r="A8" s="18" t="s">
        <v>11</v>
      </c>
      <c r="B8" s="64">
        <f>SUM(B6:B7)</f>
        <v>4</v>
      </c>
      <c r="C8" s="216" t="s">
        <v>20</v>
      </c>
      <c r="D8" s="216"/>
      <c r="E8" s="216"/>
      <c r="F8" s="216"/>
      <c r="G8" s="216"/>
      <c r="H8" s="216"/>
    </row>
    <row r="9" spans="1:8" ht="16.5" thickBot="1">
      <c r="A9" s="22"/>
      <c r="B9" s="65"/>
      <c r="C9" s="21"/>
      <c r="D9" s="21"/>
      <c r="E9" s="21"/>
      <c r="F9" s="21"/>
      <c r="G9" s="21"/>
      <c r="H9" s="21"/>
    </row>
    <row r="10" spans="1:8" ht="39.75" customHeight="1" thickBot="1">
      <c r="A10" s="211" t="s">
        <v>28</v>
      </c>
      <c r="B10" s="212"/>
      <c r="C10" s="212"/>
      <c r="D10" s="212"/>
      <c r="E10" s="212"/>
      <c r="F10" s="212"/>
      <c r="G10" s="212"/>
      <c r="H10" s="213"/>
    </row>
    <row r="11" spans="1:8" ht="15.75">
      <c r="A11" s="53" t="s">
        <v>4</v>
      </c>
      <c r="B11" s="113">
        <f>B6/2</f>
        <v>0.5</v>
      </c>
      <c r="C11" s="218" t="s">
        <v>15</v>
      </c>
      <c r="D11" s="218"/>
      <c r="E11" s="218"/>
      <c r="F11" s="218"/>
      <c r="G11" s="218"/>
      <c r="H11" s="218"/>
    </row>
    <row r="12" spans="1:8" ht="15.75">
      <c r="A12" s="17" t="s">
        <v>5</v>
      </c>
      <c r="B12" s="114">
        <f>B7/2</f>
        <v>1.5</v>
      </c>
      <c r="C12" s="217" t="s">
        <v>15</v>
      </c>
      <c r="D12" s="217"/>
      <c r="E12" s="217"/>
      <c r="F12" s="217"/>
      <c r="G12" s="217"/>
      <c r="H12" s="217"/>
    </row>
    <row r="13" spans="1:8" ht="15.75">
      <c r="A13" s="18" t="s">
        <v>11</v>
      </c>
      <c r="B13" s="116">
        <f>SUM(B11:B12)</f>
        <v>2</v>
      </c>
      <c r="C13" s="216" t="s">
        <v>16</v>
      </c>
      <c r="D13" s="216"/>
      <c r="E13" s="216"/>
      <c r="F13" s="216"/>
      <c r="G13" s="216"/>
      <c r="H13" s="216"/>
    </row>
    <row r="14" spans="1:8" ht="16.5" thickBot="1">
      <c r="A14" s="22"/>
      <c r="B14" s="65"/>
      <c r="C14" s="21"/>
      <c r="D14" s="21"/>
      <c r="E14" s="21"/>
      <c r="F14" s="21"/>
      <c r="G14" s="21"/>
      <c r="H14" s="21"/>
    </row>
    <row r="15" spans="1:8" ht="39.75" customHeight="1" thickBot="1">
      <c r="A15" s="211" t="s">
        <v>29</v>
      </c>
      <c r="B15" s="212"/>
      <c r="C15" s="212"/>
      <c r="D15" s="212"/>
      <c r="E15" s="212"/>
      <c r="F15" s="212"/>
      <c r="G15" s="212"/>
      <c r="H15" s="213"/>
    </row>
    <row r="16" spans="1:8" ht="15.75">
      <c r="A16" s="53" t="s">
        <v>4</v>
      </c>
      <c r="B16" s="66">
        <f>B11*Renseignements!E12</f>
        <v>4</v>
      </c>
      <c r="C16" s="179" t="s">
        <v>17</v>
      </c>
      <c r="D16" s="179"/>
      <c r="E16" s="179"/>
      <c r="F16" s="179"/>
      <c r="G16" s="179"/>
      <c r="H16" s="179"/>
    </row>
    <row r="17" spans="1:8" ht="15.75">
      <c r="A17" s="17" t="s">
        <v>5</v>
      </c>
      <c r="B17" s="63">
        <f>B12*Renseignements!E12</f>
        <v>12</v>
      </c>
      <c r="C17" s="180" t="s">
        <v>17</v>
      </c>
      <c r="D17" s="180"/>
      <c r="E17" s="180"/>
      <c r="F17" s="180"/>
      <c r="G17" s="180"/>
      <c r="H17" s="180"/>
    </row>
    <row r="18" spans="1:8" ht="15.75">
      <c r="A18" s="18" t="s">
        <v>11</v>
      </c>
      <c r="B18" s="64">
        <f>SUM(B16:B17)</f>
        <v>16</v>
      </c>
      <c r="C18" s="216" t="s">
        <v>18</v>
      </c>
      <c r="D18" s="216"/>
      <c r="E18" s="216"/>
      <c r="F18" s="216"/>
      <c r="G18" s="216"/>
      <c r="H18" s="216"/>
    </row>
  </sheetData>
  <sheetProtection password="CA25" sheet="1" objects="1" scenarios="1" insertColumns="0" insertRows="0" insertHyperlinks="0"/>
  <mergeCells count="14">
    <mergeCell ref="C11:H11"/>
    <mergeCell ref="A10:H10"/>
    <mergeCell ref="C17:H17"/>
    <mergeCell ref="C18:H18"/>
    <mergeCell ref="C12:H12"/>
    <mergeCell ref="C13:H13"/>
    <mergeCell ref="C16:H16"/>
    <mergeCell ref="A15:H15"/>
    <mergeCell ref="A5:H5"/>
    <mergeCell ref="C6:H6"/>
    <mergeCell ref="C7:H7"/>
    <mergeCell ref="C8:H8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tabColor rgb="FFFFFF00"/>
  </sheetPr>
  <dimension ref="A2:H18"/>
  <sheetViews>
    <sheetView showGridLines="0" zoomScalePageLayoutView="0" workbookViewId="0" topLeftCell="A1">
      <selection activeCell="A2" sqref="A2:D3"/>
    </sheetView>
  </sheetViews>
  <sheetFormatPr defaultColWidth="11.421875" defaultRowHeight="15"/>
  <cols>
    <col min="2" max="2" width="4.57421875" style="0" customWidth="1"/>
    <col min="8" max="8" width="20.421875" style="0" customWidth="1"/>
  </cols>
  <sheetData>
    <row r="1" s="96" customFormat="1" ht="15"/>
    <row r="2" spans="1:4" s="96" customFormat="1" ht="15">
      <c r="A2" s="182" t="s">
        <v>71</v>
      </c>
      <c r="B2" s="183"/>
      <c r="C2" s="183"/>
      <c r="D2" s="184"/>
    </row>
    <row r="3" spans="1:4" ht="15">
      <c r="A3" s="185" t="str">
        <f>Renseignements!E13</f>
        <v>Vacances de Printemps 2014</v>
      </c>
      <c r="B3" s="186"/>
      <c r="C3" s="186"/>
      <c r="D3" s="187"/>
    </row>
    <row r="4" spans="1:8" ht="16.5" thickBot="1">
      <c r="A4" s="54"/>
      <c r="B4" s="54"/>
      <c r="C4" s="54"/>
      <c r="D4" s="54"/>
      <c r="E4" s="54"/>
      <c r="F4" s="54"/>
      <c r="G4" s="54"/>
      <c r="H4" s="54"/>
    </row>
    <row r="5" spans="1:8" ht="39.75" customHeight="1" thickBot="1">
      <c r="A5" s="211" t="s">
        <v>40</v>
      </c>
      <c r="B5" s="212"/>
      <c r="C5" s="212"/>
      <c r="D5" s="212"/>
      <c r="E5" s="212"/>
      <c r="F5" s="212"/>
      <c r="G5" s="212"/>
      <c r="H5" s="213"/>
    </row>
    <row r="6" spans="1:8" ht="15.75">
      <c r="A6" s="53" t="s">
        <v>4</v>
      </c>
      <c r="B6" s="117">
        <f>SUM('Feuille de présence'!F13:O13)*Renseignements!E11</f>
        <v>0</v>
      </c>
      <c r="C6" s="179" t="s">
        <v>17</v>
      </c>
      <c r="D6" s="179"/>
      <c r="E6" s="179"/>
      <c r="F6" s="179"/>
      <c r="G6" s="179"/>
      <c r="H6" s="179"/>
    </row>
    <row r="7" spans="1:8" ht="15.75">
      <c r="A7" s="17" t="s">
        <v>5</v>
      </c>
      <c r="B7" s="114">
        <f>SUM('Feuille de présence'!P13:Y13)*Renseignements!E11</f>
        <v>0</v>
      </c>
      <c r="C7" s="180" t="s">
        <v>17</v>
      </c>
      <c r="D7" s="180"/>
      <c r="E7" s="180"/>
      <c r="F7" s="180"/>
      <c r="G7" s="180"/>
      <c r="H7" s="180"/>
    </row>
    <row r="8" spans="1:8" ht="15.75">
      <c r="A8" s="18" t="s">
        <v>11</v>
      </c>
      <c r="B8" s="116">
        <f>SUM(B6:B7)</f>
        <v>0</v>
      </c>
      <c r="C8" s="219" t="s">
        <v>24</v>
      </c>
      <c r="D8" s="220"/>
      <c r="E8" s="220"/>
      <c r="F8" s="220"/>
      <c r="G8" s="220"/>
      <c r="H8" s="221"/>
    </row>
    <row r="9" spans="1:8" ht="16.5" thickBot="1">
      <c r="A9" s="22"/>
      <c r="B9" s="65"/>
      <c r="C9" s="21"/>
      <c r="D9" s="21"/>
      <c r="E9" s="21"/>
      <c r="F9" s="21"/>
      <c r="G9" s="21"/>
      <c r="H9" s="21"/>
    </row>
    <row r="10" spans="1:8" ht="39.75" customHeight="1" thickBot="1">
      <c r="A10" s="211" t="s">
        <v>40</v>
      </c>
      <c r="B10" s="212"/>
      <c r="C10" s="212"/>
      <c r="D10" s="212"/>
      <c r="E10" s="212"/>
      <c r="F10" s="212"/>
      <c r="G10" s="212"/>
      <c r="H10" s="213"/>
    </row>
    <row r="11" spans="1:8" ht="15.75">
      <c r="A11" s="53" t="s">
        <v>4</v>
      </c>
      <c r="B11" s="117">
        <f>SUM('Feuille de présence'!F13:O13)/2</f>
        <v>0</v>
      </c>
      <c r="C11" s="218" t="s">
        <v>15</v>
      </c>
      <c r="D11" s="218"/>
      <c r="E11" s="218"/>
      <c r="F11" s="218"/>
      <c r="G11" s="218"/>
      <c r="H11" s="218"/>
    </row>
    <row r="12" spans="1:8" ht="15.75">
      <c r="A12" s="17" t="s">
        <v>5</v>
      </c>
      <c r="B12" s="114">
        <f>SUM('Feuille de présence'!P13:Y13)/2</f>
        <v>0</v>
      </c>
      <c r="C12" s="217" t="s">
        <v>15</v>
      </c>
      <c r="D12" s="217"/>
      <c r="E12" s="217"/>
      <c r="F12" s="217"/>
      <c r="G12" s="217"/>
      <c r="H12" s="217"/>
    </row>
    <row r="13" spans="1:8" ht="15.75">
      <c r="A13" s="83" t="s">
        <v>11</v>
      </c>
      <c r="B13" s="116">
        <f>SUM(B11:B12)</f>
        <v>0</v>
      </c>
      <c r="C13" s="216" t="s">
        <v>16</v>
      </c>
      <c r="D13" s="216"/>
      <c r="E13" s="216"/>
      <c r="F13" s="216"/>
      <c r="G13" s="216"/>
      <c r="H13" s="216"/>
    </row>
    <row r="14" spans="1:8" ht="16.5" thickBot="1">
      <c r="A14" s="22"/>
      <c r="B14" s="65"/>
      <c r="C14" s="21"/>
      <c r="D14" s="21"/>
      <c r="E14" s="21"/>
      <c r="F14" s="21"/>
      <c r="G14" s="21"/>
      <c r="H14" s="21"/>
    </row>
    <row r="15" spans="1:8" ht="39.75" customHeight="1" thickBot="1">
      <c r="A15" s="211" t="s">
        <v>40</v>
      </c>
      <c r="B15" s="212"/>
      <c r="C15" s="212"/>
      <c r="D15" s="212"/>
      <c r="E15" s="212"/>
      <c r="F15" s="212"/>
      <c r="G15" s="212"/>
      <c r="H15" s="213"/>
    </row>
    <row r="16" spans="1:8" ht="15.75">
      <c r="A16" s="53" t="s">
        <v>4</v>
      </c>
      <c r="B16" s="117">
        <f>SUM('Feuille de présence'!F13:O13)</f>
        <v>0</v>
      </c>
      <c r="C16" s="214" t="s">
        <v>14</v>
      </c>
      <c r="D16" s="214"/>
      <c r="E16" s="214"/>
      <c r="F16" s="214"/>
      <c r="G16" s="214"/>
      <c r="H16" s="214"/>
    </row>
    <row r="17" spans="1:8" ht="15.75">
      <c r="A17" s="17" t="s">
        <v>5</v>
      </c>
      <c r="B17" s="114">
        <f>SUM('Feuille de présence'!P13:Y13)</f>
        <v>0</v>
      </c>
      <c r="C17" s="215" t="s">
        <v>14</v>
      </c>
      <c r="D17" s="215"/>
      <c r="E17" s="215"/>
      <c r="F17" s="215"/>
      <c r="G17" s="215"/>
      <c r="H17" s="215"/>
    </row>
    <row r="18" spans="1:8" ht="15.75">
      <c r="A18" s="83" t="s">
        <v>11</v>
      </c>
      <c r="B18" s="116">
        <f>SUM(B16:B17)</f>
        <v>0</v>
      </c>
      <c r="C18" s="216" t="s">
        <v>20</v>
      </c>
      <c r="D18" s="216"/>
      <c r="E18" s="216"/>
      <c r="F18" s="216"/>
      <c r="G18" s="216"/>
      <c r="H18" s="216"/>
    </row>
  </sheetData>
  <sheetProtection password="CA25" sheet="1" objects="1" scenarios="1" insertColumns="0" insertRows="0" insertHyperlinks="0" selectLockedCells="1" selectUnlockedCells="1"/>
  <mergeCells count="14">
    <mergeCell ref="A10:H10"/>
    <mergeCell ref="C11:H11"/>
    <mergeCell ref="C12:H12"/>
    <mergeCell ref="C17:H17"/>
    <mergeCell ref="C18:H18"/>
    <mergeCell ref="C13:H13"/>
    <mergeCell ref="A15:H15"/>
    <mergeCell ref="C16:H16"/>
    <mergeCell ref="A2:D2"/>
    <mergeCell ref="A3:D3"/>
    <mergeCell ref="C8:H8"/>
    <mergeCell ref="C6:H6"/>
    <mergeCell ref="A5:H5"/>
    <mergeCell ref="C7:H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tabColor theme="6" tint="-0.24997000396251678"/>
  </sheetPr>
  <dimension ref="A2:H18"/>
  <sheetViews>
    <sheetView showGridLines="0" zoomScalePageLayoutView="0" workbookViewId="0" topLeftCell="A1">
      <selection activeCell="A4" sqref="A4"/>
    </sheetView>
  </sheetViews>
  <sheetFormatPr defaultColWidth="11.421875" defaultRowHeight="15"/>
  <cols>
    <col min="2" max="2" width="5.7109375" style="0" customWidth="1"/>
    <col min="8" max="8" width="18.28125" style="0" customWidth="1"/>
  </cols>
  <sheetData>
    <row r="1" s="118" customFormat="1" ht="15"/>
    <row r="2" spans="1:4" s="118" customFormat="1" ht="15">
      <c r="A2" s="182" t="s">
        <v>71</v>
      </c>
      <c r="B2" s="183"/>
      <c r="C2" s="183"/>
      <c r="D2" s="184"/>
    </row>
    <row r="3" spans="1:4" ht="15">
      <c r="A3" s="185" t="str">
        <f>Renseignements!E13</f>
        <v>Vacances de Printemps 2014</v>
      </c>
      <c r="B3" s="186"/>
      <c r="C3" s="186"/>
      <c r="D3" s="187"/>
    </row>
    <row r="4" ht="15.75" thickBot="1"/>
    <row r="5" spans="1:8" ht="39.75" customHeight="1" thickBot="1">
      <c r="A5" s="211" t="s">
        <v>39</v>
      </c>
      <c r="B5" s="212"/>
      <c r="C5" s="212"/>
      <c r="D5" s="212"/>
      <c r="E5" s="212"/>
      <c r="F5" s="212"/>
      <c r="G5" s="212"/>
      <c r="H5" s="213"/>
    </row>
    <row r="6" spans="1:8" ht="15.75">
      <c r="A6" s="53" t="s">
        <v>4</v>
      </c>
      <c r="B6" s="117">
        <f>SUM('Feuille de présence'!F14:O14)*Renseignements!E11</f>
        <v>4</v>
      </c>
      <c r="C6" s="179" t="s">
        <v>17</v>
      </c>
      <c r="D6" s="179"/>
      <c r="E6" s="179"/>
      <c r="F6" s="179"/>
      <c r="G6" s="179"/>
      <c r="H6" s="179"/>
    </row>
    <row r="7" spans="1:8" ht="15.75">
      <c r="A7" s="17" t="s">
        <v>6</v>
      </c>
      <c r="B7" s="114">
        <f>SUM('Feuille de présence'!P14:Y14)*Renseignements!E11</f>
        <v>12</v>
      </c>
      <c r="C7" s="180" t="s">
        <v>17</v>
      </c>
      <c r="D7" s="180"/>
      <c r="E7" s="180"/>
      <c r="F7" s="180"/>
      <c r="G7" s="180"/>
      <c r="H7" s="180"/>
    </row>
    <row r="8" spans="1:8" ht="15.75">
      <c r="A8" s="18" t="s">
        <v>11</v>
      </c>
      <c r="B8" s="116">
        <f>SUM(B6:B7)</f>
        <v>16</v>
      </c>
      <c r="C8" s="216" t="s">
        <v>24</v>
      </c>
      <c r="D8" s="216"/>
      <c r="E8" s="216"/>
      <c r="F8" s="216"/>
      <c r="G8" s="216"/>
      <c r="H8" s="216"/>
    </row>
    <row r="9" ht="15.75" thickBot="1"/>
    <row r="10" spans="1:8" ht="39.75" customHeight="1" thickBot="1">
      <c r="A10" s="211" t="s">
        <v>39</v>
      </c>
      <c r="B10" s="212"/>
      <c r="C10" s="212"/>
      <c r="D10" s="212"/>
      <c r="E10" s="212"/>
      <c r="F10" s="212"/>
      <c r="G10" s="212"/>
      <c r="H10" s="213"/>
    </row>
    <row r="11" spans="1:8" ht="15.75">
      <c r="A11" s="53" t="s">
        <v>4</v>
      </c>
      <c r="B11" s="117">
        <f>SUM('Feuille de présence'!F14:O14)/2</f>
        <v>0.5</v>
      </c>
      <c r="C11" s="218" t="s">
        <v>15</v>
      </c>
      <c r="D11" s="218"/>
      <c r="E11" s="218"/>
      <c r="F11" s="218"/>
      <c r="G11" s="218"/>
      <c r="H11" s="218"/>
    </row>
    <row r="12" spans="1:8" ht="15.75">
      <c r="A12" s="17" t="s">
        <v>5</v>
      </c>
      <c r="B12" s="114">
        <f>SUM('Feuille de présence'!P21:Y21)*Renseignements!F14</f>
        <v>0</v>
      </c>
      <c r="C12" s="217" t="s">
        <v>15</v>
      </c>
      <c r="D12" s="217"/>
      <c r="E12" s="217"/>
      <c r="F12" s="217"/>
      <c r="G12" s="217"/>
      <c r="H12" s="217"/>
    </row>
    <row r="13" spans="1:8" ht="15.75">
      <c r="A13" s="83" t="s">
        <v>11</v>
      </c>
      <c r="B13" s="116">
        <f>SUM(B11:B12)</f>
        <v>0.5</v>
      </c>
      <c r="C13" s="216" t="s">
        <v>16</v>
      </c>
      <c r="D13" s="216"/>
      <c r="E13" s="216"/>
      <c r="F13" s="216"/>
      <c r="G13" s="216"/>
      <c r="H13" s="216"/>
    </row>
    <row r="14" spans="1:8" ht="15.75" thickBot="1">
      <c r="A14" s="87"/>
      <c r="B14" s="87"/>
      <c r="C14" s="87"/>
      <c r="D14" s="87"/>
      <c r="E14" s="87"/>
      <c r="F14" s="87"/>
      <c r="G14" s="87"/>
      <c r="H14" s="87"/>
    </row>
    <row r="15" spans="1:8" ht="39.75" customHeight="1" thickBot="1">
      <c r="A15" s="211" t="s">
        <v>39</v>
      </c>
      <c r="B15" s="212"/>
      <c r="C15" s="212"/>
      <c r="D15" s="212"/>
      <c r="E15" s="212"/>
      <c r="F15" s="212"/>
      <c r="G15" s="212"/>
      <c r="H15" s="213"/>
    </row>
    <row r="16" spans="1:8" ht="15.75">
      <c r="A16" s="53" t="s">
        <v>4</v>
      </c>
      <c r="B16" s="117">
        <f>SUM('Feuille de présence'!F14:O14)</f>
        <v>1</v>
      </c>
      <c r="C16" s="214" t="s">
        <v>14</v>
      </c>
      <c r="D16" s="214"/>
      <c r="E16" s="214"/>
      <c r="F16" s="214"/>
      <c r="G16" s="214"/>
      <c r="H16" s="214"/>
    </row>
    <row r="17" spans="1:8" ht="15.75">
      <c r="A17" s="17" t="s">
        <v>5</v>
      </c>
      <c r="B17" s="114">
        <f>SUM('Feuille de présence'!P14:Y14)</f>
        <v>3</v>
      </c>
      <c r="C17" s="215" t="s">
        <v>14</v>
      </c>
      <c r="D17" s="215"/>
      <c r="E17" s="215"/>
      <c r="F17" s="215"/>
      <c r="G17" s="215"/>
      <c r="H17" s="215"/>
    </row>
    <row r="18" spans="1:8" ht="15.75">
      <c r="A18" s="83" t="s">
        <v>11</v>
      </c>
      <c r="B18" s="116">
        <f>SUM(B16:B17)</f>
        <v>4</v>
      </c>
      <c r="C18" s="216" t="s">
        <v>20</v>
      </c>
      <c r="D18" s="216"/>
      <c r="E18" s="216"/>
      <c r="F18" s="216"/>
      <c r="G18" s="216"/>
      <c r="H18" s="216"/>
    </row>
  </sheetData>
  <sheetProtection password="CA25" sheet="1" objects="1" scenarios="1" insertColumns="0" insertRows="0" insertHyperlinks="0" selectLockedCells="1" selectUnlockedCells="1"/>
  <mergeCells count="14">
    <mergeCell ref="A10:H10"/>
    <mergeCell ref="C11:H11"/>
    <mergeCell ref="C12:H12"/>
    <mergeCell ref="C17:H17"/>
    <mergeCell ref="C18:H18"/>
    <mergeCell ref="C13:H13"/>
    <mergeCell ref="A15:H15"/>
    <mergeCell ref="C16:H16"/>
    <mergeCell ref="A2:D2"/>
    <mergeCell ref="A3:D3"/>
    <mergeCell ref="C8:H8"/>
    <mergeCell ref="A5:H5"/>
    <mergeCell ref="C6:H6"/>
    <mergeCell ref="C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tabColor theme="3" tint="0.5999900102615356"/>
  </sheetPr>
  <dimension ref="A2:H18"/>
  <sheetViews>
    <sheetView showGridLines="0" zoomScalePageLayoutView="0" workbookViewId="0" topLeftCell="A1">
      <selection activeCell="A3" sqref="A3:D3"/>
    </sheetView>
  </sheetViews>
  <sheetFormatPr defaultColWidth="11.421875" defaultRowHeight="15"/>
  <cols>
    <col min="2" max="2" width="5.57421875" style="0" customWidth="1"/>
    <col min="8" max="8" width="21.140625" style="0" customWidth="1"/>
  </cols>
  <sheetData>
    <row r="1" s="119" customFormat="1" ht="15"/>
    <row r="2" spans="1:4" s="119" customFormat="1" ht="15">
      <c r="A2" s="182" t="s">
        <v>71</v>
      </c>
      <c r="B2" s="183"/>
      <c r="C2" s="183"/>
      <c r="D2" s="184"/>
    </row>
    <row r="3" spans="1:4" ht="15">
      <c r="A3" s="185" t="str">
        <f>Renseignements!E13</f>
        <v>Vacances de Printemps 2014</v>
      </c>
      <c r="B3" s="186"/>
      <c r="C3" s="186"/>
      <c r="D3" s="187"/>
    </row>
    <row r="4" ht="15.75" thickBot="1"/>
    <row r="5" spans="1:8" ht="39.75" customHeight="1" thickBot="1">
      <c r="A5" s="211" t="s">
        <v>38</v>
      </c>
      <c r="B5" s="212"/>
      <c r="C5" s="212"/>
      <c r="D5" s="212"/>
      <c r="E5" s="212"/>
      <c r="F5" s="212"/>
      <c r="G5" s="212"/>
      <c r="H5" s="213"/>
    </row>
    <row r="6" spans="1:8" ht="15.75">
      <c r="A6" s="53" t="s">
        <v>4</v>
      </c>
      <c r="B6" s="117">
        <f>SUM('Feuille de présence'!F15:O15)*Renseignements!E11</f>
        <v>0</v>
      </c>
      <c r="C6" s="179" t="s">
        <v>17</v>
      </c>
      <c r="D6" s="179"/>
      <c r="E6" s="179"/>
      <c r="F6" s="179"/>
      <c r="G6" s="179"/>
      <c r="H6" s="179"/>
    </row>
    <row r="7" spans="1:8" ht="15.75">
      <c r="A7" s="17" t="s">
        <v>5</v>
      </c>
      <c r="B7" s="114">
        <f>SUM('Feuille de présence'!P15:Y15)*Renseignements!E11</f>
        <v>0</v>
      </c>
      <c r="C7" s="180" t="s">
        <v>17</v>
      </c>
      <c r="D7" s="180"/>
      <c r="E7" s="180"/>
      <c r="F7" s="180"/>
      <c r="G7" s="180"/>
      <c r="H7" s="180"/>
    </row>
    <row r="8" spans="1:8" ht="15.75">
      <c r="A8" s="18" t="s">
        <v>11</v>
      </c>
      <c r="B8" s="116">
        <f>SUM(B6:B7)</f>
        <v>0</v>
      </c>
      <c r="C8" s="216" t="s">
        <v>24</v>
      </c>
      <c r="D8" s="216"/>
      <c r="E8" s="216"/>
      <c r="F8" s="216"/>
      <c r="G8" s="216"/>
      <c r="H8" s="216"/>
    </row>
    <row r="9" ht="15.75" thickBot="1"/>
    <row r="10" spans="1:8" ht="39.75" customHeight="1" thickBot="1">
      <c r="A10" s="211" t="s">
        <v>38</v>
      </c>
      <c r="B10" s="212"/>
      <c r="C10" s="212"/>
      <c r="D10" s="212"/>
      <c r="E10" s="212"/>
      <c r="F10" s="212"/>
      <c r="G10" s="212"/>
      <c r="H10" s="213"/>
    </row>
    <row r="11" spans="1:8" ht="15.75">
      <c r="A11" s="53" t="s">
        <v>4</v>
      </c>
      <c r="B11" s="117">
        <f>SUM('Feuille de présence'!F22:O22)/2</f>
        <v>0</v>
      </c>
      <c r="C11" s="218" t="s">
        <v>15</v>
      </c>
      <c r="D11" s="218"/>
      <c r="E11" s="218"/>
      <c r="F11" s="218"/>
      <c r="G11" s="218"/>
      <c r="H11" s="218"/>
    </row>
    <row r="12" spans="1:8" ht="15.75">
      <c r="A12" s="17" t="s">
        <v>5</v>
      </c>
      <c r="B12" s="114">
        <f>SUM('Feuille de présence'!P22:Y22)/2</f>
        <v>0</v>
      </c>
      <c r="C12" s="217" t="s">
        <v>15</v>
      </c>
      <c r="D12" s="217"/>
      <c r="E12" s="217"/>
      <c r="F12" s="217"/>
      <c r="G12" s="217"/>
      <c r="H12" s="217"/>
    </row>
    <row r="13" spans="1:8" ht="15.75">
      <c r="A13" s="83" t="s">
        <v>11</v>
      </c>
      <c r="B13" s="116">
        <f>SUM(B11:B12)</f>
        <v>0</v>
      </c>
      <c r="C13" s="216" t="s">
        <v>16</v>
      </c>
      <c r="D13" s="216"/>
      <c r="E13" s="216"/>
      <c r="F13" s="216"/>
      <c r="G13" s="216"/>
      <c r="H13" s="216"/>
    </row>
    <row r="14" ht="15.75" thickBot="1"/>
    <row r="15" spans="1:8" ht="39.75" customHeight="1" thickBot="1">
      <c r="A15" s="211" t="s">
        <v>38</v>
      </c>
      <c r="B15" s="212"/>
      <c r="C15" s="212"/>
      <c r="D15" s="212"/>
      <c r="E15" s="212"/>
      <c r="F15" s="212"/>
      <c r="G15" s="212"/>
      <c r="H15" s="213"/>
    </row>
    <row r="16" spans="1:8" ht="15.75">
      <c r="A16" s="53" t="s">
        <v>4</v>
      </c>
      <c r="B16" s="117">
        <f>SUM('Feuille de présence'!F29:O29)</f>
        <v>0</v>
      </c>
      <c r="C16" s="214" t="s">
        <v>14</v>
      </c>
      <c r="D16" s="214"/>
      <c r="E16" s="214"/>
      <c r="F16" s="214"/>
      <c r="G16" s="214"/>
      <c r="H16" s="214"/>
    </row>
    <row r="17" spans="1:8" ht="15.75">
      <c r="A17" s="17" t="s">
        <v>5</v>
      </c>
      <c r="B17" s="114">
        <f>SUM('Feuille de présence'!P29:Y29)</f>
        <v>0</v>
      </c>
      <c r="C17" s="215" t="s">
        <v>14</v>
      </c>
      <c r="D17" s="215"/>
      <c r="E17" s="215"/>
      <c r="F17" s="215"/>
      <c r="G17" s="215"/>
      <c r="H17" s="215"/>
    </row>
    <row r="18" spans="1:8" ht="15.75">
      <c r="A18" s="83" t="s">
        <v>11</v>
      </c>
      <c r="B18" s="116">
        <f>SUM(B16:B17)</f>
        <v>0</v>
      </c>
      <c r="C18" s="216" t="s">
        <v>20</v>
      </c>
      <c r="D18" s="216"/>
      <c r="E18" s="216"/>
      <c r="F18" s="216"/>
      <c r="G18" s="216"/>
      <c r="H18" s="216"/>
    </row>
  </sheetData>
  <sheetProtection password="CA25" sheet="1" objects="1" scenarios="1" insertColumns="0" insertRows="0" insertHyperlinks="0" selectLockedCells="1" selectUnlockedCells="1"/>
  <mergeCells count="14">
    <mergeCell ref="A10:H10"/>
    <mergeCell ref="C11:H11"/>
    <mergeCell ref="C12:H12"/>
    <mergeCell ref="C17:H17"/>
    <mergeCell ref="C18:H18"/>
    <mergeCell ref="C13:H13"/>
    <mergeCell ref="A15:H15"/>
    <mergeCell ref="C16:H16"/>
    <mergeCell ref="A2:D2"/>
    <mergeCell ref="A3:D3"/>
    <mergeCell ref="C8:H8"/>
    <mergeCell ref="A5:H5"/>
    <mergeCell ref="C6:H6"/>
    <mergeCell ref="C7:H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/>
  <dimension ref="A1:F12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6384" width="11.421875" style="1" customWidth="1"/>
  </cols>
  <sheetData>
    <row r="1" spans="1:6" ht="15">
      <c r="A1" s="82"/>
      <c r="B1" s="82" t="s">
        <v>4</v>
      </c>
      <c r="C1" s="82" t="s">
        <v>5</v>
      </c>
      <c r="D1" s="82"/>
      <c r="E1" s="82"/>
      <c r="F1" s="82"/>
    </row>
    <row r="2" spans="1:6" ht="15">
      <c r="A2" s="82" t="s">
        <v>34</v>
      </c>
      <c r="B2" s="82">
        <f>SUM('Feuille de présence'!F13:O13)</f>
        <v>0</v>
      </c>
      <c r="C2" s="82">
        <f>SUM('Feuille de présence'!P13:Y13)</f>
        <v>0</v>
      </c>
      <c r="D2" s="222" t="s">
        <v>33</v>
      </c>
      <c r="E2" s="222"/>
      <c r="F2" s="222"/>
    </row>
    <row r="3" spans="1:6" ht="15">
      <c r="A3" s="82" t="s">
        <v>37</v>
      </c>
      <c r="B3" s="82">
        <f>SUM('Feuille de présence'!F14:O14)</f>
        <v>1</v>
      </c>
      <c r="C3" s="82">
        <f>SUM('Feuille de présence'!P14:Y14)</f>
        <v>3</v>
      </c>
      <c r="D3" s="222"/>
      <c r="E3" s="222"/>
      <c r="F3" s="222"/>
    </row>
    <row r="4" spans="1:6" ht="15">
      <c r="A4" s="82" t="s">
        <v>36</v>
      </c>
      <c r="B4" s="82">
        <f>SUM('Feuille de présence'!F15:O15)</f>
        <v>0</v>
      </c>
      <c r="C4" s="82">
        <f>SUM('Feuille de présence'!P15:Y15)</f>
        <v>0</v>
      </c>
      <c r="D4" s="222"/>
      <c r="E4" s="222"/>
      <c r="F4" s="222"/>
    </row>
    <row r="6" spans="1:6" ht="15">
      <c r="A6" s="82"/>
      <c r="B6" s="222" t="s">
        <v>32</v>
      </c>
      <c r="C6" s="222"/>
      <c r="D6" s="82"/>
      <c r="E6" s="82"/>
      <c r="F6" s="82"/>
    </row>
    <row r="7" spans="1:6" ht="15">
      <c r="A7" s="82" t="s">
        <v>34</v>
      </c>
      <c r="B7" s="222">
        <f>SUM(B2:C2)</f>
        <v>0</v>
      </c>
      <c r="C7" s="222"/>
      <c r="D7" s="222" t="s">
        <v>33</v>
      </c>
      <c r="E7" s="222"/>
      <c r="F7" s="222"/>
    </row>
    <row r="8" spans="1:6" ht="15">
      <c r="A8" s="82" t="s">
        <v>37</v>
      </c>
      <c r="B8" s="222">
        <f>SUM(B3:C3)</f>
        <v>4</v>
      </c>
      <c r="C8" s="222"/>
      <c r="D8" s="222"/>
      <c r="E8" s="222"/>
      <c r="F8" s="222"/>
    </row>
    <row r="9" spans="1:6" ht="15">
      <c r="A9" s="82" t="s">
        <v>36</v>
      </c>
      <c r="B9" s="222">
        <f>SUM(B4:C4)</f>
        <v>0</v>
      </c>
      <c r="C9" s="222"/>
      <c r="D9" s="222"/>
      <c r="E9" s="222"/>
      <c r="F9" s="222"/>
    </row>
    <row r="12" ht="15">
      <c r="A12" s="92"/>
    </row>
  </sheetData>
  <sheetProtection password="CA25" sheet="1" objects="1" scenarios="1" insertColumns="0" insertRows="0" insertHyperlinks="0"/>
  <mergeCells count="6">
    <mergeCell ref="B7:C7"/>
    <mergeCell ref="D7:F9"/>
    <mergeCell ref="B8:C8"/>
    <mergeCell ref="B9:C9"/>
    <mergeCell ref="D2:F4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</dc:creator>
  <cp:keywords/>
  <dc:description/>
  <cp:lastModifiedBy>France</cp:lastModifiedBy>
  <cp:lastPrinted>2014-06-14T15:02:59Z</cp:lastPrinted>
  <dcterms:created xsi:type="dcterms:W3CDTF">2014-06-11T18:23:34Z</dcterms:created>
  <dcterms:modified xsi:type="dcterms:W3CDTF">2014-07-12T23:25:45Z</dcterms:modified>
  <cp:category/>
  <cp:version/>
  <cp:contentType/>
  <cp:contentStatus/>
</cp:coreProperties>
</file>