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sman Acer\Desktop\"/>
    </mc:Choice>
  </mc:AlternateContent>
  <bookViews>
    <workbookView xWindow="-15" yWindow="90" windowWidth="14655" windowHeight="8010"/>
  </bookViews>
  <sheets>
    <sheet name="Calendrier" sheetId="1" r:id="rId1"/>
  </sheets>
  <definedNames>
    <definedName name="ANNEE">Calendrier!$B$2</definedName>
    <definedName name="_xlnm.Print_Area" localSheetId="0">Calendrier!$A$1:$S$39</definedName>
  </definedNames>
  <calcPr calcId="152511"/>
</workbook>
</file>

<file path=xl/calcChain.xml><?xml version="1.0" encoding="utf-8"?>
<calcChain xmlns="http://schemas.openxmlformats.org/spreadsheetml/2006/main">
  <c r="AC13" i="1" l="1"/>
  <c r="AC11" i="1"/>
  <c r="AC10" i="1"/>
  <c r="AC12" i="1"/>
  <c r="AC14" i="1"/>
  <c r="AC6" i="1"/>
  <c r="AC4" i="1"/>
  <c r="AC5" i="1"/>
  <c r="AC19" i="1"/>
  <c r="AC21" i="1"/>
  <c r="AC23" i="1"/>
  <c r="AC24" i="1"/>
  <c r="AC22" i="1" l="1"/>
  <c r="AC15" i="1"/>
  <c r="AC9" i="1"/>
  <c r="AC16" i="1"/>
  <c r="AC8" i="1"/>
  <c r="AC7" i="1"/>
  <c r="AC17" i="1"/>
  <c r="AC18" i="1"/>
  <c r="AC3" i="1"/>
  <c r="T29" i="1"/>
  <c r="T31" i="1" s="1"/>
  <c r="U31" i="1" s="1"/>
  <c r="V31" i="1" s="1"/>
  <c r="W31" i="1" s="1"/>
  <c r="X31" i="1" s="1"/>
  <c r="Y31" i="1" s="1"/>
  <c r="Z31" i="1" s="1"/>
  <c r="T32" i="1" s="1"/>
  <c r="U32" i="1" s="1"/>
  <c r="V32" i="1" s="1"/>
  <c r="W32" i="1" s="1"/>
  <c r="X32" i="1" s="1"/>
  <c r="Y32" i="1" s="1"/>
  <c r="Z32" i="1" s="1"/>
  <c r="T33" i="1" s="1"/>
  <c r="U33" i="1" s="1"/>
  <c r="V33" i="1" s="1"/>
  <c r="W33" i="1" s="1"/>
  <c r="X33" i="1" s="1"/>
  <c r="Y33" i="1" s="1"/>
  <c r="Z33" i="1" s="1"/>
  <c r="T34" i="1" s="1"/>
  <c r="U34" i="1" s="1"/>
  <c r="V34" i="1" s="1"/>
  <c r="W34" i="1" s="1"/>
  <c r="X34" i="1" s="1"/>
  <c r="Y34" i="1" s="1"/>
  <c r="Z34" i="1" s="1"/>
  <c r="T35" i="1" s="1"/>
  <c r="U35" i="1" s="1"/>
  <c r="V35" i="1" s="1"/>
  <c r="W35" i="1" s="1"/>
  <c r="X35" i="1" s="1"/>
  <c r="Y35" i="1" s="1"/>
  <c r="Z35" i="1" s="1"/>
  <c r="T36" i="1" s="1"/>
  <c r="U36" i="1" s="1"/>
  <c r="V36" i="1" s="1"/>
  <c r="W36" i="1" s="1"/>
  <c r="X36" i="1" s="1"/>
  <c r="Y36" i="1" s="1"/>
  <c r="Z36" i="1" s="1"/>
  <c r="L29" i="1"/>
  <c r="L31" i="1" s="1"/>
  <c r="M31" i="1" s="1"/>
  <c r="N31" i="1" s="1"/>
  <c r="O31" i="1" s="1"/>
  <c r="P31" i="1" s="1"/>
  <c r="Q31" i="1" s="1"/>
  <c r="R31" i="1" s="1"/>
  <c r="L32" i="1" s="1"/>
  <c r="M32" i="1" s="1"/>
  <c r="N32" i="1" s="1"/>
  <c r="O32" i="1" s="1"/>
  <c r="P32" i="1" s="1"/>
  <c r="Q32" i="1" s="1"/>
  <c r="R32" i="1" s="1"/>
  <c r="L33" i="1" s="1"/>
  <c r="M33" i="1" s="1"/>
  <c r="N33" i="1" s="1"/>
  <c r="O33" i="1" s="1"/>
  <c r="P33" i="1" s="1"/>
  <c r="Q33" i="1" s="1"/>
  <c r="R33" i="1" s="1"/>
  <c r="L34" i="1" s="1"/>
  <c r="M34" i="1" s="1"/>
  <c r="N34" i="1" s="1"/>
  <c r="O34" i="1" s="1"/>
  <c r="P34" i="1" s="1"/>
  <c r="Q34" i="1" s="1"/>
  <c r="R34" i="1" s="1"/>
  <c r="L35" i="1" s="1"/>
  <c r="M35" i="1" s="1"/>
  <c r="N35" i="1" s="1"/>
  <c r="O35" i="1" s="1"/>
  <c r="P35" i="1" s="1"/>
  <c r="Q35" i="1" s="1"/>
  <c r="R35" i="1" s="1"/>
  <c r="L36" i="1" s="1"/>
  <c r="M36" i="1" s="1"/>
  <c r="N36" i="1" s="1"/>
  <c r="O36" i="1" s="1"/>
  <c r="P36" i="1" s="1"/>
  <c r="Q36" i="1" s="1"/>
  <c r="R36" i="1" s="1"/>
  <c r="D29" i="1"/>
  <c r="D31" i="1" s="1"/>
  <c r="E31" i="1" s="1"/>
  <c r="F31" i="1" s="1"/>
  <c r="G31" i="1" s="1"/>
  <c r="H31" i="1" s="1"/>
  <c r="I31" i="1" s="1"/>
  <c r="J31" i="1" s="1"/>
  <c r="D32" i="1" s="1"/>
  <c r="E32" i="1" s="1"/>
  <c r="F32" i="1" s="1"/>
  <c r="G32" i="1" s="1"/>
  <c r="H32" i="1" s="1"/>
  <c r="I32" i="1" s="1"/>
  <c r="J32" i="1" s="1"/>
  <c r="D33" i="1" s="1"/>
  <c r="E33" i="1" s="1"/>
  <c r="F33" i="1" s="1"/>
  <c r="G33" i="1" s="1"/>
  <c r="H33" i="1" s="1"/>
  <c r="I33" i="1" s="1"/>
  <c r="J33" i="1" s="1"/>
  <c r="D34" i="1" s="1"/>
  <c r="E34" i="1" s="1"/>
  <c r="F34" i="1" s="1"/>
  <c r="G34" i="1" s="1"/>
  <c r="H34" i="1" s="1"/>
  <c r="I34" i="1" s="1"/>
  <c r="J34" i="1" s="1"/>
  <c r="D35" i="1" s="1"/>
  <c r="E35" i="1" s="1"/>
  <c r="F35" i="1" s="1"/>
  <c r="G35" i="1" s="1"/>
  <c r="H35" i="1" s="1"/>
  <c r="I35" i="1" s="1"/>
  <c r="J35" i="1" s="1"/>
  <c r="D36" i="1" s="1"/>
  <c r="E36" i="1" s="1"/>
  <c r="F36" i="1" s="1"/>
  <c r="G36" i="1" s="1"/>
  <c r="H36" i="1" s="1"/>
  <c r="I36" i="1" s="1"/>
  <c r="J36" i="1" s="1"/>
  <c r="T20" i="1"/>
  <c r="T22" i="1" s="1"/>
  <c r="U22" i="1" s="1"/>
  <c r="V22" i="1" s="1"/>
  <c r="W22" i="1" s="1"/>
  <c r="X22" i="1" s="1"/>
  <c r="Y22" i="1" s="1"/>
  <c r="Z22" i="1" s="1"/>
  <c r="T23" i="1" s="1"/>
  <c r="U23" i="1" s="1"/>
  <c r="V23" i="1" s="1"/>
  <c r="W23" i="1" s="1"/>
  <c r="X23" i="1" s="1"/>
  <c r="Y23" i="1" s="1"/>
  <c r="Z23" i="1" s="1"/>
  <c r="T24" i="1" s="1"/>
  <c r="U24" i="1" s="1"/>
  <c r="V24" i="1" s="1"/>
  <c r="W24" i="1" s="1"/>
  <c r="X24" i="1" s="1"/>
  <c r="Y24" i="1" s="1"/>
  <c r="Z24" i="1" s="1"/>
  <c r="AC20" i="1" s="1"/>
  <c r="L20" i="1"/>
  <c r="L22" i="1" s="1"/>
  <c r="M22" i="1" s="1"/>
  <c r="N22" i="1" s="1"/>
  <c r="O22" i="1" s="1"/>
  <c r="P22" i="1" s="1"/>
  <c r="Q22" i="1" s="1"/>
  <c r="R22" i="1" s="1"/>
  <c r="L23" i="1" s="1"/>
  <c r="M23" i="1" s="1"/>
  <c r="N23" i="1" s="1"/>
  <c r="O23" i="1" s="1"/>
  <c r="P23" i="1" s="1"/>
  <c r="Q23" i="1" s="1"/>
  <c r="R23" i="1" s="1"/>
  <c r="L24" i="1" s="1"/>
  <c r="M24" i="1" s="1"/>
  <c r="N24" i="1" s="1"/>
  <c r="O24" i="1" s="1"/>
  <c r="P24" i="1" s="1"/>
  <c r="Q24" i="1" s="1"/>
  <c r="R24" i="1" s="1"/>
  <c r="L25" i="1" s="1"/>
  <c r="M25" i="1" s="1"/>
  <c r="N25" i="1" s="1"/>
  <c r="O25" i="1" s="1"/>
  <c r="P25" i="1" s="1"/>
  <c r="Q25" i="1" s="1"/>
  <c r="R25" i="1" s="1"/>
  <c r="L26" i="1" s="1"/>
  <c r="M26" i="1" s="1"/>
  <c r="N26" i="1" s="1"/>
  <c r="O26" i="1" s="1"/>
  <c r="P26" i="1" s="1"/>
  <c r="Q26" i="1" s="1"/>
  <c r="R26" i="1" s="1"/>
  <c r="L27" i="1" s="1"/>
  <c r="M27" i="1" s="1"/>
  <c r="N27" i="1" s="1"/>
  <c r="O27" i="1" s="1"/>
  <c r="P27" i="1" s="1"/>
  <c r="Q27" i="1" s="1"/>
  <c r="R27" i="1" s="1"/>
  <c r="D20" i="1"/>
  <c r="D22" i="1" s="1"/>
  <c r="E22" i="1" s="1"/>
  <c r="F22" i="1" s="1"/>
  <c r="G22" i="1" s="1"/>
  <c r="H22" i="1" s="1"/>
  <c r="I22" i="1" s="1"/>
  <c r="J22" i="1" s="1"/>
  <c r="D23" i="1" s="1"/>
  <c r="E23" i="1" s="1"/>
  <c r="F23" i="1" s="1"/>
  <c r="G23" i="1" s="1"/>
  <c r="H23" i="1" s="1"/>
  <c r="I23" i="1" s="1"/>
  <c r="J23" i="1" s="1"/>
  <c r="D24" i="1" s="1"/>
  <c r="E24" i="1" s="1"/>
  <c r="F24" i="1" s="1"/>
  <c r="G24" i="1" s="1"/>
  <c r="H24" i="1" s="1"/>
  <c r="I24" i="1" s="1"/>
  <c r="J24" i="1" s="1"/>
  <c r="D25" i="1" s="1"/>
  <c r="E25" i="1" s="1"/>
  <c r="F25" i="1" s="1"/>
  <c r="G25" i="1" s="1"/>
  <c r="H25" i="1" s="1"/>
  <c r="I25" i="1" s="1"/>
  <c r="J25" i="1" s="1"/>
  <c r="D26" i="1" s="1"/>
  <c r="E26" i="1" s="1"/>
  <c r="F26" i="1" s="1"/>
  <c r="G26" i="1" s="1"/>
  <c r="H26" i="1" s="1"/>
  <c r="I26" i="1" s="1"/>
  <c r="J26" i="1" s="1"/>
  <c r="D27" i="1" s="1"/>
  <c r="E27" i="1" s="1"/>
  <c r="F27" i="1" s="1"/>
  <c r="G27" i="1" s="1"/>
  <c r="H27" i="1" s="1"/>
  <c r="I27" i="1" s="1"/>
  <c r="J27" i="1" s="1"/>
  <c r="T11" i="1"/>
  <c r="T13" i="1" s="1"/>
  <c r="U13" i="1" s="1"/>
  <c r="V13" i="1" s="1"/>
  <c r="W13" i="1" s="1"/>
  <c r="X13" i="1" s="1"/>
  <c r="Y13" i="1" s="1"/>
  <c r="Z13" i="1" s="1"/>
  <c r="T14" i="1" s="1"/>
  <c r="U14" i="1" s="1"/>
  <c r="V14" i="1" s="1"/>
  <c r="W14" i="1" s="1"/>
  <c r="X14" i="1" s="1"/>
  <c r="Y14" i="1" s="1"/>
  <c r="Z14" i="1" s="1"/>
  <c r="T15" i="1" s="1"/>
  <c r="U15" i="1" s="1"/>
  <c r="V15" i="1" s="1"/>
  <c r="W15" i="1" s="1"/>
  <c r="X15" i="1" s="1"/>
  <c r="Y15" i="1" s="1"/>
  <c r="Z15" i="1" s="1"/>
  <c r="T16" i="1" s="1"/>
  <c r="U16" i="1" s="1"/>
  <c r="V16" i="1" s="1"/>
  <c r="W16" i="1" s="1"/>
  <c r="X16" i="1" s="1"/>
  <c r="Y16" i="1" s="1"/>
  <c r="Z16" i="1" s="1"/>
  <c r="T17" i="1" s="1"/>
  <c r="U17" i="1" s="1"/>
  <c r="V17" i="1" s="1"/>
  <c r="W17" i="1" s="1"/>
  <c r="X17" i="1" s="1"/>
  <c r="Y17" i="1" s="1"/>
  <c r="Z17" i="1" s="1"/>
  <c r="T18" i="1" s="1"/>
  <c r="U18" i="1" s="1"/>
  <c r="V18" i="1" s="1"/>
  <c r="W18" i="1" s="1"/>
  <c r="X18" i="1" s="1"/>
  <c r="Y18" i="1" s="1"/>
  <c r="Z18" i="1" s="1"/>
  <c r="L11" i="1"/>
  <c r="L13" i="1" s="1"/>
  <c r="M13" i="1" s="1"/>
  <c r="N13" i="1" s="1"/>
  <c r="O13" i="1" s="1"/>
  <c r="P13" i="1" s="1"/>
  <c r="Q13" i="1" s="1"/>
  <c r="R13" i="1" s="1"/>
  <c r="L14" i="1" s="1"/>
  <c r="M14" i="1" s="1"/>
  <c r="N14" i="1" s="1"/>
  <c r="O14" i="1" s="1"/>
  <c r="P14" i="1" s="1"/>
  <c r="Q14" i="1" s="1"/>
  <c r="R14" i="1" s="1"/>
  <c r="L15" i="1" s="1"/>
  <c r="M15" i="1" s="1"/>
  <c r="N15" i="1" s="1"/>
  <c r="O15" i="1" s="1"/>
  <c r="P15" i="1" s="1"/>
  <c r="Q15" i="1" s="1"/>
  <c r="R15" i="1" s="1"/>
  <c r="L16" i="1" s="1"/>
  <c r="M16" i="1" s="1"/>
  <c r="N16" i="1" s="1"/>
  <c r="O16" i="1" s="1"/>
  <c r="P16" i="1" s="1"/>
  <c r="Q16" i="1" s="1"/>
  <c r="R16" i="1" s="1"/>
  <c r="L17" i="1" s="1"/>
  <c r="M17" i="1" s="1"/>
  <c r="N17" i="1" s="1"/>
  <c r="O17" i="1" s="1"/>
  <c r="P17" i="1" s="1"/>
  <c r="Q17" i="1" s="1"/>
  <c r="R17" i="1" s="1"/>
  <c r="L18" i="1" s="1"/>
  <c r="M18" i="1" s="1"/>
  <c r="N18" i="1" s="1"/>
  <c r="O18" i="1" s="1"/>
  <c r="P18" i="1" s="1"/>
  <c r="Q18" i="1" s="1"/>
  <c r="R18" i="1" s="1"/>
  <c r="T2" i="1"/>
  <c r="T4" i="1" s="1"/>
  <c r="L2" i="1"/>
  <c r="L4" i="1" s="1"/>
  <c r="D11" i="1"/>
  <c r="D13" i="1" s="1"/>
  <c r="E13" i="1" s="1"/>
  <c r="F13" i="1" s="1"/>
  <c r="G13" i="1" s="1"/>
  <c r="H13" i="1" s="1"/>
  <c r="I13" i="1" s="1"/>
  <c r="J13" i="1" s="1"/>
  <c r="D14" i="1" s="1"/>
  <c r="E14" i="1" s="1"/>
  <c r="F14" i="1" s="1"/>
  <c r="G14" i="1" s="1"/>
  <c r="H14" i="1" s="1"/>
  <c r="I14" i="1" s="1"/>
  <c r="J14" i="1" s="1"/>
  <c r="D15" i="1" s="1"/>
  <c r="E15" i="1" s="1"/>
  <c r="F15" i="1" s="1"/>
  <c r="G15" i="1" s="1"/>
  <c r="H15" i="1" s="1"/>
  <c r="I15" i="1" s="1"/>
  <c r="J15" i="1" s="1"/>
  <c r="D16" i="1" s="1"/>
  <c r="E16" i="1" s="1"/>
  <c r="F16" i="1" s="1"/>
  <c r="G16" i="1" s="1"/>
  <c r="H16" i="1" s="1"/>
  <c r="I16" i="1" s="1"/>
  <c r="J16" i="1" s="1"/>
  <c r="D17" i="1" s="1"/>
  <c r="E17" i="1" s="1"/>
  <c r="F17" i="1" s="1"/>
  <c r="G17" i="1" s="1"/>
  <c r="H17" i="1" s="1"/>
  <c r="I17" i="1" s="1"/>
  <c r="J17" i="1" s="1"/>
  <c r="D18" i="1" s="1"/>
  <c r="E18" i="1" s="1"/>
  <c r="F18" i="1" s="1"/>
  <c r="G18" i="1" s="1"/>
  <c r="H18" i="1" s="1"/>
  <c r="I18" i="1" s="1"/>
  <c r="J18" i="1" s="1"/>
  <c r="D2" i="1"/>
  <c r="D4" i="1" s="1"/>
  <c r="T25" i="1" l="1"/>
  <c r="M4" i="1"/>
  <c r="N4" i="1" s="1"/>
  <c r="O4" i="1" s="1"/>
  <c r="P4" i="1" s="1"/>
  <c r="Q4" i="1" s="1"/>
  <c r="R4" i="1" s="1"/>
  <c r="L5" i="1" s="1"/>
  <c r="M5" i="1" s="1"/>
  <c r="N5" i="1" s="1"/>
  <c r="O5" i="1" s="1"/>
  <c r="P5" i="1" s="1"/>
  <c r="Q5" i="1" s="1"/>
  <c r="R5" i="1" s="1"/>
  <c r="L6" i="1" s="1"/>
  <c r="M6" i="1" s="1"/>
  <c r="N6" i="1" s="1"/>
  <c r="O6" i="1" s="1"/>
  <c r="P6" i="1" s="1"/>
  <c r="Q6" i="1" s="1"/>
  <c r="R6" i="1" s="1"/>
  <c r="L7" i="1" s="1"/>
  <c r="M7" i="1" s="1"/>
  <c r="N7" i="1" s="1"/>
  <c r="O7" i="1" s="1"/>
  <c r="P7" i="1" s="1"/>
  <c r="Q7" i="1" s="1"/>
  <c r="R7" i="1" s="1"/>
  <c r="L8" i="1" s="1"/>
  <c r="M8" i="1" s="1"/>
  <c r="N8" i="1" s="1"/>
  <c r="O8" i="1" s="1"/>
  <c r="P8" i="1" s="1"/>
  <c r="Q8" i="1" s="1"/>
  <c r="R8" i="1" s="1"/>
  <c r="L9" i="1" s="1"/>
  <c r="M9" i="1" s="1"/>
  <c r="N9" i="1" s="1"/>
  <c r="O9" i="1" s="1"/>
  <c r="P9" i="1" s="1"/>
  <c r="Q9" i="1" s="1"/>
  <c r="R9" i="1" s="1"/>
  <c r="E4" i="1"/>
  <c r="F4" i="1" s="1"/>
  <c r="G4" i="1" s="1"/>
  <c r="H4" i="1" s="1"/>
  <c r="I4" i="1" s="1"/>
  <c r="J4" i="1" s="1"/>
  <c r="D5" i="1" s="1"/>
  <c r="E5" i="1" s="1"/>
  <c r="F5" i="1" s="1"/>
  <c r="G5" i="1" s="1"/>
  <c r="H5" i="1" s="1"/>
  <c r="I5" i="1" s="1"/>
  <c r="J5" i="1" s="1"/>
  <c r="D6" i="1" s="1"/>
  <c r="E6" i="1" s="1"/>
  <c r="F6" i="1" s="1"/>
  <c r="G6" i="1" s="1"/>
  <c r="H6" i="1" s="1"/>
  <c r="I6" i="1" s="1"/>
  <c r="J6" i="1" s="1"/>
  <c r="D7" i="1" s="1"/>
  <c r="E7" i="1" s="1"/>
  <c r="F7" i="1" s="1"/>
  <c r="G7" i="1" s="1"/>
  <c r="H7" i="1" s="1"/>
  <c r="I7" i="1" s="1"/>
  <c r="J7" i="1" s="1"/>
  <c r="D8" i="1" s="1"/>
  <c r="E8" i="1" s="1"/>
  <c r="F8" i="1" s="1"/>
  <c r="G8" i="1" s="1"/>
  <c r="H8" i="1" s="1"/>
  <c r="I8" i="1" s="1"/>
  <c r="J8" i="1" s="1"/>
  <c r="D9" i="1" s="1"/>
  <c r="E9" i="1" s="1"/>
  <c r="F9" i="1" s="1"/>
  <c r="G9" i="1" s="1"/>
  <c r="H9" i="1" s="1"/>
  <c r="I9" i="1" s="1"/>
  <c r="J9" i="1" s="1"/>
  <c r="U4" i="1"/>
  <c r="V4" i="1" s="1"/>
  <c r="W4" i="1" s="1"/>
  <c r="X4" i="1" s="1"/>
  <c r="Y4" i="1" s="1"/>
  <c r="Z4" i="1" s="1"/>
  <c r="T5" i="1" s="1"/>
  <c r="U5" i="1" s="1"/>
  <c r="V5" i="1" s="1"/>
  <c r="W5" i="1" s="1"/>
  <c r="X5" i="1" s="1"/>
  <c r="Y5" i="1" s="1"/>
  <c r="Z5" i="1" s="1"/>
  <c r="T6" i="1" s="1"/>
  <c r="U6" i="1" s="1"/>
  <c r="V6" i="1" s="1"/>
  <c r="W6" i="1" s="1"/>
  <c r="X6" i="1" s="1"/>
  <c r="Y6" i="1" s="1"/>
  <c r="Z6" i="1" s="1"/>
  <c r="T7" i="1" s="1"/>
  <c r="U7" i="1" s="1"/>
  <c r="V7" i="1" s="1"/>
  <c r="W7" i="1" s="1"/>
  <c r="X7" i="1" s="1"/>
  <c r="Y7" i="1" s="1"/>
  <c r="Z7" i="1" s="1"/>
  <c r="T8" i="1" s="1"/>
  <c r="U8" i="1" s="1"/>
  <c r="V8" i="1" s="1"/>
  <c r="W8" i="1" s="1"/>
  <c r="X8" i="1" s="1"/>
  <c r="Y8" i="1" s="1"/>
  <c r="Z8" i="1" s="1"/>
  <c r="T9" i="1" s="1"/>
  <c r="U9" i="1" s="1"/>
  <c r="V9" i="1" s="1"/>
  <c r="W9" i="1" s="1"/>
  <c r="X9" i="1" s="1"/>
  <c r="Y9" i="1" s="1"/>
  <c r="Z9" i="1" s="1"/>
  <c r="U25" i="1" l="1"/>
  <c r="V25" i="1" s="1"/>
  <c r="W25" i="1" s="1"/>
  <c r="X25" i="1" s="1"/>
  <c r="Y25" i="1" s="1"/>
  <c r="Z25" i="1" s="1"/>
  <c r="T26" i="1" s="1"/>
  <c r="U26" i="1" s="1"/>
  <c r="V26" i="1" s="1"/>
  <c r="W26" i="1" s="1"/>
  <c r="X26" i="1" s="1"/>
  <c r="Y26" i="1" s="1"/>
  <c r="Z26" i="1" s="1"/>
  <c r="T27" i="1" s="1"/>
  <c r="U27" i="1" s="1"/>
  <c r="V27" i="1" s="1"/>
  <c r="W27" i="1" s="1"/>
  <c r="X27" i="1" s="1"/>
  <c r="Y27" i="1" s="1"/>
  <c r="Z27" i="1" s="1"/>
</calcChain>
</file>

<file path=xl/sharedStrings.xml><?xml version="1.0" encoding="utf-8"?>
<sst xmlns="http://schemas.openxmlformats.org/spreadsheetml/2006/main" count="114" uniqueCount="36">
  <si>
    <t xml:space="preserve"> </t>
  </si>
  <si>
    <t>S</t>
  </si>
  <si>
    <t>M</t>
  </si>
  <si>
    <t>L</t>
  </si>
  <si>
    <t>J</t>
  </si>
  <si>
    <t>V</t>
  </si>
  <si>
    <t>D</t>
  </si>
  <si>
    <t>Saint Sylvestre</t>
  </si>
  <si>
    <t>Jour de l'An</t>
  </si>
  <si>
    <t>Vendredi Saint</t>
  </si>
  <si>
    <t>Dimanche de Pâques</t>
  </si>
  <si>
    <t>Lundi de Pâques</t>
  </si>
  <si>
    <t>Ascension</t>
  </si>
  <si>
    <t>Vendredi de l'Ascension</t>
  </si>
  <si>
    <t>Lundi de Pentecôte</t>
  </si>
  <si>
    <t>Fête-Dieu</t>
  </si>
  <si>
    <t>Vendredi de la Fête-Dieu</t>
  </si>
  <si>
    <t>Toussaint</t>
  </si>
  <si>
    <t>Fête du travail</t>
  </si>
  <si>
    <t>Noël</t>
  </si>
  <si>
    <t>Assomption</t>
  </si>
  <si>
    <t>JOURS FÉRI ÉS / CHÔMÉS</t>
  </si>
  <si>
    <t>PÉRIODES DE VACANCES</t>
  </si>
  <si>
    <t>Du</t>
  </si>
  <si>
    <t>Au</t>
  </si>
  <si>
    <t>Victoire des Alliés  (F)</t>
  </si>
  <si>
    <t>Fête Nationale (BE)</t>
  </si>
  <si>
    <t>Fête Nationale (QC)</t>
  </si>
  <si>
    <t>Fête Nationale (F)</t>
  </si>
  <si>
    <t>Fête Nationale (CH)</t>
  </si>
  <si>
    <t>Journée des patriotes (QC)</t>
  </si>
  <si>
    <t>Armistice (F)</t>
  </si>
  <si>
    <t>Lundi du Jeûne fédéral (CH)</t>
  </si>
  <si>
    <t>Séverine</t>
  </si>
  <si>
    <t>Vanessa</t>
  </si>
  <si>
    <t>Je voudrais une couleur différentes pour les jours Féries et les congé de séverine et Vanessa. merci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</si>
</sst>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"/>
    <numFmt numFmtId="165" formatCode="mmmm"/>
    <numFmt numFmtId="166" formatCode="[$-F800]dddd\,\ mmmm\ dd\,\ yyyy"/>
    <numFmt numFmtId="167" formatCode="dd/mm/yy"/>
  </numFmts>
  <fonts count="20" x14ac:knownFonts="1">
    <font>
      <sz val="10"/>
      <name val="Arial"/>
    </font>
    <font>
      <sz val="8"/>
      <name val="Arial"/>
      <family val="2"/>
    </font>
    <font>
      <sz val="8"/>
      <name val="Century Gothic"/>
      <family val="2"/>
    </font>
    <font>
      <sz val="10"/>
      <name val="Century Gothic"/>
      <family val="2"/>
    </font>
    <font>
      <sz val="22"/>
      <name val="Century Gothic"/>
      <family val="2"/>
    </font>
    <font>
      <b/>
      <sz val="18"/>
      <color theme="3"/>
      <name val="Century Gothic"/>
      <family val="2"/>
      <scheme val="major"/>
    </font>
    <font>
      <sz val="11"/>
      <color theme="0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8"/>
      <name val="Century Gothic"/>
      <family val="2"/>
    </font>
    <font>
      <b/>
      <sz val="11"/>
      <color theme="0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sz val="7"/>
      <name val="Arial"/>
      <family val="2"/>
    </font>
    <font>
      <b/>
      <sz val="7"/>
      <name val="Arial"/>
      <family val="2"/>
    </font>
    <font>
      <sz val="1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  <scheme val="minor"/>
    </font>
    <font>
      <b/>
      <sz val="72"/>
      <color theme="3"/>
      <name val="Century Gothic"/>
      <family val="2"/>
      <scheme val="major"/>
    </font>
    <font>
      <b/>
      <sz val="7"/>
      <color theme="3"/>
      <name val="Century Gothic"/>
      <family val="2"/>
    </font>
    <font>
      <b/>
      <sz val="7"/>
      <color theme="3"/>
      <name val="Arial"/>
      <family val="2"/>
    </font>
    <font>
      <sz val="26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4"/>
      </left>
      <right/>
      <top style="medium">
        <color theme="4"/>
      </top>
      <bottom style="thin">
        <color theme="1" tint="0.499984740745262"/>
      </bottom>
      <diagonal/>
    </border>
    <border>
      <left/>
      <right/>
      <top style="medium">
        <color theme="4"/>
      </top>
      <bottom style="thin">
        <color theme="1" tint="0.499984740745262"/>
      </bottom>
      <diagonal/>
    </border>
    <border>
      <left/>
      <right style="medium">
        <color theme="4"/>
      </right>
      <top style="medium">
        <color theme="4"/>
      </top>
      <bottom style="thin">
        <color theme="1" tint="0.499984740745262"/>
      </bottom>
      <diagonal/>
    </border>
    <border>
      <left style="medium">
        <color theme="4"/>
      </left>
      <right/>
      <top style="thin">
        <color theme="1" tint="0.499984740745262"/>
      </top>
      <bottom style="thin">
        <color theme="0" tint="-0.14996795556505021"/>
      </bottom>
      <diagonal/>
    </border>
    <border>
      <left/>
      <right style="medium">
        <color theme="4"/>
      </right>
      <top style="thin">
        <color theme="1" tint="0.499984740745262"/>
      </top>
      <bottom style="thin">
        <color theme="0" tint="-0.14996795556505021"/>
      </bottom>
      <diagonal/>
    </border>
    <border>
      <left style="medium">
        <color theme="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4"/>
      </left>
      <right style="thin">
        <color theme="0" tint="-0.14996795556505021"/>
      </right>
      <top style="thin">
        <color theme="0" tint="-0.14996795556505021"/>
      </top>
      <bottom style="medium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4"/>
      </bottom>
      <diagonal/>
    </border>
    <border>
      <left style="thin">
        <color theme="0" tint="-0.14996795556505021"/>
      </left>
      <right style="medium">
        <color theme="4"/>
      </right>
      <top style="thin">
        <color theme="0" tint="-0.14996795556505021"/>
      </top>
      <bottom style="medium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medium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medium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medium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medium">
        <color theme="4"/>
      </bottom>
      <diagonal/>
    </border>
  </borders>
  <cellStyleXfs count="4">
    <xf numFmtId="0" fontId="0" fillId="0" borderId="0"/>
    <xf numFmtId="0" fontId="7" fillId="4" borderId="0" applyNumberFormat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48">
    <xf numFmtId="0" fontId="0" fillId="0" borderId="0" xfId="0"/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14" fontId="2" fillId="2" borderId="0" xfId="0" applyNumberFormat="1" applyFont="1" applyFill="1" applyAlignment="1">
      <alignment horizontal="center" vertical="center"/>
    </xf>
    <xf numFmtId="14" fontId="2" fillId="5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0" fillId="4" borderId="1" xfId="1" applyFont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164" fontId="15" fillId="2" borderId="2" xfId="0" applyNumberFormat="1" applyFont="1" applyFill="1" applyBorder="1" applyAlignment="1">
      <alignment horizontal="left" vertical="center" wrapText="1" indent="1"/>
    </xf>
    <xf numFmtId="0" fontId="13" fillId="2" borderId="0" xfId="0" applyFont="1" applyFill="1" applyBorder="1" applyAlignment="1">
      <alignment vertical="center"/>
    </xf>
    <xf numFmtId="0" fontId="10" fillId="4" borderId="6" xfId="1" applyFont="1" applyBorder="1" applyAlignment="1">
      <alignment horizontal="center" vertical="center"/>
    </xf>
    <xf numFmtId="0" fontId="10" fillId="4" borderId="7" xfId="1" applyFont="1" applyBorder="1" applyAlignment="1">
      <alignment horizontal="center" vertical="center"/>
    </xf>
    <xf numFmtId="164" fontId="15" fillId="2" borderId="8" xfId="0" applyNumberFormat="1" applyFont="1" applyFill="1" applyBorder="1" applyAlignment="1">
      <alignment horizontal="left" vertical="center" wrapText="1" indent="1"/>
    </xf>
    <xf numFmtId="164" fontId="15" fillId="2" borderId="9" xfId="0" applyNumberFormat="1" applyFont="1" applyFill="1" applyBorder="1" applyAlignment="1">
      <alignment horizontal="left" vertical="center" wrapText="1" indent="1"/>
    </xf>
    <xf numFmtId="164" fontId="15" fillId="2" borderId="10" xfId="0" applyNumberFormat="1" applyFont="1" applyFill="1" applyBorder="1" applyAlignment="1">
      <alignment horizontal="left" vertical="center" wrapText="1" indent="1"/>
    </xf>
    <xf numFmtId="164" fontId="15" fillId="2" borderId="11" xfId="0" applyNumberFormat="1" applyFont="1" applyFill="1" applyBorder="1" applyAlignment="1">
      <alignment horizontal="left" vertical="center" wrapText="1" indent="1"/>
    </xf>
    <xf numFmtId="164" fontId="15" fillId="2" borderId="12" xfId="0" applyNumberFormat="1" applyFont="1" applyFill="1" applyBorder="1" applyAlignment="1">
      <alignment horizontal="left" vertical="center" wrapText="1" indent="1"/>
    </xf>
    <xf numFmtId="167" fontId="11" fillId="5" borderId="13" xfId="0" applyNumberFormat="1" applyFont="1" applyFill="1" applyBorder="1" applyAlignment="1">
      <alignment horizontal="left" vertical="center"/>
    </xf>
    <xf numFmtId="167" fontId="11" fillId="5" borderId="13" xfId="0" applyNumberFormat="1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left" vertical="center"/>
    </xf>
    <xf numFmtId="14" fontId="11" fillId="5" borderId="18" xfId="0" applyNumberFormat="1" applyFont="1" applyFill="1" applyBorder="1" applyAlignment="1">
      <alignment vertical="center"/>
    </xf>
    <xf numFmtId="166" fontId="11" fillId="5" borderId="18" xfId="0" applyNumberFormat="1" applyFont="1" applyFill="1" applyBorder="1" applyAlignment="1">
      <alignment vertical="center"/>
    </xf>
    <xf numFmtId="0" fontId="11" fillId="5" borderId="19" xfId="0" applyFont="1" applyFill="1" applyBorder="1" applyAlignment="1">
      <alignment horizontal="left" vertical="center"/>
    </xf>
    <xf numFmtId="167" fontId="11" fillId="5" borderId="20" xfId="0" applyNumberFormat="1" applyFont="1" applyFill="1" applyBorder="1" applyAlignment="1">
      <alignment horizontal="left" vertical="center"/>
    </xf>
    <xf numFmtId="14" fontId="11" fillId="5" borderId="21" xfId="0" applyNumberFormat="1" applyFont="1" applyFill="1" applyBorder="1" applyAlignment="1">
      <alignment vertical="center"/>
    </xf>
    <xf numFmtId="0" fontId="11" fillId="5" borderId="17" xfId="0" applyFont="1" applyFill="1" applyBorder="1" applyAlignment="1">
      <alignment vertical="center"/>
    </xf>
    <xf numFmtId="14" fontId="11" fillId="5" borderId="17" xfId="0" applyNumberFormat="1" applyFont="1" applyFill="1" applyBorder="1" applyAlignment="1">
      <alignment vertical="center"/>
    </xf>
    <xf numFmtId="167" fontId="11" fillId="5" borderId="18" xfId="0" applyNumberFormat="1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right" vertical="center"/>
    </xf>
    <xf numFmtId="167" fontId="11" fillId="5" borderId="20" xfId="0" applyNumberFormat="1" applyFont="1" applyFill="1" applyBorder="1" applyAlignment="1">
      <alignment horizontal="center" vertical="center"/>
    </xf>
    <xf numFmtId="167" fontId="11" fillId="5" borderId="21" xfId="0" applyNumberFormat="1" applyFont="1" applyFill="1" applyBorder="1" applyAlignment="1">
      <alignment horizontal="center" vertical="center"/>
    </xf>
    <xf numFmtId="14" fontId="12" fillId="5" borderId="13" xfId="0" applyNumberFormat="1" applyFont="1" applyFill="1" applyBorder="1" applyAlignment="1">
      <alignment horizontal="center" vertical="center"/>
    </xf>
    <xf numFmtId="14" fontId="12" fillId="5" borderId="18" xfId="0" applyNumberFormat="1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left" vertical="center"/>
    </xf>
    <xf numFmtId="0" fontId="17" fillId="2" borderId="15" xfId="0" applyFont="1" applyFill="1" applyBorder="1" applyAlignment="1">
      <alignment horizontal="left" vertical="center"/>
    </xf>
    <xf numFmtId="0" fontId="17" fillId="2" borderId="16" xfId="0" applyFont="1" applyFill="1" applyBorder="1" applyAlignment="1">
      <alignment horizontal="left" vertical="center"/>
    </xf>
    <xf numFmtId="0" fontId="18" fillId="5" borderId="14" xfId="0" applyFont="1" applyFill="1" applyBorder="1" applyAlignment="1">
      <alignment horizontal="left" vertical="center"/>
    </xf>
    <xf numFmtId="0" fontId="18" fillId="5" borderId="15" xfId="0" applyFont="1" applyFill="1" applyBorder="1" applyAlignment="1">
      <alignment horizontal="left" vertical="center"/>
    </xf>
    <xf numFmtId="0" fontId="18" fillId="5" borderId="16" xfId="0" applyFont="1" applyFill="1" applyBorder="1" applyAlignment="1">
      <alignment horizontal="left" vertical="center"/>
    </xf>
    <xf numFmtId="165" fontId="9" fillId="3" borderId="3" xfId="2" applyNumberFormat="1" applyFont="1" applyBorder="1" applyAlignment="1">
      <alignment horizontal="center" vertical="center"/>
    </xf>
    <xf numFmtId="165" fontId="9" fillId="3" borderId="4" xfId="2" applyNumberFormat="1" applyFont="1" applyBorder="1" applyAlignment="1">
      <alignment horizontal="center" vertical="center"/>
    </xf>
    <xf numFmtId="165" fontId="9" fillId="3" borderId="5" xfId="2" applyNumberFormat="1" applyFont="1" applyBorder="1" applyAlignment="1">
      <alignment horizontal="center" vertical="center"/>
    </xf>
    <xf numFmtId="0" fontId="16" fillId="2" borderId="0" xfId="3" applyFont="1" applyFill="1" applyBorder="1" applyAlignment="1">
      <alignment horizontal="center" vertical="top" textRotation="255"/>
    </xf>
    <xf numFmtId="0" fontId="19" fillId="2" borderId="0" xfId="0" applyFont="1" applyFill="1" applyBorder="1" applyAlignment="1">
      <alignment horizontal="center" vertical="center" wrapText="1"/>
    </xf>
  </cellXfs>
  <cellStyles count="4">
    <cellStyle name="40 % - Accent1" xfId="1" builtinId="31"/>
    <cellStyle name="Accent1" xfId="2" builtinId="29"/>
    <cellStyle name="Normal" xfId="0" builtinId="0"/>
    <cellStyle name="Titre" xfId="3" builtinId="15"/>
  </cellStyles>
  <dxfs count="47">
    <dxf>
      <fill>
        <patternFill>
          <bgColor rgb="FFC8C8C8"/>
        </patternFill>
      </fill>
    </dxf>
    <dxf>
      <fill>
        <patternFill>
          <bgColor rgb="FFC8C8C8"/>
        </patternFill>
      </fill>
    </dxf>
    <dxf>
      <fill>
        <patternFill>
          <bgColor rgb="FFC8C8C8"/>
        </patternFill>
      </fill>
    </dxf>
    <dxf>
      <fill>
        <patternFill>
          <bgColor rgb="FFC8C8C8"/>
        </patternFill>
      </fill>
    </dxf>
    <dxf>
      <fill>
        <patternFill>
          <bgColor rgb="FFC8C8C8"/>
        </patternFill>
      </fill>
    </dxf>
    <dxf>
      <fill>
        <patternFill>
          <bgColor rgb="FFC8C8C8"/>
        </patternFill>
      </fill>
    </dxf>
    <dxf>
      <fill>
        <patternFill>
          <bgColor rgb="FFC8C8C8"/>
        </patternFill>
      </fill>
    </dxf>
    <dxf>
      <fill>
        <patternFill>
          <bgColor rgb="FFC8C8C8"/>
        </patternFill>
      </fill>
    </dxf>
    <dxf>
      <fill>
        <patternFill>
          <bgColor rgb="FFC8C8C8"/>
        </patternFill>
      </fill>
    </dxf>
    <dxf>
      <fill>
        <patternFill>
          <bgColor rgb="FFC8C8C8"/>
        </patternFill>
      </fill>
    </dxf>
    <dxf>
      <fill>
        <patternFill>
          <bgColor rgb="FFC8C8C8"/>
        </patternFill>
      </fill>
    </dxf>
    <dxf>
      <fill>
        <patternFill>
          <bgColor rgb="FFC8C8C8"/>
        </patternFill>
      </fill>
    </dxf>
    <dxf>
      <fill>
        <patternFill>
          <bgColor rgb="FFC8C8C8"/>
        </patternFill>
      </fill>
    </dxf>
    <dxf>
      <fill>
        <patternFill>
          <bgColor rgb="FFC8C8C8"/>
        </patternFill>
      </fill>
    </dxf>
    <dxf>
      <fill>
        <patternFill>
          <bgColor rgb="FFC8C8C8"/>
        </patternFill>
      </fill>
    </dxf>
    <dxf>
      <fill>
        <patternFill>
          <bgColor rgb="FFC8C8C8"/>
        </patternFill>
      </fill>
    </dxf>
    <dxf>
      <fill>
        <patternFill>
          <bgColor rgb="FFC8C8C8"/>
        </patternFill>
      </fill>
    </dxf>
    <dxf>
      <fill>
        <patternFill>
          <bgColor rgb="FFC8C8C8"/>
        </patternFill>
      </fill>
    </dxf>
    <dxf>
      <fill>
        <patternFill>
          <bgColor rgb="FFC8C8C8"/>
        </patternFill>
      </fill>
    </dxf>
    <dxf>
      <fill>
        <patternFill>
          <bgColor rgb="FFC8C8C8"/>
        </patternFill>
      </fill>
    </dxf>
    <dxf>
      <fill>
        <patternFill>
          <bgColor rgb="FFC8C8C8"/>
        </patternFill>
      </fill>
    </dxf>
    <dxf>
      <fill>
        <patternFill>
          <bgColor rgb="FFC8C8C8"/>
        </patternFill>
      </fill>
    </dxf>
    <dxf>
      <fill>
        <patternFill>
          <bgColor rgb="FFC8C8C8"/>
        </patternFill>
      </fill>
    </dxf>
    <dxf>
      <fill>
        <patternFill>
          <bgColor rgb="FFC8C8C8"/>
        </patternFill>
      </fill>
    </dxf>
    <dxf>
      <fill>
        <patternFill>
          <bgColor rgb="FFC8C8C8"/>
        </patternFill>
      </fill>
    </dxf>
    <dxf>
      <fill>
        <patternFill>
          <bgColor rgb="FFC8C8C8"/>
        </patternFill>
      </fill>
    </dxf>
    <dxf>
      <fill>
        <patternFill>
          <bgColor rgb="FFC8C8C8"/>
        </patternFill>
      </fill>
    </dxf>
    <dxf>
      <fill>
        <patternFill>
          <bgColor rgb="FFC8C8C8"/>
        </patternFill>
      </fill>
    </dxf>
    <dxf>
      <fill>
        <patternFill>
          <bgColor rgb="FFC8C8C8"/>
        </patternFill>
      </fill>
    </dxf>
    <dxf>
      <fill>
        <patternFill>
          <bgColor rgb="FFC8C8C8"/>
        </patternFill>
      </fill>
    </dxf>
    <dxf>
      <fill>
        <patternFill>
          <bgColor rgb="FFC8C8C8"/>
        </patternFill>
      </fill>
    </dxf>
    <dxf>
      <fill>
        <patternFill>
          <bgColor rgb="FFC8C8C8"/>
        </patternFill>
      </fill>
    </dxf>
    <dxf>
      <fill>
        <patternFill>
          <bgColor rgb="FFC8C8C8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fgColor theme="4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</dxfs>
  <tableStyles count="1" defaultTableStyle="TableStyleMedium9" defaultPivotStyle="PivotStyleLight16">
    <tableStyle name="Style de tableau 1" pivot="0" count="2">
      <tableStyleElement type="wholeTable" dxfId="46"/>
      <tableStyleElement type="firstColumnStripe" dxfId="4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77777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5E9FF"/>
      <rgbColor rgb="00CCFFCC"/>
      <rgbColor rgb="00FFEECD"/>
      <rgbColor rgb="00F7FBFF"/>
      <rgbColor rgb="00FF99CC"/>
      <rgbColor rgb="00CC99FF"/>
      <rgbColor rgb="00FFCC99"/>
      <rgbColor rgb="003366FF"/>
      <rgbColor rgb="0033CCCC"/>
      <rgbColor rgb="00D7E3C3"/>
      <rgbColor rgb="00FFCC00"/>
      <rgbColor rgb="00FF9900"/>
      <rgbColor rgb="00FF6600"/>
      <rgbColor rgb="00717789"/>
      <rgbColor rgb="00969696"/>
      <rgbColor rgb="00003366"/>
      <rgbColor rgb="00F3F8E8"/>
      <rgbColor rgb="00003300"/>
      <rgbColor rgb="00333300"/>
      <rgbColor rgb="00993300"/>
      <rgbColor rgb="00993366"/>
      <rgbColor rgb="00333399"/>
      <rgbColor rgb="004B4B4B"/>
    </indexedColors>
    <mruColors>
      <color rgb="FFC8C8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ustom 3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indexed="50"/>
    <pageSetUpPr fitToPage="1"/>
  </sheetPr>
  <dimension ref="A1:AH49"/>
  <sheetViews>
    <sheetView tabSelected="1" topLeftCell="A14" zoomScale="70" zoomScaleNormal="70" zoomScaleSheetLayoutView="70" zoomScalePageLayoutView="40" workbookViewId="0">
      <selection activeCell="AF28" sqref="AF28"/>
    </sheetView>
  </sheetViews>
  <sheetFormatPr baseColWidth="10" defaultColWidth="9.140625" defaultRowHeight="13.5" x14ac:dyDescent="0.2"/>
  <cols>
    <col min="1" max="1" width="3.7109375" style="6" customWidth="1"/>
    <col min="2" max="2" width="13.140625" style="6" customWidth="1"/>
    <col min="3" max="3" width="3.7109375" style="6" customWidth="1"/>
    <col min="4" max="10" width="6.28515625" style="6" customWidth="1"/>
    <col min="11" max="11" width="2.85546875" style="6" customWidth="1"/>
    <col min="12" max="18" width="6.28515625" style="6" customWidth="1"/>
    <col min="19" max="19" width="2.85546875" style="6" customWidth="1"/>
    <col min="20" max="25" width="6.28515625" style="6" customWidth="1"/>
    <col min="26" max="26" width="5" style="6" customWidth="1"/>
    <col min="27" max="27" width="3.7109375" style="6" customWidth="1"/>
    <col min="28" max="28" width="19.5703125" style="6" bestFit="1" customWidth="1"/>
    <col min="29" max="29" width="8.7109375" style="8" customWidth="1"/>
    <col min="30" max="30" width="8.7109375" style="6" customWidth="1"/>
    <col min="31" max="34" width="16.85546875" style="6" customWidth="1"/>
    <col min="35" max="16384" width="9.140625" style="6"/>
  </cols>
  <sheetData>
    <row r="1" spans="1:30" s="2" customFormat="1" ht="19.5" customHeight="1" thickBo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C1" s="7"/>
    </row>
    <row r="2" spans="1:30" s="1" customFormat="1" ht="18" customHeight="1" x14ac:dyDescent="0.2">
      <c r="B2" s="46">
        <v>2014</v>
      </c>
      <c r="D2" s="43">
        <f>DATE($B$2,1,1)</f>
        <v>41640</v>
      </c>
      <c r="E2" s="44"/>
      <c r="F2" s="44"/>
      <c r="G2" s="44"/>
      <c r="H2" s="44"/>
      <c r="I2" s="44"/>
      <c r="J2" s="45"/>
      <c r="K2" s="9"/>
      <c r="L2" s="43">
        <f>DATE($B$2,2,1)</f>
        <v>41671</v>
      </c>
      <c r="M2" s="44"/>
      <c r="N2" s="44"/>
      <c r="O2" s="44"/>
      <c r="P2" s="44"/>
      <c r="Q2" s="44"/>
      <c r="R2" s="45"/>
      <c r="S2" s="9"/>
      <c r="T2" s="43">
        <f>DATE($B$2,3,1)</f>
        <v>41699</v>
      </c>
      <c r="U2" s="44"/>
      <c r="V2" s="44"/>
      <c r="W2" s="44"/>
      <c r="X2" s="44"/>
      <c r="Y2" s="44"/>
      <c r="Z2" s="45"/>
      <c r="AB2" s="37" t="s">
        <v>21</v>
      </c>
      <c r="AC2" s="38"/>
      <c r="AD2" s="39"/>
    </row>
    <row r="3" spans="1:30" s="5" customFormat="1" ht="18" customHeight="1" x14ac:dyDescent="0.2">
      <c r="B3" s="46"/>
      <c r="D3" s="14" t="s">
        <v>3</v>
      </c>
      <c r="E3" s="10" t="s">
        <v>2</v>
      </c>
      <c r="F3" s="10" t="s">
        <v>2</v>
      </c>
      <c r="G3" s="10" t="s">
        <v>4</v>
      </c>
      <c r="H3" s="10" t="s">
        <v>5</v>
      </c>
      <c r="I3" s="10" t="s">
        <v>1</v>
      </c>
      <c r="J3" s="15" t="s">
        <v>6</v>
      </c>
      <c r="K3" s="11"/>
      <c r="L3" s="14" t="s">
        <v>3</v>
      </c>
      <c r="M3" s="10" t="s">
        <v>2</v>
      </c>
      <c r="N3" s="10" t="s">
        <v>2</v>
      </c>
      <c r="O3" s="10" t="s">
        <v>4</v>
      </c>
      <c r="P3" s="10" t="s">
        <v>5</v>
      </c>
      <c r="Q3" s="10" t="s">
        <v>1</v>
      </c>
      <c r="R3" s="15" t="s">
        <v>6</v>
      </c>
      <c r="S3" s="11"/>
      <c r="T3" s="14" t="s">
        <v>3</v>
      </c>
      <c r="U3" s="10" t="s">
        <v>2</v>
      </c>
      <c r="V3" s="10" t="s">
        <v>2</v>
      </c>
      <c r="W3" s="10" t="s">
        <v>4</v>
      </c>
      <c r="X3" s="10" t="s">
        <v>5</v>
      </c>
      <c r="Y3" s="10" t="s">
        <v>1</v>
      </c>
      <c r="Z3" s="15" t="s">
        <v>6</v>
      </c>
      <c r="AB3" s="23" t="s">
        <v>8</v>
      </c>
      <c r="AC3" s="21">
        <f>+DATE(ANNEE,1,1)</f>
        <v>41640</v>
      </c>
      <c r="AD3" s="24"/>
    </row>
    <row r="4" spans="1:30" s="1" customFormat="1" ht="18" customHeight="1" x14ac:dyDescent="0.2">
      <c r="B4" s="46"/>
      <c r="D4" s="16">
        <f>DATE($B$2,MONTH(D2),1-MOD(6+WEEKDAY(D2)-1,7))</f>
        <v>41638</v>
      </c>
      <c r="E4" s="12">
        <f>+D4+1</f>
        <v>41639</v>
      </c>
      <c r="F4" s="12">
        <f t="shared" ref="F4:J5" si="0">+E4+1</f>
        <v>41640</v>
      </c>
      <c r="G4" s="12">
        <f t="shared" si="0"/>
        <v>41641</v>
      </c>
      <c r="H4" s="12">
        <f t="shared" si="0"/>
        <v>41642</v>
      </c>
      <c r="I4" s="12">
        <f t="shared" si="0"/>
        <v>41643</v>
      </c>
      <c r="J4" s="17">
        <f t="shared" si="0"/>
        <v>41644</v>
      </c>
      <c r="K4" s="9"/>
      <c r="L4" s="16">
        <f>DATE($B$2,MONTH(L2),1-MOD(6+WEEKDAY(L2)-1,7))</f>
        <v>41666</v>
      </c>
      <c r="M4" s="12">
        <f>+L4+1</f>
        <v>41667</v>
      </c>
      <c r="N4" s="12">
        <f t="shared" ref="N4:R4" si="1">+M4+1</f>
        <v>41668</v>
      </c>
      <c r="O4" s="12">
        <f t="shared" si="1"/>
        <v>41669</v>
      </c>
      <c r="P4" s="12">
        <f t="shared" si="1"/>
        <v>41670</v>
      </c>
      <c r="Q4" s="12">
        <f t="shared" si="1"/>
        <v>41671</v>
      </c>
      <c r="R4" s="17">
        <f t="shared" si="1"/>
        <v>41672</v>
      </c>
      <c r="S4" s="9"/>
      <c r="T4" s="16">
        <f>DATE($B$2,MONTH(T2),1-MOD(6+WEEKDAY(T2)-1,7))</f>
        <v>41694</v>
      </c>
      <c r="U4" s="12">
        <f>+T4+1</f>
        <v>41695</v>
      </c>
      <c r="V4" s="12">
        <f t="shared" ref="V4:Z4" si="2">+U4+1</f>
        <v>41696</v>
      </c>
      <c r="W4" s="12">
        <f t="shared" si="2"/>
        <v>41697</v>
      </c>
      <c r="X4" s="12">
        <f t="shared" si="2"/>
        <v>41698</v>
      </c>
      <c r="Y4" s="12">
        <f t="shared" si="2"/>
        <v>41699</v>
      </c>
      <c r="Z4" s="17">
        <f t="shared" si="2"/>
        <v>41700</v>
      </c>
      <c r="AB4" s="23" t="s">
        <v>9</v>
      </c>
      <c r="AC4" s="21">
        <f>+DATE(ANNEE,3,1)+(28+(((QUOTIENT(MOD((19*MOD(ANNEE,19)+QUOTIENT(ANNEE,100)-QUOTIENT(QUOTIENT(ANNEE,100),4)-QUOTIENT((8*QUOTIENT(ANNEE,100)+13),25)+15),30),28))*(QUOTIENT(29,MOD((19*MOD(ANNEE,19)+QUOTIENT(ANNEE,100)-QUOTIENT(QUOTIENT(ANNEE,100),4)-QUOTIENT((8*QUOTIENT(ANNEE,100)+13),25)+15),30)+1))*(QUOTIENT((21-MOD(ANNEE,19)),11))-1)*(QUOTIENT(MOD((19*MOD(ANNEE,19)+QUOTIENT(ANNEE,100)-QUOTIENT(QUOTIENT(ANNEE,100),4)-QUOTIENT((8*QUOTIENT(ANNEE,100)+13),25)+15),30),28))+(MOD((19*MOD(ANNEE,19)+QUOTIENT(ANNEE,100)-QUOTIENT(QUOTIENT(ANNEE,100),4)-QUOTIENT((8*QUOTIENT(ANNEE,100)+13),25)+15),30)))-(MOD((QUOTIENT(ANNEE,4)+ANNEE+((QUOTIENT(MOD((19*MOD(ANNEE,19)+QUOTIENT(ANNEE,100)-QUOTIENT(QUOTIENT(ANNEE,100),4)-QUOTIENT((8*QUOTIENT(ANNEE,100)+13),25)+15),30),28))*(QUOTIENT(29,MOD((19*MOD(ANNEE,19)+QUOTIENT(ANNEE,100)-QUOTIENT(QUOTIENT(ANNEE,100),4)-QUOTIENT((8*QUOTIENT(ANNEE,100)+13),25)+15),30)+1))*(QUOTIENT((21-MOD(ANNEE,19)),11))-1)*(QUOTIENT(MOD((19*MOD(ANNEE,19)+QUOTIENT(ANNEE,100)-QUOTIENT(QUOTIENT(ANNEE,100),4)-QUOTIENT((8*QUOTIENT(ANNEE,100)+13),25)+15),30),28))+(MOD((19*MOD(ANNEE,19)+QUOTIENT(ANNEE,100)-QUOTIENT(QUOTIENT(ANNEE,100),4)-QUOTIENT((8*QUOTIENT(ANNEE,100)+13),25)+15),30))+2+QUOTIENT(QUOTIENT(ANNEE,100),4)-QUOTIENT(ANNEE,100)),7)))-1-2</f>
        <v>41747</v>
      </c>
      <c r="AD4" s="24"/>
    </row>
    <row r="5" spans="1:30" s="1" customFormat="1" ht="18" customHeight="1" x14ac:dyDescent="0.2">
      <c r="B5" s="46"/>
      <c r="D5" s="16">
        <f>+J4+1</f>
        <v>41645</v>
      </c>
      <c r="E5" s="12">
        <f>+D5+1</f>
        <v>41646</v>
      </c>
      <c r="F5" s="12">
        <f t="shared" si="0"/>
        <v>41647</v>
      </c>
      <c r="G5" s="12">
        <f t="shared" si="0"/>
        <v>41648</v>
      </c>
      <c r="H5" s="12">
        <f t="shared" si="0"/>
        <v>41649</v>
      </c>
      <c r="I5" s="12">
        <f t="shared" si="0"/>
        <v>41650</v>
      </c>
      <c r="J5" s="17">
        <f t="shared" si="0"/>
        <v>41651</v>
      </c>
      <c r="K5" s="9"/>
      <c r="L5" s="16">
        <f>+R4+1</f>
        <v>41673</v>
      </c>
      <c r="M5" s="12">
        <f>+L5+1</f>
        <v>41674</v>
      </c>
      <c r="N5" s="12">
        <f t="shared" ref="N5:R5" si="3">+M5+1</f>
        <v>41675</v>
      </c>
      <c r="O5" s="12">
        <f t="shared" si="3"/>
        <v>41676</v>
      </c>
      <c r="P5" s="12">
        <f t="shared" si="3"/>
        <v>41677</v>
      </c>
      <c r="Q5" s="12">
        <f t="shared" si="3"/>
        <v>41678</v>
      </c>
      <c r="R5" s="17">
        <f t="shared" si="3"/>
        <v>41679</v>
      </c>
      <c r="S5" s="9"/>
      <c r="T5" s="16">
        <f>+Z4+1</f>
        <v>41701</v>
      </c>
      <c r="U5" s="12">
        <f>+T5+1</f>
        <v>41702</v>
      </c>
      <c r="V5" s="12">
        <f t="shared" ref="V5:Z5" si="4">+U5+1</f>
        <v>41703</v>
      </c>
      <c r="W5" s="12">
        <f t="shared" si="4"/>
        <v>41704</v>
      </c>
      <c r="X5" s="12">
        <f t="shared" si="4"/>
        <v>41705</v>
      </c>
      <c r="Y5" s="12">
        <f t="shared" si="4"/>
        <v>41706</v>
      </c>
      <c r="Z5" s="17">
        <f t="shared" si="4"/>
        <v>41707</v>
      </c>
      <c r="AB5" s="23" t="s">
        <v>10</v>
      </c>
      <c r="AC5" s="21">
        <f>+DATE(ANNEE,3,1)+(28+(((QUOTIENT(MOD((19*MOD(ANNEE,19)+QUOTIENT(ANNEE,100)-QUOTIENT(QUOTIENT(ANNEE,100),4)-QUOTIENT((8*QUOTIENT(ANNEE,100)+13),25)+15),30),28))*(QUOTIENT(29,MOD((19*MOD(ANNEE,19)+QUOTIENT(ANNEE,100)-QUOTIENT(QUOTIENT(ANNEE,100),4)-QUOTIENT((8*QUOTIENT(ANNEE,100)+13),25)+15),30)+1))*(QUOTIENT((21-MOD(ANNEE,19)),11))-1)*(QUOTIENT(MOD((19*MOD(ANNEE,19)+QUOTIENT(ANNEE,100)-QUOTIENT(QUOTIENT(ANNEE,100),4)-QUOTIENT((8*QUOTIENT(ANNEE,100)+13),25)+15),30),28))+(MOD((19*MOD(ANNEE,19)+QUOTIENT(ANNEE,100)-QUOTIENT(QUOTIENT(ANNEE,100),4)-QUOTIENT((8*QUOTIENT(ANNEE,100)+13),25)+15),30)))-(MOD((QUOTIENT(ANNEE,4)+ANNEE+((QUOTIENT(MOD((19*MOD(ANNEE,19)+QUOTIENT(ANNEE,100)-QUOTIENT(QUOTIENT(ANNEE,100),4)-QUOTIENT((8*QUOTIENT(ANNEE,100)+13),25)+15),30),28))*(QUOTIENT(29,MOD((19*MOD(ANNEE,19)+QUOTIENT(ANNEE,100)-QUOTIENT(QUOTIENT(ANNEE,100),4)-QUOTIENT((8*QUOTIENT(ANNEE,100)+13),25)+15),30)+1))*(QUOTIENT((21-MOD(ANNEE,19)),11))-1)*(QUOTIENT(MOD((19*MOD(ANNEE,19)+QUOTIENT(ANNEE,100)-QUOTIENT(QUOTIENT(ANNEE,100),4)-QUOTIENT((8*QUOTIENT(ANNEE,100)+13),25)+15),30),28))+(MOD((19*MOD(ANNEE,19)+QUOTIENT(ANNEE,100)-QUOTIENT(QUOTIENT(ANNEE,100),4)-QUOTIENT((8*QUOTIENT(ANNEE,100)+13),25)+15),30))+2+QUOTIENT(QUOTIENT(ANNEE,100),4)-QUOTIENT(ANNEE,100)),7)))-1</f>
        <v>41749</v>
      </c>
      <c r="AD5" s="24"/>
    </row>
    <row r="6" spans="1:30" s="1" customFormat="1" ht="18" customHeight="1" x14ac:dyDescent="0.2">
      <c r="B6" s="46"/>
      <c r="D6" s="16">
        <f t="shared" ref="D6:D7" si="5">+J5+1</f>
        <v>41652</v>
      </c>
      <c r="E6" s="12">
        <f t="shared" ref="E6:J6" si="6">+D6+1</f>
        <v>41653</v>
      </c>
      <c r="F6" s="12">
        <f t="shared" si="6"/>
        <v>41654</v>
      </c>
      <c r="G6" s="12">
        <f t="shared" si="6"/>
        <v>41655</v>
      </c>
      <c r="H6" s="12">
        <f t="shared" si="6"/>
        <v>41656</v>
      </c>
      <c r="I6" s="12">
        <f t="shared" si="6"/>
        <v>41657</v>
      </c>
      <c r="J6" s="17">
        <f t="shared" si="6"/>
        <v>41658</v>
      </c>
      <c r="K6" s="9"/>
      <c r="L6" s="16">
        <f t="shared" ref="L6:L8" si="7">+R5+1</f>
        <v>41680</v>
      </c>
      <c r="M6" s="12">
        <f t="shared" ref="M6:R6" si="8">+L6+1</f>
        <v>41681</v>
      </c>
      <c r="N6" s="12">
        <f t="shared" si="8"/>
        <v>41682</v>
      </c>
      <c r="O6" s="12">
        <f t="shared" si="8"/>
        <v>41683</v>
      </c>
      <c r="P6" s="12">
        <f t="shared" si="8"/>
        <v>41684</v>
      </c>
      <c r="Q6" s="12">
        <f t="shared" si="8"/>
        <v>41685</v>
      </c>
      <c r="R6" s="17">
        <f t="shared" si="8"/>
        <v>41686</v>
      </c>
      <c r="S6" s="9"/>
      <c r="T6" s="16">
        <f t="shared" ref="T6:T8" si="9">+Z5+1</f>
        <v>41708</v>
      </c>
      <c r="U6" s="12">
        <f t="shared" ref="U6:Z6" si="10">+T6+1</f>
        <v>41709</v>
      </c>
      <c r="V6" s="12">
        <f t="shared" si="10"/>
        <v>41710</v>
      </c>
      <c r="W6" s="12">
        <f t="shared" si="10"/>
        <v>41711</v>
      </c>
      <c r="X6" s="12">
        <f t="shared" si="10"/>
        <v>41712</v>
      </c>
      <c r="Y6" s="12">
        <f t="shared" si="10"/>
        <v>41713</v>
      </c>
      <c r="Z6" s="17">
        <f t="shared" si="10"/>
        <v>41714</v>
      </c>
      <c r="AB6" s="23" t="s">
        <v>11</v>
      </c>
      <c r="AC6" s="21">
        <f>+DATE(ANNEE,3,1)+(28+(((QUOTIENT(MOD((19*MOD(ANNEE,19)+QUOTIENT(ANNEE,100)-QUOTIENT(QUOTIENT(ANNEE,100),4)-QUOTIENT((8*QUOTIENT(ANNEE,100)+13),25)+15),30),28))*(QUOTIENT(29,MOD((19*MOD(ANNEE,19)+QUOTIENT(ANNEE,100)-QUOTIENT(QUOTIENT(ANNEE,100),4)-QUOTIENT((8*QUOTIENT(ANNEE,100)+13),25)+15),30)+1))*(QUOTIENT((21-MOD(ANNEE,19)),11))-1)*(QUOTIENT(MOD((19*MOD(ANNEE,19)+QUOTIENT(ANNEE,100)-QUOTIENT(QUOTIENT(ANNEE,100),4)-QUOTIENT((8*QUOTIENT(ANNEE,100)+13),25)+15),30),28))+(MOD((19*MOD(ANNEE,19)+QUOTIENT(ANNEE,100)-QUOTIENT(QUOTIENT(ANNEE,100),4)-QUOTIENT((8*QUOTIENT(ANNEE,100)+13),25)+15),30)))-(MOD((QUOTIENT(ANNEE,4)+ANNEE+((QUOTIENT(MOD((19*MOD(ANNEE,19)+QUOTIENT(ANNEE,100)-QUOTIENT(QUOTIENT(ANNEE,100),4)-QUOTIENT((8*QUOTIENT(ANNEE,100)+13),25)+15),30),28))*(QUOTIENT(29,MOD((19*MOD(ANNEE,19)+QUOTIENT(ANNEE,100)-QUOTIENT(QUOTIENT(ANNEE,100),4)-QUOTIENT((8*QUOTIENT(ANNEE,100)+13),25)+15),30)+1))*(QUOTIENT((21-MOD(ANNEE,19)),11))-1)*(QUOTIENT(MOD((19*MOD(ANNEE,19)+QUOTIENT(ANNEE,100)-QUOTIENT(QUOTIENT(ANNEE,100),4)-QUOTIENT((8*QUOTIENT(ANNEE,100)+13),25)+15),30),28))+(MOD((19*MOD(ANNEE,19)+QUOTIENT(ANNEE,100)-QUOTIENT(QUOTIENT(ANNEE,100),4)-QUOTIENT((8*QUOTIENT(ANNEE,100)+13),25)+15),30))+2+QUOTIENT(QUOTIENT(ANNEE,100),4)-QUOTIENT(ANNEE,100)),7)))-1+1</f>
        <v>41750</v>
      </c>
      <c r="AD6" s="24"/>
    </row>
    <row r="7" spans="1:30" s="1" customFormat="1" ht="18" customHeight="1" x14ac:dyDescent="0.2">
      <c r="B7" s="46"/>
      <c r="D7" s="16">
        <f t="shared" si="5"/>
        <v>41659</v>
      </c>
      <c r="E7" s="12">
        <f t="shared" ref="E7:J7" si="11">+D7+1</f>
        <v>41660</v>
      </c>
      <c r="F7" s="12">
        <f t="shared" si="11"/>
        <v>41661</v>
      </c>
      <c r="G7" s="12">
        <f t="shared" si="11"/>
        <v>41662</v>
      </c>
      <c r="H7" s="12">
        <f t="shared" si="11"/>
        <v>41663</v>
      </c>
      <c r="I7" s="12">
        <f t="shared" si="11"/>
        <v>41664</v>
      </c>
      <c r="J7" s="17">
        <f t="shared" si="11"/>
        <v>41665</v>
      </c>
      <c r="K7" s="9"/>
      <c r="L7" s="16">
        <f t="shared" si="7"/>
        <v>41687</v>
      </c>
      <c r="M7" s="12">
        <f t="shared" ref="M7:R7" si="12">+L7+1</f>
        <v>41688</v>
      </c>
      <c r="N7" s="12">
        <f t="shared" si="12"/>
        <v>41689</v>
      </c>
      <c r="O7" s="12">
        <f t="shared" si="12"/>
        <v>41690</v>
      </c>
      <c r="P7" s="12">
        <f t="shared" si="12"/>
        <v>41691</v>
      </c>
      <c r="Q7" s="12">
        <f t="shared" si="12"/>
        <v>41692</v>
      </c>
      <c r="R7" s="17">
        <f t="shared" si="12"/>
        <v>41693</v>
      </c>
      <c r="S7" s="9"/>
      <c r="T7" s="16">
        <f t="shared" si="9"/>
        <v>41715</v>
      </c>
      <c r="U7" s="12">
        <f t="shared" ref="U7:Z7" si="13">+T7+1</f>
        <v>41716</v>
      </c>
      <c r="V7" s="12">
        <f t="shared" si="13"/>
        <v>41717</v>
      </c>
      <c r="W7" s="12">
        <f t="shared" si="13"/>
        <v>41718</v>
      </c>
      <c r="X7" s="12">
        <f t="shared" si="13"/>
        <v>41719</v>
      </c>
      <c r="Y7" s="12">
        <f t="shared" si="13"/>
        <v>41720</v>
      </c>
      <c r="Z7" s="17">
        <f t="shared" si="13"/>
        <v>41721</v>
      </c>
      <c r="AB7" s="23" t="s">
        <v>18</v>
      </c>
      <c r="AC7" s="21">
        <f>+DATE(ANNEE,5,1)</f>
        <v>41760</v>
      </c>
      <c r="AD7" s="24"/>
    </row>
    <row r="8" spans="1:30" s="1" customFormat="1" ht="18" customHeight="1" x14ac:dyDescent="0.2">
      <c r="B8" s="46"/>
      <c r="D8" s="16">
        <f t="shared" ref="D8" si="14">+J7+1</f>
        <v>41666</v>
      </c>
      <c r="E8" s="12">
        <f t="shared" ref="E8:J9" si="15">+D8+1</f>
        <v>41667</v>
      </c>
      <c r="F8" s="12">
        <f t="shared" si="15"/>
        <v>41668</v>
      </c>
      <c r="G8" s="12">
        <f t="shared" si="15"/>
        <v>41669</v>
      </c>
      <c r="H8" s="12">
        <f t="shared" si="15"/>
        <v>41670</v>
      </c>
      <c r="I8" s="12">
        <f t="shared" si="15"/>
        <v>41671</v>
      </c>
      <c r="J8" s="17">
        <f t="shared" si="15"/>
        <v>41672</v>
      </c>
      <c r="K8" s="9"/>
      <c r="L8" s="16">
        <f t="shared" si="7"/>
        <v>41694</v>
      </c>
      <c r="M8" s="12">
        <f t="shared" ref="M8:R9" si="16">+L8+1</f>
        <v>41695</v>
      </c>
      <c r="N8" s="12">
        <f t="shared" si="16"/>
        <v>41696</v>
      </c>
      <c r="O8" s="12">
        <f t="shared" si="16"/>
        <v>41697</v>
      </c>
      <c r="P8" s="12">
        <f t="shared" si="16"/>
        <v>41698</v>
      </c>
      <c r="Q8" s="12">
        <f t="shared" si="16"/>
        <v>41699</v>
      </c>
      <c r="R8" s="17">
        <f t="shared" si="16"/>
        <v>41700</v>
      </c>
      <c r="S8" s="9"/>
      <c r="T8" s="16">
        <f t="shared" si="9"/>
        <v>41722</v>
      </c>
      <c r="U8" s="12">
        <f t="shared" ref="U8:Z9" si="17">+T8+1</f>
        <v>41723</v>
      </c>
      <c r="V8" s="12">
        <f t="shared" si="17"/>
        <v>41724</v>
      </c>
      <c r="W8" s="12">
        <f t="shared" si="17"/>
        <v>41725</v>
      </c>
      <c r="X8" s="12">
        <f t="shared" si="17"/>
        <v>41726</v>
      </c>
      <c r="Y8" s="12">
        <f t="shared" si="17"/>
        <v>41727</v>
      </c>
      <c r="Z8" s="17">
        <f t="shared" si="17"/>
        <v>41728</v>
      </c>
      <c r="AB8" s="23" t="s">
        <v>25</v>
      </c>
      <c r="AC8" s="21">
        <f>+DATE(ANNEE,5,8)</f>
        <v>41767</v>
      </c>
      <c r="AD8" s="24"/>
    </row>
    <row r="9" spans="1:30" s="1" customFormat="1" ht="18" customHeight="1" thickBot="1" x14ac:dyDescent="0.25">
      <c r="B9" s="46"/>
      <c r="D9" s="18">
        <f t="shared" ref="D9" si="18">+J8+1</f>
        <v>41673</v>
      </c>
      <c r="E9" s="19">
        <f t="shared" si="15"/>
        <v>41674</v>
      </c>
      <c r="F9" s="19">
        <f t="shared" si="15"/>
        <v>41675</v>
      </c>
      <c r="G9" s="19">
        <f t="shared" si="15"/>
        <v>41676</v>
      </c>
      <c r="H9" s="19">
        <f t="shared" si="15"/>
        <v>41677</v>
      </c>
      <c r="I9" s="19">
        <f t="shared" si="15"/>
        <v>41678</v>
      </c>
      <c r="J9" s="20">
        <f t="shared" si="15"/>
        <v>41679</v>
      </c>
      <c r="K9" s="9"/>
      <c r="L9" s="18">
        <f t="shared" ref="L9" si="19">+R8+1</f>
        <v>41701</v>
      </c>
      <c r="M9" s="19">
        <f t="shared" si="16"/>
        <v>41702</v>
      </c>
      <c r="N9" s="19">
        <f t="shared" si="16"/>
        <v>41703</v>
      </c>
      <c r="O9" s="19">
        <f t="shared" si="16"/>
        <v>41704</v>
      </c>
      <c r="P9" s="19">
        <f t="shared" si="16"/>
        <v>41705</v>
      </c>
      <c r="Q9" s="19">
        <f t="shared" si="16"/>
        <v>41706</v>
      </c>
      <c r="R9" s="20">
        <f t="shared" si="16"/>
        <v>41707</v>
      </c>
      <c r="S9" s="9"/>
      <c r="T9" s="18">
        <f t="shared" ref="T9" si="20">+Z8+1</f>
        <v>41729</v>
      </c>
      <c r="U9" s="19">
        <f t="shared" si="17"/>
        <v>41730</v>
      </c>
      <c r="V9" s="19">
        <f t="shared" si="17"/>
        <v>41731</v>
      </c>
      <c r="W9" s="19">
        <f t="shared" si="17"/>
        <v>41732</v>
      </c>
      <c r="X9" s="19">
        <f t="shared" si="17"/>
        <v>41733</v>
      </c>
      <c r="Y9" s="19">
        <f t="shared" si="17"/>
        <v>41734</v>
      </c>
      <c r="Z9" s="20">
        <f t="shared" si="17"/>
        <v>41735</v>
      </c>
      <c r="AB9" s="23" t="s">
        <v>30</v>
      </c>
      <c r="AC9" s="21">
        <f>IF(WEEKDAY(DATE(ANNEE,5,24),2)=1,DATE(ANNEE,5,24),IF(WEEKDAY(DATE(ANNEE,5,23),2)=1,DATE(ANNEE,5,23),IF(WEEKDAY(DATE(ANNEE,5,22),2)=1,DATE(ANNEE,5,22),IF(WEEKDAY(DATE(ANNEE,5,21),2)=1,DATE(ANNEE,5,21),IF(WEEKDAY(DATE(ANNEE,5,20),2)=1,DATE(ANNEE,5,20),IF(WEEKDAY(DATE(ANNEE,5,19),2)=1,DATE(ANNEE,5,19),DATE(ANNEE,5,18)))))))</f>
        <v>41778</v>
      </c>
      <c r="AD9" s="24"/>
    </row>
    <row r="10" spans="1:30" s="2" customFormat="1" ht="18" customHeight="1" thickBot="1" x14ac:dyDescent="0.25">
      <c r="B10" s="46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 t="s">
        <v>0</v>
      </c>
      <c r="T10" s="9"/>
      <c r="U10" s="9"/>
      <c r="V10" s="9"/>
      <c r="W10" s="9"/>
      <c r="X10" s="9"/>
      <c r="Y10" s="9"/>
      <c r="Z10" s="9"/>
      <c r="AB10" s="23" t="s">
        <v>12</v>
      </c>
      <c r="AC10" s="21">
        <f>+DATE(ANNEE,3,1)+(28+(((QUOTIENT(MOD((19*MOD(ANNEE,19)+QUOTIENT(ANNEE,100)-QUOTIENT(QUOTIENT(ANNEE,100),4)-QUOTIENT((8*QUOTIENT(ANNEE,100)+13),25)+15),30),28))*(QUOTIENT(29,MOD((19*MOD(ANNEE,19)+QUOTIENT(ANNEE,100)-QUOTIENT(QUOTIENT(ANNEE,100),4)-QUOTIENT((8*QUOTIENT(ANNEE,100)+13),25)+15),30)+1))*(QUOTIENT((21-MOD(ANNEE,19)),11))-1)*(QUOTIENT(MOD((19*MOD(ANNEE,19)+QUOTIENT(ANNEE,100)-QUOTIENT(QUOTIENT(ANNEE,100),4)-QUOTIENT((8*QUOTIENT(ANNEE,100)+13),25)+15),30),28))+(MOD((19*MOD(ANNEE,19)+QUOTIENT(ANNEE,100)-QUOTIENT(QUOTIENT(ANNEE,100),4)-QUOTIENT((8*QUOTIENT(ANNEE,100)+13),25)+15),30)))-(MOD((QUOTIENT(ANNEE,4)+ANNEE+((QUOTIENT(MOD((19*MOD(ANNEE,19)+QUOTIENT(ANNEE,100)-QUOTIENT(QUOTIENT(ANNEE,100),4)-QUOTIENT((8*QUOTIENT(ANNEE,100)+13),25)+15),30),28))*(QUOTIENT(29,MOD((19*MOD(ANNEE,19)+QUOTIENT(ANNEE,100)-QUOTIENT(QUOTIENT(ANNEE,100),4)-QUOTIENT((8*QUOTIENT(ANNEE,100)+13),25)+15),30)+1))*(QUOTIENT((21-MOD(ANNEE,19)),11))-1)*(QUOTIENT(MOD((19*MOD(ANNEE,19)+QUOTIENT(ANNEE,100)-QUOTIENT(QUOTIENT(ANNEE,100),4)-QUOTIENT((8*QUOTIENT(ANNEE,100)+13),25)+15),30),28))+(MOD((19*MOD(ANNEE,19)+QUOTIENT(ANNEE,100)-QUOTIENT(QUOTIENT(ANNEE,100),4)-QUOTIENT((8*QUOTIENT(ANNEE,100)+13),25)+15),30))+2+QUOTIENT(QUOTIENT(ANNEE,100),4)-QUOTIENT(ANNEE,100)),7)))-1+39</f>
        <v>41788</v>
      </c>
      <c r="AD10" s="24"/>
    </row>
    <row r="11" spans="1:30" s="1" customFormat="1" ht="18" customHeight="1" x14ac:dyDescent="0.2">
      <c r="B11" s="46"/>
      <c r="D11" s="43">
        <f>DATE($B$2,4,1)</f>
        <v>41730</v>
      </c>
      <c r="E11" s="44"/>
      <c r="F11" s="44"/>
      <c r="G11" s="44"/>
      <c r="H11" s="44"/>
      <c r="I11" s="44"/>
      <c r="J11" s="45"/>
      <c r="K11" s="9"/>
      <c r="L11" s="43">
        <f>DATE($B$2,5,1)</f>
        <v>41760</v>
      </c>
      <c r="M11" s="44"/>
      <c r="N11" s="44"/>
      <c r="O11" s="44"/>
      <c r="P11" s="44"/>
      <c r="Q11" s="44"/>
      <c r="R11" s="45"/>
      <c r="S11" s="9"/>
      <c r="T11" s="43">
        <f>DATE($B$2,6,1)</f>
        <v>41791</v>
      </c>
      <c r="U11" s="44"/>
      <c r="V11" s="44"/>
      <c r="W11" s="44"/>
      <c r="X11" s="44"/>
      <c r="Y11" s="44"/>
      <c r="Z11" s="45"/>
      <c r="AB11" s="23" t="s">
        <v>13</v>
      </c>
      <c r="AC11" s="21">
        <f>+DATE(ANNEE,3,1)+(28+(((QUOTIENT(MOD((19*MOD(ANNEE,19)+QUOTIENT(ANNEE,100)-QUOTIENT(QUOTIENT(ANNEE,100),4)-QUOTIENT((8*QUOTIENT(ANNEE,100)+13),25)+15),30),28))*(QUOTIENT(29,MOD((19*MOD(ANNEE,19)+QUOTIENT(ANNEE,100)-QUOTIENT(QUOTIENT(ANNEE,100),4)-QUOTIENT((8*QUOTIENT(ANNEE,100)+13),25)+15),30)+1))*(QUOTIENT((21-MOD(ANNEE,19)),11))-1)*(QUOTIENT(MOD((19*MOD(ANNEE,19)+QUOTIENT(ANNEE,100)-QUOTIENT(QUOTIENT(ANNEE,100),4)-QUOTIENT((8*QUOTIENT(ANNEE,100)+13),25)+15),30),28))+(MOD((19*MOD(ANNEE,19)+QUOTIENT(ANNEE,100)-QUOTIENT(QUOTIENT(ANNEE,100),4)-QUOTIENT((8*QUOTIENT(ANNEE,100)+13),25)+15),30)))-(MOD((QUOTIENT(ANNEE,4)+ANNEE+((QUOTIENT(MOD((19*MOD(ANNEE,19)+QUOTIENT(ANNEE,100)-QUOTIENT(QUOTIENT(ANNEE,100),4)-QUOTIENT((8*QUOTIENT(ANNEE,100)+13),25)+15),30),28))*(QUOTIENT(29,MOD((19*MOD(ANNEE,19)+QUOTIENT(ANNEE,100)-QUOTIENT(QUOTIENT(ANNEE,100),4)-QUOTIENT((8*QUOTIENT(ANNEE,100)+13),25)+15),30)+1))*(QUOTIENT((21-MOD(ANNEE,19)),11))-1)*(QUOTIENT(MOD((19*MOD(ANNEE,19)+QUOTIENT(ANNEE,100)-QUOTIENT(QUOTIENT(ANNEE,100),4)-QUOTIENT((8*QUOTIENT(ANNEE,100)+13),25)+15),30),28))+(MOD((19*MOD(ANNEE,19)+QUOTIENT(ANNEE,100)-QUOTIENT(QUOTIENT(ANNEE,100),4)-QUOTIENT((8*QUOTIENT(ANNEE,100)+13),25)+15),30))+2+QUOTIENT(QUOTIENT(ANNEE,100),4)-QUOTIENT(ANNEE,100)),7)))-1+40</f>
        <v>41789</v>
      </c>
      <c r="AD11" s="24"/>
    </row>
    <row r="12" spans="1:30" s="5" customFormat="1" ht="18" customHeight="1" x14ac:dyDescent="0.2">
      <c r="B12" s="46"/>
      <c r="D12" s="14" t="s">
        <v>3</v>
      </c>
      <c r="E12" s="10" t="s">
        <v>2</v>
      </c>
      <c r="F12" s="10" t="s">
        <v>2</v>
      </c>
      <c r="G12" s="10" t="s">
        <v>4</v>
      </c>
      <c r="H12" s="10" t="s">
        <v>5</v>
      </c>
      <c r="I12" s="10" t="s">
        <v>1</v>
      </c>
      <c r="J12" s="15" t="s">
        <v>6</v>
      </c>
      <c r="K12" s="11"/>
      <c r="L12" s="14" t="s">
        <v>3</v>
      </c>
      <c r="M12" s="10" t="s">
        <v>2</v>
      </c>
      <c r="N12" s="10" t="s">
        <v>2</v>
      </c>
      <c r="O12" s="10" t="s">
        <v>4</v>
      </c>
      <c r="P12" s="10" t="s">
        <v>5</v>
      </c>
      <c r="Q12" s="10" t="s">
        <v>1</v>
      </c>
      <c r="R12" s="15" t="s">
        <v>6</v>
      </c>
      <c r="S12" s="11"/>
      <c r="T12" s="14" t="s">
        <v>3</v>
      </c>
      <c r="U12" s="10" t="s">
        <v>2</v>
      </c>
      <c r="V12" s="10" t="s">
        <v>2</v>
      </c>
      <c r="W12" s="10" t="s">
        <v>4</v>
      </c>
      <c r="X12" s="10" t="s">
        <v>5</v>
      </c>
      <c r="Y12" s="10" t="s">
        <v>1</v>
      </c>
      <c r="Z12" s="15" t="s">
        <v>6</v>
      </c>
      <c r="AB12" s="23" t="s">
        <v>14</v>
      </c>
      <c r="AC12" s="21">
        <f>+DATE(ANNEE,3,1)+(28+(((QUOTIENT(MOD((19*MOD(ANNEE,19)+QUOTIENT(ANNEE,100)-QUOTIENT(QUOTIENT(ANNEE,100),4)-QUOTIENT((8*QUOTIENT(ANNEE,100)+13),25)+15),30),28))*(QUOTIENT(29,MOD((19*MOD(ANNEE,19)+QUOTIENT(ANNEE,100)-QUOTIENT(QUOTIENT(ANNEE,100),4)-QUOTIENT((8*QUOTIENT(ANNEE,100)+13),25)+15),30)+1))*(QUOTIENT((21-MOD(ANNEE,19)),11))-1)*(QUOTIENT(MOD((19*MOD(ANNEE,19)+QUOTIENT(ANNEE,100)-QUOTIENT(QUOTIENT(ANNEE,100),4)-QUOTIENT((8*QUOTIENT(ANNEE,100)+13),25)+15),30),28))+(MOD((19*MOD(ANNEE,19)+QUOTIENT(ANNEE,100)-QUOTIENT(QUOTIENT(ANNEE,100),4)-QUOTIENT((8*QUOTIENT(ANNEE,100)+13),25)+15),30)))-(MOD((QUOTIENT(ANNEE,4)+ANNEE+((QUOTIENT(MOD((19*MOD(ANNEE,19)+QUOTIENT(ANNEE,100)-QUOTIENT(QUOTIENT(ANNEE,100),4)-QUOTIENT((8*QUOTIENT(ANNEE,100)+13),25)+15),30),28))*(QUOTIENT(29,MOD((19*MOD(ANNEE,19)+QUOTIENT(ANNEE,100)-QUOTIENT(QUOTIENT(ANNEE,100),4)-QUOTIENT((8*QUOTIENT(ANNEE,100)+13),25)+15),30)+1))*(QUOTIENT((21-MOD(ANNEE,19)),11))-1)*(QUOTIENT(MOD((19*MOD(ANNEE,19)+QUOTIENT(ANNEE,100)-QUOTIENT(QUOTIENT(ANNEE,100),4)-QUOTIENT((8*QUOTIENT(ANNEE,100)+13),25)+15),30),28))+(MOD((19*MOD(ANNEE,19)+QUOTIENT(ANNEE,100)-QUOTIENT(QUOTIENT(ANNEE,100),4)-QUOTIENT((8*QUOTIENT(ANNEE,100)+13),25)+15),30))+2+QUOTIENT(QUOTIENT(ANNEE,100),4)-QUOTIENT(ANNEE,100)),7)))-1+50</f>
        <v>41799</v>
      </c>
      <c r="AD12" s="24"/>
    </row>
    <row r="13" spans="1:30" s="2" customFormat="1" ht="18" customHeight="1" x14ac:dyDescent="0.2">
      <c r="B13" s="46"/>
      <c r="D13" s="16">
        <f>DATE($B$2,MONTH(D11),1-MOD(6+WEEKDAY(D11)-1,7))</f>
        <v>41729</v>
      </c>
      <c r="E13" s="12">
        <f>+D13+1</f>
        <v>41730</v>
      </c>
      <c r="F13" s="12">
        <f t="shared" ref="F13:J13" si="21">+E13+1</f>
        <v>41731</v>
      </c>
      <c r="G13" s="12">
        <f t="shared" si="21"/>
        <v>41732</v>
      </c>
      <c r="H13" s="12">
        <f t="shared" si="21"/>
        <v>41733</v>
      </c>
      <c r="I13" s="12">
        <f t="shared" si="21"/>
        <v>41734</v>
      </c>
      <c r="J13" s="17">
        <f t="shared" si="21"/>
        <v>41735</v>
      </c>
      <c r="K13" s="9"/>
      <c r="L13" s="16">
        <f>DATE($B$2,MONTH(L11),1-MOD(6+WEEKDAY(L11)-1,7))</f>
        <v>41757</v>
      </c>
      <c r="M13" s="12">
        <f>+L13+1</f>
        <v>41758</v>
      </c>
      <c r="N13" s="12">
        <f t="shared" ref="N13:R13" si="22">+M13+1</f>
        <v>41759</v>
      </c>
      <c r="O13" s="12">
        <f t="shared" si="22"/>
        <v>41760</v>
      </c>
      <c r="P13" s="12">
        <f t="shared" si="22"/>
        <v>41761</v>
      </c>
      <c r="Q13" s="12">
        <f t="shared" si="22"/>
        <v>41762</v>
      </c>
      <c r="R13" s="17">
        <f t="shared" si="22"/>
        <v>41763</v>
      </c>
      <c r="S13" s="9"/>
      <c r="T13" s="16">
        <f>DATE($B$2,MONTH(T11),1-MOD(6+WEEKDAY(T11)-1,7))</f>
        <v>41785</v>
      </c>
      <c r="U13" s="12">
        <f>+T13+1</f>
        <v>41786</v>
      </c>
      <c r="V13" s="12">
        <f t="shared" ref="V13:Z13" si="23">+U13+1</f>
        <v>41787</v>
      </c>
      <c r="W13" s="12">
        <f t="shared" si="23"/>
        <v>41788</v>
      </c>
      <c r="X13" s="12">
        <f t="shared" si="23"/>
        <v>41789</v>
      </c>
      <c r="Y13" s="12">
        <f t="shared" si="23"/>
        <v>41790</v>
      </c>
      <c r="Z13" s="17">
        <f t="shared" si="23"/>
        <v>41791</v>
      </c>
      <c r="AB13" s="23" t="s">
        <v>15</v>
      </c>
      <c r="AC13" s="21">
        <f>+DATE(ANNEE,3,1)+(28+(((QUOTIENT(MOD((19*MOD(ANNEE,19)+QUOTIENT(ANNEE,100)-QUOTIENT(QUOTIENT(ANNEE,100),4)-QUOTIENT((8*QUOTIENT(ANNEE,100)+13),25)+15),30),28))*(QUOTIENT(29,MOD((19*MOD(ANNEE,19)+QUOTIENT(ANNEE,100)-QUOTIENT(QUOTIENT(ANNEE,100),4)-QUOTIENT((8*QUOTIENT(ANNEE,100)+13),25)+15),30)+1))*(QUOTIENT((21-MOD(ANNEE,19)),11))-1)*(QUOTIENT(MOD((19*MOD(ANNEE,19)+QUOTIENT(ANNEE,100)-QUOTIENT(QUOTIENT(ANNEE,100),4)-QUOTIENT((8*QUOTIENT(ANNEE,100)+13),25)+15),30),28))+(MOD((19*MOD(ANNEE,19)+QUOTIENT(ANNEE,100)-QUOTIENT(QUOTIENT(ANNEE,100),4)-QUOTIENT((8*QUOTIENT(ANNEE,100)+13),25)+15),30)))-(MOD((QUOTIENT(ANNEE,4)+ANNEE+((QUOTIENT(MOD((19*MOD(ANNEE,19)+QUOTIENT(ANNEE,100)-QUOTIENT(QUOTIENT(ANNEE,100),4)-QUOTIENT((8*QUOTIENT(ANNEE,100)+13),25)+15),30),28))*(QUOTIENT(29,MOD((19*MOD(ANNEE,19)+QUOTIENT(ANNEE,100)-QUOTIENT(QUOTIENT(ANNEE,100),4)-QUOTIENT((8*QUOTIENT(ANNEE,100)+13),25)+15),30)+1))*(QUOTIENT((21-MOD(ANNEE,19)),11))-1)*(QUOTIENT(MOD((19*MOD(ANNEE,19)+QUOTIENT(ANNEE,100)-QUOTIENT(QUOTIENT(ANNEE,100),4)-QUOTIENT((8*QUOTIENT(ANNEE,100)+13),25)+15),30),28))+(MOD((19*MOD(ANNEE,19)+QUOTIENT(ANNEE,100)-QUOTIENT(QUOTIENT(ANNEE,100),4)-QUOTIENT((8*QUOTIENT(ANNEE,100)+13),25)+15),30))+2+QUOTIENT(QUOTIENT(ANNEE,100),4)-QUOTIENT(ANNEE,100)),7)))-1+60</f>
        <v>41809</v>
      </c>
      <c r="AD13" s="24"/>
    </row>
    <row r="14" spans="1:30" s="2" customFormat="1" ht="18" customHeight="1" x14ac:dyDescent="0.2">
      <c r="B14" s="46"/>
      <c r="D14" s="16">
        <f>+J13+1</f>
        <v>41736</v>
      </c>
      <c r="E14" s="12">
        <f>+D14+1</f>
        <v>41737</v>
      </c>
      <c r="F14" s="12">
        <f t="shared" ref="F14:J14" si="24">+E14+1</f>
        <v>41738</v>
      </c>
      <c r="G14" s="12">
        <f t="shared" si="24"/>
        <v>41739</v>
      </c>
      <c r="H14" s="12">
        <f t="shared" si="24"/>
        <v>41740</v>
      </c>
      <c r="I14" s="12">
        <f t="shared" si="24"/>
        <v>41741</v>
      </c>
      <c r="J14" s="17">
        <f t="shared" si="24"/>
        <v>41742</v>
      </c>
      <c r="K14" s="9"/>
      <c r="L14" s="16">
        <f>+R13+1</f>
        <v>41764</v>
      </c>
      <c r="M14" s="12">
        <f>+L14+1</f>
        <v>41765</v>
      </c>
      <c r="N14" s="12">
        <f t="shared" ref="N14:R14" si="25">+M14+1</f>
        <v>41766</v>
      </c>
      <c r="O14" s="12">
        <f t="shared" si="25"/>
        <v>41767</v>
      </c>
      <c r="P14" s="12">
        <f t="shared" si="25"/>
        <v>41768</v>
      </c>
      <c r="Q14" s="12">
        <f t="shared" si="25"/>
        <v>41769</v>
      </c>
      <c r="R14" s="17">
        <f t="shared" si="25"/>
        <v>41770</v>
      </c>
      <c r="S14" s="9"/>
      <c r="T14" s="16">
        <f>+Z13+1</f>
        <v>41792</v>
      </c>
      <c r="U14" s="12">
        <f>+T14+1</f>
        <v>41793</v>
      </c>
      <c r="V14" s="12">
        <f t="shared" ref="V14:Z14" si="26">+U14+1</f>
        <v>41794</v>
      </c>
      <c r="W14" s="12">
        <f t="shared" si="26"/>
        <v>41795</v>
      </c>
      <c r="X14" s="12">
        <f t="shared" si="26"/>
        <v>41796</v>
      </c>
      <c r="Y14" s="12">
        <f t="shared" si="26"/>
        <v>41797</v>
      </c>
      <c r="Z14" s="17">
        <f t="shared" si="26"/>
        <v>41798</v>
      </c>
      <c r="AB14" s="23" t="s">
        <v>16</v>
      </c>
      <c r="AC14" s="21">
        <f>+DATE(ANNEE,3,1)+(28+(((QUOTIENT(MOD((19*MOD(ANNEE,19)+QUOTIENT(ANNEE,100)-QUOTIENT(QUOTIENT(ANNEE,100),4)-QUOTIENT((8*QUOTIENT(ANNEE,100)+13),25)+15),30),28))*(QUOTIENT(29,MOD((19*MOD(ANNEE,19)+QUOTIENT(ANNEE,100)-QUOTIENT(QUOTIENT(ANNEE,100),4)-QUOTIENT((8*QUOTIENT(ANNEE,100)+13),25)+15),30)+1))*(QUOTIENT((21-MOD(ANNEE,19)),11))-1)*(QUOTIENT(MOD((19*MOD(ANNEE,19)+QUOTIENT(ANNEE,100)-QUOTIENT(QUOTIENT(ANNEE,100),4)-QUOTIENT((8*QUOTIENT(ANNEE,100)+13),25)+15),30),28))+(MOD((19*MOD(ANNEE,19)+QUOTIENT(ANNEE,100)-QUOTIENT(QUOTIENT(ANNEE,100),4)-QUOTIENT((8*QUOTIENT(ANNEE,100)+13),25)+15),30)))-(MOD((QUOTIENT(ANNEE,4)+ANNEE+((QUOTIENT(MOD((19*MOD(ANNEE,19)+QUOTIENT(ANNEE,100)-QUOTIENT(QUOTIENT(ANNEE,100),4)-QUOTIENT((8*QUOTIENT(ANNEE,100)+13),25)+15),30),28))*(QUOTIENT(29,MOD((19*MOD(ANNEE,19)+QUOTIENT(ANNEE,100)-QUOTIENT(QUOTIENT(ANNEE,100),4)-QUOTIENT((8*QUOTIENT(ANNEE,100)+13),25)+15),30)+1))*(QUOTIENT((21-MOD(ANNEE,19)),11))-1)*(QUOTIENT(MOD((19*MOD(ANNEE,19)+QUOTIENT(ANNEE,100)-QUOTIENT(QUOTIENT(ANNEE,100),4)-QUOTIENT((8*QUOTIENT(ANNEE,100)+13),25)+15),30),28))+(MOD((19*MOD(ANNEE,19)+QUOTIENT(ANNEE,100)-QUOTIENT(QUOTIENT(ANNEE,100),4)-QUOTIENT((8*QUOTIENT(ANNEE,100)+13),25)+15),30))+2+QUOTIENT(QUOTIENT(ANNEE,100),4)-QUOTIENT(ANNEE,100)),7)))-1+60+1</f>
        <v>41810</v>
      </c>
      <c r="AD14" s="24"/>
    </row>
    <row r="15" spans="1:30" s="2" customFormat="1" ht="18" customHeight="1" x14ac:dyDescent="0.2">
      <c r="B15" s="46"/>
      <c r="D15" s="16">
        <f t="shared" ref="D15:D18" si="27">+J14+1</f>
        <v>41743</v>
      </c>
      <c r="E15" s="12">
        <f t="shared" ref="E15:J15" si="28">+D15+1</f>
        <v>41744</v>
      </c>
      <c r="F15" s="12">
        <f t="shared" si="28"/>
        <v>41745</v>
      </c>
      <c r="G15" s="12">
        <f t="shared" si="28"/>
        <v>41746</v>
      </c>
      <c r="H15" s="12">
        <f t="shared" si="28"/>
        <v>41747</v>
      </c>
      <c r="I15" s="12">
        <f t="shared" si="28"/>
        <v>41748</v>
      </c>
      <c r="J15" s="17">
        <f t="shared" si="28"/>
        <v>41749</v>
      </c>
      <c r="K15" s="9"/>
      <c r="L15" s="16">
        <f t="shared" ref="L15:L18" si="29">+R14+1</f>
        <v>41771</v>
      </c>
      <c r="M15" s="12">
        <f t="shared" ref="M15:R15" si="30">+L15+1</f>
        <v>41772</v>
      </c>
      <c r="N15" s="12">
        <f t="shared" si="30"/>
        <v>41773</v>
      </c>
      <c r="O15" s="12">
        <f t="shared" si="30"/>
        <v>41774</v>
      </c>
      <c r="P15" s="12">
        <f t="shared" si="30"/>
        <v>41775</v>
      </c>
      <c r="Q15" s="12">
        <f t="shared" si="30"/>
        <v>41776</v>
      </c>
      <c r="R15" s="17">
        <f t="shared" si="30"/>
        <v>41777</v>
      </c>
      <c r="S15" s="9"/>
      <c r="T15" s="16">
        <f t="shared" ref="T15:T18" si="31">+Z14+1</f>
        <v>41799</v>
      </c>
      <c r="U15" s="12">
        <f t="shared" ref="U15:Z15" si="32">+T15+1</f>
        <v>41800</v>
      </c>
      <c r="V15" s="12">
        <f t="shared" si="32"/>
        <v>41801</v>
      </c>
      <c r="W15" s="12">
        <f t="shared" si="32"/>
        <v>41802</v>
      </c>
      <c r="X15" s="12">
        <f t="shared" si="32"/>
        <v>41803</v>
      </c>
      <c r="Y15" s="12">
        <f t="shared" si="32"/>
        <v>41804</v>
      </c>
      <c r="Z15" s="17">
        <f t="shared" si="32"/>
        <v>41805</v>
      </c>
      <c r="AB15" s="23" t="s">
        <v>26</v>
      </c>
      <c r="AC15" s="21">
        <f>+DATE(ANNEE,6,24)</f>
        <v>41814</v>
      </c>
      <c r="AD15" s="24"/>
    </row>
    <row r="16" spans="1:30" s="2" customFormat="1" ht="18" customHeight="1" x14ac:dyDescent="0.2">
      <c r="B16" s="46"/>
      <c r="D16" s="16">
        <f t="shared" si="27"/>
        <v>41750</v>
      </c>
      <c r="E16" s="12">
        <f t="shared" ref="E16:J16" si="33">+D16+1</f>
        <v>41751</v>
      </c>
      <c r="F16" s="12">
        <f t="shared" si="33"/>
        <v>41752</v>
      </c>
      <c r="G16" s="12">
        <f t="shared" si="33"/>
        <v>41753</v>
      </c>
      <c r="H16" s="12">
        <f t="shared" si="33"/>
        <v>41754</v>
      </c>
      <c r="I16" s="12">
        <f t="shared" si="33"/>
        <v>41755</v>
      </c>
      <c r="J16" s="17">
        <f t="shared" si="33"/>
        <v>41756</v>
      </c>
      <c r="K16" s="9"/>
      <c r="L16" s="16">
        <f t="shared" si="29"/>
        <v>41778</v>
      </c>
      <c r="M16" s="12">
        <f t="shared" ref="M16:R16" si="34">+L16+1</f>
        <v>41779</v>
      </c>
      <c r="N16" s="12">
        <f t="shared" si="34"/>
        <v>41780</v>
      </c>
      <c r="O16" s="12">
        <f t="shared" si="34"/>
        <v>41781</v>
      </c>
      <c r="P16" s="12">
        <f t="shared" si="34"/>
        <v>41782</v>
      </c>
      <c r="Q16" s="12">
        <f t="shared" si="34"/>
        <v>41783</v>
      </c>
      <c r="R16" s="17">
        <f t="shared" si="34"/>
        <v>41784</v>
      </c>
      <c r="S16" s="9"/>
      <c r="T16" s="16">
        <f t="shared" si="31"/>
        <v>41806</v>
      </c>
      <c r="U16" s="12">
        <f t="shared" ref="U16:Z16" si="35">+T16+1</f>
        <v>41807</v>
      </c>
      <c r="V16" s="12">
        <f t="shared" si="35"/>
        <v>41808</v>
      </c>
      <c r="W16" s="12">
        <f t="shared" si="35"/>
        <v>41809</v>
      </c>
      <c r="X16" s="12">
        <f t="shared" si="35"/>
        <v>41810</v>
      </c>
      <c r="Y16" s="12">
        <f t="shared" si="35"/>
        <v>41811</v>
      </c>
      <c r="Z16" s="17">
        <f t="shared" si="35"/>
        <v>41812</v>
      </c>
      <c r="AB16" s="23" t="s">
        <v>27</v>
      </c>
      <c r="AC16" s="21">
        <f>+DATE(ANNEE,6,24)</f>
        <v>41814</v>
      </c>
      <c r="AD16" s="24"/>
    </row>
    <row r="17" spans="1:30" s="2" customFormat="1" ht="18" customHeight="1" x14ac:dyDescent="0.2">
      <c r="B17" s="46"/>
      <c r="D17" s="16">
        <f t="shared" si="27"/>
        <v>41757</v>
      </c>
      <c r="E17" s="12">
        <f t="shared" ref="E17:J17" si="36">+D17+1</f>
        <v>41758</v>
      </c>
      <c r="F17" s="12">
        <f t="shared" si="36"/>
        <v>41759</v>
      </c>
      <c r="G17" s="12">
        <f t="shared" si="36"/>
        <v>41760</v>
      </c>
      <c r="H17" s="12">
        <f t="shared" si="36"/>
        <v>41761</v>
      </c>
      <c r="I17" s="12">
        <f t="shared" si="36"/>
        <v>41762</v>
      </c>
      <c r="J17" s="17">
        <f t="shared" si="36"/>
        <v>41763</v>
      </c>
      <c r="K17" s="9"/>
      <c r="L17" s="16">
        <f t="shared" si="29"/>
        <v>41785</v>
      </c>
      <c r="M17" s="12">
        <f t="shared" ref="M17:R17" si="37">+L17+1</f>
        <v>41786</v>
      </c>
      <c r="N17" s="12">
        <f t="shared" si="37"/>
        <v>41787</v>
      </c>
      <c r="O17" s="12">
        <f t="shared" si="37"/>
        <v>41788</v>
      </c>
      <c r="P17" s="12">
        <f t="shared" si="37"/>
        <v>41789</v>
      </c>
      <c r="Q17" s="12">
        <f t="shared" si="37"/>
        <v>41790</v>
      </c>
      <c r="R17" s="17">
        <f t="shared" si="37"/>
        <v>41791</v>
      </c>
      <c r="S17" s="9"/>
      <c r="T17" s="16">
        <f t="shared" si="31"/>
        <v>41813</v>
      </c>
      <c r="U17" s="12">
        <f t="shared" ref="U17:Z17" si="38">+T17+1</f>
        <v>41814</v>
      </c>
      <c r="V17" s="12">
        <f t="shared" si="38"/>
        <v>41815</v>
      </c>
      <c r="W17" s="12">
        <f t="shared" si="38"/>
        <v>41816</v>
      </c>
      <c r="X17" s="12">
        <f t="shared" si="38"/>
        <v>41817</v>
      </c>
      <c r="Y17" s="12">
        <f t="shared" si="38"/>
        <v>41818</v>
      </c>
      <c r="Z17" s="17">
        <f t="shared" si="38"/>
        <v>41819</v>
      </c>
      <c r="AB17" s="23" t="s">
        <v>28</v>
      </c>
      <c r="AC17" s="21">
        <f>+DATE(ANNEE,7,14)</f>
        <v>41834</v>
      </c>
      <c r="AD17" s="25"/>
    </row>
    <row r="18" spans="1:30" s="2" customFormat="1" ht="18" customHeight="1" thickBot="1" x14ac:dyDescent="0.25">
      <c r="B18" s="46"/>
      <c r="D18" s="18">
        <f t="shared" si="27"/>
        <v>41764</v>
      </c>
      <c r="E18" s="19">
        <f t="shared" ref="E18:J18" si="39">+D18+1</f>
        <v>41765</v>
      </c>
      <c r="F18" s="19">
        <f t="shared" si="39"/>
        <v>41766</v>
      </c>
      <c r="G18" s="19">
        <f t="shared" si="39"/>
        <v>41767</v>
      </c>
      <c r="H18" s="19">
        <f t="shared" si="39"/>
        <v>41768</v>
      </c>
      <c r="I18" s="19">
        <f t="shared" si="39"/>
        <v>41769</v>
      </c>
      <c r="J18" s="20">
        <f t="shared" si="39"/>
        <v>41770</v>
      </c>
      <c r="K18" s="9"/>
      <c r="L18" s="18">
        <f t="shared" si="29"/>
        <v>41792</v>
      </c>
      <c r="M18" s="19">
        <f t="shared" ref="M18:R18" si="40">+L18+1</f>
        <v>41793</v>
      </c>
      <c r="N18" s="19">
        <f t="shared" si="40"/>
        <v>41794</v>
      </c>
      <c r="O18" s="19">
        <f t="shared" si="40"/>
        <v>41795</v>
      </c>
      <c r="P18" s="19">
        <f t="shared" si="40"/>
        <v>41796</v>
      </c>
      <c r="Q18" s="19">
        <f t="shared" si="40"/>
        <v>41797</v>
      </c>
      <c r="R18" s="20">
        <f t="shared" si="40"/>
        <v>41798</v>
      </c>
      <c r="S18" s="9"/>
      <c r="T18" s="18">
        <f t="shared" si="31"/>
        <v>41820</v>
      </c>
      <c r="U18" s="19">
        <f t="shared" ref="U18:Z18" si="41">+T18+1</f>
        <v>41821</v>
      </c>
      <c r="V18" s="19">
        <f t="shared" si="41"/>
        <v>41822</v>
      </c>
      <c r="W18" s="19">
        <f t="shared" si="41"/>
        <v>41823</v>
      </c>
      <c r="X18" s="19">
        <f t="shared" si="41"/>
        <v>41824</v>
      </c>
      <c r="Y18" s="19">
        <f t="shared" si="41"/>
        <v>41825</v>
      </c>
      <c r="Z18" s="20">
        <f t="shared" si="41"/>
        <v>41826</v>
      </c>
      <c r="AB18" s="23" t="s">
        <v>29</v>
      </c>
      <c r="AC18" s="21">
        <f>+DATE(ANNEE,8,1)</f>
        <v>41852</v>
      </c>
      <c r="AD18" s="24"/>
    </row>
    <row r="19" spans="1:30" s="2" customFormat="1" ht="18" customHeight="1" thickBot="1" x14ac:dyDescent="0.25">
      <c r="B19" s="46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B19" s="23" t="s">
        <v>20</v>
      </c>
      <c r="AC19" s="21">
        <f>+DATE(ANNEE,8,15)</f>
        <v>41866</v>
      </c>
      <c r="AD19" s="24"/>
    </row>
    <row r="20" spans="1:30" s="1" customFormat="1" ht="18" customHeight="1" x14ac:dyDescent="0.2">
      <c r="B20" s="46"/>
      <c r="D20" s="43">
        <f>DATE($B$2,7,1)</f>
        <v>41821</v>
      </c>
      <c r="E20" s="44"/>
      <c r="F20" s="44"/>
      <c r="G20" s="44"/>
      <c r="H20" s="44"/>
      <c r="I20" s="44"/>
      <c r="J20" s="45"/>
      <c r="K20" s="9"/>
      <c r="L20" s="43">
        <f>DATE($B$2,8,1)</f>
        <v>41852</v>
      </c>
      <c r="M20" s="44"/>
      <c r="N20" s="44"/>
      <c r="O20" s="44"/>
      <c r="P20" s="44"/>
      <c r="Q20" s="44"/>
      <c r="R20" s="45"/>
      <c r="S20" s="9"/>
      <c r="T20" s="43">
        <f>DATE($B$2,9,1)</f>
        <v>41883</v>
      </c>
      <c r="U20" s="44"/>
      <c r="V20" s="44"/>
      <c r="W20" s="44"/>
      <c r="X20" s="44"/>
      <c r="Y20" s="44"/>
      <c r="Z20" s="45"/>
      <c r="AB20" s="23" t="s">
        <v>32</v>
      </c>
      <c r="AC20" s="21">
        <f>$Z$24+1</f>
        <v>41904</v>
      </c>
      <c r="AD20" s="24"/>
    </row>
    <row r="21" spans="1:30" s="5" customFormat="1" ht="18" customHeight="1" x14ac:dyDescent="0.2">
      <c r="B21" s="46"/>
      <c r="D21" s="14" t="s">
        <v>3</v>
      </c>
      <c r="E21" s="10" t="s">
        <v>2</v>
      </c>
      <c r="F21" s="10" t="s">
        <v>2</v>
      </c>
      <c r="G21" s="10" t="s">
        <v>4</v>
      </c>
      <c r="H21" s="10" t="s">
        <v>5</v>
      </c>
      <c r="I21" s="10" t="s">
        <v>1</v>
      </c>
      <c r="J21" s="15" t="s">
        <v>6</v>
      </c>
      <c r="K21" s="11"/>
      <c r="L21" s="14" t="s">
        <v>3</v>
      </c>
      <c r="M21" s="10" t="s">
        <v>2</v>
      </c>
      <c r="N21" s="10" t="s">
        <v>2</v>
      </c>
      <c r="O21" s="10" t="s">
        <v>4</v>
      </c>
      <c r="P21" s="10" t="s">
        <v>5</v>
      </c>
      <c r="Q21" s="10" t="s">
        <v>1</v>
      </c>
      <c r="R21" s="15" t="s">
        <v>6</v>
      </c>
      <c r="S21" s="11"/>
      <c r="T21" s="14" t="s">
        <v>3</v>
      </c>
      <c r="U21" s="10" t="s">
        <v>2</v>
      </c>
      <c r="V21" s="10" t="s">
        <v>2</v>
      </c>
      <c r="W21" s="10" t="s">
        <v>4</v>
      </c>
      <c r="X21" s="10" t="s">
        <v>5</v>
      </c>
      <c r="Y21" s="10" t="s">
        <v>1</v>
      </c>
      <c r="Z21" s="15" t="s">
        <v>6</v>
      </c>
      <c r="AB21" s="23" t="s">
        <v>17</v>
      </c>
      <c r="AC21" s="21">
        <f>+DATE(ANNEE,11,1)</f>
        <v>41944</v>
      </c>
      <c r="AD21" s="24"/>
    </row>
    <row r="22" spans="1:30" s="2" customFormat="1" ht="18" customHeight="1" x14ac:dyDescent="0.2">
      <c r="B22" s="46"/>
      <c r="D22" s="16">
        <f>DATE($B$2,MONTH(D20),1-MOD(6+WEEKDAY(D20)-1,7))</f>
        <v>41820</v>
      </c>
      <c r="E22" s="12">
        <f>+D22+1</f>
        <v>41821</v>
      </c>
      <c r="F22" s="12">
        <f t="shared" ref="F22:J22" si="42">+E22+1</f>
        <v>41822</v>
      </c>
      <c r="G22" s="12">
        <f t="shared" si="42"/>
        <v>41823</v>
      </c>
      <c r="H22" s="12">
        <f t="shared" si="42"/>
        <v>41824</v>
      </c>
      <c r="I22" s="12">
        <f t="shared" si="42"/>
        <v>41825</v>
      </c>
      <c r="J22" s="17">
        <f t="shared" si="42"/>
        <v>41826</v>
      </c>
      <c r="K22" s="9"/>
      <c r="L22" s="16">
        <f>DATE($B$2,MONTH(L20),1-MOD(6+WEEKDAY(L20)-1,7))</f>
        <v>41848</v>
      </c>
      <c r="M22" s="12">
        <f>+L22+1</f>
        <v>41849</v>
      </c>
      <c r="N22" s="12">
        <f t="shared" ref="N22:R22" si="43">+M22+1</f>
        <v>41850</v>
      </c>
      <c r="O22" s="12">
        <f t="shared" si="43"/>
        <v>41851</v>
      </c>
      <c r="P22" s="12">
        <f t="shared" si="43"/>
        <v>41852</v>
      </c>
      <c r="Q22" s="12">
        <f t="shared" si="43"/>
        <v>41853</v>
      </c>
      <c r="R22" s="17">
        <f t="shared" si="43"/>
        <v>41854</v>
      </c>
      <c r="S22" s="9"/>
      <c r="T22" s="16">
        <f>DATE($B$2,MONTH(T20),1-MOD(6+WEEKDAY(T20)-1,7))</f>
        <v>41883</v>
      </c>
      <c r="U22" s="12">
        <f>+T22+1</f>
        <v>41884</v>
      </c>
      <c r="V22" s="12">
        <f t="shared" ref="V22:Z22" si="44">+U22+1</f>
        <v>41885</v>
      </c>
      <c r="W22" s="12">
        <f t="shared" si="44"/>
        <v>41886</v>
      </c>
      <c r="X22" s="12">
        <f t="shared" si="44"/>
        <v>41887</v>
      </c>
      <c r="Y22" s="12">
        <f t="shared" si="44"/>
        <v>41888</v>
      </c>
      <c r="Z22" s="17">
        <f t="shared" si="44"/>
        <v>41889</v>
      </c>
      <c r="AB22" s="23" t="s">
        <v>31</v>
      </c>
      <c r="AC22" s="21">
        <f>+DATE(ANNEE,11,11)</f>
        <v>41954</v>
      </c>
      <c r="AD22" s="24"/>
    </row>
    <row r="23" spans="1:30" s="2" customFormat="1" ht="18" customHeight="1" x14ac:dyDescent="0.2">
      <c r="B23" s="46"/>
      <c r="D23" s="16">
        <f>+J22+1</f>
        <v>41827</v>
      </c>
      <c r="E23" s="12">
        <f>+D23+1</f>
        <v>41828</v>
      </c>
      <c r="F23" s="12">
        <f t="shared" ref="F23:J23" si="45">+E23+1</f>
        <v>41829</v>
      </c>
      <c r="G23" s="12">
        <f t="shared" si="45"/>
        <v>41830</v>
      </c>
      <c r="H23" s="12">
        <f t="shared" si="45"/>
        <v>41831</v>
      </c>
      <c r="I23" s="12">
        <f t="shared" si="45"/>
        <v>41832</v>
      </c>
      <c r="J23" s="17">
        <f t="shared" si="45"/>
        <v>41833</v>
      </c>
      <c r="K23" s="9"/>
      <c r="L23" s="16">
        <f>+R22+1</f>
        <v>41855</v>
      </c>
      <c r="M23" s="12">
        <f>+L23+1</f>
        <v>41856</v>
      </c>
      <c r="N23" s="12">
        <f t="shared" ref="N23:R23" si="46">+M23+1</f>
        <v>41857</v>
      </c>
      <c r="O23" s="12">
        <f t="shared" si="46"/>
        <v>41858</v>
      </c>
      <c r="P23" s="12">
        <f t="shared" si="46"/>
        <v>41859</v>
      </c>
      <c r="Q23" s="12">
        <f t="shared" si="46"/>
        <v>41860</v>
      </c>
      <c r="R23" s="17">
        <f t="shared" si="46"/>
        <v>41861</v>
      </c>
      <c r="S23" s="9"/>
      <c r="T23" s="16">
        <f>+Z22+1</f>
        <v>41890</v>
      </c>
      <c r="U23" s="12">
        <f>+T23+1</f>
        <v>41891</v>
      </c>
      <c r="V23" s="12">
        <f t="shared" ref="V23:Z23" si="47">+U23+1</f>
        <v>41892</v>
      </c>
      <c r="W23" s="12">
        <f t="shared" si="47"/>
        <v>41893</v>
      </c>
      <c r="X23" s="12">
        <f t="shared" si="47"/>
        <v>41894</v>
      </c>
      <c r="Y23" s="12">
        <f t="shared" si="47"/>
        <v>41895</v>
      </c>
      <c r="Z23" s="17">
        <f t="shared" si="47"/>
        <v>41896</v>
      </c>
      <c r="AB23" s="23" t="s">
        <v>19</v>
      </c>
      <c r="AC23" s="21">
        <f>+DATE(ANNEE,12,25)</f>
        <v>41998</v>
      </c>
      <c r="AD23" s="24"/>
    </row>
    <row r="24" spans="1:30" s="2" customFormat="1" ht="18" customHeight="1" x14ac:dyDescent="0.2">
      <c r="B24" s="46"/>
      <c r="D24" s="16">
        <f t="shared" ref="D24:D27" si="48">+J23+1</f>
        <v>41834</v>
      </c>
      <c r="E24" s="12">
        <f t="shared" ref="E24:J24" si="49">+D24+1</f>
        <v>41835</v>
      </c>
      <c r="F24" s="12">
        <f t="shared" si="49"/>
        <v>41836</v>
      </c>
      <c r="G24" s="12">
        <f t="shared" si="49"/>
        <v>41837</v>
      </c>
      <c r="H24" s="12">
        <f t="shared" si="49"/>
        <v>41838</v>
      </c>
      <c r="I24" s="12">
        <f t="shared" si="49"/>
        <v>41839</v>
      </c>
      <c r="J24" s="17">
        <f t="shared" si="49"/>
        <v>41840</v>
      </c>
      <c r="K24" s="9"/>
      <c r="L24" s="16">
        <f t="shared" ref="L24:L27" si="50">+R23+1</f>
        <v>41862</v>
      </c>
      <c r="M24" s="12">
        <f t="shared" ref="M24:R24" si="51">+L24+1</f>
        <v>41863</v>
      </c>
      <c r="N24" s="12">
        <f t="shared" si="51"/>
        <v>41864</v>
      </c>
      <c r="O24" s="12">
        <f t="shared" si="51"/>
        <v>41865</v>
      </c>
      <c r="P24" s="12">
        <f t="shared" si="51"/>
        <v>41866</v>
      </c>
      <c r="Q24" s="12">
        <f t="shared" si="51"/>
        <v>41867</v>
      </c>
      <c r="R24" s="17">
        <f t="shared" si="51"/>
        <v>41868</v>
      </c>
      <c r="S24" s="9"/>
      <c r="T24" s="16">
        <f t="shared" ref="T24:T27" si="52">+Z23+1</f>
        <v>41897</v>
      </c>
      <c r="U24" s="12">
        <f t="shared" ref="U24:Z24" si="53">+T24+1</f>
        <v>41898</v>
      </c>
      <c r="V24" s="12">
        <f t="shared" si="53"/>
        <v>41899</v>
      </c>
      <c r="W24" s="12">
        <f t="shared" si="53"/>
        <v>41900</v>
      </c>
      <c r="X24" s="12">
        <f t="shared" si="53"/>
        <v>41901</v>
      </c>
      <c r="Y24" s="12">
        <f t="shared" si="53"/>
        <v>41902</v>
      </c>
      <c r="Z24" s="17">
        <f t="shared" si="53"/>
        <v>41903</v>
      </c>
      <c r="AB24" s="23" t="s">
        <v>7</v>
      </c>
      <c r="AC24" s="21">
        <f>+DATE(ANNEE,12,31)</f>
        <v>42004</v>
      </c>
      <c r="AD24" s="24"/>
    </row>
    <row r="25" spans="1:30" s="2" customFormat="1" ht="18" customHeight="1" x14ac:dyDescent="0.2">
      <c r="B25" s="46"/>
      <c r="D25" s="16">
        <f t="shared" si="48"/>
        <v>41841</v>
      </c>
      <c r="E25" s="12">
        <f t="shared" ref="E25:J25" si="54">+D25+1</f>
        <v>41842</v>
      </c>
      <c r="F25" s="12">
        <f t="shared" si="54"/>
        <v>41843</v>
      </c>
      <c r="G25" s="12">
        <f t="shared" si="54"/>
        <v>41844</v>
      </c>
      <c r="H25" s="12">
        <f t="shared" si="54"/>
        <v>41845</v>
      </c>
      <c r="I25" s="12">
        <f t="shared" si="54"/>
        <v>41846</v>
      </c>
      <c r="J25" s="17">
        <f t="shared" si="54"/>
        <v>41847</v>
      </c>
      <c r="K25" s="9"/>
      <c r="L25" s="16">
        <f t="shared" si="50"/>
        <v>41869</v>
      </c>
      <c r="M25" s="12">
        <f t="shared" ref="M25:R25" si="55">+L25+1</f>
        <v>41870</v>
      </c>
      <c r="N25" s="12">
        <f t="shared" si="55"/>
        <v>41871</v>
      </c>
      <c r="O25" s="12">
        <f t="shared" si="55"/>
        <v>41872</v>
      </c>
      <c r="P25" s="12">
        <f t="shared" si="55"/>
        <v>41873</v>
      </c>
      <c r="Q25" s="12">
        <f t="shared" si="55"/>
        <v>41874</v>
      </c>
      <c r="R25" s="17">
        <f t="shared" si="55"/>
        <v>41875</v>
      </c>
      <c r="S25" s="9"/>
      <c r="T25" s="16">
        <f t="shared" si="52"/>
        <v>41904</v>
      </c>
      <c r="U25" s="12">
        <f t="shared" ref="U25:Z25" si="56">+T25+1</f>
        <v>41905</v>
      </c>
      <c r="V25" s="12">
        <f t="shared" si="56"/>
        <v>41906</v>
      </c>
      <c r="W25" s="12">
        <f t="shared" si="56"/>
        <v>41907</v>
      </c>
      <c r="X25" s="12">
        <f t="shared" si="56"/>
        <v>41908</v>
      </c>
      <c r="Y25" s="12">
        <f t="shared" si="56"/>
        <v>41909</v>
      </c>
      <c r="Z25" s="17">
        <f t="shared" si="56"/>
        <v>41910</v>
      </c>
      <c r="AB25" s="23"/>
      <c r="AC25" s="21"/>
      <c r="AD25" s="24"/>
    </row>
    <row r="26" spans="1:30" s="2" customFormat="1" ht="18" customHeight="1" x14ac:dyDescent="0.2">
      <c r="B26" s="46"/>
      <c r="D26" s="16">
        <f t="shared" si="48"/>
        <v>41848</v>
      </c>
      <c r="E26" s="12">
        <f t="shared" ref="E26:J26" si="57">+D26+1</f>
        <v>41849</v>
      </c>
      <c r="F26" s="12">
        <f t="shared" si="57"/>
        <v>41850</v>
      </c>
      <c r="G26" s="12">
        <f t="shared" si="57"/>
        <v>41851</v>
      </c>
      <c r="H26" s="12">
        <f t="shared" si="57"/>
        <v>41852</v>
      </c>
      <c r="I26" s="12">
        <f t="shared" si="57"/>
        <v>41853</v>
      </c>
      <c r="J26" s="17">
        <f t="shared" si="57"/>
        <v>41854</v>
      </c>
      <c r="K26" s="9"/>
      <c r="L26" s="16">
        <f t="shared" si="50"/>
        <v>41876</v>
      </c>
      <c r="M26" s="12">
        <f t="shared" ref="M26:R26" si="58">+L26+1</f>
        <v>41877</v>
      </c>
      <c r="N26" s="12">
        <f t="shared" si="58"/>
        <v>41878</v>
      </c>
      <c r="O26" s="12">
        <f t="shared" si="58"/>
        <v>41879</v>
      </c>
      <c r="P26" s="12">
        <f t="shared" si="58"/>
        <v>41880</v>
      </c>
      <c r="Q26" s="12">
        <f t="shared" si="58"/>
        <v>41881</v>
      </c>
      <c r="R26" s="17">
        <f t="shared" si="58"/>
        <v>41882</v>
      </c>
      <c r="S26" s="9"/>
      <c r="T26" s="16">
        <f t="shared" si="52"/>
        <v>41911</v>
      </c>
      <c r="U26" s="12">
        <f t="shared" ref="U26:Z26" si="59">+T26+1</f>
        <v>41912</v>
      </c>
      <c r="V26" s="12">
        <f t="shared" si="59"/>
        <v>41913</v>
      </c>
      <c r="W26" s="12">
        <f t="shared" si="59"/>
        <v>41914</v>
      </c>
      <c r="X26" s="12">
        <f t="shared" si="59"/>
        <v>41915</v>
      </c>
      <c r="Y26" s="12">
        <f t="shared" si="59"/>
        <v>41916</v>
      </c>
      <c r="Z26" s="17">
        <f t="shared" si="59"/>
        <v>41917</v>
      </c>
      <c r="AB26" s="23"/>
      <c r="AC26" s="21"/>
      <c r="AD26" s="24"/>
    </row>
    <row r="27" spans="1:30" s="2" customFormat="1" ht="18" customHeight="1" thickBot="1" x14ac:dyDescent="0.25">
      <c r="B27" s="46"/>
      <c r="D27" s="18">
        <f t="shared" si="48"/>
        <v>41855</v>
      </c>
      <c r="E27" s="19">
        <f t="shared" ref="E27:J27" si="60">+D27+1</f>
        <v>41856</v>
      </c>
      <c r="F27" s="19">
        <f t="shared" si="60"/>
        <v>41857</v>
      </c>
      <c r="G27" s="19">
        <f t="shared" si="60"/>
        <v>41858</v>
      </c>
      <c r="H27" s="19">
        <f t="shared" si="60"/>
        <v>41859</v>
      </c>
      <c r="I27" s="19">
        <f t="shared" si="60"/>
        <v>41860</v>
      </c>
      <c r="J27" s="20">
        <f t="shared" si="60"/>
        <v>41861</v>
      </c>
      <c r="K27" s="9"/>
      <c r="L27" s="18">
        <f t="shared" si="50"/>
        <v>41883</v>
      </c>
      <c r="M27" s="19">
        <f t="shared" ref="M27:R27" si="61">+L27+1</f>
        <v>41884</v>
      </c>
      <c r="N27" s="19">
        <f t="shared" si="61"/>
        <v>41885</v>
      </c>
      <c r="O27" s="19">
        <f t="shared" si="61"/>
        <v>41886</v>
      </c>
      <c r="P27" s="19">
        <f t="shared" si="61"/>
        <v>41887</v>
      </c>
      <c r="Q27" s="19">
        <f t="shared" si="61"/>
        <v>41888</v>
      </c>
      <c r="R27" s="20">
        <f t="shared" si="61"/>
        <v>41889</v>
      </c>
      <c r="S27" s="9"/>
      <c r="T27" s="18">
        <f t="shared" si="52"/>
        <v>41918</v>
      </c>
      <c r="U27" s="19">
        <f t="shared" ref="U27:Z27" si="62">+T27+1</f>
        <v>41919</v>
      </c>
      <c r="V27" s="19">
        <f t="shared" si="62"/>
        <v>41920</v>
      </c>
      <c r="W27" s="19">
        <f t="shared" si="62"/>
        <v>41921</v>
      </c>
      <c r="X27" s="19">
        <f t="shared" si="62"/>
        <v>41922</v>
      </c>
      <c r="Y27" s="19">
        <f t="shared" si="62"/>
        <v>41923</v>
      </c>
      <c r="Z27" s="20">
        <f t="shared" si="62"/>
        <v>41924</v>
      </c>
      <c r="AB27" s="23"/>
      <c r="AC27" s="21"/>
      <c r="AD27" s="24"/>
    </row>
    <row r="28" spans="1:30" s="2" customFormat="1" ht="18" customHeight="1" thickBot="1" x14ac:dyDescent="0.25">
      <c r="A28" s="4"/>
      <c r="B28" s="46"/>
      <c r="C28" s="4"/>
      <c r="D28" s="13"/>
      <c r="E28" s="13"/>
      <c r="F28" s="13"/>
      <c r="G28" s="13"/>
      <c r="H28" s="13"/>
      <c r="I28" s="13"/>
      <c r="J28" s="13"/>
      <c r="K28" s="13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B28" s="23"/>
      <c r="AC28" s="21"/>
      <c r="AD28" s="24"/>
    </row>
    <row r="29" spans="1:30" s="1" customFormat="1" ht="18" customHeight="1" x14ac:dyDescent="0.2">
      <c r="B29" s="46"/>
      <c r="D29" s="43">
        <f>DATE($B$2,10,1)</f>
        <v>41913</v>
      </c>
      <c r="E29" s="44"/>
      <c r="F29" s="44"/>
      <c r="G29" s="44"/>
      <c r="H29" s="44"/>
      <c r="I29" s="44"/>
      <c r="J29" s="45"/>
      <c r="K29" s="9"/>
      <c r="L29" s="43">
        <f>DATE($B$2,11,1)</f>
        <v>41944</v>
      </c>
      <c r="M29" s="44"/>
      <c r="N29" s="44"/>
      <c r="O29" s="44"/>
      <c r="P29" s="44"/>
      <c r="Q29" s="44"/>
      <c r="R29" s="45"/>
      <c r="S29" s="9"/>
      <c r="T29" s="43">
        <f>DATE($B$2,12,1)</f>
        <v>41974</v>
      </c>
      <c r="U29" s="44"/>
      <c r="V29" s="44"/>
      <c r="W29" s="44"/>
      <c r="X29" s="44"/>
      <c r="Y29" s="44"/>
      <c r="Z29" s="45"/>
      <c r="AB29" s="23"/>
      <c r="AC29" s="21"/>
      <c r="AD29" s="24"/>
    </row>
    <row r="30" spans="1:30" s="5" customFormat="1" ht="18" customHeight="1" thickBot="1" x14ac:dyDescent="0.25">
      <c r="B30" s="46"/>
      <c r="D30" s="14" t="s">
        <v>3</v>
      </c>
      <c r="E30" s="10" t="s">
        <v>2</v>
      </c>
      <c r="F30" s="10" t="s">
        <v>2</v>
      </c>
      <c r="G30" s="10" t="s">
        <v>4</v>
      </c>
      <c r="H30" s="10" t="s">
        <v>5</v>
      </c>
      <c r="I30" s="10" t="s">
        <v>1</v>
      </c>
      <c r="J30" s="15" t="s">
        <v>6</v>
      </c>
      <c r="K30" s="11"/>
      <c r="L30" s="14" t="s">
        <v>3</v>
      </c>
      <c r="M30" s="10" t="s">
        <v>2</v>
      </c>
      <c r="N30" s="10" t="s">
        <v>2</v>
      </c>
      <c r="O30" s="10" t="s">
        <v>4</v>
      </c>
      <c r="P30" s="10" t="s">
        <v>5</v>
      </c>
      <c r="Q30" s="10" t="s">
        <v>1</v>
      </c>
      <c r="R30" s="15" t="s">
        <v>6</v>
      </c>
      <c r="S30" s="11"/>
      <c r="T30" s="14" t="s">
        <v>3</v>
      </c>
      <c r="U30" s="10" t="s">
        <v>2</v>
      </c>
      <c r="V30" s="10" t="s">
        <v>2</v>
      </c>
      <c r="W30" s="10" t="s">
        <v>4</v>
      </c>
      <c r="X30" s="10" t="s">
        <v>5</v>
      </c>
      <c r="Y30" s="10" t="s">
        <v>1</v>
      </c>
      <c r="Z30" s="15" t="s">
        <v>6</v>
      </c>
      <c r="AB30" s="26"/>
      <c r="AC30" s="27"/>
      <c r="AD30" s="28"/>
    </row>
    <row r="31" spans="1:30" s="2" customFormat="1" ht="18" customHeight="1" x14ac:dyDescent="0.2">
      <c r="B31" s="46"/>
      <c r="D31" s="16">
        <f>DATE($B$2,MONTH(D29),1-MOD(6+WEEKDAY(D29)-1,7))</f>
        <v>41911</v>
      </c>
      <c r="E31" s="12">
        <f>+D31+1</f>
        <v>41912</v>
      </c>
      <c r="F31" s="12">
        <f t="shared" ref="F31:J31" si="63">+E31+1</f>
        <v>41913</v>
      </c>
      <c r="G31" s="12">
        <f t="shared" si="63"/>
        <v>41914</v>
      </c>
      <c r="H31" s="12">
        <f t="shared" si="63"/>
        <v>41915</v>
      </c>
      <c r="I31" s="12">
        <f t="shared" si="63"/>
        <v>41916</v>
      </c>
      <c r="J31" s="17">
        <f t="shared" si="63"/>
        <v>41917</v>
      </c>
      <c r="K31" s="9"/>
      <c r="L31" s="16">
        <f>DATE($B$2,MONTH(L29),1-MOD(6+WEEKDAY(L29)-1,7))</f>
        <v>41939</v>
      </c>
      <c r="M31" s="12">
        <f>+L31+1</f>
        <v>41940</v>
      </c>
      <c r="N31" s="12">
        <f t="shared" ref="N31:R31" si="64">+M31+1</f>
        <v>41941</v>
      </c>
      <c r="O31" s="12">
        <f t="shared" si="64"/>
        <v>41942</v>
      </c>
      <c r="P31" s="12">
        <f t="shared" si="64"/>
        <v>41943</v>
      </c>
      <c r="Q31" s="12">
        <f t="shared" si="64"/>
        <v>41944</v>
      </c>
      <c r="R31" s="17">
        <f t="shared" si="64"/>
        <v>41945</v>
      </c>
      <c r="S31" s="9"/>
      <c r="T31" s="16">
        <f>DATE($B$2,MONTH(T29),1-MOD(6+WEEKDAY(T29)-1,7))</f>
        <v>41974</v>
      </c>
      <c r="U31" s="12">
        <f>+T31+1</f>
        <v>41975</v>
      </c>
      <c r="V31" s="12">
        <f t="shared" ref="V31:Z31" si="65">+U31+1</f>
        <v>41976</v>
      </c>
      <c r="W31" s="12">
        <f t="shared" si="65"/>
        <v>41977</v>
      </c>
      <c r="X31" s="12">
        <f t="shared" si="65"/>
        <v>41978</v>
      </c>
      <c r="Y31" s="12">
        <f t="shared" si="65"/>
        <v>41979</v>
      </c>
      <c r="Z31" s="17">
        <f t="shared" si="65"/>
        <v>41980</v>
      </c>
      <c r="AB31" s="40" t="s">
        <v>22</v>
      </c>
      <c r="AC31" s="41"/>
      <c r="AD31" s="42"/>
    </row>
    <row r="32" spans="1:30" s="2" customFormat="1" ht="18" customHeight="1" x14ac:dyDescent="0.2">
      <c r="B32" s="46"/>
      <c r="D32" s="16">
        <f>+J31+1</f>
        <v>41918</v>
      </c>
      <c r="E32" s="12">
        <f>+D32+1</f>
        <v>41919</v>
      </c>
      <c r="F32" s="12">
        <f t="shared" ref="F32:J32" si="66">+E32+1</f>
        <v>41920</v>
      </c>
      <c r="G32" s="12">
        <f t="shared" si="66"/>
        <v>41921</v>
      </c>
      <c r="H32" s="12">
        <f t="shared" si="66"/>
        <v>41922</v>
      </c>
      <c r="I32" s="12">
        <f t="shared" si="66"/>
        <v>41923</v>
      </c>
      <c r="J32" s="17">
        <f t="shared" si="66"/>
        <v>41924</v>
      </c>
      <c r="K32" s="9"/>
      <c r="L32" s="16">
        <f>+R31+1</f>
        <v>41946</v>
      </c>
      <c r="M32" s="12">
        <f>+L32+1</f>
        <v>41947</v>
      </c>
      <c r="N32" s="12">
        <f t="shared" ref="N32:R32" si="67">+M32+1</f>
        <v>41948</v>
      </c>
      <c r="O32" s="12">
        <f t="shared" si="67"/>
        <v>41949</v>
      </c>
      <c r="P32" s="12">
        <f t="shared" si="67"/>
        <v>41950</v>
      </c>
      <c r="Q32" s="12">
        <f t="shared" si="67"/>
        <v>41951</v>
      </c>
      <c r="R32" s="17">
        <f t="shared" si="67"/>
        <v>41952</v>
      </c>
      <c r="S32" s="9"/>
      <c r="T32" s="16">
        <f>+Z31+1</f>
        <v>41981</v>
      </c>
      <c r="U32" s="12">
        <f>+T32+1</f>
        <v>41982</v>
      </c>
      <c r="V32" s="12">
        <f t="shared" ref="V32:Z32" si="68">+U32+1</f>
        <v>41983</v>
      </c>
      <c r="W32" s="12">
        <f t="shared" si="68"/>
        <v>41984</v>
      </c>
      <c r="X32" s="12">
        <f t="shared" si="68"/>
        <v>41985</v>
      </c>
      <c r="Y32" s="12">
        <f t="shared" si="68"/>
        <v>41986</v>
      </c>
      <c r="Z32" s="17">
        <f t="shared" si="68"/>
        <v>41987</v>
      </c>
      <c r="AB32" s="29"/>
      <c r="AC32" s="35" t="s">
        <v>23</v>
      </c>
      <c r="AD32" s="36" t="s">
        <v>24</v>
      </c>
    </row>
    <row r="33" spans="2:34" s="2" customFormat="1" ht="18" customHeight="1" x14ac:dyDescent="0.2">
      <c r="B33" s="46"/>
      <c r="D33" s="16">
        <f t="shared" ref="D33:D36" si="69">+J32+1</f>
        <v>41925</v>
      </c>
      <c r="E33" s="12">
        <f t="shared" ref="E33:J33" si="70">+D33+1</f>
        <v>41926</v>
      </c>
      <c r="F33" s="12">
        <f t="shared" si="70"/>
        <v>41927</v>
      </c>
      <c r="G33" s="12">
        <f t="shared" si="70"/>
        <v>41928</v>
      </c>
      <c r="H33" s="12">
        <f t="shared" si="70"/>
        <v>41929</v>
      </c>
      <c r="I33" s="12">
        <f t="shared" si="70"/>
        <v>41930</v>
      </c>
      <c r="J33" s="17">
        <f t="shared" si="70"/>
        <v>41931</v>
      </c>
      <c r="K33" s="9"/>
      <c r="L33" s="16">
        <f t="shared" ref="L33:L36" si="71">+R32+1</f>
        <v>41953</v>
      </c>
      <c r="M33" s="12">
        <f t="shared" ref="M33:R33" si="72">+L33+1</f>
        <v>41954</v>
      </c>
      <c r="N33" s="12">
        <f t="shared" si="72"/>
        <v>41955</v>
      </c>
      <c r="O33" s="12">
        <f t="shared" si="72"/>
        <v>41956</v>
      </c>
      <c r="P33" s="12">
        <f t="shared" si="72"/>
        <v>41957</v>
      </c>
      <c r="Q33" s="12">
        <f t="shared" si="72"/>
        <v>41958</v>
      </c>
      <c r="R33" s="17">
        <f t="shared" si="72"/>
        <v>41959</v>
      </c>
      <c r="S33" s="9"/>
      <c r="T33" s="16">
        <f t="shared" ref="T33:T36" si="73">+Z32+1</f>
        <v>41988</v>
      </c>
      <c r="U33" s="12">
        <f t="shared" ref="U33:Z33" si="74">+T33+1</f>
        <v>41989</v>
      </c>
      <c r="V33" s="12">
        <f t="shared" si="74"/>
        <v>41990</v>
      </c>
      <c r="W33" s="12">
        <f t="shared" si="74"/>
        <v>41991</v>
      </c>
      <c r="X33" s="12">
        <f t="shared" si="74"/>
        <v>41992</v>
      </c>
      <c r="Y33" s="12">
        <f t="shared" si="74"/>
        <v>41993</v>
      </c>
      <c r="Z33" s="17">
        <f t="shared" si="74"/>
        <v>41994</v>
      </c>
      <c r="AB33" s="30" t="s">
        <v>34</v>
      </c>
      <c r="AC33" s="22">
        <v>41835</v>
      </c>
      <c r="AD33" s="31">
        <v>41859</v>
      </c>
    </row>
    <row r="34" spans="2:34" s="2" customFormat="1" ht="18" customHeight="1" x14ac:dyDescent="0.2">
      <c r="B34" s="46"/>
      <c r="D34" s="16">
        <f t="shared" si="69"/>
        <v>41932</v>
      </c>
      <c r="E34" s="12">
        <f t="shared" ref="E34:J34" si="75">+D34+1</f>
        <v>41933</v>
      </c>
      <c r="F34" s="12">
        <f t="shared" si="75"/>
        <v>41934</v>
      </c>
      <c r="G34" s="12">
        <f t="shared" si="75"/>
        <v>41935</v>
      </c>
      <c r="H34" s="12">
        <f t="shared" si="75"/>
        <v>41936</v>
      </c>
      <c r="I34" s="12">
        <f t="shared" si="75"/>
        <v>41937</v>
      </c>
      <c r="J34" s="17">
        <f t="shared" si="75"/>
        <v>41938</v>
      </c>
      <c r="K34" s="9"/>
      <c r="L34" s="16">
        <f t="shared" si="71"/>
        <v>41960</v>
      </c>
      <c r="M34" s="12">
        <f t="shared" ref="M34:R34" si="76">+L34+1</f>
        <v>41961</v>
      </c>
      <c r="N34" s="12">
        <f t="shared" si="76"/>
        <v>41962</v>
      </c>
      <c r="O34" s="12">
        <f t="shared" si="76"/>
        <v>41963</v>
      </c>
      <c r="P34" s="12">
        <f t="shared" si="76"/>
        <v>41964</v>
      </c>
      <c r="Q34" s="12">
        <f t="shared" si="76"/>
        <v>41965</v>
      </c>
      <c r="R34" s="17">
        <f t="shared" si="76"/>
        <v>41966</v>
      </c>
      <c r="S34" s="9"/>
      <c r="T34" s="16">
        <f t="shared" si="73"/>
        <v>41995</v>
      </c>
      <c r="U34" s="12">
        <f t="shared" ref="U34:Z34" si="77">+T34+1</f>
        <v>41996</v>
      </c>
      <c r="V34" s="12">
        <f t="shared" si="77"/>
        <v>41997</v>
      </c>
      <c r="W34" s="12">
        <f t="shared" si="77"/>
        <v>41998</v>
      </c>
      <c r="X34" s="12">
        <f t="shared" si="77"/>
        <v>41999</v>
      </c>
      <c r="Y34" s="12">
        <f t="shared" si="77"/>
        <v>42000</v>
      </c>
      <c r="Z34" s="17">
        <f t="shared" si="77"/>
        <v>42001</v>
      </c>
      <c r="AB34" s="29" t="s">
        <v>33</v>
      </c>
      <c r="AC34" s="22">
        <v>41939</v>
      </c>
      <c r="AD34" s="31">
        <v>41943</v>
      </c>
      <c r="AE34" s="47" t="s">
        <v>35</v>
      </c>
      <c r="AF34" s="47"/>
      <c r="AG34" s="47"/>
      <c r="AH34" s="47"/>
    </row>
    <row r="35" spans="2:34" s="2" customFormat="1" ht="18" customHeight="1" x14ac:dyDescent="0.2">
      <c r="B35" s="46"/>
      <c r="D35" s="16">
        <f t="shared" si="69"/>
        <v>41939</v>
      </c>
      <c r="E35" s="12">
        <f t="shared" ref="E35:J35" si="78">+D35+1</f>
        <v>41940</v>
      </c>
      <c r="F35" s="12">
        <f t="shared" si="78"/>
        <v>41941</v>
      </c>
      <c r="G35" s="12">
        <f t="shared" si="78"/>
        <v>41942</v>
      </c>
      <c r="H35" s="12">
        <f t="shared" si="78"/>
        <v>41943</v>
      </c>
      <c r="I35" s="12">
        <f t="shared" si="78"/>
        <v>41944</v>
      </c>
      <c r="J35" s="17">
        <f t="shared" si="78"/>
        <v>41945</v>
      </c>
      <c r="K35" s="9"/>
      <c r="L35" s="16">
        <f t="shared" si="71"/>
        <v>41967</v>
      </c>
      <c r="M35" s="12">
        <f t="shared" ref="M35:R35" si="79">+L35+1</f>
        <v>41968</v>
      </c>
      <c r="N35" s="12">
        <f t="shared" si="79"/>
        <v>41969</v>
      </c>
      <c r="O35" s="12">
        <f t="shared" si="79"/>
        <v>41970</v>
      </c>
      <c r="P35" s="12">
        <f t="shared" si="79"/>
        <v>41971</v>
      </c>
      <c r="Q35" s="12">
        <f t="shared" si="79"/>
        <v>41972</v>
      </c>
      <c r="R35" s="17">
        <f t="shared" si="79"/>
        <v>41973</v>
      </c>
      <c r="S35" s="9"/>
      <c r="T35" s="16">
        <f t="shared" si="73"/>
        <v>42002</v>
      </c>
      <c r="U35" s="12">
        <f t="shared" ref="U35:Z35" si="80">+T35+1</f>
        <v>42003</v>
      </c>
      <c r="V35" s="12">
        <f t="shared" si="80"/>
        <v>42004</v>
      </c>
      <c r="W35" s="12">
        <f t="shared" si="80"/>
        <v>42005</v>
      </c>
      <c r="X35" s="12">
        <f t="shared" si="80"/>
        <v>42006</v>
      </c>
      <c r="Y35" s="12">
        <f t="shared" si="80"/>
        <v>42007</v>
      </c>
      <c r="Z35" s="17">
        <f t="shared" si="80"/>
        <v>42008</v>
      </c>
      <c r="AB35" s="29"/>
      <c r="AC35" s="22"/>
      <c r="AD35" s="31"/>
      <c r="AE35" s="47"/>
      <c r="AF35" s="47"/>
      <c r="AG35" s="47"/>
      <c r="AH35" s="47"/>
    </row>
    <row r="36" spans="2:34" s="2" customFormat="1" ht="18" customHeight="1" thickBot="1" x14ac:dyDescent="0.25">
      <c r="B36" s="46"/>
      <c r="D36" s="18">
        <f t="shared" si="69"/>
        <v>41946</v>
      </c>
      <c r="E36" s="19">
        <f t="shared" ref="E36:J36" si="81">+D36+1</f>
        <v>41947</v>
      </c>
      <c r="F36" s="19">
        <f t="shared" si="81"/>
        <v>41948</v>
      </c>
      <c r="G36" s="19">
        <f t="shared" si="81"/>
        <v>41949</v>
      </c>
      <c r="H36" s="19">
        <f t="shared" si="81"/>
        <v>41950</v>
      </c>
      <c r="I36" s="19">
        <f t="shared" si="81"/>
        <v>41951</v>
      </c>
      <c r="J36" s="20">
        <f t="shared" si="81"/>
        <v>41952</v>
      </c>
      <c r="K36" s="9"/>
      <c r="L36" s="18">
        <f t="shared" si="71"/>
        <v>41974</v>
      </c>
      <c r="M36" s="19">
        <f t="shared" ref="M36:R36" si="82">+L36+1</f>
        <v>41975</v>
      </c>
      <c r="N36" s="19">
        <f t="shared" si="82"/>
        <v>41976</v>
      </c>
      <c r="O36" s="19">
        <f t="shared" si="82"/>
        <v>41977</v>
      </c>
      <c r="P36" s="19">
        <f t="shared" si="82"/>
        <v>41978</v>
      </c>
      <c r="Q36" s="19">
        <f t="shared" si="82"/>
        <v>41979</v>
      </c>
      <c r="R36" s="20">
        <f t="shared" si="82"/>
        <v>41980</v>
      </c>
      <c r="S36" s="9"/>
      <c r="T36" s="18">
        <f t="shared" si="73"/>
        <v>42009</v>
      </c>
      <c r="U36" s="19">
        <f t="shared" ref="U36:Z36" si="83">+T36+1</f>
        <v>42010</v>
      </c>
      <c r="V36" s="19">
        <f t="shared" si="83"/>
        <v>42011</v>
      </c>
      <c r="W36" s="19">
        <f t="shared" si="83"/>
        <v>42012</v>
      </c>
      <c r="X36" s="19">
        <f t="shared" si="83"/>
        <v>42013</v>
      </c>
      <c r="Y36" s="19">
        <f t="shared" si="83"/>
        <v>42014</v>
      </c>
      <c r="Z36" s="20">
        <f t="shared" si="83"/>
        <v>42015</v>
      </c>
      <c r="AB36" s="32"/>
      <c r="AC36" s="33"/>
      <c r="AD36" s="34"/>
      <c r="AE36" s="47"/>
      <c r="AF36" s="47"/>
      <c r="AG36" s="47"/>
      <c r="AH36" s="47"/>
    </row>
    <row r="37" spans="2:34" s="2" customFormat="1" x14ac:dyDescent="0.2">
      <c r="AC37" s="7"/>
      <c r="AE37" s="47"/>
      <c r="AF37" s="47"/>
      <c r="AG37" s="47"/>
      <c r="AH37" s="47"/>
    </row>
    <row r="38" spans="2:34" x14ac:dyDescent="0.2">
      <c r="AE38" s="47"/>
      <c r="AF38" s="47"/>
      <c r="AG38" s="47"/>
      <c r="AH38" s="47"/>
    </row>
    <row r="39" spans="2:34" x14ac:dyDescent="0.2">
      <c r="AE39" s="47"/>
      <c r="AF39" s="47"/>
      <c r="AG39" s="47"/>
      <c r="AH39" s="47"/>
    </row>
    <row r="40" spans="2:34" x14ac:dyDescent="0.2">
      <c r="AE40" s="47"/>
      <c r="AF40" s="47"/>
      <c r="AG40" s="47"/>
      <c r="AH40" s="47"/>
    </row>
    <row r="41" spans="2:34" x14ac:dyDescent="0.2">
      <c r="AE41" s="47"/>
      <c r="AF41" s="47"/>
      <c r="AG41" s="47"/>
      <c r="AH41" s="47"/>
    </row>
    <row r="42" spans="2:34" x14ac:dyDescent="0.2">
      <c r="AE42" s="47"/>
      <c r="AF42" s="47"/>
      <c r="AG42" s="47"/>
      <c r="AH42" s="47"/>
    </row>
    <row r="43" spans="2:34" x14ac:dyDescent="0.2">
      <c r="AE43" s="47"/>
      <c r="AF43" s="47"/>
      <c r="AG43" s="47"/>
      <c r="AH43" s="47"/>
    </row>
    <row r="44" spans="2:34" x14ac:dyDescent="0.2">
      <c r="AE44" s="47"/>
      <c r="AF44" s="47"/>
      <c r="AG44" s="47"/>
      <c r="AH44" s="47"/>
    </row>
    <row r="45" spans="2:34" x14ac:dyDescent="0.2">
      <c r="AE45" s="47"/>
      <c r="AF45" s="47"/>
      <c r="AG45" s="47"/>
      <c r="AH45" s="47"/>
    </row>
    <row r="46" spans="2:34" x14ac:dyDescent="0.2">
      <c r="AE46" s="47"/>
      <c r="AF46" s="47"/>
      <c r="AG46" s="47"/>
      <c r="AH46" s="47"/>
    </row>
    <row r="47" spans="2:34" x14ac:dyDescent="0.2">
      <c r="AE47" s="47"/>
      <c r="AF47" s="47"/>
      <c r="AG47" s="47"/>
      <c r="AH47" s="47"/>
    </row>
    <row r="48" spans="2:34" x14ac:dyDescent="0.2">
      <c r="AE48" s="47"/>
      <c r="AF48" s="47"/>
      <c r="AG48" s="47"/>
      <c r="AH48" s="47"/>
    </row>
    <row r="49" spans="31:34" x14ac:dyDescent="0.2">
      <c r="AE49" s="47"/>
      <c r="AF49" s="47"/>
      <c r="AG49" s="47"/>
      <c r="AH49" s="47"/>
    </row>
  </sheetData>
  <sortState ref="AB5:AC32">
    <sortCondition ref="AC5:AC32"/>
  </sortState>
  <dataConsolidate/>
  <mergeCells count="16">
    <mergeCell ref="AE34:AH49"/>
    <mergeCell ref="B2:B36"/>
    <mergeCell ref="D29:J29"/>
    <mergeCell ref="L29:R29"/>
    <mergeCell ref="T29:Z29"/>
    <mergeCell ref="T2:Z2"/>
    <mergeCell ref="L2:R2"/>
    <mergeCell ref="D2:J2"/>
    <mergeCell ref="D11:J11"/>
    <mergeCell ref="L11:R11"/>
    <mergeCell ref="T11:Z11"/>
    <mergeCell ref="AB2:AD2"/>
    <mergeCell ref="AB31:AD31"/>
    <mergeCell ref="D20:J20"/>
    <mergeCell ref="L20:R20"/>
    <mergeCell ref="T20:Z20"/>
  </mergeCells>
  <phoneticPr fontId="1" type="noConversion"/>
  <conditionalFormatting sqref="D4:J9">
    <cfRule type="expression" dxfId="44" priority="2" stopIfTrue="1">
      <formula>MONTH(D4)&lt;&gt;MONTH($D$2)</formula>
    </cfRule>
  </conditionalFormatting>
  <conditionalFormatting sqref="L4:R9">
    <cfRule type="expression" dxfId="43" priority="1" stopIfTrue="1">
      <formula>MONTH(L4)&lt;&gt;MONTH($L$2)</formula>
    </cfRule>
  </conditionalFormatting>
  <conditionalFormatting sqref="T4:Z9">
    <cfRule type="expression" dxfId="42" priority="17" stopIfTrue="1">
      <formula>MONTH(T4)&lt;&gt;MONTH($T$2)</formula>
    </cfRule>
  </conditionalFormatting>
  <conditionalFormatting sqref="D13:J18">
    <cfRule type="expression" dxfId="41" priority="16" stopIfTrue="1">
      <formula>MONTH(D13)&lt;&gt;MONTH($D$11)</formula>
    </cfRule>
  </conditionalFormatting>
  <conditionalFormatting sqref="L13:R18">
    <cfRule type="expression" dxfId="40" priority="15" stopIfTrue="1">
      <formula>MONTH(L13)&lt;&gt;MONTH($L$11)</formula>
    </cfRule>
  </conditionalFormatting>
  <conditionalFormatting sqref="T13:Z18">
    <cfRule type="expression" dxfId="39" priority="14" stopIfTrue="1">
      <formula>MONTH(T13)&lt;&gt;MONTH($T$11)</formula>
    </cfRule>
  </conditionalFormatting>
  <conditionalFormatting sqref="D22:J27">
    <cfRule type="expression" dxfId="38" priority="13" stopIfTrue="1">
      <formula>MONTH(D22)&lt;&gt;MONTH($D$20)</formula>
    </cfRule>
  </conditionalFormatting>
  <conditionalFormatting sqref="L22:R27">
    <cfRule type="expression" dxfId="37" priority="10" stopIfTrue="1">
      <formula>MONTH(L22)&lt;&gt;MONTH($L$20)</formula>
    </cfRule>
  </conditionalFormatting>
  <conditionalFormatting sqref="T22:Z27">
    <cfRule type="expression" dxfId="36" priority="8" stopIfTrue="1">
      <formula>MONTH(T22)&lt;&gt;MONTH($T$20)</formula>
    </cfRule>
  </conditionalFormatting>
  <conditionalFormatting sqref="D31:J36">
    <cfRule type="expression" dxfId="35" priority="7" stopIfTrue="1">
      <formula>MONTH(D31)&lt;&gt;MONTH($D$29)</formula>
    </cfRule>
  </conditionalFormatting>
  <conditionalFormatting sqref="L31:R36">
    <cfRule type="expression" dxfId="34" priority="4" stopIfTrue="1">
      <formula>MONTH(L31)&lt;&gt;MONTH($L$29)</formula>
    </cfRule>
  </conditionalFormatting>
  <conditionalFormatting sqref="T31:Z36">
    <cfRule type="expression" dxfId="33" priority="3" stopIfTrue="1">
      <formula>MONTH(T31)&lt;&gt;MONTH($T$29)</formula>
    </cfRule>
  </conditionalFormatting>
  <conditionalFormatting sqref="D4:J9 L4:R9 T4:Z9 T13:Z18 L13:R18 D13:J18 D22:J27 L22:R27 T22:Z27 D31:J36 L31:R36 T31:Z36">
    <cfRule type="cellIs" dxfId="32" priority="69" operator="equal">
      <formula>$AC$3</formula>
    </cfRule>
    <cfRule type="cellIs" dxfId="31" priority="70" operator="equal">
      <formula>$AC$4</formula>
    </cfRule>
    <cfRule type="cellIs" dxfId="30" priority="71" operator="equal">
      <formula>$AC$5</formula>
    </cfRule>
    <cfRule type="cellIs" dxfId="29" priority="72" operator="equal">
      <formula>$AC$6</formula>
    </cfRule>
    <cfRule type="cellIs" dxfId="28" priority="73" operator="equal">
      <formula>$AC$7</formula>
    </cfRule>
    <cfRule type="cellIs" dxfId="27" priority="74" operator="equal">
      <formula>$AC$8</formula>
    </cfRule>
    <cfRule type="cellIs" dxfId="26" priority="75" operator="equal">
      <formula>$AC$9</formula>
    </cfRule>
    <cfRule type="cellIs" dxfId="25" priority="76" operator="equal">
      <formula>$AC$10</formula>
    </cfRule>
    <cfRule type="cellIs" dxfId="24" priority="77" operator="equal">
      <formula>$AC$11</formula>
    </cfRule>
    <cfRule type="cellIs" dxfId="23" priority="78" operator="equal">
      <formula>$AC$12</formula>
    </cfRule>
    <cfRule type="cellIs" dxfId="22" priority="79" operator="equal">
      <formula>$AC$13</formula>
    </cfRule>
    <cfRule type="cellIs" dxfId="21" priority="80" operator="equal">
      <formula>$AC$14</formula>
    </cfRule>
    <cfRule type="cellIs" dxfId="20" priority="81" operator="equal">
      <formula>$AC$15</formula>
    </cfRule>
    <cfRule type="cellIs" dxfId="19" priority="82" operator="equal">
      <formula>$AC$16</formula>
    </cfRule>
    <cfRule type="cellIs" dxfId="18" priority="83" operator="equal">
      <formula>$AC$17</formula>
    </cfRule>
    <cfRule type="cellIs" dxfId="17" priority="84" operator="equal">
      <formula>$AC$18</formula>
    </cfRule>
    <cfRule type="cellIs" dxfId="16" priority="85" operator="equal">
      <formula>$AC$19</formula>
    </cfRule>
    <cfRule type="cellIs" dxfId="15" priority="86" operator="equal">
      <formula>$AC$20</formula>
    </cfRule>
    <cfRule type="cellIs" dxfId="14" priority="87" operator="equal">
      <formula>$AC$21</formula>
    </cfRule>
    <cfRule type="cellIs" dxfId="13" priority="88" operator="equal">
      <formula>$AC$22</formula>
    </cfRule>
    <cfRule type="cellIs" dxfId="12" priority="89" operator="equal">
      <formula>$AC$23</formula>
    </cfRule>
    <cfRule type="cellIs" dxfId="11" priority="90" operator="equal">
      <formula>$AC$24</formula>
    </cfRule>
    <cfRule type="cellIs" dxfId="10" priority="91" operator="equal">
      <formula>$AC$25</formula>
    </cfRule>
    <cfRule type="cellIs" dxfId="9" priority="92" operator="equal">
      <formula>$AC$26</formula>
    </cfRule>
    <cfRule type="cellIs" dxfId="8" priority="93" operator="equal">
      <formula>$AC$27</formula>
    </cfRule>
    <cfRule type="cellIs" dxfId="7" priority="94" operator="equal">
      <formula>$AC$28</formula>
    </cfRule>
    <cfRule type="cellIs" dxfId="6" priority="95" operator="equal">
      <formula>$AC$29</formula>
    </cfRule>
    <cfRule type="cellIs" dxfId="5" priority="96" operator="equal">
      <formula>$AC$30</formula>
    </cfRule>
    <cfRule type="cellIs" dxfId="4" priority="97" operator="equal">
      <formula>#REF!</formula>
    </cfRule>
    <cfRule type="cellIs" dxfId="3" priority="98" operator="between">
      <formula>$AC$33</formula>
      <formula>$AD$33</formula>
    </cfRule>
    <cfRule type="cellIs" dxfId="2" priority="99" operator="between">
      <formula>$AC$34</formula>
      <formula>$AD$34</formula>
    </cfRule>
    <cfRule type="cellIs" dxfId="1" priority="100" operator="between">
      <formula>$AC$35</formula>
      <formula>$AD$35</formula>
    </cfRule>
    <cfRule type="cellIs" dxfId="0" priority="101" operator="between">
      <formula>$AC$36</formula>
      <formula>$AD$36</formula>
    </cfRule>
  </conditionalFormatting>
  <printOptions horizontalCentered="1" verticalCentered="1"/>
  <pageMargins left="0.51181102362204722" right="0.51181102362204722" top="0.51181102362204722" bottom="0.83" header="0.51181102362204722" footer="0.51181102362204722"/>
  <pageSetup paperSize="9" scale="58" pageOrder="overThenDown" orientation="landscape" horizontalDpi="300" verticalDpi="300" r:id="rId1"/>
  <headerFooter alignWithMargins="0"/>
  <rowBreaks count="1" manualBreakCount="1">
    <brk id="36" max="16383" man="1"/>
  </rowBreaks>
  <colBreaks count="2" manualBreakCount="2">
    <brk id="27" max="1048575" man="1"/>
    <brk id="30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058CDB43-32F7-4C3A-90AE-D67CEEF423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Calendrier</vt:lpstr>
      <vt:lpstr>ANNEE</vt:lpstr>
      <vt:lpstr>Calendrier!Zone_d_impression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Calendrier évolutif</dc:title>
  <dc:subject/>
  <dc:creator>Osman Acer</dc:creator>
  <cp:keywords/>
  <dc:description>Ce fichier affiche les calendriers pour toutes les années jusqu'à 2099 (au moins...). _x000d_
_x000d_
Pour changer l'année du calendrier, indiquer l'année désirée dans la cellule ci-dessous. _x000d_
_x000d_
Les jours fériés mentionnés dans le tableau de droite s'affichent en gris dans le calendrier. _x000d_
_x000d_
- Les dates des principales fêtes officielles françaises, suisses, belges et canadiennes sont pré-programmées (y.c. Pâques et les fêtes qui en dépendent)_x000d_
_x000d_
- Ajouter ou supprimer des dates de congé ou des dates de vacances dans le tableau situé à droite du calendrier. _x000d_
_x000d_
- Pour que les dates de congés s'affichent correctement, sélectionner toutes les cellule du calendrier. Pour les connaisseurs : ce "défaut" inhérent à Excel peut être résolu par une macro...</dc:description>
  <cp:lastModifiedBy>Osman Acer</cp:lastModifiedBy>
  <cp:lastPrinted>2009-11-01T23:01:15Z</cp:lastPrinted>
  <dcterms:created xsi:type="dcterms:W3CDTF">2014-06-13T13:25:47Z</dcterms:created>
  <dcterms:modified xsi:type="dcterms:W3CDTF">2014-06-13T13:25:48Z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TC300076929990</vt:lpwstr>
  </property>
</Properties>
</file>