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18435" windowHeight="7935" activeTab="1"/>
  </bookViews>
  <sheets>
    <sheet name="Notes" sheetId="1" r:id="rId1"/>
    <sheet name="Admissibilités" sheetId="2" r:id="rId2"/>
  </sheets>
  <calcPr calcId="125725"/>
</workbook>
</file>

<file path=xl/calcChain.xml><?xml version="1.0" encoding="utf-8"?>
<calcChain xmlns="http://schemas.openxmlformats.org/spreadsheetml/2006/main">
  <c r="D4" i="2"/>
  <c r="E4" s="1"/>
  <c r="D27"/>
  <c r="D26"/>
  <c r="D23"/>
  <c r="E23" s="1"/>
  <c r="D25"/>
  <c r="D24"/>
  <c r="D22"/>
  <c r="E22" s="1"/>
  <c r="D21"/>
  <c r="D20"/>
  <c r="E20" s="1"/>
  <c r="D18"/>
  <c r="D16"/>
  <c r="D17"/>
  <c r="D15"/>
  <c r="D14"/>
  <c r="E14" s="1"/>
  <c r="D10"/>
  <c r="D13"/>
  <c r="D12"/>
  <c r="E12" s="1"/>
  <c r="E10"/>
  <c r="D19"/>
  <c r="E13"/>
  <c r="D11"/>
  <c r="E11" s="1"/>
  <c r="D9"/>
  <c r="D8"/>
  <c r="E8" s="1"/>
  <c r="D7"/>
  <c r="E7" s="1"/>
  <c r="D6"/>
  <c r="E6" s="1"/>
  <c r="D5"/>
  <c r="E5" s="1"/>
  <c r="E27"/>
  <c r="E26"/>
  <c r="E25"/>
  <c r="E21"/>
  <c r="E19"/>
  <c r="E18"/>
  <c r="E16"/>
  <c r="E15"/>
  <c r="E9"/>
  <c r="E24"/>
  <c r="E17"/>
</calcChain>
</file>

<file path=xl/sharedStrings.xml><?xml version="1.0" encoding="utf-8"?>
<sst xmlns="http://schemas.openxmlformats.org/spreadsheetml/2006/main" count="60" uniqueCount="47">
  <si>
    <t>Entrez vos notes !</t>
  </si>
  <si>
    <t>Mathématiques</t>
  </si>
  <si>
    <t>Culture générale (dissertation)</t>
  </si>
  <si>
    <t>Epreuve ESCP</t>
  </si>
  <si>
    <t>Epreuve HEC</t>
  </si>
  <si>
    <t>Epreuve ESSEC</t>
  </si>
  <si>
    <t>Epreuve EDHEC-ESSEC</t>
  </si>
  <si>
    <t>Epreuve Ecricome</t>
  </si>
  <si>
    <t>Epreuve EM Lyon</t>
  </si>
  <si>
    <t>Epreuve EDHEC</t>
  </si>
  <si>
    <t>LV1</t>
  </si>
  <si>
    <t>LV2</t>
  </si>
  <si>
    <t>Contraction/ Synthèse de textes</t>
  </si>
  <si>
    <t>Epreuve CCIP</t>
  </si>
  <si>
    <t>Epreuve IENA</t>
  </si>
  <si>
    <t>Fait par Mehdi Cornilliet</t>
  </si>
  <si>
    <t>Vos résultats</t>
  </si>
  <si>
    <t>Ecole</t>
  </si>
  <si>
    <t>Votre moyenne</t>
  </si>
  <si>
    <t>Admissible ?</t>
  </si>
  <si>
    <t>HEC</t>
  </si>
  <si>
    <t>ESSEC</t>
  </si>
  <si>
    <t>ESCP Europe</t>
  </si>
  <si>
    <t>EM Lyon</t>
  </si>
  <si>
    <t>EDHEC</t>
  </si>
  <si>
    <t>Audencia</t>
  </si>
  <si>
    <t>ESC Grenoble</t>
  </si>
  <si>
    <t>ESC Toulouse</t>
  </si>
  <si>
    <t>Telecom EM</t>
  </si>
  <si>
    <t>EM Strasbourg</t>
  </si>
  <si>
    <t>ESC Montpellier</t>
  </si>
  <si>
    <t>ESC Rennes</t>
  </si>
  <si>
    <t>ESC Dijon</t>
  </si>
  <si>
    <t>ESC La Rochelle</t>
  </si>
  <si>
    <t>ISC Paris</t>
  </si>
  <si>
    <t>EM Normandie</t>
  </si>
  <si>
    <t>ESC Troyes</t>
  </si>
  <si>
    <t>ESC Pau</t>
  </si>
  <si>
    <t>AEH</t>
  </si>
  <si>
    <t>Barre d'admissibilité 2013</t>
  </si>
  <si>
    <t>NEOMA</t>
  </si>
  <si>
    <t>KEDGE</t>
  </si>
  <si>
    <t>SKEMA</t>
  </si>
  <si>
    <t>ICN Nancy-Metz</t>
  </si>
  <si>
    <t>INSEEC Paris-Bordeaux</t>
  </si>
  <si>
    <t xml:space="preserve">INSEEC Alpes-Savoie </t>
  </si>
  <si>
    <t>Epreuve ESSEC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</si>
</sst>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6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5" fillId="12" borderId="0" xfId="0" applyFont="1" applyFill="1"/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7" workbookViewId="0">
      <selection activeCell="B10" sqref="B10"/>
    </sheetView>
  </sheetViews>
  <sheetFormatPr baseColWidth="10" defaultRowHeight="15"/>
  <cols>
    <col min="2" max="2" width="19.7109375" customWidth="1"/>
    <col min="5" max="5" width="17.85546875" customWidth="1"/>
    <col min="8" max="8" width="22" customWidth="1"/>
  </cols>
  <sheetData>
    <row r="1" spans="1:1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>
      <c r="A2" s="16"/>
      <c r="B2" s="16"/>
      <c r="C2" s="16"/>
      <c r="D2" s="16"/>
      <c r="E2" s="19" t="s">
        <v>0</v>
      </c>
      <c r="F2" s="19"/>
      <c r="G2" s="19"/>
      <c r="H2" s="16"/>
      <c r="I2" s="16"/>
      <c r="J2" s="16"/>
      <c r="K2" s="16"/>
      <c r="L2" s="16"/>
      <c r="M2" s="16"/>
      <c r="N2" s="16"/>
    </row>
    <row r="3" spans="1:14">
      <c r="A3" s="16"/>
      <c r="B3" s="16"/>
      <c r="C3" s="16"/>
      <c r="D3" s="16"/>
      <c r="E3" s="19"/>
      <c r="F3" s="19"/>
      <c r="G3" s="19"/>
      <c r="H3" s="16"/>
      <c r="I3" s="16"/>
      <c r="J3" s="16"/>
      <c r="K3" s="16"/>
      <c r="L3" s="16"/>
      <c r="M3" s="16"/>
      <c r="N3" s="16"/>
    </row>
    <row r="4" spans="1:14" ht="19.5">
      <c r="A4" s="16"/>
      <c r="B4" s="16"/>
      <c r="C4" s="16"/>
      <c r="D4" s="16"/>
      <c r="E4" s="1"/>
      <c r="F4" s="1"/>
      <c r="G4" s="1"/>
      <c r="H4" s="16"/>
      <c r="I4" s="16"/>
      <c r="J4" s="16"/>
      <c r="K4" s="16"/>
      <c r="L4" s="16"/>
      <c r="M4" s="16"/>
      <c r="N4" s="16"/>
    </row>
    <row r="5" spans="1:14">
      <c r="A5" s="16"/>
      <c r="B5" s="16"/>
      <c r="C5" s="16"/>
      <c r="D5" s="16"/>
      <c r="F5" s="16"/>
      <c r="G5" s="16"/>
      <c r="H5" s="16"/>
      <c r="I5" s="16"/>
      <c r="J5" s="16"/>
      <c r="K5" s="16"/>
      <c r="L5" s="16"/>
      <c r="M5" s="16"/>
      <c r="N5" s="16"/>
    </row>
    <row r="6" spans="1:14">
      <c r="A6" s="16"/>
      <c r="B6" s="20" t="s">
        <v>1</v>
      </c>
      <c r="C6" s="20"/>
      <c r="D6" s="17"/>
      <c r="E6" s="20" t="s">
        <v>38</v>
      </c>
      <c r="F6" s="20"/>
      <c r="G6" s="17"/>
      <c r="H6" s="20" t="s">
        <v>2</v>
      </c>
      <c r="I6" s="20"/>
      <c r="J6" s="16"/>
      <c r="K6" s="16"/>
      <c r="L6" s="16"/>
      <c r="M6" s="16"/>
      <c r="N6" s="16"/>
    </row>
    <row r="7" spans="1:14">
      <c r="A7" s="16"/>
      <c r="B7" s="3" t="s">
        <v>4</v>
      </c>
      <c r="C7" s="17">
        <v>10</v>
      </c>
      <c r="D7" s="17"/>
      <c r="E7" s="4" t="s">
        <v>4</v>
      </c>
      <c r="F7" s="17">
        <v>10</v>
      </c>
      <c r="G7" s="17"/>
      <c r="H7" s="3" t="s">
        <v>4</v>
      </c>
      <c r="I7" s="17">
        <v>10</v>
      </c>
      <c r="J7" s="16"/>
      <c r="K7" s="16"/>
      <c r="L7" s="16"/>
      <c r="M7" s="16"/>
      <c r="N7" s="16"/>
    </row>
    <row r="8" spans="1:14">
      <c r="A8" s="16"/>
      <c r="B8" s="3" t="s">
        <v>5</v>
      </c>
      <c r="C8" s="17">
        <v>10</v>
      </c>
      <c r="D8" s="17"/>
      <c r="E8" s="4" t="s">
        <v>5</v>
      </c>
      <c r="F8" s="17">
        <v>10</v>
      </c>
      <c r="G8" s="17"/>
      <c r="H8" s="3" t="s">
        <v>6</v>
      </c>
      <c r="I8" s="17">
        <v>10</v>
      </c>
      <c r="J8" s="16"/>
      <c r="K8" s="16"/>
      <c r="L8" s="16"/>
      <c r="M8" s="16"/>
      <c r="N8" s="16"/>
    </row>
    <row r="9" spans="1:14">
      <c r="A9" s="16"/>
      <c r="B9" s="3" t="s">
        <v>46</v>
      </c>
      <c r="C9" s="17">
        <v>10</v>
      </c>
      <c r="D9" s="17"/>
      <c r="E9" s="4" t="s">
        <v>3</v>
      </c>
      <c r="F9" s="17">
        <v>10</v>
      </c>
      <c r="G9" s="17"/>
      <c r="H9" s="3" t="s">
        <v>8</v>
      </c>
      <c r="I9" s="17">
        <v>10</v>
      </c>
      <c r="J9" s="16"/>
      <c r="K9" s="16"/>
      <c r="L9" s="16"/>
      <c r="M9" s="16"/>
      <c r="N9" s="16"/>
    </row>
    <row r="10" spans="1:14">
      <c r="A10" s="16"/>
      <c r="B10" s="3" t="s">
        <v>8</v>
      </c>
      <c r="C10" s="17">
        <v>10</v>
      </c>
      <c r="D10" s="17"/>
      <c r="E10" s="3" t="s">
        <v>7</v>
      </c>
      <c r="F10" s="17">
        <v>10</v>
      </c>
      <c r="G10" s="17"/>
      <c r="H10" s="3" t="s">
        <v>7</v>
      </c>
      <c r="I10" s="17">
        <v>10</v>
      </c>
      <c r="J10" s="16"/>
      <c r="K10" s="16"/>
      <c r="L10" s="16"/>
      <c r="M10" s="16"/>
      <c r="N10" s="16"/>
    </row>
    <row r="11" spans="1:14">
      <c r="A11" s="16"/>
      <c r="B11" s="3" t="s">
        <v>9</v>
      </c>
      <c r="C11" s="17">
        <v>10</v>
      </c>
      <c r="D11" s="17"/>
      <c r="E11" s="17"/>
      <c r="F11" s="17"/>
      <c r="G11" s="17"/>
      <c r="H11" s="17"/>
      <c r="I11" s="17"/>
      <c r="J11" s="16"/>
      <c r="K11" s="16"/>
      <c r="L11" s="16"/>
      <c r="M11" s="16"/>
      <c r="N11" s="16"/>
    </row>
    <row r="12" spans="1:14">
      <c r="A12" s="16"/>
      <c r="B12" s="3" t="s">
        <v>7</v>
      </c>
      <c r="C12" s="17">
        <v>10</v>
      </c>
      <c r="D12" s="17"/>
      <c r="E12" s="17"/>
      <c r="F12" s="17"/>
      <c r="G12" s="17"/>
      <c r="H12" s="17"/>
      <c r="I12" s="17"/>
      <c r="J12" s="16"/>
      <c r="K12" s="16"/>
      <c r="L12" s="16"/>
      <c r="M12" s="16"/>
      <c r="N12" s="16"/>
    </row>
    <row r="13" spans="1:14">
      <c r="A13" s="16"/>
      <c r="B13" s="17"/>
      <c r="C13" s="17"/>
      <c r="D13" s="17"/>
      <c r="E13" s="17"/>
      <c r="F13" s="17"/>
      <c r="G13" s="17"/>
      <c r="H13" s="17"/>
      <c r="I13" s="17"/>
      <c r="J13" s="16"/>
      <c r="K13" s="16"/>
      <c r="L13" s="16"/>
      <c r="M13" s="16"/>
      <c r="N13" s="16"/>
    </row>
    <row r="14" spans="1:14">
      <c r="A14" s="16"/>
      <c r="B14" s="17"/>
      <c r="C14" s="17"/>
      <c r="D14" s="17"/>
      <c r="E14" s="17"/>
      <c r="F14" s="17"/>
      <c r="G14" s="17"/>
      <c r="H14" s="17"/>
      <c r="I14" s="17"/>
      <c r="J14" s="16"/>
      <c r="K14" s="16"/>
      <c r="L14" s="16"/>
      <c r="M14" s="16"/>
      <c r="N14" s="16"/>
    </row>
    <row r="15" spans="1:14">
      <c r="A15" s="16"/>
      <c r="B15" s="17"/>
      <c r="C15" s="17"/>
      <c r="D15" s="17"/>
      <c r="E15" s="17"/>
      <c r="F15" s="17"/>
      <c r="G15" s="17"/>
      <c r="H15" s="17"/>
      <c r="I15" s="17"/>
      <c r="J15" s="16"/>
      <c r="K15" s="16"/>
      <c r="L15" s="16"/>
      <c r="M15" s="16"/>
      <c r="N15" s="16"/>
    </row>
    <row r="16" spans="1:14">
      <c r="A16" s="16"/>
      <c r="B16" s="20" t="s">
        <v>10</v>
      </c>
      <c r="C16" s="20"/>
      <c r="D16" s="17"/>
      <c r="E16" s="20" t="s">
        <v>11</v>
      </c>
      <c r="F16" s="20"/>
      <c r="G16" s="2"/>
      <c r="H16" s="20" t="s">
        <v>12</v>
      </c>
      <c r="I16" s="21"/>
      <c r="J16" s="16"/>
      <c r="K16" s="16"/>
      <c r="L16" s="16"/>
      <c r="M16" s="16"/>
      <c r="N16" s="16"/>
    </row>
    <row r="17" spans="1:14">
      <c r="A17" s="16"/>
      <c r="B17" s="3" t="s">
        <v>13</v>
      </c>
      <c r="C17" s="17">
        <v>10</v>
      </c>
      <c r="D17" s="17"/>
      <c r="E17" s="3" t="s">
        <v>13</v>
      </c>
      <c r="F17" s="17">
        <v>10</v>
      </c>
      <c r="G17" s="17"/>
      <c r="H17" s="3" t="s">
        <v>4</v>
      </c>
      <c r="I17" s="17">
        <v>10</v>
      </c>
      <c r="J17" s="16"/>
      <c r="K17" s="16"/>
      <c r="L17" s="16"/>
      <c r="M17" s="16"/>
      <c r="N17" s="16"/>
    </row>
    <row r="18" spans="1:14">
      <c r="A18" s="16"/>
      <c r="B18" s="3" t="s">
        <v>7</v>
      </c>
      <c r="C18" s="17">
        <v>10</v>
      </c>
      <c r="D18" s="17"/>
      <c r="E18" s="3" t="s">
        <v>7</v>
      </c>
      <c r="F18" s="17">
        <v>10</v>
      </c>
      <c r="G18" s="17"/>
      <c r="H18" s="3" t="s">
        <v>3</v>
      </c>
      <c r="I18" s="17">
        <v>10</v>
      </c>
      <c r="J18" s="16"/>
      <c r="K18" s="16"/>
      <c r="L18" s="16"/>
      <c r="M18" s="16"/>
      <c r="N18" s="16"/>
    </row>
    <row r="19" spans="1:14">
      <c r="A19" s="16"/>
      <c r="B19" s="3" t="s">
        <v>14</v>
      </c>
      <c r="C19" s="17">
        <v>10</v>
      </c>
      <c r="D19" s="17"/>
      <c r="E19" s="3" t="s">
        <v>14</v>
      </c>
      <c r="F19" s="17">
        <v>10</v>
      </c>
      <c r="G19" s="17"/>
      <c r="H19" s="3" t="s">
        <v>7</v>
      </c>
      <c r="I19" s="17">
        <v>10</v>
      </c>
      <c r="J19" s="16"/>
      <c r="K19" s="16"/>
      <c r="L19" s="16"/>
      <c r="M19" s="16"/>
      <c r="N19" s="16"/>
    </row>
    <row r="20" spans="1:14">
      <c r="A20" s="16"/>
      <c r="B20" s="17"/>
      <c r="C20" s="17"/>
      <c r="D20" s="17"/>
      <c r="E20" s="17"/>
      <c r="F20" s="17"/>
      <c r="G20" s="17"/>
      <c r="H20" s="17"/>
      <c r="I20" s="17"/>
      <c r="J20" s="16"/>
      <c r="K20" s="16"/>
      <c r="L20" s="16"/>
      <c r="M20" s="16"/>
      <c r="N20" s="16"/>
    </row>
    <row r="21" spans="1:14">
      <c r="A21" s="16"/>
      <c r="B21" s="17"/>
      <c r="C21" s="17"/>
      <c r="D21" s="17"/>
      <c r="E21" s="17"/>
      <c r="F21" s="17"/>
      <c r="G21" s="17"/>
      <c r="H21" s="17"/>
      <c r="I21" s="17"/>
      <c r="J21" s="16"/>
      <c r="K21" s="16"/>
      <c r="L21" s="16"/>
      <c r="M21" s="16"/>
      <c r="N21" s="16"/>
    </row>
    <row r="22" spans="1:14">
      <c r="A22" s="16"/>
      <c r="B22" s="17"/>
      <c r="C22" s="17"/>
      <c r="D22" s="17"/>
      <c r="E22" s="17"/>
      <c r="F22" s="17"/>
      <c r="G22" s="17"/>
      <c r="H22" s="17"/>
      <c r="I22" s="17"/>
      <c r="J22" s="16"/>
      <c r="K22" s="16"/>
      <c r="L22" s="16"/>
      <c r="M22" s="16"/>
      <c r="N22" s="16"/>
    </row>
    <row r="23" spans="1:14">
      <c r="A23" s="18" t="s">
        <v>15</v>
      </c>
      <c r="B23" s="17"/>
      <c r="C23" s="17"/>
      <c r="D23" s="17"/>
      <c r="E23" s="17"/>
      <c r="F23" s="17"/>
      <c r="G23" s="17"/>
      <c r="H23" s="17"/>
      <c r="I23" s="17"/>
      <c r="J23" s="16"/>
      <c r="K23" s="16"/>
      <c r="L23" s="16"/>
      <c r="M23" s="16"/>
      <c r="N23" s="16"/>
    </row>
    <row r="24" spans="1:1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</sheetData>
  <protectedRanges>
    <protectedRange sqref="I17:I19" name="CST"/>
    <protectedRange sqref="F17:F19" name="LV2"/>
    <protectedRange sqref="C17:C19" name="LV1"/>
    <protectedRange sqref="I7:I10" name="CG"/>
    <protectedRange sqref="F7:F9" name="HGG"/>
    <protectedRange sqref="C7:C12" name="Maths"/>
  </protectedRanges>
  <mergeCells count="7">
    <mergeCell ref="E2:G3"/>
    <mergeCell ref="B6:C6"/>
    <mergeCell ref="E6:F6"/>
    <mergeCell ref="H6:I6"/>
    <mergeCell ref="B16:C16"/>
    <mergeCell ref="E16:F16"/>
    <mergeCell ref="H16:I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>
      <selection activeCell="B7" sqref="B7"/>
    </sheetView>
  </sheetViews>
  <sheetFormatPr baseColWidth="10" defaultRowHeight="15"/>
  <cols>
    <col min="1" max="1" width="24.85546875" customWidth="1"/>
    <col min="2" max="2" width="22.28515625" customWidth="1"/>
    <col min="3" max="3" width="28.85546875" customWidth="1"/>
    <col min="4" max="4" width="16.42578125" customWidth="1"/>
    <col min="5" max="5" width="16.28515625" customWidth="1"/>
  </cols>
  <sheetData>
    <row r="1" spans="2:5" ht="24.75" customHeight="1">
      <c r="C1" s="22" t="s">
        <v>16</v>
      </c>
      <c r="D1" s="22"/>
    </row>
    <row r="3" spans="2:5" ht="15.75">
      <c r="B3" s="5" t="s">
        <v>17</v>
      </c>
      <c r="C3" s="5" t="s">
        <v>39</v>
      </c>
      <c r="D3" s="5" t="s">
        <v>18</v>
      </c>
      <c r="E3" s="6" t="s">
        <v>19</v>
      </c>
    </row>
    <row r="4" spans="2:5">
      <c r="B4" s="7" t="s">
        <v>20</v>
      </c>
      <c r="C4" s="8">
        <v>13.75</v>
      </c>
      <c r="D4" s="9">
        <f>(4*Notes!C7+4*Notes!C9+7*Notes!F7+6*Notes!I7+4*Notes!C17+2*Notes!F17+3*Notes!I17)/30</f>
        <v>10</v>
      </c>
      <c r="E4" s="10" t="str">
        <f t="shared" ref="E4:E27" si="0">IF($D4&gt;=$C4,"Oui","Non")</f>
        <v>Non</v>
      </c>
    </row>
    <row r="5" spans="2:5">
      <c r="B5" s="7" t="s">
        <v>21</v>
      </c>
      <c r="C5" s="8">
        <v>12.93</v>
      </c>
      <c r="D5" s="9">
        <f>(4*Notes!C8+4*Notes!C9+7*Notes!F8+6*Notes!I8+4*Notes!C17+2*Notes!F17+3*Notes!I17)/30</f>
        <v>10</v>
      </c>
      <c r="E5" s="11" t="str">
        <f t="shared" si="0"/>
        <v>Non</v>
      </c>
    </row>
    <row r="6" spans="2:5">
      <c r="B6" s="7" t="s">
        <v>22</v>
      </c>
      <c r="C6" s="8">
        <v>12.75</v>
      </c>
      <c r="D6" s="9">
        <f>(4*Notes!C7+3*Notes!C9+7*Notes!F9+5*Notes!I7+5*Notes!C17+3*Notes!F17+3*Notes!I18)/30</f>
        <v>10</v>
      </c>
      <c r="E6" s="11" t="str">
        <f t="shared" si="0"/>
        <v>Non</v>
      </c>
    </row>
    <row r="7" spans="2:5">
      <c r="B7" s="12" t="s">
        <v>23</v>
      </c>
      <c r="C7" s="8">
        <v>12.37</v>
      </c>
      <c r="D7" s="9">
        <f>(4*Notes!C10+2*Notes!C9+8*Notes!F9+5*Notes!I9+5*Notes!C17+3*Notes!F17+3*Notes!I17)/30</f>
        <v>10</v>
      </c>
      <c r="E7" s="11" t="str">
        <f t="shared" si="0"/>
        <v>Non</v>
      </c>
    </row>
    <row r="8" spans="2:5">
      <c r="B8" s="12" t="s">
        <v>24</v>
      </c>
      <c r="C8" s="8">
        <v>12.3</v>
      </c>
      <c r="D8" s="9">
        <f>(6*Notes!C11+2*Notes!C9+7*Notes!F9+5*Notes!I8+5*Notes!C17+2*Notes!F17+3*Notes!I17)/30</f>
        <v>10</v>
      </c>
      <c r="E8" s="11" t="str">
        <f t="shared" si="0"/>
        <v>Non</v>
      </c>
    </row>
    <row r="9" spans="2:5">
      <c r="B9" s="12" t="s">
        <v>25</v>
      </c>
      <c r="C9" s="8">
        <v>11.9</v>
      </c>
      <c r="D9" s="9">
        <f>(8*Notes!C11+6*Notes!F9+5*Notes!I7+5*Notes!C17+3*Notes!F17+3*Notes!I17)/30</f>
        <v>10</v>
      </c>
      <c r="E9" s="11" t="str">
        <f t="shared" si="0"/>
        <v>Non</v>
      </c>
    </row>
    <row r="10" spans="2:5">
      <c r="B10" s="13" t="s">
        <v>26</v>
      </c>
      <c r="C10" s="8">
        <v>11.3</v>
      </c>
      <c r="D10" s="9">
        <f>(9*Notes!C11+8*Notes!F9+2*Notes!I9+4*Notes!C17+4*Notes!F17+3*Notes!I17)/30</f>
        <v>10</v>
      </c>
      <c r="E10" s="11" t="str">
        <f t="shared" si="0"/>
        <v>Non</v>
      </c>
    </row>
    <row r="11" spans="2:5">
      <c r="B11" s="13" t="s">
        <v>40</v>
      </c>
      <c r="C11" s="8">
        <v>11.2</v>
      </c>
      <c r="D11" s="9">
        <f>(5*Notes!C12+6*Notes!F10+4*Notes!I10+4*Notes!C18+3*Notes!F18+3*Notes!I19)/25</f>
        <v>10</v>
      </c>
      <c r="E11" s="11" t="str">
        <f t="shared" si="0"/>
        <v>Non</v>
      </c>
    </row>
    <row r="12" spans="2:5">
      <c r="B12" s="13" t="s">
        <v>27</v>
      </c>
      <c r="C12" s="8">
        <v>10.199999999999999</v>
      </c>
      <c r="D12" s="9">
        <f>(7*Notes!C11+6*Notes!F9+5*Notes!I9+5*Notes!C17+4*Notes!F17+3*Notes!I18)/30</f>
        <v>10</v>
      </c>
      <c r="E12" s="11" t="str">
        <f t="shared" si="0"/>
        <v>Non</v>
      </c>
    </row>
    <row r="13" spans="2:5">
      <c r="B13" s="14" t="s">
        <v>41</v>
      </c>
      <c r="C13" s="8">
        <v>9.8000000000000007</v>
      </c>
      <c r="D13" s="9">
        <f>(4*Notes!C12+6*Notes!F10+5*Notes!I10+4*Notes!C18+3*Notes!F18+3*Notes!I19)/25</f>
        <v>10</v>
      </c>
      <c r="E13" s="11" t="str">
        <f t="shared" si="0"/>
        <v>Oui</v>
      </c>
    </row>
    <row r="14" spans="2:5">
      <c r="B14" s="14" t="s">
        <v>42</v>
      </c>
      <c r="C14" s="8">
        <v>8.6999999999999993</v>
      </c>
      <c r="D14" s="9">
        <f>(4*Notes!C10+7*Notes!F9+4*Notes!I9+5*Notes!C17+5*Notes!F17+5*Notes!I18)/30</f>
        <v>10</v>
      </c>
      <c r="E14" s="11" t="str">
        <f t="shared" si="0"/>
        <v>Oui</v>
      </c>
    </row>
    <row r="15" spans="2:5">
      <c r="B15" s="14" t="s">
        <v>28</v>
      </c>
      <c r="C15" s="8">
        <v>8.3000000000000007</v>
      </c>
      <c r="D15" s="9">
        <f>(5*Notes!C10+7*Notes!F9+5*Notes!I9+6*Notes!C19+3*Notes!F19+4*Notes!I18)/30</f>
        <v>10</v>
      </c>
      <c r="E15" s="11" t="str">
        <f t="shared" si="0"/>
        <v>Oui</v>
      </c>
    </row>
    <row r="16" spans="2:5">
      <c r="B16" s="14" t="s">
        <v>29</v>
      </c>
      <c r="C16" s="8">
        <v>8.1</v>
      </c>
      <c r="D16" s="9">
        <f>(4*Notes!C10+6*Notes!F9+4*Notes!I9+8*Notes!C19+5*Notes!F19+3*Notes!I17)/30</f>
        <v>10</v>
      </c>
      <c r="E16" s="11" t="str">
        <f t="shared" si="0"/>
        <v>Oui</v>
      </c>
    </row>
    <row r="17" spans="2:5">
      <c r="B17" s="14" t="s">
        <v>30</v>
      </c>
      <c r="C17" s="8">
        <v>8</v>
      </c>
      <c r="D17" s="9">
        <f>(5*Notes!C11+7*Notes!F9+4*Notes!I9+6*Notes!C19+4*Notes!F19+4*Notes!I17)/30</f>
        <v>10</v>
      </c>
      <c r="E17" s="11" t="str">
        <f t="shared" si="0"/>
        <v>Oui</v>
      </c>
    </row>
    <row r="18" spans="2:5">
      <c r="B18" s="15" t="s">
        <v>31</v>
      </c>
      <c r="C18" s="8">
        <v>7.75</v>
      </c>
      <c r="D18" s="9">
        <f>(4*Notes!C10+7*Notes!F9+4*Notes!I9+7*Notes!C19+5*Notes!F19+3*Notes!I17)/30</f>
        <v>10</v>
      </c>
      <c r="E18" s="11" t="str">
        <f t="shared" si="0"/>
        <v>Oui</v>
      </c>
    </row>
    <row r="19" spans="2:5">
      <c r="B19" s="15" t="s">
        <v>43</v>
      </c>
      <c r="C19" s="8">
        <v>7.5</v>
      </c>
      <c r="D19" s="9">
        <f>(4*Notes!C12+6*Notes!F10+5*Notes!I10+4*Notes!C18+3*Notes!F18+3*Notes!I19)/25</f>
        <v>10</v>
      </c>
      <c r="E19" s="11" t="str">
        <f t="shared" si="0"/>
        <v>Oui</v>
      </c>
    </row>
    <row r="20" spans="2:5">
      <c r="B20" s="15" t="s">
        <v>32</v>
      </c>
      <c r="C20" s="8">
        <v>7.01</v>
      </c>
      <c r="D20" s="9">
        <f>(3*Notes!C10+7*Notes!F9+4*Notes!I9+7*Notes!C19+5*Notes!F19+4*Notes!I17)/30</f>
        <v>10</v>
      </c>
      <c r="E20" s="11" t="str">
        <f t="shared" si="0"/>
        <v>Oui</v>
      </c>
    </row>
    <row r="21" spans="2:5">
      <c r="B21" s="15" t="s">
        <v>34</v>
      </c>
      <c r="C21" s="8">
        <v>7</v>
      </c>
      <c r="D21" s="9">
        <f>(3*Notes!C10+8*Notes!F9+4*Notes!I9+7*Notes!C19+5*Notes!F19+3*Notes!I17)/30</f>
        <v>10</v>
      </c>
      <c r="E21" s="11" t="str">
        <f t="shared" si="0"/>
        <v>Oui</v>
      </c>
    </row>
    <row r="22" spans="2:5">
      <c r="B22" s="15" t="s">
        <v>33</v>
      </c>
      <c r="C22" s="8">
        <v>6.56</v>
      </c>
      <c r="D22" s="9">
        <f>(4*Notes!C10+7*Notes!F9+6*Notes!I9+6*Notes!C19+4*Notes!F19+3*Notes!I17)/30</f>
        <v>10</v>
      </c>
      <c r="E22" s="11" t="str">
        <f t="shared" si="0"/>
        <v>Oui</v>
      </c>
    </row>
    <row r="23" spans="2:5">
      <c r="B23" s="15" t="s">
        <v>44</v>
      </c>
      <c r="C23" s="8">
        <v>6.5</v>
      </c>
      <c r="D23" s="9">
        <f>(4*Notes!C10+6*Notes!F9+5*Notes!I9+7*Notes!C19+5*Notes!F19+3*Notes!I17)/30</f>
        <v>10</v>
      </c>
      <c r="E23" s="11" t="str">
        <f t="shared" si="0"/>
        <v>Oui</v>
      </c>
    </row>
    <row r="24" spans="2:5">
      <c r="B24" s="15" t="s">
        <v>35</v>
      </c>
      <c r="C24" s="8">
        <v>6</v>
      </c>
      <c r="D24" s="9">
        <f>(4*Notes!C10+7*Notes!F9+5*Notes!I9+6*Notes!C19+5*Notes!F19+3*Notes!I17)/30</f>
        <v>10</v>
      </c>
      <c r="E24" s="11" t="str">
        <f t="shared" si="0"/>
        <v>Oui</v>
      </c>
    </row>
    <row r="25" spans="2:5">
      <c r="B25" s="15" t="s">
        <v>36</v>
      </c>
      <c r="C25" s="8">
        <v>5.81</v>
      </c>
      <c r="D25" s="9">
        <f>(4*Notes!C10+7*Notes!F9+5*Notes!I9+6*Notes!C19+4*Notes!F19+4*Notes!I17)/30</f>
        <v>10</v>
      </c>
      <c r="E25" s="11" t="str">
        <f t="shared" si="0"/>
        <v>Oui</v>
      </c>
    </row>
    <row r="26" spans="2:5">
      <c r="B26" s="15" t="s">
        <v>45</v>
      </c>
      <c r="C26" s="8">
        <v>5.52</v>
      </c>
      <c r="D26" s="9">
        <f>(4*Notes!C10+6*Notes!F9+5*Notes!I9+7*Notes!C19+5*Notes!F19+3*Notes!I17)/30</f>
        <v>10</v>
      </c>
      <c r="E26" s="11" t="str">
        <f t="shared" si="0"/>
        <v>Oui</v>
      </c>
    </row>
    <row r="27" spans="2:5">
      <c r="B27" s="15" t="s">
        <v>37</v>
      </c>
      <c r="C27" s="8">
        <v>4.5</v>
      </c>
      <c r="D27" s="9">
        <f>(3*Notes!C10+7*Notes!F9+4*Notes!I9+6*Notes!C19+6*Notes!F19+4*Notes!I17)/30</f>
        <v>10</v>
      </c>
      <c r="E27" s="11" t="str">
        <f t="shared" si="0"/>
        <v>Oui</v>
      </c>
    </row>
  </sheetData>
  <mergeCells count="1">
    <mergeCell ref="C1:D1"/>
  </mergeCells>
  <conditionalFormatting sqref="D4">
    <cfRule type="iconSet" priority="13">
      <iconSet iconSet="3Symbols2">
        <cfvo type="percent" val="0"/>
        <cfvo type="percent" val="&quot;Non&quot;"/>
        <cfvo type="percent" val="&quot;Oui&quot;"/>
      </iconSet>
    </cfRule>
  </conditionalFormatting>
  <conditionalFormatting sqref="E4">
    <cfRule type="expression" priority="10">
      <formula>IF($D4&gt;=$C4,"10","1")</formula>
    </cfRule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E4">
    <cfRule type="dataBar" priority="7">
      <dataBar>
        <cfvo type="min" val="0"/>
        <cfvo type="max" val="0"/>
        <color rgb="FF638EC6"/>
      </dataBar>
    </cfRule>
    <cfRule type="iconSet" priority="8">
      <iconSet iconSet="3Symbols2">
        <cfvo type="percent" val="0"/>
        <cfvo type="percent" val="&quot;Non&quot;"/>
        <cfvo type="percent" val="&quot;Oui&quot;"/>
      </iconSet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4">
    <cfRule type="iconSet" priority="5">
      <iconSet iconSet="3Symbols">
        <cfvo type="percent" val="0"/>
        <cfvo type="num" val="0"/>
        <cfvo type="num" val="1"/>
      </iconSet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C4:C27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:E27">
    <cfRule type="iconSet" priority="63">
      <iconSet iconSet="3Symbols2">
        <cfvo type="percent" val="0"/>
        <cfvo type="percent" val="33"/>
        <cfvo type="percent" val="67"/>
      </iconSet>
    </cfRule>
  </conditionalFormatting>
  <conditionalFormatting sqref="B4:B27">
    <cfRule type="colorScale" priority="65">
      <colorScale>
        <cfvo type="min" val="0"/>
        <cfvo type="percentile" val="50"/>
        <cfvo type="max" val="0"/>
        <color rgb="FF00B050"/>
        <color rgb="FFFFEB84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Notes</vt:lpstr>
      <vt:lpstr>Admissibilités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Mehdi</cp:lastModifiedBy>
  <dcterms:created xsi:type="dcterms:W3CDTF">2014-06-06T09:58:16Z</dcterms:created>
  <dcterms:modified xsi:type="dcterms:W3CDTF">2014-06-10T13:39:39Z</dcterms:modified>
</cp:coreProperties>
</file>