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705" yWindow="-15" windowWidth="12510" windowHeight="6120" activeTab="1"/>
    <workbookView xWindow="12705" yWindow="6105" windowWidth="12510" windowHeight="6135" activeTab="2"/>
    <workbookView xWindow="-15" yWindow="-15" windowWidth="12720" windowHeight="12255"/>
  </bookViews>
  <sheets>
    <sheet name="Liste" sheetId="1" r:id="rId1"/>
    <sheet name="Bordeaux" sheetId="2" r:id="rId2"/>
    <sheet name="Côte Rhône" sheetId="3" r:id="rId3"/>
    <sheet name="Feuil4" sheetId="4" r:id="rId4"/>
    <sheet name="Feuil5" sheetId="5" r:id="rId5"/>
    <sheet name="Feuil6" sheetId="6" r:id="rId6"/>
    <sheet name="Feuil7" sheetId="7" r:id="rId7"/>
  </sheets>
  <definedNames>
    <definedName name="region">Liste!$C:$C</definedName>
  </definedNames>
  <calcPr calcId="145621"/>
</workbook>
</file>

<file path=xl/calcChain.xml><?xml version="1.0" encoding="utf-8"?>
<calcChain xmlns="http://schemas.openxmlformats.org/spreadsheetml/2006/main">
  <c r="D4" i="2" l="1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5" i="3"/>
  <c r="D5" i="3" s="1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C32" i="3"/>
  <c r="C5" i="2"/>
  <c r="D5" i="2" s="1"/>
  <c r="C6" i="2"/>
  <c r="D6" i="2" s="1"/>
  <c r="C7" i="2"/>
  <c r="E7" i="2" s="1"/>
  <c r="C8" i="2"/>
  <c r="B8" i="2" s="1"/>
  <c r="C9" i="2"/>
  <c r="D9" i="2" s="1"/>
  <c r="C10" i="2"/>
  <c r="D10" i="2" s="1"/>
  <c r="C11" i="2"/>
  <c r="E11" i="2" s="1"/>
  <c r="C12" i="2"/>
  <c r="B12" i="2" s="1"/>
  <c r="C13" i="2"/>
  <c r="D13" i="2" s="1"/>
  <c r="C14" i="2"/>
  <c r="D14" i="2" s="1"/>
  <c r="C15" i="2"/>
  <c r="E15" i="2" s="1"/>
  <c r="C16" i="2"/>
  <c r="B16" i="2" s="1"/>
  <c r="C17" i="2"/>
  <c r="D17" i="2" s="1"/>
  <c r="C18" i="2"/>
  <c r="D18" i="2" s="1"/>
  <c r="C19" i="2"/>
  <c r="E19" i="2" s="1"/>
  <c r="C20" i="2"/>
  <c r="B20" i="2" s="1"/>
  <c r="C21" i="2"/>
  <c r="D21" i="2" s="1"/>
  <c r="C22" i="2"/>
  <c r="D22" i="2" s="1"/>
  <c r="C23" i="2"/>
  <c r="E23" i="2" s="1"/>
  <c r="C24" i="2"/>
  <c r="B24" i="2" s="1"/>
  <c r="C25" i="2"/>
  <c r="D25" i="2" s="1"/>
  <c r="C26" i="2"/>
  <c r="D26" i="2" s="1"/>
  <c r="C27" i="2"/>
  <c r="E27" i="2" s="1"/>
  <c r="C28" i="2"/>
  <c r="B28" i="2" s="1"/>
  <c r="C29" i="2"/>
  <c r="D29" i="2" s="1"/>
  <c r="C4" i="2"/>
  <c r="B4" i="2" s="1"/>
  <c r="C30" i="2"/>
  <c r="C31" i="2"/>
  <c r="C32" i="2"/>
  <c r="C33" i="2"/>
  <c r="C34" i="2"/>
  <c r="C35" i="2"/>
  <c r="C36" i="2"/>
  <c r="F4" i="2" l="1"/>
  <c r="F26" i="2"/>
  <c r="F22" i="2"/>
  <c r="F18" i="2"/>
  <c r="F14" i="2"/>
  <c r="F10" i="2"/>
  <c r="F6" i="2"/>
  <c r="B27" i="2"/>
  <c r="B23" i="2"/>
  <c r="B19" i="2"/>
  <c r="B15" i="2"/>
  <c r="B11" i="2"/>
  <c r="B7" i="2"/>
  <c r="E26" i="2"/>
  <c r="E22" i="2"/>
  <c r="E18" i="2"/>
  <c r="E14" i="2"/>
  <c r="E10" i="2"/>
  <c r="E6" i="2"/>
  <c r="D28" i="2"/>
  <c r="D24" i="2"/>
  <c r="D20" i="2"/>
  <c r="D16" i="2"/>
  <c r="D12" i="2"/>
  <c r="D8" i="2"/>
  <c r="F29" i="2"/>
  <c r="F25" i="2"/>
  <c r="F21" i="2"/>
  <c r="F17" i="2"/>
  <c r="F13" i="2"/>
  <c r="F9" i="2"/>
  <c r="F5" i="2"/>
  <c r="B26" i="2"/>
  <c r="B22" i="2"/>
  <c r="B18" i="2"/>
  <c r="B14" i="2"/>
  <c r="B10" i="2"/>
  <c r="B6" i="2"/>
  <c r="E29" i="2"/>
  <c r="E25" i="2"/>
  <c r="E21" i="2"/>
  <c r="E17" i="2"/>
  <c r="E13" i="2"/>
  <c r="E9" i="2"/>
  <c r="E5" i="2"/>
  <c r="D27" i="2"/>
  <c r="D23" i="2"/>
  <c r="D19" i="2"/>
  <c r="D15" i="2"/>
  <c r="D11" i="2"/>
  <c r="D7" i="2"/>
  <c r="F28" i="2"/>
  <c r="F24" i="2"/>
  <c r="F20" i="2"/>
  <c r="F16" i="2"/>
  <c r="F12" i="2"/>
  <c r="F8" i="2"/>
  <c r="B29" i="2"/>
  <c r="B25" i="2"/>
  <c r="B21" i="2"/>
  <c r="B17" i="2"/>
  <c r="B13" i="2"/>
  <c r="B9" i="2"/>
  <c r="B5" i="2"/>
  <c r="E28" i="2"/>
  <c r="E24" i="2"/>
  <c r="E20" i="2"/>
  <c r="E16" i="2"/>
  <c r="E12" i="2"/>
  <c r="E8" i="2"/>
  <c r="E4" i="2"/>
  <c r="F27" i="2"/>
  <c r="F23" i="2"/>
  <c r="F19" i="2"/>
  <c r="F15" i="2"/>
  <c r="F11" i="2"/>
  <c r="F7" i="2"/>
  <c r="B20" i="1"/>
  <c r="B19" i="1"/>
  <c r="B18" i="1"/>
  <c r="B15" i="1"/>
  <c r="B9" i="1"/>
  <c r="F31" i="2" l="1"/>
  <c r="F32" i="3"/>
</calcChain>
</file>

<file path=xl/sharedStrings.xml><?xml version="1.0" encoding="utf-8"?>
<sst xmlns="http://schemas.openxmlformats.org/spreadsheetml/2006/main" count="92" uniqueCount="41">
  <si>
    <t>TYPE</t>
  </si>
  <si>
    <t>REGION</t>
  </si>
  <si>
    <t>VILLE</t>
  </si>
  <si>
    <t>NOM</t>
  </si>
  <si>
    <t>STOCK</t>
  </si>
  <si>
    <t>Rouge</t>
  </si>
  <si>
    <t>Espagne</t>
  </si>
  <si>
    <t>Barahonda</t>
  </si>
  <si>
    <t>Monte Hiniesta</t>
  </si>
  <si>
    <t>Rioja Crianza</t>
  </si>
  <si>
    <t>Bordeaux</t>
  </si>
  <si>
    <t>ROC DE J.LYS</t>
  </si>
  <si>
    <t>LELAURE</t>
  </si>
  <si>
    <t xml:space="preserve"> </t>
  </si>
  <si>
    <t>Côte du Rhône</t>
  </si>
  <si>
    <t>ST JOSEPH</t>
  </si>
  <si>
    <t>Septentrio</t>
  </si>
  <si>
    <t>CHATEAUNEUF</t>
  </si>
  <si>
    <t>Templier</t>
  </si>
  <si>
    <t>CONDRIEU</t>
  </si>
  <si>
    <t>La Champine</t>
  </si>
  <si>
    <t>Ro-Rée (1,5)</t>
  </si>
  <si>
    <t>CHÂTEAU PESQUIE</t>
  </si>
  <si>
    <t>Prestige</t>
  </si>
  <si>
    <t>Paradou</t>
  </si>
  <si>
    <t>Blanc</t>
  </si>
  <si>
    <t>APT</t>
  </si>
  <si>
    <t>Clemestel</t>
  </si>
  <si>
    <t>CHATEAU PESQUIE</t>
  </si>
  <si>
    <t>VALVIGNERES</t>
  </si>
  <si>
    <t>Chardonnay</t>
  </si>
  <si>
    <t>Paille</t>
  </si>
  <si>
    <t>Viognier</t>
  </si>
  <si>
    <t>Alsace</t>
  </si>
  <si>
    <t>BOLLENBERG</t>
  </si>
  <si>
    <t>Gewurtz</t>
  </si>
  <si>
    <t>Jura</t>
  </si>
  <si>
    <t>Côte du Jura</t>
  </si>
  <si>
    <t>Vin jaune</t>
  </si>
  <si>
    <t>JURANCON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</si>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</sst>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omic Sans MS"/>
      <family val="2"/>
    </font>
    <font>
      <b/>
      <sz val="12"/>
      <name val="Comic Sans MS"/>
      <family val="4"/>
    </font>
    <font>
      <sz val="12"/>
      <color indexed="9"/>
      <name val="Comic Sans MS"/>
      <family val="4"/>
    </font>
    <font>
      <sz val="12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5"/>
  <sheetViews>
    <sheetView workbookViewId="0">
      <selection activeCell="B31" sqref="B31"/>
    </sheetView>
    <sheetView workbookViewId="1"/>
    <sheetView tabSelected="1" workbookViewId="2"/>
  </sheetViews>
  <sheetFormatPr baseColWidth="10" defaultRowHeight="16.5" x14ac:dyDescent="0.3"/>
  <cols>
    <col min="2" max="2" width="5.77734375" bestFit="1" customWidth="1"/>
    <col min="3" max="3" width="12.44140625" bestFit="1" customWidth="1"/>
    <col min="4" max="4" width="18.6640625" bestFit="1" customWidth="1"/>
    <col min="5" max="5" width="13.33203125" bestFit="1" customWidth="1"/>
  </cols>
  <sheetData>
    <row r="2" spans="2:6" ht="17.25" thickBot="1" x14ac:dyDescent="0.35"/>
    <row r="3" spans="2:6" ht="20.25" thickBot="1" x14ac:dyDescent="0.3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2:6" ht="17.25" thickBot="1" x14ac:dyDescent="0.35"/>
    <row r="5" spans="2:6" ht="19.5" x14ac:dyDescent="0.3">
      <c r="B5" s="2" t="s">
        <v>5</v>
      </c>
      <c r="C5" s="3" t="s">
        <v>6</v>
      </c>
      <c r="D5" s="3" t="s">
        <v>6</v>
      </c>
      <c r="E5" s="3" t="s">
        <v>7</v>
      </c>
      <c r="F5" s="4">
        <v>1</v>
      </c>
    </row>
    <row r="6" spans="2:6" ht="19.5" x14ac:dyDescent="0.3">
      <c r="B6" s="5" t="s">
        <v>5</v>
      </c>
      <c r="C6" s="6" t="s">
        <v>6</v>
      </c>
      <c r="D6" s="6" t="s">
        <v>6</v>
      </c>
      <c r="E6" s="6" t="s">
        <v>8</v>
      </c>
      <c r="F6" s="7">
        <v>2</v>
      </c>
    </row>
    <row r="7" spans="2:6" ht="19.5" x14ac:dyDescent="0.3">
      <c r="B7" s="5" t="s">
        <v>5</v>
      </c>
      <c r="C7" s="6" t="s">
        <v>6</v>
      </c>
      <c r="D7" s="6" t="s">
        <v>6</v>
      </c>
      <c r="E7" s="6" t="s">
        <v>9</v>
      </c>
      <c r="F7" s="7">
        <v>6</v>
      </c>
    </row>
    <row r="8" spans="2:6" ht="19.5" x14ac:dyDescent="0.3">
      <c r="B8" s="2" t="s">
        <v>5</v>
      </c>
      <c r="C8" s="3" t="s">
        <v>10</v>
      </c>
      <c r="D8" s="3" t="s">
        <v>11</v>
      </c>
      <c r="E8" s="3"/>
      <c r="F8" s="7">
        <v>1</v>
      </c>
    </row>
    <row r="9" spans="2:6" ht="19.5" x14ac:dyDescent="0.3">
      <c r="B9" s="2" t="str">
        <f>IF(C9&lt;&gt;"","Rouge","")</f>
        <v>Rouge</v>
      </c>
      <c r="C9" s="3" t="s">
        <v>10</v>
      </c>
      <c r="D9" s="3" t="s">
        <v>12</v>
      </c>
      <c r="E9" s="3" t="s">
        <v>13</v>
      </c>
      <c r="F9" s="7">
        <v>10</v>
      </c>
    </row>
    <row r="10" spans="2:6" ht="19.5" x14ac:dyDescent="0.3">
      <c r="B10" s="5" t="s">
        <v>5</v>
      </c>
      <c r="C10" s="6" t="s">
        <v>14</v>
      </c>
      <c r="D10" s="6" t="s">
        <v>15</v>
      </c>
      <c r="E10" s="6" t="s">
        <v>16</v>
      </c>
      <c r="F10" s="7">
        <v>1</v>
      </c>
    </row>
    <row r="11" spans="2:6" ht="19.5" x14ac:dyDescent="0.3">
      <c r="B11" s="5" t="s">
        <v>5</v>
      </c>
      <c r="C11" s="6" t="s">
        <v>14</v>
      </c>
      <c r="D11" s="6" t="s">
        <v>17</v>
      </c>
      <c r="E11" s="6" t="s">
        <v>18</v>
      </c>
      <c r="F11" s="7">
        <v>1</v>
      </c>
    </row>
    <row r="12" spans="2:6" ht="19.5" x14ac:dyDescent="0.3">
      <c r="B12" s="5" t="s">
        <v>5</v>
      </c>
      <c r="C12" s="6" t="s">
        <v>14</v>
      </c>
      <c r="D12" s="6" t="s">
        <v>19</v>
      </c>
      <c r="E12" s="6" t="s">
        <v>20</v>
      </c>
      <c r="F12" s="7">
        <v>5</v>
      </c>
    </row>
    <row r="13" spans="2:6" ht="19.5" x14ac:dyDescent="0.3">
      <c r="B13" s="5" t="s">
        <v>5</v>
      </c>
      <c r="C13" s="6" t="s">
        <v>14</v>
      </c>
      <c r="D13" s="6" t="s">
        <v>15</v>
      </c>
      <c r="E13" s="6" t="s">
        <v>21</v>
      </c>
      <c r="F13" s="7">
        <v>1</v>
      </c>
    </row>
    <row r="14" spans="2:6" ht="19.5" x14ac:dyDescent="0.3">
      <c r="B14" s="2" t="s">
        <v>5</v>
      </c>
      <c r="C14" s="3" t="s">
        <v>14</v>
      </c>
      <c r="D14" s="3" t="s">
        <v>22</v>
      </c>
      <c r="E14" s="3" t="s">
        <v>23</v>
      </c>
      <c r="F14" s="7">
        <v>4</v>
      </c>
    </row>
    <row r="15" spans="2:6" ht="20.25" thickBot="1" x14ac:dyDescent="0.35">
      <c r="B15" s="2" t="str">
        <f>IF(C15&lt;&gt;"","Rouge","")</f>
        <v>Rouge</v>
      </c>
      <c r="C15" s="3" t="s">
        <v>14</v>
      </c>
      <c r="D15" s="3" t="s">
        <v>22</v>
      </c>
      <c r="E15" s="3" t="s">
        <v>24</v>
      </c>
      <c r="F15" s="7">
        <v>2</v>
      </c>
    </row>
    <row r="16" spans="2:6" ht="19.5" x14ac:dyDescent="0.3">
      <c r="B16" s="8" t="s">
        <v>25</v>
      </c>
      <c r="C16" s="8" t="s">
        <v>14</v>
      </c>
      <c r="D16" s="8" t="s">
        <v>26</v>
      </c>
      <c r="E16" s="8" t="s">
        <v>27</v>
      </c>
      <c r="F16" s="9">
        <v>1</v>
      </c>
    </row>
    <row r="17" spans="2:6" ht="19.5" x14ac:dyDescent="0.3">
      <c r="B17" s="10" t="s">
        <v>25</v>
      </c>
      <c r="C17" s="10" t="s">
        <v>14</v>
      </c>
      <c r="D17" s="10" t="s">
        <v>28</v>
      </c>
      <c r="E17" s="10" t="s">
        <v>24</v>
      </c>
      <c r="F17" s="11">
        <v>4</v>
      </c>
    </row>
    <row r="18" spans="2:6" ht="19.5" x14ac:dyDescent="0.3">
      <c r="B18" s="10" t="str">
        <f>IF(C18&lt;&gt;"","Blanc","")</f>
        <v>Blanc</v>
      </c>
      <c r="C18" s="10" t="s">
        <v>14</v>
      </c>
      <c r="D18" s="10" t="s">
        <v>29</v>
      </c>
      <c r="E18" s="10" t="s">
        <v>30</v>
      </c>
      <c r="F18" s="11">
        <v>7</v>
      </c>
    </row>
    <row r="19" spans="2:6" ht="19.5" x14ac:dyDescent="0.3">
      <c r="B19" s="10" t="str">
        <f>IF(C19&lt;&gt;"","Blanc","")</f>
        <v>Blanc</v>
      </c>
      <c r="C19" s="10" t="s">
        <v>14</v>
      </c>
      <c r="D19" s="10" t="s">
        <v>29</v>
      </c>
      <c r="E19" s="10" t="s">
        <v>31</v>
      </c>
      <c r="F19" s="11">
        <v>1</v>
      </c>
    </row>
    <row r="20" spans="2:6" ht="19.5" x14ac:dyDescent="0.3">
      <c r="B20" s="10" t="str">
        <f>IF(C20&lt;&gt;"","Blanc","")</f>
        <v>Blanc</v>
      </c>
      <c r="C20" s="10" t="s">
        <v>14</v>
      </c>
      <c r="D20" s="10" t="s">
        <v>29</v>
      </c>
      <c r="E20" s="10" t="s">
        <v>32</v>
      </c>
      <c r="F20" s="11">
        <v>2</v>
      </c>
    </row>
    <row r="21" spans="2:6" ht="19.5" x14ac:dyDescent="0.3">
      <c r="B21" s="10" t="s">
        <v>25</v>
      </c>
      <c r="C21" s="10" t="s">
        <v>33</v>
      </c>
      <c r="D21" s="10" t="s">
        <v>34</v>
      </c>
      <c r="E21" s="10" t="s">
        <v>35</v>
      </c>
      <c r="F21" s="11">
        <v>1</v>
      </c>
    </row>
    <row r="22" spans="2:6" ht="19.5" x14ac:dyDescent="0.3">
      <c r="B22" s="10" t="s">
        <v>25</v>
      </c>
      <c r="C22" s="10" t="s">
        <v>33</v>
      </c>
      <c r="D22" s="10"/>
      <c r="E22" s="10"/>
      <c r="F22" s="11"/>
    </row>
    <row r="23" spans="2:6" ht="19.5" x14ac:dyDescent="0.3">
      <c r="B23" s="10" t="s">
        <v>25</v>
      </c>
      <c r="C23" s="10" t="s">
        <v>36</v>
      </c>
      <c r="D23" s="10" t="s">
        <v>37</v>
      </c>
      <c r="E23" s="10" t="s">
        <v>38</v>
      </c>
      <c r="F23" s="11">
        <v>1</v>
      </c>
    </row>
    <row r="24" spans="2:6" ht="19.5" x14ac:dyDescent="0.3">
      <c r="B24" s="10" t="s">
        <v>25</v>
      </c>
      <c r="C24" s="10" t="s">
        <v>10</v>
      </c>
      <c r="D24" s="10" t="s">
        <v>12</v>
      </c>
      <c r="E24" s="10"/>
      <c r="F24" s="11">
        <v>6</v>
      </c>
    </row>
    <row r="25" spans="2:6" ht="19.5" x14ac:dyDescent="0.3">
      <c r="B25" s="10" t="s">
        <v>25</v>
      </c>
      <c r="C25" s="10" t="s">
        <v>10</v>
      </c>
      <c r="D25" s="10" t="s">
        <v>39</v>
      </c>
      <c r="E25" s="10"/>
      <c r="F25" s="11">
        <v>1</v>
      </c>
    </row>
  </sheetData>
  <conditionalFormatting sqref="B3">
    <cfRule type="cellIs" dxfId="21" priority="19" stopIfTrue="1" operator="equal">
      <formula>"blanc"</formula>
    </cfRule>
  </conditionalFormatting>
  <conditionalFormatting sqref="C16:F19 B5:B25">
    <cfRule type="cellIs" dxfId="20" priority="16" stopIfTrue="1" operator="equal">
      <formula>"blanc"</formula>
    </cfRule>
    <cfRule type="cellIs" dxfId="19" priority="17" stopIfTrue="1" operator="equal">
      <formula>"Rosé"</formula>
    </cfRule>
    <cfRule type="cellIs" dxfId="18" priority="18" stopIfTrue="1" operator="equal">
      <formula>"Rouge"</formula>
    </cfRule>
  </conditionalFormatting>
  <conditionalFormatting sqref="C5:E15">
    <cfRule type="expression" dxfId="17" priority="13" stopIfTrue="1">
      <formula>$B5="Blanc"</formula>
    </cfRule>
    <cfRule type="expression" dxfId="16" priority="14" stopIfTrue="1">
      <formula>$B5="Rosé"</formula>
    </cfRule>
    <cfRule type="expression" dxfId="15" priority="15" stopIfTrue="1">
      <formula>$B5="Rouge"</formula>
    </cfRule>
  </conditionalFormatting>
  <conditionalFormatting sqref="C16:E25">
    <cfRule type="expression" dxfId="14" priority="7" stopIfTrue="1">
      <formula>$B16="Blanc"</formula>
    </cfRule>
    <cfRule type="expression" dxfId="13" priority="8" stopIfTrue="1">
      <formula>$B16="Rosé"</formula>
    </cfRule>
    <cfRule type="expression" dxfId="12" priority="9" stopIfTrue="1">
      <formula>$B16="Rouge"</formula>
    </cfRule>
  </conditionalFormatting>
  <conditionalFormatting sqref="F16:F19">
    <cfRule type="expression" dxfId="11" priority="4" stopIfTrue="1">
      <formula>$B16="Blanc"</formula>
    </cfRule>
    <cfRule type="expression" dxfId="10" priority="5" stopIfTrue="1">
      <formula>$B16="Rosé"</formula>
    </cfRule>
    <cfRule type="expression" dxfId="9" priority="6" stopIfTrue="1">
      <formula>$B16="Rouge"</formula>
    </cfRule>
  </conditionalFormatting>
  <conditionalFormatting sqref="C21:E21">
    <cfRule type="expression" dxfId="8" priority="1" stopIfTrue="1">
      <formula>$B21="Blanc"</formula>
    </cfRule>
    <cfRule type="expression" dxfId="7" priority="2" stopIfTrue="1">
      <formula>$B21="Rosé"</formula>
    </cfRule>
    <cfRule type="expression" dxfId="6" priority="3" stopIfTrue="1">
      <formula>$B21="Rouge"</formula>
    </cfRule>
  </conditionalFormatting>
  <dataValidations disablePrompts="1" count="2">
    <dataValidation type="list" allowBlank="1" showInputMessage="1" showErrorMessage="1" sqref="C12:C15">
      <formula1>$C$37:$C$45</formula1>
    </dataValidation>
    <dataValidation type="list" allowBlank="1" showInputMessage="1" showErrorMessage="1" sqref="C3">
      <formula1>$C$38:$C$44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"/>
  <sheetViews>
    <sheetView tabSelected="1" workbookViewId="0">
      <selection sqref="A1:XFD1"/>
    </sheetView>
    <sheetView workbookViewId="1"/>
    <sheetView workbookViewId="2">
      <selection activeCell="F8" sqref="F8"/>
    </sheetView>
  </sheetViews>
  <sheetFormatPr baseColWidth="10" defaultRowHeight="16.5" x14ac:dyDescent="0.3"/>
  <cols>
    <col min="5" max="5" width="11.5546875" style="12"/>
  </cols>
  <sheetData>
    <row r="2" spans="1:6" ht="17.25" thickBot="1" x14ac:dyDescent="0.35">
      <c r="A2" t="s">
        <v>13</v>
      </c>
    </row>
    <row r="3" spans="1:6" ht="20.25" thickBot="1" x14ac:dyDescent="0.3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1:6" x14ac:dyDescent="0.3">
      <c r="B4" t="str">
        <f>IF(C4="bordeaux",Liste!B5,"")</f>
        <v/>
      </c>
      <c r="C4" t="str">
        <f>IF(Liste!C5="Bordeaux",Liste!C5,"")</f>
        <v/>
      </c>
      <c r="D4" t="str">
        <f>IF(Liste!C5="bordeaux",Liste!D5,"")</f>
        <v/>
      </c>
      <c r="E4" s="13" t="str">
        <f>IF(C4="Bordeaux",Liste!E5,"")</f>
        <v/>
      </c>
      <c r="F4" t="str">
        <f>IF(C4="Bordeaux",Liste!F5,"")</f>
        <v/>
      </c>
    </row>
    <row r="5" spans="1:6" x14ac:dyDescent="0.3">
      <c r="B5" t="str">
        <f>IF(C5="bordeaux",Liste!B6,"")</f>
        <v/>
      </c>
      <c r="C5" t="str">
        <f>IF(Liste!C6="Bordeaux",Liste!C6,"")</f>
        <v/>
      </c>
      <c r="D5" t="str">
        <f>IF(C5="bordeaux",Liste!D6,"")</f>
        <v/>
      </c>
      <c r="E5" s="13" t="str">
        <f>IF(C5="Bordeaux",Liste!E6,"")</f>
        <v/>
      </c>
      <c r="F5" t="str">
        <f>IF(C5="Bordeaux",Liste!F6,"")</f>
        <v/>
      </c>
    </row>
    <row r="6" spans="1:6" x14ac:dyDescent="0.3">
      <c r="B6" t="str">
        <f>IF(C6="bordeaux",Liste!B7,"")</f>
        <v/>
      </c>
      <c r="C6" t="str">
        <f>IF(Liste!C7="Bordeaux",Liste!C7,"")</f>
        <v/>
      </c>
      <c r="D6" t="str">
        <f>IF(C6="bordeaux",Liste!D7,"")</f>
        <v/>
      </c>
      <c r="E6" s="13" t="str">
        <f>IF(C6="Bordeaux",Liste!E7,"")</f>
        <v/>
      </c>
      <c r="F6" t="str">
        <f>IF(C6="Bordeaux",Liste!F7,"")</f>
        <v/>
      </c>
    </row>
    <row r="7" spans="1:6" x14ac:dyDescent="0.3">
      <c r="B7" t="str">
        <f>IF(C7="bordeaux",Liste!B8,"")</f>
        <v>Rouge</v>
      </c>
      <c r="C7" t="str">
        <f>IF(Liste!C8="Bordeaux",Liste!C8,"")</f>
        <v>Bordeaux</v>
      </c>
      <c r="D7" t="str">
        <f>IF(C7="bordeaux",Liste!D8,"")</f>
        <v>ROC DE J.LYS</v>
      </c>
      <c r="E7" s="13">
        <f>IF(C7="Bordeaux",Liste!E8, " ")</f>
        <v>0</v>
      </c>
      <c r="F7">
        <f>IF(C7="Bordeaux",Liste!F8,"")</f>
        <v>1</v>
      </c>
    </row>
    <row r="8" spans="1:6" x14ac:dyDescent="0.3">
      <c r="B8" t="str">
        <f>IF(C8="bordeaux",Liste!B9,"")</f>
        <v>Rouge</v>
      </c>
      <c r="C8" t="str">
        <f>IF(Liste!C9="Bordeaux",Liste!C9,"")</f>
        <v>Bordeaux</v>
      </c>
      <c r="D8" t="str">
        <f>IF(C8="bordeaux",Liste!D9,"")</f>
        <v>LELAURE</v>
      </c>
      <c r="E8" s="13" t="str">
        <f>IF(C8="Bordeaux",Liste!E9,"")</f>
        <v xml:space="preserve"> </v>
      </c>
      <c r="F8">
        <f>IF(C8="Bordeaux",Liste!F9,"")</f>
        <v>10</v>
      </c>
    </row>
    <row r="9" spans="1:6" x14ac:dyDescent="0.3">
      <c r="B9" t="str">
        <f>IF(C9="bordeaux",Liste!B10,"")</f>
        <v/>
      </c>
      <c r="C9" t="str">
        <f>IF(Liste!C10="Bordeaux",Liste!C10,"")</f>
        <v/>
      </c>
      <c r="D9" t="str">
        <f>IF(C9="bordeaux",Liste!D10,"")</f>
        <v/>
      </c>
      <c r="E9" s="13" t="str">
        <f>IF(C9="Bordeaux",Liste!E10,"")</f>
        <v/>
      </c>
      <c r="F9" t="str">
        <f>IF(C9="Bordeaux",Liste!F10,"")</f>
        <v/>
      </c>
    </row>
    <row r="10" spans="1:6" x14ac:dyDescent="0.3">
      <c r="B10" t="str">
        <f>IF(C10="bordeaux",Liste!B11,"")</f>
        <v/>
      </c>
      <c r="C10" t="str">
        <f>IF(Liste!C11="Bordeaux",Liste!C11,"")</f>
        <v/>
      </c>
      <c r="D10" t="str">
        <f>IF(C10="bordeaux",Liste!D11,"")</f>
        <v/>
      </c>
      <c r="E10" s="13" t="str">
        <f>IF(C10="Bordeaux",Liste!E11,"")</f>
        <v/>
      </c>
      <c r="F10" t="str">
        <f>IF(C10="Bordeaux",Liste!F11,"")</f>
        <v/>
      </c>
    </row>
    <row r="11" spans="1:6" x14ac:dyDescent="0.3">
      <c r="B11" t="str">
        <f>IF(C11="bordeaux",Liste!B12,"")</f>
        <v/>
      </c>
      <c r="C11" t="str">
        <f>IF(Liste!C12="Bordeaux",Liste!C12,"")</f>
        <v/>
      </c>
      <c r="D11" t="str">
        <f>IF(C11="bordeaux",Liste!D12,"")</f>
        <v/>
      </c>
      <c r="E11" s="13" t="str">
        <f>IF(C11="Bordeaux",Liste!E12,"")</f>
        <v/>
      </c>
      <c r="F11" t="str">
        <f>IF(C11="Bordeaux",Liste!F12,"")</f>
        <v/>
      </c>
    </row>
    <row r="12" spans="1:6" x14ac:dyDescent="0.3">
      <c r="B12" t="str">
        <f>IF(C12="bordeaux",Liste!B13,"")</f>
        <v/>
      </c>
      <c r="C12" t="str">
        <f>IF(Liste!C13="Bordeaux",Liste!C13,"")</f>
        <v/>
      </c>
      <c r="D12" t="str">
        <f>IF(C12="bordeaux",Liste!D13,"")</f>
        <v/>
      </c>
      <c r="E12" s="13" t="str">
        <f>IF(C12="Bordeaux",Liste!E13,"")</f>
        <v/>
      </c>
      <c r="F12" t="str">
        <f>IF(C12="Bordeaux",Liste!F13,"")</f>
        <v/>
      </c>
    </row>
    <row r="13" spans="1:6" x14ac:dyDescent="0.3">
      <c r="B13" t="str">
        <f>IF(C13="bordeaux",Liste!B14,"")</f>
        <v/>
      </c>
      <c r="C13" t="str">
        <f>IF(Liste!C14="Bordeaux",Liste!C14,"")</f>
        <v/>
      </c>
      <c r="D13" t="str">
        <f>IF(C13="bordeaux",Liste!D14,"")</f>
        <v/>
      </c>
      <c r="E13" s="13" t="str">
        <f>IF(C13="Bordeaux",Liste!E14,"")</f>
        <v/>
      </c>
      <c r="F13" t="str">
        <f>IF(C13="Bordeaux",Liste!F14,"")</f>
        <v/>
      </c>
    </row>
    <row r="14" spans="1:6" x14ac:dyDescent="0.3">
      <c r="B14" t="str">
        <f>IF(C14="bordeaux",Liste!B15,"")</f>
        <v/>
      </c>
      <c r="C14" t="str">
        <f>IF(Liste!C15="Bordeaux",Liste!C15,"")</f>
        <v/>
      </c>
      <c r="D14" t="str">
        <f>IF(C14="bordeaux",Liste!D15,"")</f>
        <v/>
      </c>
      <c r="E14" s="13" t="str">
        <f>IF(C14="Bordeaux",Liste!E15,"")</f>
        <v/>
      </c>
      <c r="F14" t="str">
        <f>IF(C14="Bordeaux",Liste!F15,"")</f>
        <v/>
      </c>
    </row>
    <row r="15" spans="1:6" x14ac:dyDescent="0.3">
      <c r="B15" t="str">
        <f>IF(C15="bordeaux",Liste!B16,"")</f>
        <v/>
      </c>
      <c r="C15" t="str">
        <f>IF(Liste!C16="Bordeaux",Liste!C16,"")</f>
        <v/>
      </c>
      <c r="D15" t="str">
        <f>IF(C15="bordeaux",Liste!D16,"")</f>
        <v/>
      </c>
      <c r="E15" s="13" t="str">
        <f>IF(C15="Bordeaux",Liste!E16,"")</f>
        <v/>
      </c>
      <c r="F15" t="str">
        <f>IF(C15="Bordeaux",Liste!F16,"")</f>
        <v/>
      </c>
    </row>
    <row r="16" spans="1:6" x14ac:dyDescent="0.3">
      <c r="B16" t="str">
        <f>IF(C16="bordeaux",Liste!B17,"")</f>
        <v/>
      </c>
      <c r="C16" t="str">
        <f>IF(Liste!C17="Bordeaux",Liste!C17,"")</f>
        <v/>
      </c>
      <c r="D16" t="str">
        <f>IF(C16="bordeaux",Liste!D17,"")</f>
        <v/>
      </c>
      <c r="E16" s="13" t="str">
        <f>IF(C16="Bordeaux",Liste!E17,"")</f>
        <v/>
      </c>
      <c r="F16" t="str">
        <f>IF(C16="Bordeaux",Liste!F17,"")</f>
        <v/>
      </c>
    </row>
    <row r="17" spans="1:6" x14ac:dyDescent="0.3">
      <c r="B17" t="str">
        <f>IF(C17="bordeaux",Liste!B18,"")</f>
        <v/>
      </c>
      <c r="C17" t="str">
        <f>IF(Liste!C18="Bordeaux",Liste!C18,"")</f>
        <v/>
      </c>
      <c r="D17" t="str">
        <f>IF(C17="bordeaux",Liste!D18,"")</f>
        <v/>
      </c>
      <c r="E17" s="13" t="str">
        <f>IF(C17="Bordeaux",Liste!E18,"")</f>
        <v/>
      </c>
      <c r="F17" t="str">
        <f>IF(C17="Bordeaux",Liste!F18,"")</f>
        <v/>
      </c>
    </row>
    <row r="18" spans="1:6" x14ac:dyDescent="0.3">
      <c r="B18" t="str">
        <f>IF(C18="bordeaux",Liste!B19,"")</f>
        <v/>
      </c>
      <c r="C18" t="str">
        <f>IF(Liste!C19="Bordeaux",Liste!C19,"")</f>
        <v/>
      </c>
      <c r="D18" t="str">
        <f>IF(C18="bordeaux",Liste!D19,"")</f>
        <v/>
      </c>
      <c r="E18" s="13" t="str">
        <f>IF(C18="Bordeaux",Liste!E19,"")</f>
        <v/>
      </c>
      <c r="F18" t="str">
        <f>IF(C18="Bordeaux",Liste!F19,"")</f>
        <v/>
      </c>
    </row>
    <row r="19" spans="1:6" x14ac:dyDescent="0.3">
      <c r="B19" t="str">
        <f>IF(C19="bordeaux",Liste!B20,"")</f>
        <v/>
      </c>
      <c r="C19" t="str">
        <f>IF(Liste!C20="Bordeaux",Liste!C20,"")</f>
        <v/>
      </c>
      <c r="D19" t="str">
        <f>IF(C19="bordeaux",Liste!D20,"")</f>
        <v/>
      </c>
      <c r="E19" s="13" t="str">
        <f>IF(C19="Bordeaux",Liste!E20,"")</f>
        <v/>
      </c>
      <c r="F19" t="str">
        <f>IF(C19="Bordeaux",Liste!F20,"")</f>
        <v/>
      </c>
    </row>
    <row r="20" spans="1:6" x14ac:dyDescent="0.3">
      <c r="B20" t="str">
        <f>IF(C20="bordeaux",Liste!B21,"")</f>
        <v/>
      </c>
      <c r="C20" t="str">
        <f>IF(Liste!C21="Bordeaux",Liste!C21,"")</f>
        <v/>
      </c>
      <c r="D20" t="str">
        <f>IF(C20="bordeaux",Liste!D21,"")</f>
        <v/>
      </c>
      <c r="E20" s="13" t="str">
        <f>IF(C20="Bordeaux",Liste!E21,"")</f>
        <v/>
      </c>
      <c r="F20" t="str">
        <f>IF(C20="Bordeaux",Liste!F21,"")</f>
        <v/>
      </c>
    </row>
    <row r="21" spans="1:6" x14ac:dyDescent="0.3">
      <c r="B21" t="str">
        <f>IF(C21="bordeaux",Liste!B22,"")</f>
        <v/>
      </c>
      <c r="C21" t="str">
        <f>IF(Liste!C22="Bordeaux",Liste!C22,"")</f>
        <v/>
      </c>
      <c r="D21" t="str">
        <f>IF(C21="bordeaux",Liste!D22,"")</f>
        <v/>
      </c>
      <c r="E21" s="13" t="str">
        <f>IF(C21="Bordeaux",Liste!E22,"")</f>
        <v/>
      </c>
      <c r="F21" t="str">
        <f>IF(C21="Bordeaux",Liste!F22,"")</f>
        <v/>
      </c>
    </row>
    <row r="22" spans="1:6" x14ac:dyDescent="0.3">
      <c r="B22" t="str">
        <f>IF(C22="bordeaux",Liste!B23,"")</f>
        <v/>
      </c>
      <c r="C22" t="str">
        <f>IF(Liste!C23="Bordeaux",Liste!C23,"")</f>
        <v/>
      </c>
      <c r="D22" t="str">
        <f>IF(C22="bordeaux",Liste!D23,"")</f>
        <v/>
      </c>
      <c r="E22" s="13" t="str">
        <f>IF(C22="Bordeaux",Liste!E23,"")</f>
        <v/>
      </c>
      <c r="F22" t="str">
        <f>IF(C22="Bordeaux",Liste!F23,"")</f>
        <v/>
      </c>
    </row>
    <row r="23" spans="1:6" x14ac:dyDescent="0.3">
      <c r="B23" t="str">
        <f>IF(C23="bordeaux",Liste!B24,"")</f>
        <v>Blanc</v>
      </c>
      <c r="C23" t="str">
        <f>IF(Liste!C24="Bordeaux",Liste!C24,"")</f>
        <v>Bordeaux</v>
      </c>
      <c r="D23" t="str">
        <f>IF(C23="bordeaux",Liste!D24,"")</f>
        <v>LELAURE</v>
      </c>
      <c r="E23" s="13">
        <f>IF(C23="Bordeaux",Liste!E24,"")</f>
        <v>0</v>
      </c>
      <c r="F23">
        <f>IF(C23="Bordeaux",Liste!F24,"")</f>
        <v>6</v>
      </c>
    </row>
    <row r="24" spans="1:6" x14ac:dyDescent="0.3">
      <c r="B24" t="str">
        <f>IF(C24="bordeaux",Liste!B25,"")</f>
        <v>Blanc</v>
      </c>
      <c r="C24" t="str">
        <f>IF(Liste!C25="Bordeaux",Liste!C25,"")</f>
        <v>Bordeaux</v>
      </c>
      <c r="D24" t="str">
        <f>IF(C24="bordeaux",Liste!D25,"")</f>
        <v>JURANCON</v>
      </c>
      <c r="E24" s="13">
        <f>IF(C24="Bordeaux",Liste!E25,"")</f>
        <v>0</v>
      </c>
      <c r="F24">
        <f>IF(C24="Bordeaux",Liste!F25,"")</f>
        <v>1</v>
      </c>
    </row>
    <row r="25" spans="1:6" x14ac:dyDescent="0.3">
      <c r="B25" t="str">
        <f>IF(C25="bordeaux",Liste!B26,"")</f>
        <v/>
      </c>
      <c r="C25" t="str">
        <f>IF(Liste!C26="Bordeaux",Liste!C26,"")</f>
        <v/>
      </c>
      <c r="D25" t="str">
        <f>IF(C25="bordeaux",Liste!D26,"")</f>
        <v/>
      </c>
      <c r="E25" s="13" t="str">
        <f>IF(C25="Bordeaux",Liste!E26,"")</f>
        <v/>
      </c>
      <c r="F25" t="str">
        <f>IF(C25="Bordeaux",Liste!F26,"")</f>
        <v/>
      </c>
    </row>
    <row r="26" spans="1:6" x14ac:dyDescent="0.3">
      <c r="B26" t="str">
        <f>IF(C26="bordeaux",Liste!B27,"")</f>
        <v/>
      </c>
      <c r="C26" t="str">
        <f>IF(Liste!C27="Bordeaux",Liste!C27,"")</f>
        <v/>
      </c>
      <c r="D26" t="str">
        <f>IF(C26="bordeaux",Liste!D27,"")</f>
        <v/>
      </c>
      <c r="E26" s="13" t="str">
        <f>IF(C26="Bordeaux",Liste!E27,"")</f>
        <v/>
      </c>
      <c r="F26" t="str">
        <f>IF(C26="Bordeaux",Liste!F27,"")</f>
        <v/>
      </c>
    </row>
    <row r="27" spans="1:6" x14ac:dyDescent="0.3">
      <c r="B27" t="str">
        <f>IF(C27="bordeaux",Liste!B28,"")</f>
        <v/>
      </c>
      <c r="C27" t="str">
        <f>IF(Liste!C28="Bordeaux",Liste!C28,"")</f>
        <v/>
      </c>
      <c r="D27" t="str">
        <f>IF(C27="bordeaux",Liste!D28,"")</f>
        <v/>
      </c>
      <c r="E27" s="13" t="str">
        <f>IF(C27="Bordeaux",Liste!E28,"")</f>
        <v/>
      </c>
      <c r="F27" t="str">
        <f>IF(C27="Bordeaux",Liste!F28,"")</f>
        <v/>
      </c>
    </row>
    <row r="28" spans="1:6" x14ac:dyDescent="0.3">
      <c r="B28" t="str">
        <f>IF(C28="bordeaux",Liste!B29,"")</f>
        <v/>
      </c>
      <c r="C28" t="str">
        <f>IF(Liste!C29="Bordeaux",Liste!C29,"")</f>
        <v/>
      </c>
      <c r="D28" t="str">
        <f>IF(C28="bordeaux",Liste!D29,"")</f>
        <v/>
      </c>
      <c r="E28" s="13" t="str">
        <f>IF(C28="Bordeaux",Liste!E29,"")</f>
        <v/>
      </c>
      <c r="F28" t="str">
        <f>IF(C28="Bordeaux",Liste!F29,"")</f>
        <v/>
      </c>
    </row>
    <row r="29" spans="1:6" x14ac:dyDescent="0.3">
      <c r="B29" t="str">
        <f>IF(C29="bordeaux",Liste!B30,"")</f>
        <v/>
      </c>
      <c r="C29" t="str">
        <f>IF(Liste!C30="Bordeaux",Liste!C30,"")</f>
        <v/>
      </c>
      <c r="D29" t="str">
        <f>IF(C29="bordeaux",Liste!D30,"")</f>
        <v/>
      </c>
      <c r="E29" s="13" t="str">
        <f>IF(C29="Bordeaux",Liste!E30,"")</f>
        <v/>
      </c>
      <c r="F29" t="str">
        <f>IF(C29="Bordeaux",Liste!F30,"")</f>
        <v/>
      </c>
    </row>
    <row r="30" spans="1:6" x14ac:dyDescent="0.3">
      <c r="C30" t="str">
        <f>IF(Liste!C31="Bordeaux",C32,"")</f>
        <v/>
      </c>
      <c r="E30" s="13"/>
    </row>
    <row r="31" spans="1:6" x14ac:dyDescent="0.3">
      <c r="A31" t="s">
        <v>40</v>
      </c>
      <c r="C31" t="str">
        <f>IF(Liste!C32="Bordeaux",C33,"")</f>
        <v/>
      </c>
      <c r="F31">
        <f>SUM(F4:F30)</f>
        <v>18</v>
      </c>
    </row>
    <row r="32" spans="1:6" x14ac:dyDescent="0.3">
      <c r="C32" t="str">
        <f>IF(Liste!C33="Bordeaux",C34,"")</f>
        <v/>
      </c>
    </row>
    <row r="33" spans="3:3" x14ac:dyDescent="0.3">
      <c r="C33" t="str">
        <f>IF(Liste!C34="Bordeaux",C35,"")</f>
        <v/>
      </c>
    </row>
    <row r="34" spans="3:3" x14ac:dyDescent="0.3">
      <c r="C34" t="str">
        <f>IF(Liste!C35="Bordeaux",C36,"")</f>
        <v/>
      </c>
    </row>
    <row r="35" spans="3:3" x14ac:dyDescent="0.3">
      <c r="C35" t="str">
        <f>IF(Liste!C36="Bordeaux",C37,"")</f>
        <v/>
      </c>
    </row>
    <row r="36" spans="3:3" x14ac:dyDescent="0.3">
      <c r="C36" t="str">
        <f>IF(Liste!C37="Bordeaux",C38,"")</f>
        <v/>
      </c>
    </row>
  </sheetData>
  <conditionalFormatting sqref="B3">
    <cfRule type="cellIs" dxfId="5" priority="2" stopIfTrue="1" operator="equal">
      <formula>"blanc"</formula>
    </cfRule>
  </conditionalFormatting>
  <conditionalFormatting sqref="A4:F30">
    <cfRule type="containsText" dxfId="3" priority="1" operator="containsText" text="Rouge">
      <formula>NOT(ISERROR(SEARCH("Rouge",A4)))</formula>
    </cfRule>
  </conditionalFormatting>
  <dataValidations disablePrompts="1" count="1">
    <dataValidation type="list" allowBlank="1" showInputMessage="1" showErrorMessage="1" sqref="C3">
      <formula1>$C$39:$C$45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2"/>
  <sheetViews>
    <sheetView workbookViewId="0">
      <selection activeCell="B6" sqref="B6"/>
    </sheetView>
    <sheetView tabSelected="1" workbookViewId="1">
      <selection activeCell="C24" sqref="C23:C24"/>
    </sheetView>
    <sheetView workbookViewId="2"/>
  </sheetViews>
  <sheetFormatPr baseColWidth="10" defaultRowHeight="16.5" x14ac:dyDescent="0.3"/>
  <cols>
    <col min="4" max="4" width="23.21875" customWidth="1"/>
    <col min="5" max="5" width="24.44140625" customWidth="1"/>
  </cols>
  <sheetData>
    <row r="3" spans="2:6" ht="17.25" thickBot="1" x14ac:dyDescent="0.35"/>
    <row r="4" spans="2:6" ht="20.25" thickBot="1" x14ac:dyDescent="0.3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</row>
    <row r="5" spans="2:6" x14ac:dyDescent="0.3">
      <c r="B5" t="str">
        <f>IF(Liste!C5="Côte du Rhône",Liste!B5,"")</f>
        <v/>
      </c>
      <c r="C5" t="str">
        <f>IF(Liste!C5="Côte du Rhône",Liste!C5,"")</f>
        <v/>
      </c>
      <c r="D5" t="str">
        <f>IF(C5="Côte du Rhône",Liste!D5,"")</f>
        <v/>
      </c>
      <c r="E5" s="14" t="str">
        <f>IF(Liste!C5="Côte du Rhône",Liste!E5,"")</f>
        <v/>
      </c>
      <c r="F5" t="str">
        <f>IF(Liste!C5="côte du rhône",Liste!F5,"")</f>
        <v/>
      </c>
    </row>
    <row r="6" spans="2:6" x14ac:dyDescent="0.3">
      <c r="B6" t="str">
        <f>IF(Liste!C6="Côte du Rhône",Liste!B6,"")</f>
        <v/>
      </c>
      <c r="C6" t="str">
        <f>IF(Liste!C6="Côte du Rhône",Liste!C6,"")</f>
        <v/>
      </c>
      <c r="D6" t="str">
        <f>IF(C6="côte du rhône",Liste!D6,"")</f>
        <v/>
      </c>
      <c r="E6" s="14" t="str">
        <f>IF(Liste!C6="Côte du Rhône",Liste!E6,"")</f>
        <v/>
      </c>
      <c r="F6" t="str">
        <f>IF(Liste!C6="côte du rhône",Liste!F6,"")</f>
        <v/>
      </c>
    </row>
    <row r="7" spans="2:6" x14ac:dyDescent="0.3">
      <c r="B7" t="str">
        <f>IF(Liste!C7="Côte du Rhône",Liste!B7,"")</f>
        <v/>
      </c>
      <c r="C7" t="str">
        <f>IF(Liste!C7="Côte du Rhône",Liste!C7,"")</f>
        <v/>
      </c>
      <c r="D7" t="str">
        <f>IF(C7="côte du rhône",Liste!D7,"")</f>
        <v/>
      </c>
      <c r="E7" s="14" t="str">
        <f>IF(Liste!C7="Côte du Rhône",Liste!E7,"")</f>
        <v/>
      </c>
      <c r="F7" t="str">
        <f>IF(Liste!C7="côte du rhône",Liste!F7,"")</f>
        <v/>
      </c>
    </row>
    <row r="8" spans="2:6" x14ac:dyDescent="0.3">
      <c r="B8" t="str">
        <f>IF(Liste!C8="Côte du Rhône",Liste!B8,"")</f>
        <v/>
      </c>
      <c r="C8" t="str">
        <f>IF(Liste!C8="Côte du Rhône",Liste!C8,"")</f>
        <v/>
      </c>
      <c r="D8" t="str">
        <f>IF(C8="côte du rhône",Liste!D8,"")</f>
        <v/>
      </c>
      <c r="E8" s="14" t="str">
        <f>IF(Liste!C8="Côte du Rhône",Liste!E8,"")</f>
        <v/>
      </c>
      <c r="F8" t="str">
        <f>IF(Liste!C8="côte du rhône",Liste!F8,"")</f>
        <v/>
      </c>
    </row>
    <row r="9" spans="2:6" x14ac:dyDescent="0.3">
      <c r="B9" t="str">
        <f>IF(Liste!C9="Côte du Rhône",Liste!B9,"")</f>
        <v/>
      </c>
      <c r="C9" t="str">
        <f>IF(Liste!C9="Côte du Rhône",Liste!C9,"")</f>
        <v/>
      </c>
      <c r="D9" t="str">
        <f>IF(C9="côte du rhône",Liste!D9,"")</f>
        <v/>
      </c>
      <c r="E9" s="14" t="str">
        <f>IF(Liste!C9="Côte du Rhône",Liste!E9,"")</f>
        <v/>
      </c>
      <c r="F9" t="str">
        <f>IF(Liste!C9="côte du rhône",Liste!F9,"")</f>
        <v/>
      </c>
    </row>
    <row r="10" spans="2:6" x14ac:dyDescent="0.3">
      <c r="B10" t="str">
        <f>IF(Liste!C10="Côte du Rhône",Liste!B10,"")</f>
        <v>Rouge</v>
      </c>
      <c r="C10" t="str">
        <f>IF(Liste!C10="Côte du Rhône",Liste!C10,"")</f>
        <v>Côte du Rhône</v>
      </c>
      <c r="D10" t="str">
        <f>IF(C10="côte du rhône",Liste!D10,"")</f>
        <v>ST JOSEPH</v>
      </c>
      <c r="E10" s="14" t="str">
        <f>IF(Liste!C10="Côte du Rhône",Liste!E10,"")</f>
        <v>Septentrio</v>
      </c>
      <c r="F10">
        <f>IF(Liste!C10="côte du rhône",Liste!F10,"")</f>
        <v>1</v>
      </c>
    </row>
    <row r="11" spans="2:6" x14ac:dyDescent="0.3">
      <c r="B11" t="str">
        <f>IF(Liste!C11="Côte du Rhône",Liste!B11,"")</f>
        <v>Rouge</v>
      </c>
      <c r="C11" t="str">
        <f>IF(Liste!C11="Côte du Rhône",Liste!C11,"")</f>
        <v>Côte du Rhône</v>
      </c>
      <c r="D11" t="str">
        <f>IF(C11="côte du rhône",Liste!D11,"")</f>
        <v>CHATEAUNEUF</v>
      </c>
      <c r="E11" s="14" t="str">
        <f>IF(Liste!C11="Côte du Rhône",Liste!E11,"")</f>
        <v>Templier</v>
      </c>
      <c r="F11">
        <f>IF(Liste!C11="côte du rhône",Liste!F11,"")</f>
        <v>1</v>
      </c>
    </row>
    <row r="12" spans="2:6" x14ac:dyDescent="0.3">
      <c r="B12" t="str">
        <f>IF(Liste!C12="Côte du Rhône",Liste!B12,"")</f>
        <v>Rouge</v>
      </c>
      <c r="C12" t="str">
        <f>IF(Liste!C12="Côte du Rhône",Liste!C12,"")</f>
        <v>Côte du Rhône</v>
      </c>
      <c r="D12" t="str">
        <f>IF(C12="côte du rhône",Liste!D12,"")</f>
        <v>CONDRIEU</v>
      </c>
      <c r="E12" s="14" t="str">
        <f>IF(Liste!C12="Côte du Rhône",Liste!E12,"")</f>
        <v>La Champine</v>
      </c>
      <c r="F12">
        <f>IF(Liste!C12="côte du rhône",Liste!F12,"")</f>
        <v>5</v>
      </c>
    </row>
    <row r="13" spans="2:6" x14ac:dyDescent="0.3">
      <c r="B13" t="str">
        <f>IF(Liste!C13="Côte du Rhône",Liste!B13,"")</f>
        <v>Rouge</v>
      </c>
      <c r="C13" t="str">
        <f>IF(Liste!C13="Côte du Rhône",Liste!C13,"")</f>
        <v>Côte du Rhône</v>
      </c>
      <c r="D13" t="str">
        <f>IF(C13="côte du rhône",Liste!D13,"")</f>
        <v>ST JOSEPH</v>
      </c>
      <c r="E13" s="14" t="str">
        <f>IF(Liste!C13="Côte du Rhône",Liste!E13,"")</f>
        <v>Ro-Rée (1,5)</v>
      </c>
      <c r="F13">
        <f>IF(Liste!C13="côte du rhône",Liste!F13,"")</f>
        <v>1</v>
      </c>
    </row>
    <row r="14" spans="2:6" x14ac:dyDescent="0.3">
      <c r="B14" t="str">
        <f>IF(Liste!C14="Côte du Rhône",Liste!B14,"")</f>
        <v>Rouge</v>
      </c>
      <c r="C14" t="str">
        <f>IF(Liste!C14="Côte du Rhône",Liste!C14,"")</f>
        <v>Côte du Rhône</v>
      </c>
      <c r="D14" t="str">
        <f>IF(C14="côte du rhône",Liste!D14,"")</f>
        <v>CHÂTEAU PESQUIE</v>
      </c>
      <c r="E14" s="14" t="str">
        <f>IF(Liste!C14="Côte du Rhône",Liste!E14,"")</f>
        <v>Prestige</v>
      </c>
      <c r="F14">
        <f>IF(Liste!C14="côte du rhône",Liste!F14,"")</f>
        <v>4</v>
      </c>
    </row>
    <row r="15" spans="2:6" x14ac:dyDescent="0.3">
      <c r="B15" t="str">
        <f>IF(Liste!C15="Côte du Rhône",Liste!B15,"")</f>
        <v>Rouge</v>
      </c>
      <c r="C15" t="str">
        <f>IF(Liste!C15="Côte du Rhône",Liste!C15,"")</f>
        <v>Côte du Rhône</v>
      </c>
      <c r="D15" t="str">
        <f>IF(C15="côte du rhône",Liste!D15,"")</f>
        <v>CHÂTEAU PESQUIE</v>
      </c>
      <c r="E15" s="14" t="str">
        <f>IF(Liste!C15="Côte du Rhône",Liste!E15,"")</f>
        <v>Paradou</v>
      </c>
      <c r="F15">
        <f>IF(Liste!C15="côte du rhône",Liste!F15,"")</f>
        <v>2</v>
      </c>
    </row>
    <row r="16" spans="2:6" x14ac:dyDescent="0.3">
      <c r="B16" t="str">
        <f>IF(Liste!C16="Côte du Rhône",Liste!B16,"")</f>
        <v>Blanc</v>
      </c>
      <c r="C16" t="str">
        <f>IF(Liste!C16="Côte du Rhône",Liste!C16,"")</f>
        <v>Côte du Rhône</v>
      </c>
      <c r="D16" t="str">
        <f>IF(C16="côte du rhône",Liste!D16,"")</f>
        <v>APT</v>
      </c>
      <c r="E16" s="14" t="str">
        <f>IF(Liste!C16="Côte du Rhône",Liste!E16,"")</f>
        <v>Clemestel</v>
      </c>
      <c r="F16">
        <f>IF(Liste!C16="côte du rhône",Liste!F16,"")</f>
        <v>1</v>
      </c>
    </row>
    <row r="17" spans="1:6" x14ac:dyDescent="0.3">
      <c r="B17" t="str">
        <f>IF(Liste!C17="Côte du Rhône",Liste!B17,"")</f>
        <v>Blanc</v>
      </c>
      <c r="C17" t="str">
        <f>IF(Liste!C17="Côte du Rhône",Liste!C17,"")</f>
        <v>Côte du Rhône</v>
      </c>
      <c r="D17" t="str">
        <f>IF(C17="côte du rhône",Liste!D17,"")</f>
        <v>CHATEAU PESQUIE</v>
      </c>
      <c r="E17" s="14" t="str">
        <f>IF(Liste!C17="Côte du Rhône",Liste!E17,"")</f>
        <v>Paradou</v>
      </c>
      <c r="F17">
        <f>IF(Liste!C17="côte du rhône",Liste!F17,"")</f>
        <v>4</v>
      </c>
    </row>
    <row r="18" spans="1:6" x14ac:dyDescent="0.3">
      <c r="B18" t="str">
        <f>IF(Liste!C18="Côte du Rhône",Liste!B18,"")</f>
        <v>Blanc</v>
      </c>
      <c r="C18" t="str">
        <f>IF(Liste!C18="Côte du Rhône",Liste!C18,"")</f>
        <v>Côte du Rhône</v>
      </c>
      <c r="D18" t="str">
        <f>IF(C18="côte du rhône",Liste!D18,"")</f>
        <v>VALVIGNERES</v>
      </c>
      <c r="E18" s="14" t="str">
        <f>IF(Liste!C18="Côte du Rhône",Liste!E18,"")</f>
        <v>Chardonnay</v>
      </c>
      <c r="F18">
        <f>IF(Liste!C18="côte du rhône",Liste!F18,"")</f>
        <v>7</v>
      </c>
    </row>
    <row r="19" spans="1:6" x14ac:dyDescent="0.3">
      <c r="B19" t="str">
        <f>IF(Liste!C19="Côte du Rhône",Liste!B19,"")</f>
        <v>Blanc</v>
      </c>
      <c r="C19" t="str">
        <f>IF(Liste!C19="Côte du Rhône",Liste!C19,"")</f>
        <v>Côte du Rhône</v>
      </c>
      <c r="D19" t="str">
        <f>IF(C19="côte du rhône",Liste!D19,"")</f>
        <v>VALVIGNERES</v>
      </c>
      <c r="E19" s="14" t="str">
        <f>IF(Liste!C19="Côte du Rhône",Liste!E19,"")</f>
        <v>Paille</v>
      </c>
      <c r="F19">
        <f>IF(Liste!C19="côte du rhône",Liste!F19,"")</f>
        <v>1</v>
      </c>
    </row>
    <row r="20" spans="1:6" x14ac:dyDescent="0.3">
      <c r="B20" t="str">
        <f>IF(Liste!C20="Côte du Rhône",Liste!B20,"")</f>
        <v>Blanc</v>
      </c>
      <c r="C20" t="str">
        <f>IF(Liste!C20="Côte du Rhône",Liste!C20,"")</f>
        <v>Côte du Rhône</v>
      </c>
      <c r="D20" t="str">
        <f>IF(C20="côte du rhône",Liste!D20,"")</f>
        <v>VALVIGNERES</v>
      </c>
      <c r="E20" s="14" t="str">
        <f>IF(Liste!C20="Côte du Rhône",Liste!E20,"")</f>
        <v>Viognier</v>
      </c>
      <c r="F20">
        <f>IF(Liste!C20="côte du rhône",Liste!F20,"")</f>
        <v>2</v>
      </c>
    </row>
    <row r="21" spans="1:6" x14ac:dyDescent="0.3">
      <c r="B21" t="str">
        <f>IF(Liste!C21="Côte du Rhône",Liste!B21,"")</f>
        <v/>
      </c>
      <c r="C21" t="str">
        <f>IF(Liste!C21="Côte du Rhône",Liste!C21,"")</f>
        <v/>
      </c>
      <c r="D21" t="str">
        <f>IF(C21="côte du rhône",Liste!D21,"")</f>
        <v/>
      </c>
      <c r="E21" s="14" t="str">
        <f>IF(Liste!C21="Côte du Rhône",Liste!E21,"")</f>
        <v/>
      </c>
      <c r="F21" t="str">
        <f>IF(Liste!C21="côte du rhône",Liste!F21,"")</f>
        <v/>
      </c>
    </row>
    <row r="22" spans="1:6" x14ac:dyDescent="0.3">
      <c r="B22" t="str">
        <f>IF(Liste!C22="Côte du Rhône",Liste!B22,"")</f>
        <v/>
      </c>
      <c r="C22" t="str">
        <f>IF(Liste!C22="Côte du Rhône",Liste!C22,"")</f>
        <v/>
      </c>
      <c r="D22" t="str">
        <f>IF(C22="côte du rhône",Liste!D22,"")</f>
        <v/>
      </c>
      <c r="E22" s="14" t="str">
        <f>IF(Liste!C22="Côte du Rhône",Liste!E22,"")</f>
        <v/>
      </c>
      <c r="F22" t="str">
        <f>IF(Liste!C22="côte du rhône",Liste!F22,"")</f>
        <v/>
      </c>
    </row>
    <row r="23" spans="1:6" x14ac:dyDescent="0.3">
      <c r="B23" t="str">
        <f>IF(Liste!C23="Côte du Rhône",Liste!B23,"")</f>
        <v/>
      </c>
      <c r="C23" t="str">
        <f>IF(Liste!C23="Côte du Rhône",Liste!C23,"")</f>
        <v/>
      </c>
      <c r="D23" t="str">
        <f>IF(C23="côte du rhône",Liste!D23,"")</f>
        <v/>
      </c>
      <c r="E23" s="14" t="str">
        <f>IF(Liste!C23="Côte du Rhône",Liste!E23,"")</f>
        <v/>
      </c>
      <c r="F23" t="str">
        <f>IF(Liste!C23="côte du rhône",Liste!F23,"")</f>
        <v/>
      </c>
    </row>
    <row r="24" spans="1:6" x14ac:dyDescent="0.3">
      <c r="B24" t="str">
        <f>IF(Liste!C24="Côte du Rhône",Liste!B24,"")</f>
        <v/>
      </c>
      <c r="C24" t="str">
        <f>IF(Liste!C24="Côte du Rhône",Liste!C24,"")</f>
        <v/>
      </c>
      <c r="D24" t="str">
        <f>IF(C24="côte du rhône",Liste!D24,"")</f>
        <v/>
      </c>
      <c r="E24" s="14" t="str">
        <f>IF(Liste!C24="Côte du Rhône",Liste!E24,"")</f>
        <v/>
      </c>
      <c r="F24" t="str">
        <f>IF(Liste!C24="côte du rhône",Liste!F24,"")</f>
        <v/>
      </c>
    </row>
    <row r="25" spans="1:6" x14ac:dyDescent="0.3">
      <c r="B25" t="str">
        <f>IF(Liste!C25="Côte du Rhône",Liste!B25,"")</f>
        <v/>
      </c>
      <c r="C25" t="str">
        <f>IF(Liste!C25="Côte du Rhône",Liste!C25,"")</f>
        <v/>
      </c>
      <c r="D25" t="str">
        <f>IF(C25="côte du rhône",Liste!D25,"")</f>
        <v/>
      </c>
      <c r="E25" s="14" t="str">
        <f>IF(Liste!C25="Côte du Rhône",Liste!E25,"")</f>
        <v/>
      </c>
      <c r="F25" t="str">
        <f>IF(Liste!C25="côte du rhône",Liste!F25,"")</f>
        <v/>
      </c>
    </row>
    <row r="26" spans="1:6" x14ac:dyDescent="0.3">
      <c r="B26" t="str">
        <f>IF(Liste!C26="Côte du Rhône",Liste!B26,"")</f>
        <v/>
      </c>
      <c r="C26" t="str">
        <f>IF(Liste!C26="Côte du Rhône",Liste!C26,"")</f>
        <v/>
      </c>
      <c r="D26" t="str">
        <f>IF(C26="côte du rhône",Liste!D26,"")</f>
        <v/>
      </c>
      <c r="E26" s="14" t="str">
        <f>IF(Liste!C26="Côte du Rhône",Liste!E26,"")</f>
        <v/>
      </c>
      <c r="F26" t="str">
        <f>IF(Liste!C26="côte du rhône",Liste!F26,"")</f>
        <v/>
      </c>
    </row>
    <row r="27" spans="1:6" x14ac:dyDescent="0.3">
      <c r="B27" t="str">
        <f>IF(Liste!C27="Côte du Rhône",Liste!B27,"")</f>
        <v/>
      </c>
      <c r="C27" t="str">
        <f>IF(Liste!C27="Côte du Rhône",Liste!C27,"")</f>
        <v/>
      </c>
      <c r="D27" t="str">
        <f>IF(C27="côte du rhône",Liste!D27,"")</f>
        <v/>
      </c>
      <c r="E27" s="14" t="str">
        <f>IF(Liste!C27="Côte du Rhône",Liste!E27,"")</f>
        <v/>
      </c>
      <c r="F27" t="str">
        <f>IF(Liste!C27="côte du rhône",Liste!F27,"")</f>
        <v/>
      </c>
    </row>
    <row r="28" spans="1:6" x14ac:dyDescent="0.3">
      <c r="B28" t="str">
        <f>IF(Liste!C28="Côte du Rhône",Liste!B28,"")</f>
        <v/>
      </c>
      <c r="C28" t="str">
        <f>IF(Liste!C28="Côte du Rhône",Liste!C28,"")</f>
        <v/>
      </c>
      <c r="D28" t="str">
        <f>IF(C28="côte du rhône",Liste!D28,"")</f>
        <v/>
      </c>
      <c r="E28" s="14" t="str">
        <f>IF(Liste!C28="Côte du Rhône",Liste!E28,"")</f>
        <v/>
      </c>
      <c r="F28" t="str">
        <f>IF(Liste!C28="côte du rhône",Liste!F28,"")</f>
        <v/>
      </c>
    </row>
    <row r="29" spans="1:6" x14ac:dyDescent="0.3">
      <c r="B29" t="str">
        <f>IF(Liste!C29="Côte du Rhône",Liste!B29,"")</f>
        <v/>
      </c>
      <c r="C29" t="str">
        <f>IF(Liste!C29="Côte du Rhône",Liste!C29,"")</f>
        <v/>
      </c>
      <c r="D29" t="str">
        <f>IF(C29="côte du rhône",Liste!D29,"")</f>
        <v/>
      </c>
      <c r="E29" s="14" t="str">
        <f>IF(Liste!C29="Côte du Rhône",Liste!E29,"")</f>
        <v/>
      </c>
      <c r="F29" t="str">
        <f>IF(Liste!C29="côte du rhône",Liste!F29,"")</f>
        <v/>
      </c>
    </row>
    <row r="30" spans="1:6" x14ac:dyDescent="0.3">
      <c r="B30" t="str">
        <f>IF(Liste!C30="Côte du Rhône",Liste!B30,"")</f>
        <v/>
      </c>
      <c r="C30" t="str">
        <f>IF(Liste!C30="Côte du Rhône",Liste!C30,"")</f>
        <v/>
      </c>
      <c r="D30" t="str">
        <f>IF(C30="côte du rhône",Liste!D30,"")</f>
        <v/>
      </c>
      <c r="E30" s="14" t="str">
        <f>IF(Liste!C30="Côte du Rhône",Liste!E30,"")</f>
        <v/>
      </c>
      <c r="F30" t="str">
        <f>IF(Liste!C30="côte du rhône",Liste!F30,"")</f>
        <v/>
      </c>
    </row>
    <row r="31" spans="1:6" x14ac:dyDescent="0.3">
      <c r="B31" t="str">
        <f>IF(Liste!C31="Côte du Rhône",Liste!B31,"")</f>
        <v/>
      </c>
      <c r="C31" t="str">
        <f>IF(Liste!C31="Côte du Rhône",Liste!C31,"")</f>
        <v/>
      </c>
      <c r="D31" t="str">
        <f>IF(C31="côte du rhône",Liste!D31,"")</f>
        <v/>
      </c>
      <c r="E31" s="14" t="str">
        <f>IF(Liste!C31="Côte du Rhône",Liste!E31,"")</f>
        <v/>
      </c>
      <c r="F31" t="str">
        <f>IF(Liste!C31="côte du rhône",Liste!F31,"")</f>
        <v/>
      </c>
    </row>
    <row r="32" spans="1:6" x14ac:dyDescent="0.3">
      <c r="A32" t="s">
        <v>40</v>
      </c>
      <c r="C32" t="str">
        <f>IF(Liste!C32="Bordeaux",C34,"")</f>
        <v/>
      </c>
      <c r="E32" s="12"/>
      <c r="F32">
        <f>SUM(F5:F31)</f>
        <v>29</v>
      </c>
    </row>
  </sheetData>
  <conditionalFormatting sqref="B4">
    <cfRule type="cellIs" dxfId="2" priority="2" stopIfTrue="1" operator="equal">
      <formula>"blanc"</formula>
    </cfRule>
  </conditionalFormatting>
  <conditionalFormatting sqref="A5:E31">
    <cfRule type="containsText" dxfId="0" priority="1" operator="containsText" text="rouge">
      <formula>NOT(ISERROR(SEARCH("rouge",A5)))</formula>
    </cfRule>
  </conditionalFormatting>
  <dataValidations count="1">
    <dataValidation type="list" allowBlank="1" showInputMessage="1" showErrorMessage="1" sqref="C4">
      <formula1>$C$40:$C$46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  <sheetView workbookViewId="1"/>
    <sheetView workbookViewId="2"/>
  </sheetViews>
  <sheetFormatPr baseColWidth="10" defaultRowHeight="16.5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  <sheetView workbookViewId="1"/>
    <sheetView workbookViewId="2"/>
  </sheetViews>
  <sheetFormatPr baseColWidth="10" defaultRowHeight="16.5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  <sheetView workbookViewId="1"/>
    <sheetView workbookViewId="2"/>
  </sheetViews>
  <sheetFormatPr baseColWidth="10" defaultRowHeight="16.5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  <sheetView workbookViewId="1"/>
    <sheetView workbookViewId="2"/>
  </sheetViews>
  <sheetFormatPr baseColWidth="10"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Liste</vt:lpstr>
      <vt:lpstr>Bordeaux</vt:lpstr>
      <vt:lpstr>Côte Rhône</vt:lpstr>
      <vt:lpstr>Feuil4</vt:lpstr>
      <vt:lpstr>Feuil5</vt:lpstr>
      <vt:lpstr>Feuil6</vt:lpstr>
      <vt:lpstr>Feuil7</vt:lpstr>
      <vt:lpstr>region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w36xb2w</cp:lastModifiedBy>
  <dcterms:created xsi:type="dcterms:W3CDTF">2014-04-08T07:58:11Z</dcterms:created>
  <dcterms:modified xsi:type="dcterms:W3CDTF">2014-04-08T11:27:05Z</dcterms:modified>
</cp:coreProperties>
</file>