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205" yWindow="2730" windowWidth="14805" windowHeight="8010"/>
  </bookViews>
  <sheets>
    <sheet name="Sheet1" sheetId="1" r:id="rId1"/>
  </sheets>
  <definedNames>
    <definedName name="_xlnm.Print_Area" localSheetId="0">Sheet1!$C$2:$I$55</definedName>
  </definedNames>
  <calcPr calcId="145621"/>
  <pivotCaches>
    <pivotCache cacheId="22" r:id="rId2"/>
  </pivotCaches>
</workbook>
</file>

<file path=xl/calcChain.xml><?xml version="1.0" encoding="utf-8"?>
<calcChain xmlns="http://schemas.openxmlformats.org/spreadsheetml/2006/main">
  <c r="D55" i="1" l="1"/>
  <c r="D54" i="1"/>
  <c r="D53" i="1"/>
  <c r="D51" i="1"/>
  <c r="D49" i="1"/>
  <c r="D47" i="1"/>
  <c r="D46" i="1"/>
  <c r="D44" i="1"/>
  <c r="D40" i="1"/>
  <c r="D32" i="1"/>
  <c r="D29" i="1"/>
  <c r="D27" i="1"/>
  <c r="D25" i="1"/>
  <c r="D24" i="1"/>
  <c r="D23" i="1"/>
  <c r="D18" i="1"/>
  <c r="D12" i="1"/>
  <c r="D5" i="1"/>
</calcChain>
</file>

<file path=xl/sharedStrings.xml><?xml version="1.0" encoding="utf-8"?>
<sst xmlns="http://schemas.openxmlformats.org/spreadsheetml/2006/main" count="82" uniqueCount="15">
  <si>
    <t>sexe</t>
  </si>
  <si>
    <t>âge</t>
  </si>
  <si>
    <t>F</t>
  </si>
  <si>
    <t>H</t>
  </si>
  <si>
    <t>classe</t>
  </si>
  <si>
    <t>Étiquettes de lignes</t>
  </si>
  <si>
    <t>Total général</t>
  </si>
  <si>
    <t>Étiquettes de colonnes</t>
  </si>
  <si>
    <t>Nombre de âge</t>
  </si>
  <si>
    <t>&lt;15 ou (vide)</t>
  </si>
  <si>
    <t>15-24</t>
  </si>
  <si>
    <t>25-34</t>
  </si>
  <si>
    <t>35-44</t>
  </si>
  <si>
    <t>45-54</t>
  </si>
  <si>
    <t>55-65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</si>
</sst>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8"/>
      <color theme="1"/>
      <name val="Arial Narrow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 wrapText="1"/>
    </xf>
    <xf numFmtId="0" fontId="0" fillId="3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5" borderId="0" xfId="0" applyFill="1" applyAlignment="1">
      <alignment horizontal="center"/>
    </xf>
    <xf numFmtId="10" fontId="0" fillId="0" borderId="0" xfId="0" applyNumberFormat="1"/>
    <xf numFmtId="0" fontId="1" fillId="0" borderId="0" xfId="0" pivotButton="1" applyFont="1"/>
  </cellXfs>
  <cellStyles count="1">
    <cellStyle name="Normal" xfId="0" builtinId="0"/>
  </cellStyles>
  <dxfs count="25">
    <dxf>
      <font>
        <name val="Arial Narrow"/>
        <scheme val="none"/>
      </font>
    </dxf>
    <dxf>
      <font>
        <name val="Arial Narrow"/>
        <scheme val="none"/>
      </font>
    </dxf>
    <dxf>
      <font>
        <sz val="8"/>
      </font>
    </dxf>
    <dxf>
      <font>
        <sz val="8"/>
      </font>
    </dxf>
    <dxf>
      <numFmt numFmtId="0" formatCode="General"/>
    </dxf>
    <dxf>
      <font>
        <name val="Arial Narrow"/>
        <scheme val="none"/>
      </font>
    </dxf>
    <dxf>
      <font>
        <name val="Arial Narrow"/>
        <scheme val="none"/>
      </font>
    </dxf>
    <dxf>
      <font>
        <sz val="8"/>
      </font>
    </dxf>
    <dxf>
      <font>
        <sz val="8"/>
      </font>
    </dxf>
    <dxf>
      <numFmt numFmtId="0" formatCode="General"/>
    </dxf>
    <dxf>
      <numFmt numFmtId="14" formatCode="0.00%"/>
    </dxf>
    <dxf>
      <numFmt numFmtId="0" formatCode="General"/>
    </dxf>
    <dxf>
      <font>
        <name val="Arial Narrow"/>
        <scheme val="none"/>
      </font>
    </dxf>
    <dxf>
      <font>
        <name val="Arial Narrow"/>
        <scheme val="none"/>
      </font>
    </dxf>
    <dxf>
      <font>
        <sz val="8"/>
      </font>
    </dxf>
    <dxf>
      <font>
        <sz val="8"/>
      </font>
    </dxf>
    <dxf>
      <numFmt numFmtId="14" formatCode="0.00%"/>
    </dxf>
    <dxf>
      <font>
        <name val="Arial Narrow"/>
        <scheme val="none"/>
      </font>
    </dxf>
    <dxf>
      <font>
        <name val="Arial Narrow"/>
        <scheme val="none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name val="Arial Narrow"/>
        <scheme val="none"/>
      </font>
    </dxf>
    <dxf>
      <font>
        <name val="Arial Narrow"/>
        <scheme val="none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[°GCD sexe &amp; âge 2 (Iou268).xlsx]Sheet1!Tableau croisé dynamique1</c:name>
    <c:fmtId val="0"/>
  </c:pivotSource>
  <c:chart>
    <c:autoTitleDeleted val="0"/>
    <c:pivotFmts>
      <c:pivotFmt>
        <c:idx val="0"/>
        <c:marker>
          <c:symbol val="none"/>
        </c:marker>
      </c:pivotFmt>
      <c:pivotFmt>
        <c:idx val="1"/>
        <c:marker>
          <c:symbol val="none"/>
        </c:marker>
      </c:pivotFmt>
      <c:pivotFmt>
        <c:idx val="2"/>
        <c:spPr>
          <a:solidFill>
            <a:schemeClr val="tx2">
              <a:lumMod val="60000"/>
              <a:lumOff val="40000"/>
            </a:schemeClr>
          </a:solidFill>
          <a:ln>
            <a:solidFill>
              <a:schemeClr val="accent1"/>
            </a:solidFill>
          </a:ln>
        </c:spPr>
        <c:marker>
          <c:symbol val="none"/>
        </c:marker>
      </c:pivotFmt>
      <c:pivotFmt>
        <c:idx val="3"/>
        <c:spPr>
          <a:solidFill>
            <a:schemeClr val="accent2">
              <a:lumMod val="40000"/>
              <a:lumOff val="60000"/>
            </a:schemeClr>
          </a:solidFill>
          <a:ln w="9525">
            <a:solidFill>
              <a:schemeClr val="accent1"/>
            </a:solidFill>
          </a:ln>
        </c:spPr>
        <c:marker>
          <c:symbol val="none"/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Sheet1!$G$4:$G$5</c:f>
              <c:strCache>
                <c:ptCount val="1"/>
                <c:pt idx="0">
                  <c:v>F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  <a:ln w="9525">
              <a:solidFill>
                <a:schemeClr val="accent1"/>
              </a:solidFill>
            </a:ln>
          </c:spPr>
          <c:invertIfNegative val="0"/>
          <c:cat>
            <c:strRef>
              <c:f>Sheet1!$F$6:$F$12</c:f>
              <c:strCache>
                <c:ptCount val="6"/>
                <c:pt idx="0">
                  <c:v>&lt;15 ou (vide)</c:v>
                </c:pt>
                <c:pt idx="1">
                  <c:v>15-24</c:v>
                </c:pt>
                <c:pt idx="2">
                  <c:v>25-34</c:v>
                </c:pt>
                <c:pt idx="3">
                  <c:v>35-44</c:v>
                </c:pt>
                <c:pt idx="4">
                  <c:v>45-54</c:v>
                </c:pt>
                <c:pt idx="5">
                  <c:v>55-65</c:v>
                </c:pt>
              </c:strCache>
            </c:strRef>
          </c:cat>
          <c:val>
            <c:numRef>
              <c:f>Sheet1!$G$6:$G$12</c:f>
              <c:numCache>
                <c:formatCode>General</c:formatCode>
                <c:ptCount val="6"/>
                <c:pt idx="1">
                  <c:v>2</c:v>
                </c:pt>
                <c:pt idx="2">
                  <c:v>7</c:v>
                </c:pt>
                <c:pt idx="3">
                  <c:v>10</c:v>
                </c:pt>
                <c:pt idx="4">
                  <c:v>4</c:v>
                </c:pt>
                <c:pt idx="5">
                  <c:v>2</c:v>
                </c:pt>
              </c:numCache>
            </c:numRef>
          </c:val>
        </c:ser>
        <c:ser>
          <c:idx val="1"/>
          <c:order val="1"/>
          <c:tx>
            <c:strRef>
              <c:f>Sheet1!$H$4:$H$5</c:f>
              <c:strCache>
                <c:ptCount val="1"/>
                <c:pt idx="0">
                  <c:v>H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>
              <a:solidFill>
                <a:schemeClr val="accent1"/>
              </a:solidFill>
            </a:ln>
          </c:spPr>
          <c:invertIfNegative val="0"/>
          <c:cat>
            <c:strRef>
              <c:f>Sheet1!$F$6:$F$12</c:f>
              <c:strCache>
                <c:ptCount val="6"/>
                <c:pt idx="0">
                  <c:v>&lt;15 ou (vide)</c:v>
                </c:pt>
                <c:pt idx="1">
                  <c:v>15-24</c:v>
                </c:pt>
                <c:pt idx="2">
                  <c:v>25-34</c:v>
                </c:pt>
                <c:pt idx="3">
                  <c:v>35-44</c:v>
                </c:pt>
                <c:pt idx="4">
                  <c:v>45-54</c:v>
                </c:pt>
                <c:pt idx="5">
                  <c:v>55-65</c:v>
                </c:pt>
              </c:strCache>
            </c:strRef>
          </c:cat>
          <c:val>
            <c:numRef>
              <c:f>Sheet1!$H$6:$H$12</c:f>
              <c:numCache>
                <c:formatCode>General</c:formatCode>
                <c:ptCount val="6"/>
                <c:pt idx="2">
                  <c:v>12</c:v>
                </c:pt>
                <c:pt idx="3">
                  <c:v>3</c:v>
                </c:pt>
                <c:pt idx="4">
                  <c:v>9</c:v>
                </c:pt>
                <c:pt idx="5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4"/>
        <c:axId val="89696512"/>
        <c:axId val="89785088"/>
      </c:barChart>
      <c:catAx>
        <c:axId val="89696512"/>
        <c:scaling>
          <c:orientation val="minMax"/>
        </c:scaling>
        <c:delete val="0"/>
        <c:axPos val="b"/>
        <c:majorTickMark val="none"/>
        <c:minorTickMark val="none"/>
        <c:tickLblPos val="nextTo"/>
        <c:txPr>
          <a:bodyPr/>
          <a:lstStyle/>
          <a:p>
            <a:pPr>
              <a:defRPr sz="900" b="1">
                <a:latin typeface="Arial Narrow" panose="020B0606020202030204" pitchFamily="34" charset="0"/>
              </a:defRPr>
            </a:pPr>
            <a:endParaRPr lang="fr-FR"/>
          </a:p>
        </c:txPr>
        <c:crossAx val="89785088"/>
        <c:crosses val="autoZero"/>
        <c:auto val="1"/>
        <c:lblAlgn val="ctr"/>
        <c:lblOffset val="100"/>
        <c:noMultiLvlLbl val="0"/>
      </c:catAx>
      <c:valAx>
        <c:axId val="89785088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b="1"/>
            </a:pPr>
            <a:endParaRPr lang="fr-FR"/>
          </a:p>
        </c:txPr>
        <c:crossAx val="89696512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sz="1100"/>
          </a:pPr>
          <a:endParaRPr lang="fr-FR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paperSize="9" orientation="landscape" horizontalDpi="-4" verticalDpi="0"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[°GCD sexe &amp; âge 2 (Iou268).xlsx]Sheet1!Tableau croisé dynamique2</c:name>
    <c:fmtId val="0"/>
  </c:pivotSource>
  <c:chart>
    <c:autoTitleDeleted val="0"/>
    <c:pivotFmts>
      <c:pivotFmt>
        <c:idx val="0"/>
        <c:marker>
          <c:symbol val="none"/>
        </c:marker>
      </c:pivotFmt>
      <c:pivotFmt>
        <c:idx val="1"/>
        <c:marker>
          <c:symbol val="none"/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Sheet1!$G$29:$G$30</c:f>
              <c:strCache>
                <c:ptCount val="1"/>
                <c:pt idx="0">
                  <c:v>F</c:v>
                </c:pt>
              </c:strCache>
            </c:strRef>
          </c:tx>
          <c:invertIfNegative val="0"/>
          <c:cat>
            <c:strRef>
              <c:f>Sheet1!$F$31:$F$37</c:f>
              <c:strCache>
                <c:ptCount val="6"/>
                <c:pt idx="0">
                  <c:v>&lt;15 ou (vide)</c:v>
                </c:pt>
                <c:pt idx="1">
                  <c:v>15-24</c:v>
                </c:pt>
                <c:pt idx="2">
                  <c:v>25-34</c:v>
                </c:pt>
                <c:pt idx="3">
                  <c:v>35-44</c:v>
                </c:pt>
                <c:pt idx="4">
                  <c:v>45-54</c:v>
                </c:pt>
                <c:pt idx="5">
                  <c:v>55-65</c:v>
                </c:pt>
              </c:strCache>
            </c:strRef>
          </c:cat>
          <c:val>
            <c:numRef>
              <c:f>Sheet1!$G$31:$G$37</c:f>
              <c:numCache>
                <c:formatCode>0.00%</c:formatCode>
                <c:ptCount val="6"/>
                <c:pt idx="0">
                  <c:v>0</c:v>
                </c:pt>
                <c:pt idx="1">
                  <c:v>0.08</c:v>
                </c:pt>
                <c:pt idx="2">
                  <c:v>0.28000000000000003</c:v>
                </c:pt>
                <c:pt idx="3">
                  <c:v>0.4</c:v>
                </c:pt>
                <c:pt idx="4">
                  <c:v>0.16</c:v>
                </c:pt>
                <c:pt idx="5">
                  <c:v>0.08</c:v>
                </c:pt>
              </c:numCache>
            </c:numRef>
          </c:val>
        </c:ser>
        <c:ser>
          <c:idx val="1"/>
          <c:order val="1"/>
          <c:tx>
            <c:strRef>
              <c:f>Sheet1!$H$29:$H$30</c:f>
              <c:strCache>
                <c:ptCount val="1"/>
                <c:pt idx="0">
                  <c:v>H</c:v>
                </c:pt>
              </c:strCache>
            </c:strRef>
          </c:tx>
          <c:invertIfNegative val="0"/>
          <c:cat>
            <c:strRef>
              <c:f>Sheet1!$F$31:$F$37</c:f>
              <c:strCache>
                <c:ptCount val="6"/>
                <c:pt idx="0">
                  <c:v>&lt;15 ou (vide)</c:v>
                </c:pt>
                <c:pt idx="1">
                  <c:v>15-24</c:v>
                </c:pt>
                <c:pt idx="2">
                  <c:v>25-34</c:v>
                </c:pt>
                <c:pt idx="3">
                  <c:v>35-44</c:v>
                </c:pt>
                <c:pt idx="4">
                  <c:v>45-54</c:v>
                </c:pt>
                <c:pt idx="5">
                  <c:v>55-65</c:v>
                </c:pt>
              </c:strCache>
            </c:strRef>
          </c:cat>
          <c:val>
            <c:numRef>
              <c:f>Sheet1!$H$31:$H$37</c:f>
              <c:numCache>
                <c:formatCode>0.00%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0.44444444444444442</c:v>
                </c:pt>
                <c:pt idx="3">
                  <c:v>0.1111111111111111</c:v>
                </c:pt>
                <c:pt idx="4">
                  <c:v>0.33333333333333331</c:v>
                </c:pt>
                <c:pt idx="5">
                  <c:v>0.1111111111111111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9838336"/>
        <c:axId val="89839872"/>
      </c:barChart>
      <c:catAx>
        <c:axId val="89838336"/>
        <c:scaling>
          <c:orientation val="minMax"/>
        </c:scaling>
        <c:delete val="0"/>
        <c:axPos val="b"/>
        <c:majorTickMark val="out"/>
        <c:minorTickMark val="none"/>
        <c:tickLblPos val="nextTo"/>
        <c:crossAx val="89839872"/>
        <c:crosses val="autoZero"/>
        <c:auto val="1"/>
        <c:lblAlgn val="ctr"/>
        <c:lblOffset val="100"/>
        <c:noMultiLvlLbl val="0"/>
      </c:catAx>
      <c:valAx>
        <c:axId val="89839872"/>
        <c:scaling>
          <c:orientation val="minMax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crossAx val="8983833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152399</xdr:colOff>
      <xdr:row>12</xdr:row>
      <xdr:rowOff>38100</xdr:rowOff>
    </xdr:from>
    <xdr:to>
      <xdr:col>8</xdr:col>
      <xdr:colOff>800099</xdr:colOff>
      <xdr:row>27</xdr:row>
      <xdr:rowOff>161925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37</xdr:row>
      <xdr:rowOff>71437</xdr:rowOff>
    </xdr:from>
    <xdr:to>
      <xdr:col>8</xdr:col>
      <xdr:colOff>828675</xdr:colOff>
      <xdr:row>51</xdr:row>
      <xdr:rowOff>147637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uteur" refreshedDate="41857.882534143515" createdVersion="4" refreshedVersion="4" minRefreshableVersion="3" recordCount="53">
  <cacheSource type="worksheet">
    <worksheetSource ref="C2:D55" sheet="Sheet1"/>
  </cacheSource>
  <cacheFields count="2">
    <cacheField name="sexe" numFmtId="0">
      <sharedItems count="2">
        <s v="F"/>
        <s v="H"/>
      </sharedItems>
    </cacheField>
    <cacheField name="âge" numFmtId="0">
      <sharedItems containsString="0" containsBlank="1" containsNumber="1" containsInteger="1" minValue="22" maxValue="63" count="33">
        <n v="30"/>
        <n v="23"/>
        <n v="42"/>
        <n v="34"/>
        <n v="37"/>
        <n v="35"/>
        <n v="40"/>
        <n v="33"/>
        <n v="41"/>
        <n v="28"/>
        <n v="53"/>
        <n v="25"/>
        <n v="45"/>
        <n v="55"/>
        <n v="49"/>
        <n v="54"/>
        <n v="31"/>
        <n v="47"/>
        <n v="46"/>
        <n v="56"/>
        <n v="29"/>
        <n v="51"/>
        <m/>
        <n v="50"/>
        <n v="44"/>
        <n v="27"/>
        <n v="43"/>
        <n v="22"/>
        <n v="63"/>
        <n v="39"/>
        <n v="32"/>
        <n v="36"/>
        <n v="60"/>
      </sharedItems>
      <fieldGroup base="1">
        <rangePr autoStart="0" autoEnd="0" startNum="15" endNum="65" groupInterval="10"/>
        <groupItems count="7">
          <s v="&lt;15 ou (vide)"/>
          <s v="15-24"/>
          <s v="25-34"/>
          <s v="35-44"/>
          <s v="45-54"/>
          <s v="55-65"/>
          <s v="&gt;65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3">
  <r>
    <x v="0"/>
    <x v="0"/>
  </r>
  <r>
    <x v="0"/>
    <x v="1"/>
  </r>
  <r>
    <x v="0"/>
    <x v="2"/>
  </r>
  <r>
    <x v="0"/>
    <x v="3"/>
  </r>
  <r>
    <x v="0"/>
    <x v="4"/>
  </r>
  <r>
    <x v="0"/>
    <x v="5"/>
  </r>
  <r>
    <x v="0"/>
    <x v="6"/>
  </r>
  <r>
    <x v="0"/>
    <x v="7"/>
  </r>
  <r>
    <x v="0"/>
    <x v="0"/>
  </r>
  <r>
    <x v="0"/>
    <x v="8"/>
  </r>
  <r>
    <x v="1"/>
    <x v="9"/>
  </r>
  <r>
    <x v="1"/>
    <x v="10"/>
  </r>
  <r>
    <x v="0"/>
    <x v="11"/>
  </r>
  <r>
    <x v="1"/>
    <x v="12"/>
  </r>
  <r>
    <x v="1"/>
    <x v="0"/>
  </r>
  <r>
    <x v="1"/>
    <x v="13"/>
  </r>
  <r>
    <x v="0"/>
    <x v="13"/>
  </r>
  <r>
    <x v="0"/>
    <x v="11"/>
  </r>
  <r>
    <x v="1"/>
    <x v="14"/>
  </r>
  <r>
    <x v="1"/>
    <x v="15"/>
  </r>
  <r>
    <x v="1"/>
    <x v="16"/>
  </r>
  <r>
    <x v="0"/>
    <x v="17"/>
  </r>
  <r>
    <x v="0"/>
    <x v="10"/>
  </r>
  <r>
    <x v="1"/>
    <x v="18"/>
  </r>
  <r>
    <x v="1"/>
    <x v="19"/>
  </r>
  <r>
    <x v="1"/>
    <x v="20"/>
  </r>
  <r>
    <x v="1"/>
    <x v="15"/>
  </r>
  <r>
    <x v="1"/>
    <x v="21"/>
  </r>
  <r>
    <x v="0"/>
    <x v="15"/>
  </r>
  <r>
    <x v="1"/>
    <x v="20"/>
  </r>
  <r>
    <x v="0"/>
    <x v="7"/>
  </r>
  <r>
    <x v="1"/>
    <x v="20"/>
  </r>
  <r>
    <x v="0"/>
    <x v="12"/>
  </r>
  <r>
    <x v="1"/>
    <x v="0"/>
  </r>
  <r>
    <x v="0"/>
    <x v="22"/>
  </r>
  <r>
    <x v="1"/>
    <x v="23"/>
  </r>
  <r>
    <x v="0"/>
    <x v="24"/>
  </r>
  <r>
    <x v="1"/>
    <x v="25"/>
  </r>
  <r>
    <x v="1"/>
    <x v="0"/>
  </r>
  <r>
    <x v="1"/>
    <x v="23"/>
  </r>
  <r>
    <x v="0"/>
    <x v="5"/>
  </r>
  <r>
    <x v="1"/>
    <x v="26"/>
  </r>
  <r>
    <x v="0"/>
    <x v="27"/>
  </r>
  <r>
    <x v="0"/>
    <x v="28"/>
  </r>
  <r>
    <x v="0"/>
    <x v="29"/>
  </r>
  <r>
    <x v="1"/>
    <x v="25"/>
  </r>
  <r>
    <x v="1"/>
    <x v="4"/>
  </r>
  <r>
    <x v="1"/>
    <x v="30"/>
  </r>
  <r>
    <x v="0"/>
    <x v="6"/>
  </r>
  <r>
    <x v="1"/>
    <x v="0"/>
  </r>
  <r>
    <x v="0"/>
    <x v="31"/>
  </r>
  <r>
    <x v="1"/>
    <x v="32"/>
  </r>
  <r>
    <x v="1"/>
    <x v="29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eau croisé dynamique2" cacheId="22" applyNumberFormats="0" applyBorderFormats="0" applyFontFormats="0" applyPatternFormats="0" applyAlignmentFormats="0" applyWidthHeightFormats="1" dataCaption="Valeurs" updatedVersion="4" minRefreshableVersion="3" useAutoFormatting="1" itemPrintTitles="1" createdVersion="4" indent="0" outline="1" outlineData="1" multipleFieldFilters="0" chartFormat="1">
  <location ref="F29:I37" firstHeaderRow="1" firstDataRow="2" firstDataCol="1"/>
  <pivotFields count="2">
    <pivotField axis="axisCol" showAll="0">
      <items count="3">
        <item x="0"/>
        <item x="1"/>
        <item t="default"/>
      </items>
    </pivotField>
    <pivotField axis="axisRow" dataField="1" showAll="0">
      <items count="8">
        <item x="0"/>
        <item x="1"/>
        <item x="2"/>
        <item x="3"/>
        <item x="4"/>
        <item x="5"/>
        <item x="6"/>
        <item t="default"/>
      </items>
    </pivotField>
  </pivotFields>
  <rowFields count="1">
    <field x="1"/>
  </rowFields>
  <rowItems count="7">
    <i>
      <x/>
    </i>
    <i>
      <x v="1"/>
    </i>
    <i>
      <x v="2"/>
    </i>
    <i>
      <x v="3"/>
    </i>
    <i>
      <x v="4"/>
    </i>
    <i>
      <x v="5"/>
    </i>
    <i t="grand">
      <x/>
    </i>
  </rowItems>
  <colFields count="1">
    <field x="0"/>
  </colFields>
  <colItems count="3">
    <i>
      <x/>
    </i>
    <i>
      <x v="1"/>
    </i>
    <i t="grand">
      <x/>
    </i>
  </colItems>
  <dataFields count="1">
    <dataField name="Nombre de âge" fld="1" subtotal="count" showDataAs="percentOfCol" baseField="0" baseItem="0" numFmtId="10"/>
  </dataFields>
  <chartFormats count="2">
    <chartFormat chart="0" format="0" series="1">
      <pivotArea type="data" outline="0" fieldPosition="0">
        <references count="1">
          <reference field="0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0" count="1" selected="0">
            <x v="1"/>
          </reference>
        </references>
      </pivotArea>
    </chartFormat>
  </chartFormat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Tableau croisé dynamique1" cacheId="22" applyNumberFormats="0" applyBorderFormats="0" applyFontFormats="0" applyPatternFormats="0" applyAlignmentFormats="0" applyWidthHeightFormats="1" dataCaption="Valeurs" updatedVersion="4" minRefreshableVersion="3" useAutoFormatting="1" itemPrintTitles="1" createdVersion="4" indent="0" outline="1" outlineData="1" multipleFieldFilters="0" chartFormat="1">
  <location ref="F4:I12" firstHeaderRow="1" firstDataRow="2" firstDataCol="1"/>
  <pivotFields count="2">
    <pivotField axis="axisCol" showAll="0">
      <items count="3">
        <item x="0"/>
        <item x="1"/>
        <item t="default"/>
      </items>
    </pivotField>
    <pivotField axis="axisRow" dataField="1" showAll="0">
      <items count="8">
        <item x="0"/>
        <item x="1"/>
        <item x="2"/>
        <item x="3"/>
        <item x="4"/>
        <item x="5"/>
        <item x="6"/>
        <item t="default"/>
      </items>
    </pivotField>
  </pivotFields>
  <rowFields count="1">
    <field x="1"/>
  </rowFields>
  <rowItems count="7">
    <i>
      <x/>
    </i>
    <i>
      <x v="1"/>
    </i>
    <i>
      <x v="2"/>
    </i>
    <i>
      <x v="3"/>
    </i>
    <i>
      <x v="4"/>
    </i>
    <i>
      <x v="5"/>
    </i>
    <i t="grand">
      <x/>
    </i>
  </rowItems>
  <colFields count="1">
    <field x="0"/>
  </colFields>
  <colItems count="3">
    <i>
      <x/>
    </i>
    <i>
      <x v="1"/>
    </i>
    <i t="grand">
      <x/>
    </i>
  </colItems>
  <dataFields count="1">
    <dataField name="Nombre de âge" fld="1" subtotal="count" baseField="0" baseItem="0"/>
  </dataFields>
  <formats count="5">
    <format dxfId="24">
      <pivotArea field="1" type="button" dataOnly="0" labelOnly="1" outline="0" axis="axisRow" fieldPosition="0"/>
    </format>
    <format dxfId="23">
      <pivotArea field="0" type="button" dataOnly="0" labelOnly="1" outline="0" axis="axisCol" fieldPosition="0"/>
    </format>
    <format dxfId="22">
      <pivotArea field="1" type="button" dataOnly="0" labelOnly="1" outline="0" axis="axisRow" fieldPosition="0"/>
    </format>
    <format dxfId="21">
      <pivotArea field="0" type="button" dataOnly="0" labelOnly="1" outline="0" axis="axisCol" fieldPosition="0"/>
    </format>
    <format dxfId="11">
      <pivotArea outline="0" fieldPosition="0">
        <references count="1">
          <reference field="4294967294" count="1">
            <x v="0"/>
          </reference>
        </references>
      </pivotArea>
    </format>
  </formats>
  <chartFormats count="4">
    <chartFormat chart="0" format="0" series="1">
      <pivotArea type="data" outline="0" fieldPosition="0">
        <references count="1">
          <reference field="0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0" count="1" selected="0">
            <x v="1"/>
          </reference>
        </references>
      </pivotArea>
    </chartFormat>
    <chartFormat chart="0" format="2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1"/>
          </reference>
        </references>
      </pivotArea>
    </chartFormat>
    <chartFormat chart="0" format="3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0"/>
          </reference>
        </references>
      </pivotArea>
    </chartFormat>
  </chartFormat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I55"/>
  <sheetViews>
    <sheetView tabSelected="1" topLeftCell="A27" workbookViewId="0">
      <selection activeCell="K33" sqref="K33"/>
    </sheetView>
  </sheetViews>
  <sheetFormatPr baseColWidth="10" defaultColWidth="9.140625" defaultRowHeight="15" x14ac:dyDescent="0.25"/>
  <cols>
    <col min="1" max="2" width="0.7109375" customWidth="1"/>
    <col min="3" max="4" width="6.140625" style="10" customWidth="1"/>
    <col min="5" max="5" width="2.85546875" customWidth="1"/>
    <col min="6" max="6" width="16.140625" customWidth="1"/>
    <col min="7" max="7" width="18.140625" customWidth="1"/>
    <col min="8" max="8" width="9.140625" customWidth="1"/>
    <col min="9" max="9" width="12.5703125" customWidth="1"/>
    <col min="11" max="11" width="21" bestFit="1" customWidth="1"/>
    <col min="12" max="12" width="23.85546875" bestFit="1" customWidth="1"/>
    <col min="13" max="13" width="8.140625" customWidth="1"/>
    <col min="14" max="14" width="12.5703125" bestFit="1" customWidth="1"/>
  </cols>
  <sheetData>
    <row r="1" spans="3:9" ht="3.75" customHeight="1" x14ac:dyDescent="0.25"/>
    <row r="2" spans="3:9" x14ac:dyDescent="0.25">
      <c r="C2" s="4" t="s">
        <v>0</v>
      </c>
      <c r="D2" s="4" t="s">
        <v>1</v>
      </c>
      <c r="F2" s="11" t="s">
        <v>4</v>
      </c>
      <c r="G2" s="11">
        <v>25</v>
      </c>
      <c r="H2" s="11">
        <v>35</v>
      </c>
      <c r="I2" s="11">
        <v>45</v>
      </c>
    </row>
    <row r="3" spans="3:9" x14ac:dyDescent="0.25">
      <c r="C3" s="5" t="s">
        <v>2</v>
      </c>
      <c r="D3" s="5">
        <v>30</v>
      </c>
    </row>
    <row r="4" spans="3:9" x14ac:dyDescent="0.25">
      <c r="C4" s="5" t="s">
        <v>2</v>
      </c>
      <c r="D4" s="6">
        <v>23</v>
      </c>
      <c r="F4" s="1" t="s">
        <v>8</v>
      </c>
      <c r="G4" s="13" t="s">
        <v>7</v>
      </c>
    </row>
    <row r="5" spans="3:9" x14ac:dyDescent="0.25">
      <c r="C5" s="5" t="s">
        <v>2</v>
      </c>
      <c r="D5" s="6">
        <f>2014-1972</f>
        <v>42</v>
      </c>
      <c r="F5" s="13" t="s">
        <v>5</v>
      </c>
      <c r="G5" t="s">
        <v>2</v>
      </c>
      <c r="H5" t="s">
        <v>3</v>
      </c>
      <c r="I5" t="s">
        <v>6</v>
      </c>
    </row>
    <row r="6" spans="3:9" x14ac:dyDescent="0.25">
      <c r="C6" s="7" t="s">
        <v>2</v>
      </c>
      <c r="D6" s="6">
        <v>34</v>
      </c>
      <c r="F6" s="2" t="s">
        <v>9</v>
      </c>
      <c r="G6" s="3"/>
      <c r="H6" s="3"/>
      <c r="I6" s="3"/>
    </row>
    <row r="7" spans="3:9" x14ac:dyDescent="0.25">
      <c r="C7" s="7" t="s">
        <v>2</v>
      </c>
      <c r="D7" s="6">
        <v>37</v>
      </c>
      <c r="F7" s="2" t="s">
        <v>10</v>
      </c>
      <c r="G7" s="3">
        <v>2</v>
      </c>
      <c r="H7" s="3"/>
      <c r="I7" s="3">
        <v>2</v>
      </c>
    </row>
    <row r="8" spans="3:9" x14ac:dyDescent="0.25">
      <c r="C8" s="7" t="s">
        <v>2</v>
      </c>
      <c r="D8" s="6">
        <v>35</v>
      </c>
      <c r="F8" s="2" t="s">
        <v>11</v>
      </c>
      <c r="G8" s="3">
        <v>7</v>
      </c>
      <c r="H8" s="3">
        <v>12</v>
      </c>
      <c r="I8" s="3">
        <v>19</v>
      </c>
    </row>
    <row r="9" spans="3:9" x14ac:dyDescent="0.25">
      <c r="C9" s="7" t="s">
        <v>2</v>
      </c>
      <c r="D9" s="6">
        <v>40</v>
      </c>
      <c r="F9" s="2" t="s">
        <v>12</v>
      </c>
      <c r="G9" s="3">
        <v>10</v>
      </c>
      <c r="H9" s="3">
        <v>3</v>
      </c>
      <c r="I9" s="3">
        <v>13</v>
      </c>
    </row>
    <row r="10" spans="3:9" x14ac:dyDescent="0.25">
      <c r="C10" s="7" t="s">
        <v>2</v>
      </c>
      <c r="D10" s="6">
        <v>33</v>
      </c>
      <c r="F10" s="2" t="s">
        <v>13</v>
      </c>
      <c r="G10" s="3">
        <v>4</v>
      </c>
      <c r="H10" s="3">
        <v>9</v>
      </c>
      <c r="I10" s="3">
        <v>13</v>
      </c>
    </row>
    <row r="11" spans="3:9" x14ac:dyDescent="0.25">
      <c r="C11" s="7" t="s">
        <v>2</v>
      </c>
      <c r="D11" s="6">
        <v>30</v>
      </c>
      <c r="F11" s="2" t="s">
        <v>14</v>
      </c>
      <c r="G11" s="3">
        <v>2</v>
      </c>
      <c r="H11" s="3">
        <v>3</v>
      </c>
      <c r="I11" s="3">
        <v>5</v>
      </c>
    </row>
    <row r="12" spans="3:9" x14ac:dyDescent="0.25">
      <c r="C12" s="7" t="s">
        <v>2</v>
      </c>
      <c r="D12" s="6">
        <f>2014-1973</f>
        <v>41</v>
      </c>
      <c r="F12" s="2" t="s">
        <v>6</v>
      </c>
      <c r="G12" s="3">
        <v>25</v>
      </c>
      <c r="H12" s="3">
        <v>27</v>
      </c>
      <c r="I12" s="3">
        <v>52</v>
      </c>
    </row>
    <row r="13" spans="3:9" x14ac:dyDescent="0.25">
      <c r="C13" s="7" t="s">
        <v>3</v>
      </c>
      <c r="D13" s="6">
        <v>28</v>
      </c>
    </row>
    <row r="14" spans="3:9" x14ac:dyDescent="0.25">
      <c r="C14" s="7" t="s">
        <v>3</v>
      </c>
      <c r="D14" s="6">
        <v>53</v>
      </c>
    </row>
    <row r="15" spans="3:9" x14ac:dyDescent="0.25">
      <c r="C15" s="7" t="s">
        <v>2</v>
      </c>
      <c r="D15" s="6">
        <v>25</v>
      </c>
    </row>
    <row r="16" spans="3:9" x14ac:dyDescent="0.25">
      <c r="C16" s="7" t="s">
        <v>3</v>
      </c>
      <c r="D16" s="6">
        <v>45</v>
      </c>
    </row>
    <row r="17" spans="3:9" x14ac:dyDescent="0.25">
      <c r="C17" s="7" t="s">
        <v>3</v>
      </c>
      <c r="D17" s="6">
        <v>30</v>
      </c>
    </row>
    <row r="18" spans="3:9" x14ac:dyDescent="0.25">
      <c r="C18" s="7" t="s">
        <v>3</v>
      </c>
      <c r="D18" s="7">
        <f>2014-1959</f>
        <v>55</v>
      </c>
    </row>
    <row r="19" spans="3:9" x14ac:dyDescent="0.25">
      <c r="C19" s="7" t="s">
        <v>2</v>
      </c>
      <c r="D19" s="6">
        <v>55</v>
      </c>
    </row>
    <row r="20" spans="3:9" x14ac:dyDescent="0.25">
      <c r="C20" s="7" t="s">
        <v>2</v>
      </c>
      <c r="D20" s="6">
        <v>25</v>
      </c>
    </row>
    <row r="21" spans="3:9" x14ac:dyDescent="0.25">
      <c r="C21" s="7" t="s">
        <v>3</v>
      </c>
      <c r="D21" s="6">
        <v>49</v>
      </c>
    </row>
    <row r="22" spans="3:9" x14ac:dyDescent="0.25">
      <c r="C22" s="7" t="s">
        <v>3</v>
      </c>
      <c r="D22" s="6">
        <v>54</v>
      </c>
    </row>
    <row r="23" spans="3:9" x14ac:dyDescent="0.25">
      <c r="C23" s="8" t="s">
        <v>3</v>
      </c>
      <c r="D23" s="8">
        <f>2014-1983</f>
        <v>31</v>
      </c>
    </row>
    <row r="24" spans="3:9" x14ac:dyDescent="0.25">
      <c r="C24" s="8" t="s">
        <v>2</v>
      </c>
      <c r="D24" s="8">
        <f>2014-1967</f>
        <v>47</v>
      </c>
    </row>
    <row r="25" spans="3:9" x14ac:dyDescent="0.25">
      <c r="C25" s="8" t="s">
        <v>2</v>
      </c>
      <c r="D25" s="8">
        <f>2014-1961</f>
        <v>53</v>
      </c>
    </row>
    <row r="26" spans="3:9" x14ac:dyDescent="0.25">
      <c r="C26" s="8" t="s">
        <v>3</v>
      </c>
      <c r="D26" s="8">
        <v>46</v>
      </c>
    </row>
    <row r="27" spans="3:9" x14ac:dyDescent="0.25">
      <c r="C27" s="8" t="s">
        <v>3</v>
      </c>
      <c r="D27" s="8">
        <f>2014-1958</f>
        <v>56</v>
      </c>
    </row>
    <row r="28" spans="3:9" x14ac:dyDescent="0.25">
      <c r="C28" s="8" t="s">
        <v>3</v>
      </c>
      <c r="D28" s="8">
        <v>29</v>
      </c>
    </row>
    <row r="29" spans="3:9" x14ac:dyDescent="0.25">
      <c r="C29" s="8" t="s">
        <v>3</v>
      </c>
      <c r="D29" s="8">
        <f>2014-1960</f>
        <v>54</v>
      </c>
      <c r="F29" s="1" t="s">
        <v>8</v>
      </c>
      <c r="G29" s="1" t="s">
        <v>7</v>
      </c>
    </row>
    <row r="30" spans="3:9" x14ac:dyDescent="0.25">
      <c r="C30" s="8" t="s">
        <v>3</v>
      </c>
      <c r="D30" s="8">
        <v>51</v>
      </c>
      <c r="F30" s="1" t="s">
        <v>5</v>
      </c>
      <c r="G30" t="s">
        <v>2</v>
      </c>
      <c r="H30" t="s">
        <v>3</v>
      </c>
      <c r="I30" t="s">
        <v>6</v>
      </c>
    </row>
    <row r="31" spans="3:9" x14ac:dyDescent="0.25">
      <c r="C31" s="8" t="s">
        <v>2</v>
      </c>
      <c r="D31" s="8">
        <v>54</v>
      </c>
      <c r="F31" s="2" t="s">
        <v>9</v>
      </c>
      <c r="G31" s="12">
        <v>0</v>
      </c>
      <c r="H31" s="12">
        <v>0</v>
      </c>
      <c r="I31" s="12">
        <v>0</v>
      </c>
    </row>
    <row r="32" spans="3:9" x14ac:dyDescent="0.25">
      <c r="C32" s="8" t="s">
        <v>3</v>
      </c>
      <c r="D32" s="8">
        <f>2014-1985</f>
        <v>29</v>
      </c>
      <c r="F32" s="2" t="s">
        <v>10</v>
      </c>
      <c r="G32" s="12">
        <v>0.08</v>
      </c>
      <c r="H32" s="12">
        <v>0</v>
      </c>
      <c r="I32" s="12">
        <v>3.8461538461538464E-2</v>
      </c>
    </row>
    <row r="33" spans="3:9" x14ac:dyDescent="0.25">
      <c r="C33" s="8" t="s">
        <v>2</v>
      </c>
      <c r="D33" s="8">
        <v>33</v>
      </c>
      <c r="F33" s="2" t="s">
        <v>11</v>
      </c>
      <c r="G33" s="12">
        <v>0.28000000000000003</v>
      </c>
      <c r="H33" s="12">
        <v>0.44444444444444442</v>
      </c>
      <c r="I33" s="12">
        <v>0.36538461538461536</v>
      </c>
    </row>
    <row r="34" spans="3:9" x14ac:dyDescent="0.25">
      <c r="C34" s="8" t="s">
        <v>3</v>
      </c>
      <c r="D34" s="8">
        <v>29</v>
      </c>
      <c r="F34" s="2" t="s">
        <v>12</v>
      </c>
      <c r="G34" s="12">
        <v>0.4</v>
      </c>
      <c r="H34" s="12">
        <v>0.1111111111111111</v>
      </c>
      <c r="I34" s="12">
        <v>0.25</v>
      </c>
    </row>
    <row r="35" spans="3:9" x14ac:dyDescent="0.25">
      <c r="C35" s="8" t="s">
        <v>2</v>
      </c>
      <c r="D35" s="8">
        <v>45</v>
      </c>
      <c r="F35" s="2" t="s">
        <v>13</v>
      </c>
      <c r="G35" s="12">
        <v>0.16</v>
      </c>
      <c r="H35" s="12">
        <v>0.33333333333333331</v>
      </c>
      <c r="I35" s="12">
        <v>0.25</v>
      </c>
    </row>
    <row r="36" spans="3:9" x14ac:dyDescent="0.25">
      <c r="C36" s="8" t="s">
        <v>3</v>
      </c>
      <c r="D36" s="8">
        <v>30</v>
      </c>
      <c r="F36" s="2" t="s">
        <v>14</v>
      </c>
      <c r="G36" s="12">
        <v>0.08</v>
      </c>
      <c r="H36" s="12">
        <v>0.1111111111111111</v>
      </c>
      <c r="I36" s="12">
        <v>9.6153846153846159E-2</v>
      </c>
    </row>
    <row r="37" spans="3:9" x14ac:dyDescent="0.25">
      <c r="C37" s="8" t="s">
        <v>2</v>
      </c>
      <c r="D37" s="8"/>
      <c r="F37" s="2" t="s">
        <v>6</v>
      </c>
      <c r="G37" s="12">
        <v>1</v>
      </c>
      <c r="H37" s="12">
        <v>1</v>
      </c>
      <c r="I37" s="12">
        <v>1</v>
      </c>
    </row>
    <row r="38" spans="3:9" x14ac:dyDescent="0.25">
      <c r="C38" s="8" t="s">
        <v>3</v>
      </c>
      <c r="D38" s="8">
        <v>50</v>
      </c>
    </row>
    <row r="39" spans="3:9" x14ac:dyDescent="0.25">
      <c r="C39" s="8" t="s">
        <v>2</v>
      </c>
      <c r="D39" s="8">
        <v>44</v>
      </c>
    </row>
    <row r="40" spans="3:9" x14ac:dyDescent="0.25">
      <c r="C40" s="8" t="s">
        <v>3</v>
      </c>
      <c r="D40" s="8">
        <f>2014-1987</f>
        <v>27</v>
      </c>
    </row>
    <row r="41" spans="3:9" x14ac:dyDescent="0.25">
      <c r="C41" s="8" t="s">
        <v>3</v>
      </c>
      <c r="D41" s="8">
        <v>30</v>
      </c>
    </row>
    <row r="42" spans="3:9" x14ac:dyDescent="0.25">
      <c r="C42" s="8" t="s">
        <v>3</v>
      </c>
      <c r="D42" s="8">
        <v>50</v>
      </c>
    </row>
    <row r="43" spans="3:9" x14ac:dyDescent="0.25">
      <c r="C43" s="8" t="s">
        <v>2</v>
      </c>
      <c r="D43" s="8">
        <v>35</v>
      </c>
    </row>
    <row r="44" spans="3:9" x14ac:dyDescent="0.25">
      <c r="C44" s="8" t="s">
        <v>3</v>
      </c>
      <c r="D44" s="8">
        <f>2014-1971</f>
        <v>43</v>
      </c>
    </row>
    <row r="45" spans="3:9" x14ac:dyDescent="0.25">
      <c r="C45" s="8" t="s">
        <v>2</v>
      </c>
      <c r="D45" s="8">
        <v>22</v>
      </c>
    </row>
    <row r="46" spans="3:9" x14ac:dyDescent="0.25">
      <c r="C46" s="8" t="s">
        <v>2</v>
      </c>
      <c r="D46" s="8">
        <f>2014-1951</f>
        <v>63</v>
      </c>
    </row>
    <row r="47" spans="3:9" x14ac:dyDescent="0.25">
      <c r="C47" s="8" t="s">
        <v>2</v>
      </c>
      <c r="D47" s="8">
        <f>2014-1975</f>
        <v>39</v>
      </c>
    </row>
    <row r="48" spans="3:9" x14ac:dyDescent="0.25">
      <c r="C48" s="8" t="s">
        <v>3</v>
      </c>
      <c r="D48" s="8">
        <v>27</v>
      </c>
    </row>
    <row r="49" spans="3:4" x14ac:dyDescent="0.25">
      <c r="C49" s="8" t="s">
        <v>3</v>
      </c>
      <c r="D49" s="8">
        <f>2014-1977</f>
        <v>37</v>
      </c>
    </row>
    <row r="50" spans="3:4" x14ac:dyDescent="0.25">
      <c r="C50" s="8" t="s">
        <v>3</v>
      </c>
      <c r="D50" s="8">
        <v>32</v>
      </c>
    </row>
    <row r="51" spans="3:4" x14ac:dyDescent="0.25">
      <c r="C51" s="8" t="s">
        <v>2</v>
      </c>
      <c r="D51" s="8">
        <f>2014-1974</f>
        <v>40</v>
      </c>
    </row>
    <row r="52" spans="3:4" x14ac:dyDescent="0.25">
      <c r="C52" s="8" t="s">
        <v>3</v>
      </c>
      <c r="D52" s="8">
        <v>30</v>
      </c>
    </row>
    <row r="53" spans="3:4" x14ac:dyDescent="0.25">
      <c r="C53" s="9" t="s">
        <v>2</v>
      </c>
      <c r="D53" s="9">
        <f>2014-1978</f>
        <v>36</v>
      </c>
    </row>
    <row r="54" spans="3:4" x14ac:dyDescent="0.25">
      <c r="C54" s="9" t="s">
        <v>3</v>
      </c>
      <c r="D54" s="9">
        <f>2014-1954</f>
        <v>60</v>
      </c>
    </row>
    <row r="55" spans="3:4" x14ac:dyDescent="0.25">
      <c r="C55" s="9" t="s">
        <v>3</v>
      </c>
      <c r="D55" s="9">
        <f>2014-1975</f>
        <v>39</v>
      </c>
    </row>
  </sheetData>
  <pageMargins left="0.54" right="0.4" top="0.42" bottom="0.34" header="0.3" footer="0.3"/>
  <pageSetup paperSize="9" orientation="portrait" horizontalDpi="4294967292" verticalDpi="0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Sheet1</vt:lpstr>
      <vt:lpstr>Sheet1!Zone_d_impression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2014-08-07T14:56:21Z</dcterms:modified>
</cp:coreProperties>
</file>