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790" windowHeight="8445" activeTab="0"/>
  </bookViews>
  <sheets>
    <sheet name="Feuil1" sheetId="1" r:id="rId1"/>
    <sheet name="Feuil2" sheetId="2" r:id="rId2"/>
    <sheet name="Feuil3" sheetId="3" r:id="rId3"/>
  </sheets>
  <definedNames>
    <definedName name="col_f">'Feuil1'!$G:$G</definedName>
    <definedName name="deb_nt">'Feuil1'!$B$4</definedName>
    <definedName name="fin_nt">'Feuil1'!$C$4</definedName>
    <definedName name="hrs_nt">'Feuil1'!$D$4</definedName>
  </definedNames>
  <calcPr fullCalcOnLoad="1"/>
</workbook>
</file>

<file path=xl/comments1.xml><?xml version="1.0" encoding="utf-8"?>
<comments xmlns="http://schemas.openxmlformats.org/spreadsheetml/2006/main">
  <authors>
    <author>Michel_M</author>
  </authors>
  <commentList>
    <comment ref="M4" authorId="0">
      <text>
        <r>
          <rPr>
            <b/>
            <i/>
            <sz val="8"/>
            <color indexed="10"/>
            <rFont val="Tahoma"/>
            <family val="2"/>
          </rPr>
          <t>Inscrire le 1° du mois
par ex 1/3/10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<sst xmlns="http://schemas.openxmlformats.org/spreadsheetml/2006/main" count="21" uniqueCount="20">
  <si>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debut nuit</t>
  </si>
  <si>
    <t>fin nuit</t>
  </si>
  <si>
    <t>arrivée</t>
  </si>
  <si>
    <t>départ</t>
  </si>
  <si>
    <t>heures total</t>
  </si>
  <si>
    <t xml:space="preserve">horaire Type </t>
  </si>
  <si>
    <t xml:space="preserve"> heures nuit</t>
  </si>
  <si>
    <t>heures jour</t>
  </si>
  <si>
    <t>heures nuit</t>
  </si>
  <si>
    <t>date</t>
  </si>
  <si>
    <t>arriv minuit+</t>
  </si>
  <si>
    <t>HORAIRE DE NUIT</t>
  </si>
  <si>
    <t>dep en soirée</t>
  </si>
  <si>
    <t>arriv en soirée</t>
  </si>
  <si>
    <t>arrivée&gt;=dep)</t>
  </si>
  <si>
    <t>dep minuit+</t>
  </si>
  <si>
    <t xml:space="preserve">pour minuit inscrire 24:00.   Limite: 24 heures maximum d'affilée    </t>
  </si>
  <si>
    <t>Saisies uniquement dans cellules 
couleur Turquoise claire</t>
  </si>
  <si>
    <t>TOTAL HEURES</t>
  </si>
  <si>
    <t>masquer colonnes G:L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</si>
</sst>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h]:mm"/>
    <numFmt numFmtId="166" formatCode="[$-40C]dddd\ d\ mmmm\ yyyy"/>
    <numFmt numFmtId="167" formatCode="dd/mm/yy;@"/>
    <numFmt numFmtId="168" formatCode="mmm\-yyyy"/>
  </numFmts>
  <fonts count="41"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12"/>
      <name val="Arial"/>
      <family val="2"/>
    </font>
    <font>
      <sz val="8"/>
      <name val="Tahoma"/>
      <family val="2"/>
    </font>
    <font>
      <b/>
      <i/>
      <sz val="8"/>
      <color indexed="10"/>
      <name val="Tahoma"/>
      <family val="2"/>
    </font>
    <font>
      <b/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8">
    <xf numFmtId="0" fontId="0" fillId="0" borderId="0" xfId="0" applyAlignment="1">
      <alignment/>
    </xf>
    <xf numFmtId="2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7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/>
    </xf>
    <xf numFmtId="167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167" fontId="0" fillId="34" borderId="14" xfId="0" applyNumberFormat="1" applyFill="1" applyBorder="1" applyAlignment="1" applyProtection="1">
      <alignment horizontal="center"/>
      <protection locked="0"/>
    </xf>
    <xf numFmtId="165" fontId="0" fillId="34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167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3" xfId="0" applyFont="1" applyBorder="1" applyAlignment="1">
      <alignment horizontal="centerContinuous"/>
    </xf>
    <xf numFmtId="20" fontId="0" fillId="34" borderId="14" xfId="0" applyNumberFormat="1" applyFill="1" applyBorder="1" applyAlignment="1" applyProtection="1">
      <alignment horizontal="center"/>
      <protection locked="0"/>
    </xf>
    <xf numFmtId="20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65" fontId="0" fillId="0" borderId="14" xfId="0" applyNumberFormat="1" applyBorder="1" applyAlignment="1" applyProtection="1">
      <alignment horizontal="center"/>
      <protection hidden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"/>
  <sheetViews>
    <sheetView showGridLines="0" tabSelected="1" zoomScalePageLayoutView="0" workbookViewId="0" topLeftCell="A1">
      <selection activeCell="M4" sqref="M4"/>
    </sheetView>
  </sheetViews>
  <sheetFormatPr defaultColWidth="12" defaultRowHeight="11.25"/>
  <cols>
    <col min="1" max="1" width="2.16015625" style="0" customWidth="1"/>
    <col min="2" max="2" width="9.33203125" style="0" customWidth="1"/>
    <col min="3" max="3" width="8.5" style="0" customWidth="1"/>
    <col min="4" max="4" width="10.66015625" style="0" customWidth="1"/>
    <col min="5" max="5" width="10.33203125" style="0" customWidth="1"/>
    <col min="6" max="6" width="2.16015625" style="0" customWidth="1"/>
    <col min="7" max="12" width="0" style="0" hidden="1" customWidth="1"/>
    <col min="13" max="13" width="10.83203125" style="7" customWidth="1"/>
    <col min="18" max="18" width="11" style="0" customWidth="1"/>
  </cols>
  <sheetData>
    <row r="1" spans="2:18" s="15" customFormat="1" ht="26.25" customHeight="1">
      <c r="B1" s="27" t="s">
        <v>17</v>
      </c>
      <c r="C1" s="27"/>
      <c r="D1" s="27"/>
      <c r="E1" s="27"/>
      <c r="M1" s="16" t="s">
        <v>16</v>
      </c>
      <c r="N1" s="17"/>
      <c r="O1" s="17"/>
      <c r="P1" s="17"/>
      <c r="Q1" s="17"/>
      <c r="R1" s="17"/>
    </row>
    <row r="2" spans="2:18" ht="11.25">
      <c r="B2" s="24" t="s">
        <v>11</v>
      </c>
      <c r="C2" s="25"/>
      <c r="D2" s="25"/>
      <c r="E2" s="26"/>
      <c r="F2" s="18"/>
      <c r="G2" s="3" t="s">
        <v>19</v>
      </c>
      <c r="H2" s="3"/>
      <c r="I2" s="3"/>
      <c r="J2" s="3"/>
      <c r="K2" s="3"/>
      <c r="L2" s="3"/>
      <c r="M2" s="8" t="str">
        <f>"REPARTITION DES HEURES EN "&amp;UPPER(TEXT(M4,"MMMM aaaa"))</f>
        <v>REPARTITION DES HEURES EN FÉVRIER 2010</v>
      </c>
      <c r="N2" s="4"/>
      <c r="O2" s="4"/>
      <c r="P2" s="4"/>
      <c r="Q2" s="4"/>
      <c r="R2" s="5"/>
    </row>
    <row r="3" spans="2:18" ht="11.25">
      <c r="B3" s="11" t="s">
        <v>0</v>
      </c>
      <c r="C3" s="11" t="s">
        <v>1</v>
      </c>
      <c r="D3" s="11" t="s">
        <v>6</v>
      </c>
      <c r="E3" s="12" t="s">
        <v>7</v>
      </c>
      <c r="F3" s="2"/>
      <c r="G3" t="s">
        <v>13</v>
      </c>
      <c r="H3" t="s">
        <v>10</v>
      </c>
      <c r="I3" t="s">
        <v>12</v>
      </c>
      <c r="J3" t="s">
        <v>15</v>
      </c>
      <c r="K3" s="6" t="s">
        <v>14</v>
      </c>
      <c r="L3" s="9" t="s">
        <v>5</v>
      </c>
      <c r="M3" s="10" t="s">
        <v>9</v>
      </c>
      <c r="N3" s="11" t="s">
        <v>2</v>
      </c>
      <c r="O3" s="11" t="s">
        <v>3</v>
      </c>
      <c r="P3" s="11" t="s">
        <v>4</v>
      </c>
      <c r="Q3" s="12" t="s">
        <v>8</v>
      </c>
      <c r="R3" s="12" t="s">
        <v>7</v>
      </c>
    </row>
    <row r="4" spans="2:18" ht="11.25">
      <c r="B4" s="19">
        <v>0.8333333333333334</v>
      </c>
      <c r="C4" s="19">
        <v>0.25</v>
      </c>
      <c r="D4" s="20">
        <f>MOD(fin_nt-deb_nt,1)</f>
        <v>0.41666666666666663</v>
      </c>
      <c r="E4" s="20">
        <f>1-D4</f>
        <v>0.5833333333333334</v>
      </c>
      <c r="F4" s="1"/>
      <c r="G4">
        <f aca="true" t="shared" si="0" ref="G4:G34">(N4&gt;=deb_nt)*1</f>
        <v>0</v>
      </c>
      <c r="H4">
        <f aca="true" t="shared" si="1" ref="H4:H34">(N4&lt;fin_nt)*1</f>
        <v>0</v>
      </c>
      <c r="I4">
        <f aca="true" t="shared" si="2" ref="I4:I34">(O4&gt;deb_nt)*1</f>
        <v>0</v>
      </c>
      <c r="J4">
        <f aca="true" t="shared" si="3" ref="J4:J34">(O4&lt;=fin_nt)*1</f>
        <v>0</v>
      </c>
      <c r="K4">
        <f aca="true" t="shared" si="4" ref="K4:K12">(N4&gt;=O4)*1</f>
        <v>0</v>
      </c>
      <c r="L4" s="9">
        <f aca="true" t="shared" si="5" ref="L4:L34">IF(COUNT(N4:O4)&lt;2,0,_XLL.BINDEC(K4+10*J4+100*I4+1000*H4+10000*col_f))</f>
        <v>0</v>
      </c>
      <c r="M4" s="13">
        <v>40210</v>
      </c>
      <c r="N4" s="14">
        <v>0.375</v>
      </c>
      <c r="O4" s="14">
        <v>0.75</v>
      </c>
      <c r="P4" s="23">
        <f>IF(COUNT(N4:O4)&lt;2,0,IF(N4=O4,1,MOD(O4-N4,1)))</f>
        <v>0.375</v>
      </c>
      <c r="Q4" s="23">
        <f aca="true" t="shared" si="6" ref="Q4:Q34">CHOOSE(L4+1,0,hrs_nt,,MOD(O4-deb_nt,1),O4-deb_nt,,,,fin_nt-N4,,O4-N4,hrs_nt-(1-P4),(fin_nt-N4)+(O4-deb_nt),,,,,MOD(fin_nt-N4,1),,MOD(O4-N4,1),O4-N4,MOD(fin_nt-N4,1)+O4-deb_nt)</f>
        <v>0</v>
      </c>
      <c r="R4" s="23">
        <f>P4-Q4</f>
        <v>0.375</v>
      </c>
    </row>
    <row r="5" spans="7:18" ht="11.25"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1</v>
      </c>
      <c r="L5" s="9">
        <f t="shared" si="5"/>
        <v>1</v>
      </c>
      <c r="M5" s="10">
        <f>M4+1</f>
        <v>40211</v>
      </c>
      <c r="N5" s="14">
        <v>0.6666666666666666</v>
      </c>
      <c r="O5" s="14">
        <v>0.625</v>
      </c>
      <c r="P5" s="23">
        <f aca="true" t="shared" si="7" ref="P5:P34">IF(COUNT(N5:O5)&lt;2,0,IF(N5=O5,1,MOD(O5-N5,1)))</f>
        <v>0.9583333333333334</v>
      </c>
      <c r="Q5" s="23">
        <f t="shared" si="6"/>
        <v>0.41666666666666663</v>
      </c>
      <c r="R5" s="23">
        <f aca="true" t="shared" si="8" ref="R5:R34">P5-Q5</f>
        <v>0.5416666666666667</v>
      </c>
    </row>
    <row r="6" spans="7:18" ht="11.25"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1</v>
      </c>
      <c r="K6">
        <f t="shared" si="4"/>
        <v>1</v>
      </c>
      <c r="L6" s="9">
        <f t="shared" si="5"/>
        <v>3</v>
      </c>
      <c r="M6" s="10">
        <f>M5+1</f>
        <v>40212</v>
      </c>
      <c r="N6" s="14">
        <v>0.75</v>
      </c>
      <c r="O6" s="14">
        <v>0.20833333333333334</v>
      </c>
      <c r="P6" s="23">
        <f t="shared" si="7"/>
        <v>0.45833333333333337</v>
      </c>
      <c r="Q6" s="23">
        <f t="shared" si="6"/>
        <v>0.375</v>
      </c>
      <c r="R6" s="23">
        <f t="shared" si="8"/>
        <v>0.08333333333333337</v>
      </c>
    </row>
    <row r="7" spans="7:18" ht="11.25">
      <c r="G7">
        <f t="shared" si="0"/>
        <v>0</v>
      </c>
      <c r="H7">
        <f t="shared" si="1"/>
        <v>0</v>
      </c>
      <c r="I7">
        <f t="shared" si="2"/>
        <v>1</v>
      </c>
      <c r="J7">
        <f t="shared" si="3"/>
        <v>0</v>
      </c>
      <c r="K7">
        <f t="shared" si="4"/>
        <v>0</v>
      </c>
      <c r="L7" s="9">
        <f t="shared" si="5"/>
        <v>4</v>
      </c>
      <c r="M7" s="10">
        <f aca="true" t="shared" si="9" ref="M7:M31">M6+1</f>
        <v>40213</v>
      </c>
      <c r="N7" s="14">
        <v>0.6666666666666666</v>
      </c>
      <c r="O7" s="14">
        <v>0.9166666666666666</v>
      </c>
      <c r="P7" s="23">
        <f t="shared" si="7"/>
        <v>0.25</v>
      </c>
      <c r="Q7" s="23">
        <f t="shared" si="6"/>
        <v>0.08333333333333326</v>
      </c>
      <c r="R7" s="23">
        <f t="shared" si="8"/>
        <v>0.16666666666666674</v>
      </c>
    </row>
    <row r="8" spans="7:18" ht="11.25">
      <c r="G8">
        <f t="shared" si="0"/>
        <v>0</v>
      </c>
      <c r="H8">
        <f t="shared" si="1"/>
        <v>1</v>
      </c>
      <c r="I8">
        <f t="shared" si="2"/>
        <v>0</v>
      </c>
      <c r="J8">
        <f t="shared" si="3"/>
        <v>0</v>
      </c>
      <c r="K8">
        <f t="shared" si="4"/>
        <v>0</v>
      </c>
      <c r="L8" s="9">
        <f t="shared" si="5"/>
        <v>8</v>
      </c>
      <c r="M8" s="10">
        <f t="shared" si="9"/>
        <v>40214</v>
      </c>
      <c r="N8" s="14">
        <v>0.041666666666666664</v>
      </c>
      <c r="O8" s="14">
        <v>0.2916666666666667</v>
      </c>
      <c r="P8" s="23">
        <f t="shared" si="7"/>
        <v>0.25</v>
      </c>
      <c r="Q8" s="23">
        <f t="shared" si="6"/>
        <v>0.20833333333333334</v>
      </c>
      <c r="R8" s="23">
        <f t="shared" si="8"/>
        <v>0.04166666666666666</v>
      </c>
    </row>
    <row r="9" spans="7:18" ht="11.25">
      <c r="G9">
        <f t="shared" si="0"/>
        <v>0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0</v>
      </c>
      <c r="L9" s="9">
        <f t="shared" si="5"/>
        <v>8</v>
      </c>
      <c r="M9" s="10">
        <f t="shared" si="9"/>
        <v>40215</v>
      </c>
      <c r="N9" s="14">
        <v>0.041666666666666664</v>
      </c>
      <c r="O9" s="14">
        <v>0.4166666666666667</v>
      </c>
      <c r="P9" s="23">
        <f t="shared" si="7"/>
        <v>0.375</v>
      </c>
      <c r="Q9" s="23">
        <f t="shared" si="6"/>
        <v>0.20833333333333334</v>
      </c>
      <c r="R9" s="23">
        <f t="shared" si="8"/>
        <v>0.16666666666666666</v>
      </c>
    </row>
    <row r="10" spans="7:18" ht="11.25">
      <c r="G10">
        <f t="shared" si="0"/>
        <v>0</v>
      </c>
      <c r="H10">
        <f t="shared" si="1"/>
        <v>1</v>
      </c>
      <c r="I10">
        <f t="shared" si="2"/>
        <v>1</v>
      </c>
      <c r="J10">
        <f t="shared" si="3"/>
        <v>0</v>
      </c>
      <c r="K10">
        <f t="shared" si="4"/>
        <v>0</v>
      </c>
      <c r="L10" s="9">
        <f t="shared" si="5"/>
        <v>12</v>
      </c>
      <c r="M10" s="10">
        <f t="shared" si="9"/>
        <v>40216</v>
      </c>
      <c r="N10" s="14">
        <v>0.08333333333333333</v>
      </c>
      <c r="O10" s="14">
        <v>1</v>
      </c>
      <c r="P10" s="23">
        <f t="shared" si="7"/>
        <v>0.9166666666666666</v>
      </c>
      <c r="Q10" s="23">
        <f t="shared" si="6"/>
        <v>0.3333333333333333</v>
      </c>
      <c r="R10" s="23">
        <f t="shared" si="8"/>
        <v>0.5833333333333333</v>
      </c>
    </row>
    <row r="11" spans="7:18" ht="11.25">
      <c r="G11">
        <f t="shared" si="0"/>
        <v>1</v>
      </c>
      <c r="H11">
        <f t="shared" si="1"/>
        <v>0</v>
      </c>
      <c r="I11">
        <f t="shared" si="2"/>
        <v>0</v>
      </c>
      <c r="J11">
        <f t="shared" si="3"/>
        <v>0</v>
      </c>
      <c r="K11">
        <f t="shared" si="4"/>
        <v>1</v>
      </c>
      <c r="L11" s="9">
        <f t="shared" si="5"/>
        <v>17</v>
      </c>
      <c r="M11" s="10">
        <f t="shared" si="9"/>
        <v>40217</v>
      </c>
      <c r="N11" s="14">
        <v>0.8333333333333334</v>
      </c>
      <c r="O11" s="14">
        <v>0.3340277777777778</v>
      </c>
      <c r="P11" s="23">
        <f t="shared" si="7"/>
        <v>0.5006944444444444</v>
      </c>
      <c r="Q11" s="23">
        <f t="shared" si="6"/>
        <v>0.41666666666666663</v>
      </c>
      <c r="R11" s="23">
        <f t="shared" si="8"/>
        <v>0.08402777777777781</v>
      </c>
    </row>
    <row r="12" spans="7:18" ht="11.25">
      <c r="G12">
        <f t="shared" si="0"/>
        <v>1</v>
      </c>
      <c r="H12">
        <f t="shared" si="1"/>
        <v>0</v>
      </c>
      <c r="I12">
        <f t="shared" si="2"/>
        <v>0</v>
      </c>
      <c r="J12">
        <f t="shared" si="3"/>
        <v>1</v>
      </c>
      <c r="K12">
        <f t="shared" si="4"/>
        <v>1</v>
      </c>
      <c r="L12" s="9">
        <f t="shared" si="5"/>
        <v>19</v>
      </c>
      <c r="M12" s="10">
        <f t="shared" si="9"/>
        <v>40218</v>
      </c>
      <c r="N12" s="14">
        <v>0.8333333333333334</v>
      </c>
      <c r="O12" s="14">
        <v>0.20833333333333334</v>
      </c>
      <c r="P12" s="23">
        <f t="shared" si="7"/>
        <v>0.375</v>
      </c>
      <c r="Q12" s="23">
        <f t="shared" si="6"/>
        <v>0.375</v>
      </c>
      <c r="R12" s="23">
        <f t="shared" si="8"/>
        <v>0</v>
      </c>
    </row>
    <row r="13" spans="7:18" ht="11.25">
      <c r="G13">
        <f t="shared" si="0"/>
        <v>1</v>
      </c>
      <c r="H13">
        <f t="shared" si="1"/>
        <v>0</v>
      </c>
      <c r="I13">
        <f t="shared" si="2"/>
        <v>1</v>
      </c>
      <c r="J13">
        <f t="shared" si="3"/>
        <v>0</v>
      </c>
      <c r="K13">
        <f aca="true" t="shared" si="10" ref="K13:K34">(N13&gt;=O13)*1</f>
        <v>0</v>
      </c>
      <c r="L13" s="9">
        <f t="shared" si="5"/>
        <v>20</v>
      </c>
      <c r="M13" s="10">
        <f t="shared" si="9"/>
        <v>40219</v>
      </c>
      <c r="N13" s="14">
        <v>0.8333333333333334</v>
      </c>
      <c r="O13" s="14">
        <v>0.9583333333333334</v>
      </c>
      <c r="P13" s="23">
        <f t="shared" si="7"/>
        <v>0.125</v>
      </c>
      <c r="Q13" s="23">
        <f t="shared" si="6"/>
        <v>0.125</v>
      </c>
      <c r="R13" s="23">
        <f t="shared" si="8"/>
        <v>0</v>
      </c>
    </row>
    <row r="14" spans="7:18" ht="11.25">
      <c r="G14">
        <f t="shared" si="0"/>
        <v>0</v>
      </c>
      <c r="H14">
        <f t="shared" si="1"/>
        <v>1</v>
      </c>
      <c r="I14">
        <f t="shared" si="2"/>
        <v>0</v>
      </c>
      <c r="J14">
        <f t="shared" si="3"/>
        <v>1</v>
      </c>
      <c r="K14">
        <f t="shared" si="10"/>
        <v>1</v>
      </c>
      <c r="L14" s="9">
        <f t="shared" si="5"/>
        <v>0</v>
      </c>
      <c r="M14" s="10">
        <f t="shared" si="9"/>
        <v>40220</v>
      </c>
      <c r="N14" s="14"/>
      <c r="O14" s="14"/>
      <c r="P14" s="23">
        <f t="shared" si="7"/>
        <v>0</v>
      </c>
      <c r="Q14" s="23">
        <f t="shared" si="6"/>
        <v>0</v>
      </c>
      <c r="R14" s="23">
        <f t="shared" si="8"/>
        <v>0</v>
      </c>
    </row>
    <row r="15" spans="7:18" ht="11.25">
      <c r="G15">
        <f t="shared" si="0"/>
        <v>0</v>
      </c>
      <c r="H15">
        <f t="shared" si="1"/>
        <v>1</v>
      </c>
      <c r="I15">
        <f t="shared" si="2"/>
        <v>0</v>
      </c>
      <c r="J15">
        <f t="shared" si="3"/>
        <v>1</v>
      </c>
      <c r="K15">
        <f t="shared" si="10"/>
        <v>1</v>
      </c>
      <c r="L15" s="9">
        <f t="shared" si="5"/>
        <v>0</v>
      </c>
      <c r="M15" s="10">
        <f t="shared" si="9"/>
        <v>40221</v>
      </c>
      <c r="N15" s="14"/>
      <c r="O15" s="14"/>
      <c r="P15" s="23">
        <f t="shared" si="7"/>
        <v>0</v>
      </c>
      <c r="Q15" s="23">
        <f t="shared" si="6"/>
        <v>0</v>
      </c>
      <c r="R15" s="23">
        <f t="shared" si="8"/>
        <v>0</v>
      </c>
    </row>
    <row r="16" spans="7:18" ht="11.25">
      <c r="G16">
        <f t="shared" si="0"/>
        <v>0</v>
      </c>
      <c r="H16">
        <f t="shared" si="1"/>
        <v>1</v>
      </c>
      <c r="I16">
        <f t="shared" si="2"/>
        <v>0</v>
      </c>
      <c r="J16">
        <f t="shared" si="3"/>
        <v>1</v>
      </c>
      <c r="K16">
        <f t="shared" si="10"/>
        <v>1</v>
      </c>
      <c r="L16" s="9">
        <f t="shared" si="5"/>
        <v>0</v>
      </c>
      <c r="M16" s="10">
        <f t="shared" si="9"/>
        <v>40222</v>
      </c>
      <c r="N16" s="14"/>
      <c r="O16" s="14"/>
      <c r="P16" s="23">
        <f t="shared" si="7"/>
        <v>0</v>
      </c>
      <c r="Q16" s="23">
        <f t="shared" si="6"/>
        <v>0</v>
      </c>
      <c r="R16" s="23">
        <f t="shared" si="8"/>
        <v>0</v>
      </c>
    </row>
    <row r="17" spans="7:18" ht="11.25">
      <c r="G17">
        <f t="shared" si="0"/>
        <v>0</v>
      </c>
      <c r="H17">
        <f t="shared" si="1"/>
        <v>0</v>
      </c>
      <c r="I17">
        <f t="shared" si="2"/>
        <v>1</v>
      </c>
      <c r="J17">
        <f t="shared" si="3"/>
        <v>0</v>
      </c>
      <c r="K17">
        <f t="shared" si="10"/>
        <v>0</v>
      </c>
      <c r="L17" s="9">
        <f t="shared" si="5"/>
        <v>4</v>
      </c>
      <c r="M17" s="10">
        <f t="shared" si="9"/>
        <v>40223</v>
      </c>
      <c r="N17" s="14">
        <v>0.25</v>
      </c>
      <c r="O17" s="14">
        <v>1</v>
      </c>
      <c r="P17" s="23">
        <f>IF(COUNT(N17:O17)&lt;2,0,IF(N17=O17,1,MOD(O17-N17,1)))</f>
        <v>0.75</v>
      </c>
      <c r="Q17" s="23">
        <f t="shared" si="6"/>
        <v>0.16666666666666663</v>
      </c>
      <c r="R17" s="23">
        <f t="shared" si="8"/>
        <v>0.5833333333333334</v>
      </c>
    </row>
    <row r="18" spans="7:18" ht="11.25">
      <c r="G18">
        <f t="shared" si="0"/>
        <v>1</v>
      </c>
      <c r="H18">
        <f t="shared" si="1"/>
        <v>0</v>
      </c>
      <c r="I18">
        <f t="shared" si="2"/>
        <v>1</v>
      </c>
      <c r="J18">
        <f t="shared" si="3"/>
        <v>0</v>
      </c>
      <c r="K18">
        <f t="shared" si="10"/>
        <v>1</v>
      </c>
      <c r="L18" s="9">
        <f t="shared" si="5"/>
        <v>21</v>
      </c>
      <c r="M18" s="10">
        <f t="shared" si="9"/>
        <v>40224</v>
      </c>
      <c r="N18" s="14">
        <v>0.9791666666666666</v>
      </c>
      <c r="O18" s="14">
        <v>0.9166666666666666</v>
      </c>
      <c r="P18" s="23">
        <f t="shared" si="7"/>
        <v>0.9375</v>
      </c>
      <c r="Q18" s="23">
        <f t="shared" si="6"/>
        <v>0.35416666666666663</v>
      </c>
      <c r="R18" s="23">
        <f t="shared" si="8"/>
        <v>0.5833333333333334</v>
      </c>
    </row>
    <row r="19" spans="7:18" ht="11.25">
      <c r="G19">
        <f t="shared" si="0"/>
        <v>1</v>
      </c>
      <c r="H19">
        <f t="shared" si="1"/>
        <v>0</v>
      </c>
      <c r="I19">
        <f t="shared" si="2"/>
        <v>0</v>
      </c>
      <c r="J19">
        <f t="shared" si="3"/>
        <v>1</v>
      </c>
      <c r="K19">
        <f t="shared" si="10"/>
        <v>1</v>
      </c>
      <c r="L19" s="9">
        <f t="shared" si="5"/>
        <v>19</v>
      </c>
      <c r="M19" s="10">
        <f t="shared" si="9"/>
        <v>40225</v>
      </c>
      <c r="N19" s="14">
        <v>1</v>
      </c>
      <c r="O19" s="14">
        <v>0.25</v>
      </c>
      <c r="P19" s="23">
        <f t="shared" si="7"/>
        <v>0.25</v>
      </c>
      <c r="Q19" s="23">
        <f t="shared" si="6"/>
        <v>0.25</v>
      </c>
      <c r="R19" s="23">
        <f t="shared" si="8"/>
        <v>0</v>
      </c>
    </row>
    <row r="20" spans="7:18" ht="11.25">
      <c r="G20">
        <f t="shared" si="0"/>
        <v>1</v>
      </c>
      <c r="H20">
        <f t="shared" si="1"/>
        <v>0</v>
      </c>
      <c r="I20">
        <f t="shared" si="2"/>
        <v>0</v>
      </c>
      <c r="J20">
        <f t="shared" si="3"/>
        <v>0</v>
      </c>
      <c r="K20">
        <f t="shared" si="10"/>
        <v>1</v>
      </c>
      <c r="L20" s="9">
        <f t="shared" si="5"/>
        <v>17</v>
      </c>
      <c r="M20" s="10">
        <f t="shared" si="9"/>
        <v>40226</v>
      </c>
      <c r="N20" s="14">
        <v>1</v>
      </c>
      <c r="O20" s="14">
        <v>0.625</v>
      </c>
      <c r="P20" s="23">
        <f t="shared" si="7"/>
        <v>0.625</v>
      </c>
      <c r="Q20" s="23">
        <f t="shared" si="6"/>
        <v>0.25</v>
      </c>
      <c r="R20" s="23">
        <f t="shared" si="8"/>
        <v>0.375</v>
      </c>
    </row>
    <row r="21" spans="7:18" ht="11.25">
      <c r="G21">
        <f t="shared" si="0"/>
        <v>1</v>
      </c>
      <c r="H21">
        <f t="shared" si="1"/>
        <v>0</v>
      </c>
      <c r="I21">
        <f t="shared" si="2"/>
        <v>1</v>
      </c>
      <c r="J21">
        <f t="shared" si="3"/>
        <v>0</v>
      </c>
      <c r="K21">
        <f t="shared" si="10"/>
        <v>0</v>
      </c>
      <c r="L21" s="9">
        <f t="shared" si="5"/>
        <v>20</v>
      </c>
      <c r="M21" s="10">
        <f t="shared" si="9"/>
        <v>40227</v>
      </c>
      <c r="N21" s="14">
        <v>0.9583333333333334</v>
      </c>
      <c r="O21" s="14">
        <v>1</v>
      </c>
      <c r="P21" s="23">
        <f t="shared" si="7"/>
        <v>0.04166666666666663</v>
      </c>
      <c r="Q21" s="23">
        <f t="shared" si="6"/>
        <v>0.04166666666666663</v>
      </c>
      <c r="R21" s="23">
        <f t="shared" si="8"/>
        <v>0</v>
      </c>
    </row>
    <row r="22" spans="7:18" ht="11.25">
      <c r="G22">
        <f t="shared" si="0"/>
        <v>0</v>
      </c>
      <c r="H22">
        <f t="shared" si="1"/>
        <v>0</v>
      </c>
      <c r="I22">
        <f t="shared" si="2"/>
        <v>0</v>
      </c>
      <c r="J22">
        <f t="shared" si="3"/>
        <v>1</v>
      </c>
      <c r="K22">
        <f t="shared" si="10"/>
        <v>1</v>
      </c>
      <c r="L22" s="9">
        <f t="shared" si="5"/>
        <v>3</v>
      </c>
      <c r="M22" s="10">
        <f t="shared" si="9"/>
        <v>40228</v>
      </c>
      <c r="N22" s="14">
        <v>0.25</v>
      </c>
      <c r="O22" s="14">
        <v>0.24930555555555556</v>
      </c>
      <c r="P22" s="23">
        <f t="shared" si="7"/>
        <v>0.9993055555555556</v>
      </c>
      <c r="Q22" s="23">
        <f t="shared" si="6"/>
        <v>0.4159722222222222</v>
      </c>
      <c r="R22" s="23">
        <f t="shared" si="8"/>
        <v>0.5833333333333334</v>
      </c>
    </row>
    <row r="23" spans="7:18" ht="11.25">
      <c r="G23">
        <f t="shared" si="0"/>
        <v>0</v>
      </c>
      <c r="H23">
        <f t="shared" si="1"/>
        <v>0</v>
      </c>
      <c r="I23">
        <f t="shared" si="2"/>
        <v>0</v>
      </c>
      <c r="J23">
        <f t="shared" si="3"/>
        <v>0</v>
      </c>
      <c r="K23">
        <f t="shared" si="10"/>
        <v>1</v>
      </c>
      <c r="L23" s="9">
        <f t="shared" si="5"/>
        <v>1</v>
      </c>
      <c r="M23" s="10">
        <f t="shared" si="9"/>
        <v>40229</v>
      </c>
      <c r="N23" s="14">
        <v>0.5</v>
      </c>
      <c r="O23" s="14">
        <v>0.5</v>
      </c>
      <c r="P23" s="23">
        <f t="shared" si="7"/>
        <v>1</v>
      </c>
      <c r="Q23" s="23">
        <f t="shared" si="6"/>
        <v>0.41666666666666663</v>
      </c>
      <c r="R23" s="23">
        <f t="shared" si="8"/>
        <v>0.5833333333333334</v>
      </c>
    </row>
    <row r="24" spans="7:18" ht="11.25">
      <c r="G24">
        <f t="shared" si="0"/>
        <v>0</v>
      </c>
      <c r="H24">
        <f t="shared" si="1"/>
        <v>1</v>
      </c>
      <c r="I24">
        <f t="shared" si="2"/>
        <v>0</v>
      </c>
      <c r="J24">
        <f t="shared" si="3"/>
        <v>1</v>
      </c>
      <c r="K24">
        <f t="shared" si="10"/>
        <v>1</v>
      </c>
      <c r="L24" s="9">
        <f t="shared" si="5"/>
        <v>0</v>
      </c>
      <c r="M24" s="10">
        <f t="shared" si="9"/>
        <v>40230</v>
      </c>
      <c r="N24" s="14"/>
      <c r="O24" s="14"/>
      <c r="P24" s="23">
        <f t="shared" si="7"/>
        <v>0</v>
      </c>
      <c r="Q24" s="23">
        <f t="shared" si="6"/>
        <v>0</v>
      </c>
      <c r="R24" s="23">
        <f t="shared" si="8"/>
        <v>0</v>
      </c>
    </row>
    <row r="25" spans="7:18" ht="11.25">
      <c r="G25">
        <f t="shared" si="0"/>
        <v>0</v>
      </c>
      <c r="H25">
        <f t="shared" si="1"/>
        <v>1</v>
      </c>
      <c r="I25">
        <f t="shared" si="2"/>
        <v>0</v>
      </c>
      <c r="J25">
        <f t="shared" si="3"/>
        <v>1</v>
      </c>
      <c r="K25">
        <f t="shared" si="10"/>
        <v>1</v>
      </c>
      <c r="L25" s="9">
        <f t="shared" si="5"/>
        <v>0</v>
      </c>
      <c r="M25" s="10">
        <f t="shared" si="9"/>
        <v>40231</v>
      </c>
      <c r="N25" s="14"/>
      <c r="O25" s="14"/>
      <c r="P25" s="23">
        <f>IF(COUNT(N25:O25)&lt;2,0,IF(N25=O25,1,MOD(O25-N25,1)))</f>
        <v>0</v>
      </c>
      <c r="Q25" s="23">
        <f t="shared" si="6"/>
        <v>0</v>
      </c>
      <c r="R25" s="23">
        <f t="shared" si="8"/>
        <v>0</v>
      </c>
    </row>
    <row r="26" spans="7:18" ht="11.25">
      <c r="G26">
        <f t="shared" si="0"/>
        <v>0</v>
      </c>
      <c r="H26">
        <f t="shared" si="1"/>
        <v>1</v>
      </c>
      <c r="I26">
        <f t="shared" si="2"/>
        <v>0</v>
      </c>
      <c r="J26">
        <f t="shared" si="3"/>
        <v>1</v>
      </c>
      <c r="K26">
        <f t="shared" si="10"/>
        <v>1</v>
      </c>
      <c r="L26" s="9">
        <f t="shared" si="5"/>
        <v>0</v>
      </c>
      <c r="M26" s="10">
        <f t="shared" si="9"/>
        <v>40232</v>
      </c>
      <c r="N26" s="14"/>
      <c r="O26" s="14"/>
      <c r="P26" s="23">
        <f t="shared" si="7"/>
        <v>0</v>
      </c>
      <c r="Q26" s="23">
        <f t="shared" si="6"/>
        <v>0</v>
      </c>
      <c r="R26" s="23">
        <f t="shared" si="8"/>
        <v>0</v>
      </c>
    </row>
    <row r="27" spans="7:18" ht="11.25">
      <c r="G27">
        <f t="shared" si="0"/>
        <v>0</v>
      </c>
      <c r="H27">
        <f t="shared" si="1"/>
        <v>1</v>
      </c>
      <c r="I27">
        <f t="shared" si="2"/>
        <v>0</v>
      </c>
      <c r="J27">
        <f t="shared" si="3"/>
        <v>1</v>
      </c>
      <c r="K27">
        <f t="shared" si="10"/>
        <v>1</v>
      </c>
      <c r="L27" s="9">
        <f t="shared" si="5"/>
        <v>0</v>
      </c>
      <c r="M27" s="10">
        <f t="shared" si="9"/>
        <v>40233</v>
      </c>
      <c r="N27" s="14"/>
      <c r="O27" s="14"/>
      <c r="P27" s="23">
        <f t="shared" si="7"/>
        <v>0</v>
      </c>
      <c r="Q27" s="23">
        <f t="shared" si="6"/>
        <v>0</v>
      </c>
      <c r="R27" s="23">
        <f t="shared" si="8"/>
        <v>0</v>
      </c>
    </row>
    <row r="28" spans="7:18" ht="11.25">
      <c r="G28">
        <f t="shared" si="0"/>
        <v>0</v>
      </c>
      <c r="H28">
        <f t="shared" si="1"/>
        <v>1</v>
      </c>
      <c r="I28">
        <f t="shared" si="2"/>
        <v>0</v>
      </c>
      <c r="J28">
        <f t="shared" si="3"/>
        <v>1</v>
      </c>
      <c r="K28">
        <f t="shared" si="10"/>
        <v>1</v>
      </c>
      <c r="L28" s="9">
        <f t="shared" si="5"/>
        <v>0</v>
      </c>
      <c r="M28" s="10">
        <f t="shared" si="9"/>
        <v>40234</v>
      </c>
      <c r="N28" s="14"/>
      <c r="O28" s="14"/>
      <c r="P28" s="23">
        <f t="shared" si="7"/>
        <v>0</v>
      </c>
      <c r="Q28" s="23">
        <f t="shared" si="6"/>
        <v>0</v>
      </c>
      <c r="R28" s="23">
        <f t="shared" si="8"/>
        <v>0</v>
      </c>
    </row>
    <row r="29" spans="7:18" ht="11.25">
      <c r="G29">
        <f t="shared" si="0"/>
        <v>0</v>
      </c>
      <c r="H29">
        <f t="shared" si="1"/>
        <v>1</v>
      </c>
      <c r="I29">
        <f t="shared" si="2"/>
        <v>0</v>
      </c>
      <c r="J29">
        <f t="shared" si="3"/>
        <v>1</v>
      </c>
      <c r="K29">
        <f t="shared" si="10"/>
        <v>1</v>
      </c>
      <c r="L29" s="9">
        <f t="shared" si="5"/>
        <v>0</v>
      </c>
      <c r="M29" s="10">
        <f t="shared" si="9"/>
        <v>40235</v>
      </c>
      <c r="N29" s="14"/>
      <c r="O29" s="14"/>
      <c r="P29" s="23">
        <f t="shared" si="7"/>
        <v>0</v>
      </c>
      <c r="Q29" s="23">
        <f t="shared" si="6"/>
        <v>0</v>
      </c>
      <c r="R29" s="23">
        <f t="shared" si="8"/>
        <v>0</v>
      </c>
    </row>
    <row r="30" spans="7:18" ht="11.25">
      <c r="G30">
        <f t="shared" si="0"/>
        <v>0</v>
      </c>
      <c r="H30">
        <f t="shared" si="1"/>
        <v>1</v>
      </c>
      <c r="I30">
        <f t="shared" si="2"/>
        <v>0</v>
      </c>
      <c r="J30">
        <f t="shared" si="3"/>
        <v>1</v>
      </c>
      <c r="K30">
        <f t="shared" si="10"/>
        <v>1</v>
      </c>
      <c r="L30" s="9">
        <f t="shared" si="5"/>
        <v>0</v>
      </c>
      <c r="M30" s="10">
        <f t="shared" si="9"/>
        <v>40236</v>
      </c>
      <c r="N30" s="14"/>
      <c r="O30" s="14"/>
      <c r="P30" s="23">
        <f t="shared" si="7"/>
        <v>0</v>
      </c>
      <c r="Q30" s="23">
        <f t="shared" si="6"/>
        <v>0</v>
      </c>
      <c r="R30" s="23">
        <f t="shared" si="8"/>
        <v>0</v>
      </c>
    </row>
    <row r="31" spans="7:18" ht="11.25">
      <c r="G31">
        <f t="shared" si="0"/>
        <v>0</v>
      </c>
      <c r="H31">
        <f t="shared" si="1"/>
        <v>1</v>
      </c>
      <c r="I31">
        <f t="shared" si="2"/>
        <v>0</v>
      </c>
      <c r="J31">
        <f t="shared" si="3"/>
        <v>1</v>
      </c>
      <c r="K31">
        <f t="shared" si="10"/>
        <v>1</v>
      </c>
      <c r="L31" s="9">
        <f t="shared" si="5"/>
        <v>0</v>
      </c>
      <c r="M31" s="10">
        <f t="shared" si="9"/>
        <v>40237</v>
      </c>
      <c r="N31" s="14"/>
      <c r="O31" s="14"/>
      <c r="P31" s="23">
        <f t="shared" si="7"/>
        <v>0</v>
      </c>
      <c r="Q31" s="23">
        <f t="shared" si="6"/>
        <v>0</v>
      </c>
      <c r="R31" s="23">
        <f t="shared" si="8"/>
        <v>0</v>
      </c>
    </row>
    <row r="32" spans="7:18" ht="11.25">
      <c r="G32">
        <f t="shared" si="0"/>
        <v>0</v>
      </c>
      <c r="H32">
        <f t="shared" si="1"/>
        <v>1</v>
      </c>
      <c r="I32">
        <f t="shared" si="2"/>
        <v>0</v>
      </c>
      <c r="J32">
        <f t="shared" si="3"/>
        <v>1</v>
      </c>
      <c r="K32">
        <f t="shared" si="10"/>
        <v>1</v>
      </c>
      <c r="L32" s="9">
        <f t="shared" si="5"/>
        <v>0</v>
      </c>
      <c r="M32" s="10">
        <f>IF(MONTH(M$31+1)&gt;MONTH(M$31),"",M$31+1)</f>
      </c>
      <c r="N32" s="14"/>
      <c r="O32" s="14"/>
      <c r="P32" s="23">
        <f t="shared" si="7"/>
        <v>0</v>
      </c>
      <c r="Q32" s="23">
        <f t="shared" si="6"/>
        <v>0</v>
      </c>
      <c r="R32" s="23">
        <f t="shared" si="8"/>
        <v>0</v>
      </c>
    </row>
    <row r="33" spans="7:18" ht="11.25">
      <c r="G33">
        <f t="shared" si="0"/>
        <v>0</v>
      </c>
      <c r="H33">
        <f t="shared" si="1"/>
        <v>1</v>
      </c>
      <c r="I33">
        <f t="shared" si="2"/>
        <v>0</v>
      </c>
      <c r="J33">
        <f t="shared" si="3"/>
        <v>1</v>
      </c>
      <c r="K33">
        <f t="shared" si="10"/>
        <v>1</v>
      </c>
      <c r="L33" s="9">
        <f t="shared" si="5"/>
        <v>0</v>
      </c>
      <c r="M33" s="10">
        <f>IF(MONTH(M$31+2)&gt;MONTH(M$31),"",M$31+2)</f>
      </c>
      <c r="N33" s="14"/>
      <c r="O33" s="14"/>
      <c r="P33" s="23">
        <f t="shared" si="7"/>
        <v>0</v>
      </c>
      <c r="Q33" s="23">
        <f t="shared" si="6"/>
        <v>0</v>
      </c>
      <c r="R33" s="23">
        <f t="shared" si="8"/>
        <v>0</v>
      </c>
    </row>
    <row r="34" spans="7:18" ht="11.25">
      <c r="G34">
        <f t="shared" si="0"/>
        <v>0</v>
      </c>
      <c r="H34">
        <f t="shared" si="1"/>
        <v>1</v>
      </c>
      <c r="I34">
        <f t="shared" si="2"/>
        <v>0</v>
      </c>
      <c r="J34">
        <f t="shared" si="3"/>
        <v>1</v>
      </c>
      <c r="K34">
        <f t="shared" si="10"/>
        <v>1</v>
      </c>
      <c r="L34" s="9">
        <f t="shared" si="5"/>
        <v>0</v>
      </c>
      <c r="M34" s="10">
        <f>IF(MONTH(M$31+3)&gt;MONTH(M$31),"",M$31+3)</f>
      </c>
      <c r="N34" s="14"/>
      <c r="O34" s="14"/>
      <c r="P34" s="23">
        <f t="shared" si="7"/>
        <v>0</v>
      </c>
      <c r="Q34" s="23">
        <f t="shared" si="6"/>
        <v>0</v>
      </c>
      <c r="R34" s="23">
        <f t="shared" si="8"/>
        <v>0</v>
      </c>
    </row>
    <row r="35" spans="14:18" ht="11.25">
      <c r="N35" s="21" t="s">
        <v>18</v>
      </c>
      <c r="O35" s="22"/>
      <c r="P35" s="23">
        <f>SUM(P4:P34)</f>
        <v>9.1875</v>
      </c>
      <c r="Q35" s="23">
        <f>SUM(Q4:Q34)</f>
        <v>4.436805555555555</v>
      </c>
      <c r="R35" s="23">
        <f>SUM(R4:R34)</f>
        <v>4.750694444444444</v>
      </c>
    </row>
  </sheetData>
  <sheetProtection sheet="1" objects="1" scenarios="1" selectLockedCells="1"/>
  <mergeCells count="2">
    <mergeCell ref="B2:E2"/>
    <mergeCell ref="B1:E1"/>
  </mergeCells>
  <conditionalFormatting sqref="P4:R34">
    <cfRule type="cellIs" priority="1" dxfId="1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Michel_M</dc:creator>
  <cp:keywords/>
  <dc:description/>
  <cp:lastModifiedBy>Michel_M</cp:lastModifiedBy>
  <dcterms:created xsi:type="dcterms:W3CDTF">2010-01-29T15:25:37Z</dcterms:created>
  <dcterms:modified xsi:type="dcterms:W3CDTF">2012-05-24T07:24:00Z</dcterms:modified>
  <cp:category/>
  <cp:version/>
  <cp:contentType/>
  <cp:contentStatus/>
</cp:coreProperties>
</file>