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7995" windowHeight="11505" activeTab="0"/>
  </bookViews>
  <sheets>
    <sheet name="Feuil1" sheetId="1" r:id="rId1"/>
    <sheet name="Feuil2" sheetId="2" r:id="rId2"/>
    <sheet name="Feuil3" sheetId="3" r:id="rId3"/>
  </sheets>
  <definedNames>
    <definedName name="année">'Feuil1'!$K$4</definedName>
    <definedName name="férié">'Feuil1'!$L$5:$L$17</definedName>
  </definedNames>
  <calcPr fullCalcOnLoad="1"/>
</workbook>
</file>

<file path=xl/comments1.xml><?xml version="1.0" encoding="utf-8"?>
<comments xmlns="http://schemas.openxmlformats.org/spreadsheetml/2006/main">
  <authors>
    <author>syndicat cfdt</author>
  </authors>
  <commentList>
    <comment ref="K4" authorId="0">
      <text>
        <r>
          <rPr>
            <b/>
            <sz val="10"/>
            <rFont val="Tahoma"/>
            <family val="2"/>
          </rPr>
          <t>Noter ici, en K4,
 les 4 chiffres de l'année
ex. 2013</t>
        </r>
      </text>
    </comment>
  </commentList>
</comments>
</file>

<file path=xl/sharedStrings.xml><?xml version="1.0" encoding="utf-8"?>
<sst xmlns="http://schemas.openxmlformats.org/spreadsheetml/2006/main" count="18" uniqueCount="18">
  <si>
    <t>Jour de l'an</t>
  </si>
  <si>
    <t>Pâques</t>
  </si>
  <si>
    <t>L. de Pâques</t>
  </si>
  <si>
    <t>Fête du Travail</t>
  </si>
  <si>
    <t>Victoire 39-45</t>
  </si>
  <si>
    <t>Ascension</t>
  </si>
  <si>
    <t>Pentecôte</t>
  </si>
  <si>
    <t>L. de Pentec.</t>
  </si>
  <si>
    <t>Fête Nationale</t>
  </si>
  <si>
    <t>Assomption</t>
  </si>
  <si>
    <t>Toussaint</t>
  </si>
  <si>
    <t>Armist. 14-18</t>
  </si>
  <si>
    <t>Noël</t>
  </si>
  <si>
    <t>Date de fin</t>
  </si>
  <si>
    <t xml:space="preserve">dossiers standard </t>
  </si>
  <si>
    <t>dossiers urgents</t>
  </si>
  <si>
    <t xml:space="preserve">dossier express </t>
  </si>
  <si>
    <t>date de création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</si>
</sst>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\ mmmm"/>
    <numFmt numFmtId="165" formatCode="&quot;Les fériés en &quot;0000"/>
    <numFmt numFmtId="166" formatCode="dddd\ dd\ mmmm\ yyyy\ hh:mm"/>
    <numFmt numFmtId="167" formatCode="[$-F400]h:mm:ss\ AM/PM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[$-40C]dddd\ d\ mmmm\ yyyy"/>
    <numFmt numFmtId="172" formatCode="d/m/yy\ h:mm;@"/>
    <numFmt numFmtId="173" formatCode="hh:mm: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ahoma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23232"/>
      <name val="Tahoma"/>
      <family val="2"/>
    </font>
    <font>
      <sz val="11"/>
      <color rgb="FF000000"/>
      <name val="Calibri"/>
      <family val="2"/>
    </font>
    <font>
      <sz val="10"/>
      <color rgb="FF000000"/>
      <name val="Arial Unicode MS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64" fontId="5" fillId="0" borderId="13" xfId="0" applyNumberFormat="1" applyFont="1" applyBorder="1" applyAlignment="1" applyProtection="1">
      <alignment vertical="center"/>
      <protection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164" fontId="5" fillId="0" borderId="14" xfId="0" applyNumberFormat="1" applyFont="1" applyFill="1" applyBorder="1" applyAlignment="1" applyProtection="1">
      <alignment vertical="center"/>
      <protection hidden="1"/>
    </xf>
    <xf numFmtId="167" fontId="4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2" fillId="33" borderId="15" xfId="0" applyNumberFormat="1" applyFont="1" applyFill="1" applyBorder="1" applyAlignment="1" applyProtection="1">
      <alignment horizontal="center" vertical="center"/>
      <protection/>
    </xf>
    <xf numFmtId="165" fontId="2" fillId="33" borderId="16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Alignment="1">
      <alignment/>
    </xf>
    <xf numFmtId="22" fontId="0" fillId="0" borderId="0" xfId="0" applyNumberFormat="1" applyAlignment="1">
      <alignment/>
    </xf>
    <xf numFmtId="22" fontId="42" fillId="34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b/>
        <i/>
      </font>
    </dxf>
    <dxf>
      <font>
        <b/>
        <i/>
        <color indexed="10"/>
      </font>
    </dxf>
    <dxf>
      <font>
        <b/>
        <i/>
        <color rgb="FFFF0000"/>
      </font>
      <border/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1028700</xdr:colOff>
      <xdr:row>19</xdr:row>
      <xdr:rowOff>19050</xdr:rowOff>
    </xdr:from>
    <xdr:to>
      <xdr:col>11</xdr:col>
      <xdr:colOff>228600</xdr:colOff>
      <xdr:row>34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153025" y="4133850"/>
          <a:ext cx="6477000" cy="2971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dossiers standard = J+ 3 jours ouvrés avant 17h00 ; 
_ dossiers urgents = J+1 jour ouvré avant 11h00; 
_ dossier express = J+1 jour ouvré avant 10h00.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4:L28"/>
  <sheetViews>
    <sheetView tabSelected="1" zoomScalePageLayoutView="0" workbookViewId="0" topLeftCell="C1">
      <selection activeCell="I10" sqref="I10"/>
    </sheetView>
  </sheetViews>
  <sheetFormatPr defaultColWidth="11.421875" defaultRowHeight="15"/>
  <cols>
    <col min="3" max="3" width="16.140625" style="0" customWidth="1"/>
    <col min="4" max="4" width="22.8515625" style="0" customWidth="1"/>
    <col min="5" max="5" width="25.28125" style="0" customWidth="1"/>
    <col min="9" max="9" width="19.421875" style="0" customWidth="1"/>
    <col min="11" max="11" width="18.7109375" style="0" customWidth="1"/>
    <col min="12" max="12" width="29.421875" style="0" bestFit="1" customWidth="1"/>
  </cols>
  <sheetData>
    <row r="4" spans="11:12" ht="15">
      <c r="K4" s="12">
        <v>2013</v>
      </c>
      <c r="L4" s="13"/>
    </row>
    <row r="5" spans="3:12" ht="18">
      <c r="C5" t="s">
        <v>17</v>
      </c>
      <c r="E5" t="s">
        <v>13</v>
      </c>
      <c r="K5" s="2" t="s">
        <v>0</v>
      </c>
      <c r="L5" s="5">
        <f>DATE(année,1,1)</f>
        <v>41275</v>
      </c>
    </row>
    <row r="6" spans="3:12" ht="18">
      <c r="C6" s="14">
        <v>41410.833333333336</v>
      </c>
      <c r="D6" s="10" t="s">
        <v>14</v>
      </c>
      <c r="E6" s="16">
        <f>(TEXT(_XLL.SERIE.JOUR.OUVRE(C6,3,férié),"jj/mm/aaaa")&amp;" "&amp;"17:00")*1</f>
        <v>41416.708333333336</v>
      </c>
      <c r="K6" s="3" t="s">
        <v>1</v>
      </c>
      <c r="L6" s="6">
        <f>ROUND((DAY(MINUTE(année/38)/2+55)&amp;"/4/"&amp;année)/7,)*7-6</f>
        <v>41364</v>
      </c>
    </row>
    <row r="7" spans="4:12" ht="18">
      <c r="D7" s="11"/>
      <c r="K7" s="3" t="s">
        <v>2</v>
      </c>
      <c r="L7" s="6">
        <f>L6+1</f>
        <v>41365</v>
      </c>
    </row>
    <row r="8" spans="4:12" ht="18">
      <c r="D8" s="10" t="s">
        <v>15</v>
      </c>
      <c r="E8" s="15">
        <f>(TEXT(_XLL.SERIE.JOUR.OUVRE(C6,1,férié),"jj/mm/aaaa")&amp;" "&amp;"11:00")*1</f>
        <v>41411.458333333336</v>
      </c>
      <c r="K8" s="3" t="s">
        <v>3</v>
      </c>
      <c r="L8" s="6">
        <f>DATE(année,5,1)</f>
        <v>41395</v>
      </c>
    </row>
    <row r="9" spans="4:12" ht="18">
      <c r="D9" s="11"/>
      <c r="K9" s="3" t="s">
        <v>4</v>
      </c>
      <c r="L9" s="6">
        <f>DATE(année,5,8)</f>
        <v>41402</v>
      </c>
    </row>
    <row r="10" spans="4:12" ht="18">
      <c r="D10" s="10" t="s">
        <v>16</v>
      </c>
      <c r="E10" s="15">
        <f>(TEXT(_XLL.SERIE.JOUR.OUVRE(C6,1,férié),"jj/mm/aaaa")&amp;" "&amp;"10:00")*1</f>
        <v>41411.416666666664</v>
      </c>
      <c r="I10" s="9"/>
      <c r="K10" s="3" t="s">
        <v>5</v>
      </c>
      <c r="L10" s="6">
        <f>L6+39</f>
        <v>41403</v>
      </c>
    </row>
    <row r="11" spans="4:12" ht="18">
      <c r="D11" s="8"/>
      <c r="K11" s="3" t="s">
        <v>6</v>
      </c>
      <c r="L11" s="6">
        <f>L6+49</f>
        <v>41413</v>
      </c>
    </row>
    <row r="12" spans="7:12" ht="18">
      <c r="G12" s="9"/>
      <c r="K12" s="3" t="s">
        <v>7</v>
      </c>
      <c r="L12" s="6">
        <f>L11+1</f>
        <v>41414</v>
      </c>
    </row>
    <row r="13" spans="11:12" ht="18">
      <c r="K13" s="3" t="s">
        <v>8</v>
      </c>
      <c r="L13" s="6">
        <f>DATE(année,7,14)</f>
        <v>41469</v>
      </c>
    </row>
    <row r="14" spans="4:12" ht="18">
      <c r="D14" s="9"/>
      <c r="E14" s="1"/>
      <c r="K14" s="3" t="s">
        <v>9</v>
      </c>
      <c r="L14" s="6">
        <f>DATE(année,8,15)</f>
        <v>41501</v>
      </c>
    </row>
    <row r="15" spans="11:12" ht="18">
      <c r="K15" s="3" t="s">
        <v>10</v>
      </c>
      <c r="L15" s="6">
        <f>DATE(année,11,1)</f>
        <v>41579</v>
      </c>
    </row>
    <row r="16" spans="11:12" ht="18">
      <c r="K16" s="3" t="s">
        <v>11</v>
      </c>
      <c r="L16" s="6">
        <f>DATE(année,11,11)</f>
        <v>41589</v>
      </c>
    </row>
    <row r="17" spans="6:12" ht="18">
      <c r="F17" s="1"/>
      <c r="K17" s="4" t="s">
        <v>12</v>
      </c>
      <c r="L17" s="7">
        <f>DATE(année,12,25)</f>
        <v>41633</v>
      </c>
    </row>
    <row r="18" spans="4:7" ht="15">
      <c r="D18" s="9"/>
      <c r="F18" s="1"/>
      <c r="G18" s="1"/>
    </row>
    <row r="19" ht="15">
      <c r="F19" s="1"/>
    </row>
    <row r="20" spans="6:7" ht="15">
      <c r="F20" s="1"/>
      <c r="G20" s="1"/>
    </row>
    <row r="22" spans="4:7" ht="15">
      <c r="D22" s="9"/>
      <c r="G22" s="1"/>
    </row>
    <row r="25" ht="15">
      <c r="F25" s="1"/>
    </row>
    <row r="26" ht="15">
      <c r="F26" s="1"/>
    </row>
    <row r="27" ht="15">
      <c r="F27" s="1"/>
    </row>
    <row r="28" ht="15">
      <c r="F28" s="1"/>
    </row>
  </sheetData>
  <sheetProtection/>
  <mergeCells count="1">
    <mergeCell ref="K4:L4"/>
  </mergeCells>
  <conditionalFormatting sqref="L5">
    <cfRule type="expression" priority="1" dxfId="2" stopIfTrue="1">
      <formula>WEEKDAY(L5)=1</formula>
    </cfRule>
    <cfRule type="expression" priority="2" dxfId="3" stopIfTrue="1">
      <formula>WEEKDAY(L5)=7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GELIN</dc:creator>
  <cp:keywords/>
  <dc:description/>
  <cp:lastModifiedBy>Les Lagouanère</cp:lastModifiedBy>
  <dcterms:created xsi:type="dcterms:W3CDTF">2013-05-03T16:52:53Z</dcterms:created>
  <dcterms:modified xsi:type="dcterms:W3CDTF">2013-05-24T14:55:24Z</dcterms:modified>
  <cp:category/>
  <cp:version/>
  <cp:contentType/>
  <cp:contentStatus/>
</cp:coreProperties>
</file>