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026" yWindow="105" windowWidth="15180" windowHeight="80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G21" authorId="0">
      <text>
        <r>
          <rPr>
            <sz val="9"/>
            <rFont val="Tahoma"/>
            <family val="2"/>
          </rPr>
          <t>=SOMME($K$21:K21)-SOMME($N$21:N21)</t>
        </r>
      </text>
    </comment>
    <comment ref="H21" authorId="0">
      <text>
        <r>
          <rPr>
            <sz val="9"/>
            <rFont val="Tahoma"/>
            <family val="2"/>
          </rPr>
          <t>=SI(G21&lt;0;"-";" ")&amp;TEXTE(ABS(G21);"[h]:mm")</t>
        </r>
      </text>
    </comment>
    <comment ref="A22" authorId="0">
      <text>
        <r>
          <rPr>
            <sz val="9"/>
            <rFont val="Tahoma"/>
            <family val="2"/>
          </rPr>
          <t>=A21+1</t>
        </r>
      </text>
    </comment>
  </commentList>
</comments>
</file>

<file path=xl/sharedStrings.xml><?xml version="1.0" encoding="utf-8"?>
<sst xmlns="http://schemas.openxmlformats.org/spreadsheetml/2006/main" count="27" uniqueCount="20">
  <si>
    <t>Date</t>
  </si>
  <si>
    <t>Matin</t>
  </si>
  <si>
    <t>Apres midi</t>
  </si>
  <si>
    <t>Arrivée</t>
  </si>
  <si>
    <t>Sortie</t>
  </si>
  <si>
    <t>Heures/ j</t>
  </si>
  <si>
    <t>Presence</t>
  </si>
  <si>
    <t>Tps PAUSE</t>
  </si>
  <si>
    <t>H.Trav</t>
  </si>
  <si>
    <t>H.Trav.Moi</t>
  </si>
  <si>
    <t>H.Trav.S</t>
  </si>
  <si>
    <t>D/C en Crs</t>
  </si>
  <si>
    <t xml:space="preserve">Base : </t>
  </si>
  <si>
    <t xml:space="preserve">Cumul modulation : </t>
  </si>
  <si>
    <t>Congés :</t>
  </si>
  <si>
    <t>Modulations</t>
  </si>
  <si>
    <t>Evènement</t>
  </si>
  <si>
    <t>tps évèn</t>
  </si>
  <si>
    <t>ARTTS</t>
  </si>
  <si>
    <t>colonne à masquer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</si>
</sst>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h:mm;@"/>
    <numFmt numFmtId="167" formatCode="dd/mm/yy;@"/>
    <numFmt numFmtId="168" formatCode="mmm\-yyyy"/>
    <numFmt numFmtId="169" formatCode="[h]:mm:ss;@"/>
    <numFmt numFmtId="170" formatCode="[h]:mm"/>
    <numFmt numFmtId="171" formatCode="[hh]:mm"/>
    <numFmt numFmtId="172" formatCode="[$-F400]h:mm:ss\ AM/PM"/>
    <numFmt numFmtId="173" formatCode="\-[hh]:mm"/>
    <numFmt numFmtId="174" formatCode="[&gt;=0]\+\ 0.0%;[&lt;0]\-\ 0.0%;General\ "/>
    <numFmt numFmtId="175" formatCode="[&gt;=0]\+\ 0.0;[&lt;0]\-\ 0.0;General\ "/>
    <numFmt numFmtId="176" formatCode="[&gt;=0]\+h:m;[&lt;0]\-\ h:m;General\ "/>
    <numFmt numFmtId="177" formatCode="hh:mm:ss"/>
  </numFmts>
  <fonts count="2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2" fillId="4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165" fontId="0" fillId="4" borderId="10" xfId="0" applyNumberFormat="1" applyFill="1" applyBorder="1" applyAlignment="1">
      <alignment/>
    </xf>
    <xf numFmtId="14" fontId="2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5" fontId="0" fillId="4" borderId="12" xfId="0" applyNumberFormat="1" applyFill="1" applyBorder="1" applyAlignment="1">
      <alignment/>
    </xf>
    <xf numFmtId="166" fontId="0" fillId="4" borderId="13" xfId="0" applyNumberFormat="1" applyFill="1" applyBorder="1" applyAlignment="1">
      <alignment/>
    </xf>
    <xf numFmtId="166" fontId="0" fillId="4" borderId="10" xfId="0" applyNumberFormat="1" applyFill="1" applyBorder="1" applyAlignment="1">
      <alignment/>
    </xf>
    <xf numFmtId="166" fontId="0" fillId="4" borderId="14" xfId="0" applyNumberFormat="1" applyFill="1" applyBorder="1" applyAlignment="1">
      <alignment/>
    </xf>
    <xf numFmtId="166" fontId="0" fillId="4" borderId="15" xfId="0" applyNumberFormat="1" applyFill="1" applyBorder="1" applyAlignment="1">
      <alignment/>
    </xf>
    <xf numFmtId="166" fontId="0" fillId="4" borderId="11" xfId="0" applyNumberFormat="1" applyFill="1" applyBorder="1" applyAlignment="1">
      <alignment/>
    </xf>
    <xf numFmtId="167" fontId="0" fillId="4" borderId="10" xfId="0" applyNumberFormat="1" applyFill="1" applyBorder="1" applyAlignment="1">
      <alignment/>
    </xf>
    <xf numFmtId="166" fontId="20" fillId="4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166" fontId="0" fillId="4" borderId="10" xfId="0" applyNumberFormat="1" applyFont="1" applyFill="1" applyBorder="1" applyAlignment="1">
      <alignment/>
    </xf>
    <xf numFmtId="20" fontId="0" fillId="0" borderId="0" xfId="0" applyNumberFormat="1" applyAlignment="1">
      <alignment/>
    </xf>
    <xf numFmtId="0" fontId="21" fillId="0" borderId="16" xfId="0" applyFont="1" applyFill="1" applyBorder="1" applyAlignment="1">
      <alignment horizontal="center" vertical="center"/>
    </xf>
    <xf numFmtId="170" fontId="22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170" fontId="22" fillId="1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1" fontId="0" fillId="4" borderId="10" xfId="0" applyNumberFormat="1" applyFill="1" applyBorder="1" applyAlignment="1">
      <alignment/>
    </xf>
    <xf numFmtId="171" fontId="2" fillId="4" borderId="10" xfId="0" applyNumberFormat="1" applyFont="1" applyFill="1" applyBorder="1" applyAlignment="1">
      <alignment horizontal="center"/>
    </xf>
    <xf numFmtId="171" fontId="2" fillId="4" borderId="11" xfId="0" applyNumberFormat="1" applyFont="1" applyFill="1" applyBorder="1" applyAlignment="1">
      <alignment horizontal="center"/>
    </xf>
    <xf numFmtId="171" fontId="0" fillId="4" borderId="24" xfId="0" applyNumberFormat="1" applyFill="1" applyBorder="1" applyAlignment="1">
      <alignment/>
    </xf>
    <xf numFmtId="171" fontId="0" fillId="4" borderId="13" xfId="0" applyNumberFormat="1" applyFill="1" applyBorder="1" applyAlignment="1">
      <alignment/>
    </xf>
    <xf numFmtId="171" fontId="20" fillId="4" borderId="10" xfId="0" applyNumberFormat="1" applyFont="1" applyFill="1" applyBorder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4" borderId="10" xfId="0" applyNumberFormat="1" applyFont="1" applyFill="1" applyBorder="1" applyAlignment="1">
      <alignment/>
    </xf>
    <xf numFmtId="171" fontId="0" fillId="4" borderId="24" xfId="0" applyNumberFormat="1" applyFont="1" applyFill="1" applyBorder="1" applyAlignment="1">
      <alignment/>
    </xf>
    <xf numFmtId="171" fontId="0" fillId="4" borderId="13" xfId="0" applyNumberFormat="1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 vertical="center"/>
    </xf>
    <xf numFmtId="166" fontId="2" fillId="4" borderId="10" xfId="0" applyNumberFormat="1" applyFont="1" applyFill="1" applyBorder="1" applyAlignment="1">
      <alignment horizontal="center"/>
    </xf>
    <xf numFmtId="166" fontId="22" fillId="4" borderId="11" xfId="0" applyNumberFormat="1" applyFont="1" applyFill="1" applyBorder="1" applyAlignment="1">
      <alignment horizontal="center" wrapText="1"/>
    </xf>
    <xf numFmtId="176" fontId="0" fillId="0" borderId="0" xfId="0" applyNumberFormat="1" applyFont="1" applyAlignment="1">
      <alignment/>
    </xf>
    <xf numFmtId="0" fontId="0" fillId="4" borderId="10" xfId="0" applyNumberFormat="1" applyFill="1" applyBorder="1" applyAlignment="1">
      <alignment horizontal="center"/>
    </xf>
    <xf numFmtId="0" fontId="2" fillId="4" borderId="10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theme="0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X434"/>
  <sheetViews>
    <sheetView tabSelected="1" zoomScalePageLayoutView="0" workbookViewId="0" topLeftCell="C1">
      <pane ySplit="19" topLeftCell="BM20" activePane="bottomLeft" state="frozen"/>
      <selection pane="topLeft" activeCell="A1" sqref="A1"/>
      <selection pane="bottomLeft" activeCell="H21" sqref="H21:H420"/>
    </sheetView>
  </sheetViews>
  <sheetFormatPr defaultColWidth="11.421875" defaultRowHeight="12.75"/>
  <cols>
    <col min="1" max="1" width="25.7109375" style="5" bestFit="1" customWidth="1"/>
    <col min="2" max="4" width="11.421875" style="4" customWidth="1"/>
    <col min="5" max="6" width="12.28125" style="4" customWidth="1"/>
    <col min="7" max="7" width="12.28125" style="10" customWidth="1"/>
    <col min="8" max="8" width="12.28125" style="49" customWidth="1"/>
    <col min="9" max="9" width="12.28125" style="33" customWidth="1"/>
    <col min="10" max="11" width="11.421875" style="33" customWidth="1"/>
    <col min="12" max="12" width="12.28125" style="4" customWidth="1"/>
    <col min="13" max="13" width="12.8515625" style="40" customWidth="1"/>
    <col min="14" max="14" width="13.8515625" style="40" customWidth="1"/>
  </cols>
  <sheetData>
    <row r="1" ht="12.75"/>
    <row r="2" spans="3:6" ht="23.25">
      <c r="C2" s="25"/>
      <c r="D2" s="45" t="s">
        <v>15</v>
      </c>
      <c r="E2" s="45"/>
      <c r="F2" s="25"/>
    </row>
    <row r="3" spans="3:6" ht="13.5" thickBot="1">
      <c r="C3" s="25"/>
      <c r="D3" s="25"/>
      <c r="E3" s="25"/>
      <c r="F3" s="25"/>
    </row>
    <row r="4" spans="3:6" ht="12.75">
      <c r="C4" s="26"/>
      <c r="D4" s="27"/>
      <c r="E4" s="27"/>
      <c r="F4" s="28"/>
    </row>
    <row r="5" spans="3:6" ht="12.75">
      <c r="C5" s="21"/>
      <c r="D5" s="22"/>
      <c r="E5" s="22"/>
      <c r="F5" s="29"/>
    </row>
    <row r="6" spans="3:6" ht="15.75">
      <c r="C6" s="19" t="s">
        <v>12</v>
      </c>
      <c r="D6" s="20">
        <v>1.4583333333333333</v>
      </c>
      <c r="E6" s="22"/>
      <c r="F6" s="29"/>
    </row>
    <row r="7" spans="3:6" ht="12.75">
      <c r="C7" s="21"/>
      <c r="D7" s="22"/>
      <c r="E7" s="22"/>
      <c r="F7" s="29"/>
    </row>
    <row r="8" spans="3:6" ht="45">
      <c r="C8" s="23" t="s">
        <v>13</v>
      </c>
      <c r="D8" s="24">
        <f>STDEV(D6,I33)</f>
        <v>0.6383602885711889</v>
      </c>
      <c r="E8" s="22"/>
      <c r="F8" s="29"/>
    </row>
    <row r="9" spans="3:6" ht="12.75">
      <c r="C9" s="21"/>
      <c r="D9" s="22"/>
      <c r="E9" s="22"/>
      <c r="F9" s="29"/>
    </row>
    <row r="10" spans="3:6" ht="12.75">
      <c r="C10" s="21"/>
      <c r="D10" s="22"/>
      <c r="E10" s="22"/>
      <c r="F10" s="29"/>
    </row>
    <row r="11" spans="3:6" ht="5.25" customHeight="1">
      <c r="C11" s="21"/>
      <c r="D11" s="22"/>
      <c r="E11" s="22"/>
      <c r="F11" s="29"/>
    </row>
    <row r="12" spans="3:6" ht="15" hidden="1">
      <c r="C12" s="19" t="s">
        <v>14</v>
      </c>
      <c r="D12" s="22"/>
      <c r="E12" s="22"/>
      <c r="F12" s="29"/>
    </row>
    <row r="13" spans="3:6" ht="12.75" hidden="1">
      <c r="C13" s="21"/>
      <c r="D13" s="22"/>
      <c r="E13" s="22"/>
      <c r="F13" s="29"/>
    </row>
    <row r="14" spans="3:6" ht="13.5" hidden="1" thickBot="1">
      <c r="C14" s="30"/>
      <c r="D14" s="31"/>
      <c r="E14" s="31"/>
      <c r="F14" s="32"/>
    </row>
    <row r="15" ht="12.75" hidden="1"/>
    <row r="16" ht="12.75" hidden="1"/>
    <row r="17" ht="12.75" hidden="1"/>
    <row r="18" ht="12.75" hidden="1"/>
    <row r="19" spans="1:24" s="1" customFormat="1" ht="0.75" customHeight="1" hidden="1">
      <c r="A19" s="2" t="s">
        <v>0</v>
      </c>
      <c r="B19" s="44" t="s">
        <v>1</v>
      </c>
      <c r="C19" s="44"/>
      <c r="D19" s="44" t="s">
        <v>2</v>
      </c>
      <c r="E19" s="44"/>
      <c r="F19" s="3"/>
      <c r="G19" s="46" t="s">
        <v>11</v>
      </c>
      <c r="H19" s="50"/>
      <c r="I19" s="34" t="s">
        <v>10</v>
      </c>
      <c r="J19" s="34" t="s">
        <v>9</v>
      </c>
      <c r="K19" s="34" t="s">
        <v>8</v>
      </c>
      <c r="L19" s="3" t="s">
        <v>7</v>
      </c>
      <c r="W19" s="1">
        <v>7</v>
      </c>
      <c r="X19" s="1">
        <v>13</v>
      </c>
    </row>
    <row r="20" spans="1:14" s="1" customFormat="1" ht="32.25" customHeight="1" thickBot="1">
      <c r="A20" s="6" t="s">
        <v>6</v>
      </c>
      <c r="B20" s="7" t="s">
        <v>3</v>
      </c>
      <c r="C20" s="7" t="s">
        <v>4</v>
      </c>
      <c r="D20" s="7" t="s">
        <v>3</v>
      </c>
      <c r="E20" s="7" t="s">
        <v>4</v>
      </c>
      <c r="F20" s="7"/>
      <c r="G20" s="47" t="s">
        <v>19</v>
      </c>
      <c r="H20" s="51" t="s">
        <v>11</v>
      </c>
      <c r="I20" s="35" t="s">
        <v>10</v>
      </c>
      <c r="J20" s="35" t="s">
        <v>9</v>
      </c>
      <c r="K20" s="35" t="s">
        <v>5</v>
      </c>
      <c r="L20" s="7" t="s">
        <v>7</v>
      </c>
      <c r="M20" s="1" t="s">
        <v>16</v>
      </c>
      <c r="N20" s="1" t="s">
        <v>17</v>
      </c>
    </row>
    <row r="21" spans="1:24" ht="13.5" thickBot="1">
      <c r="A21" s="8">
        <v>41275</v>
      </c>
      <c r="B21" s="9">
        <v>0.375</v>
      </c>
      <c r="C21" s="9">
        <v>0.5416666666666666</v>
      </c>
      <c r="D21" s="12">
        <v>0.5833333333333334</v>
      </c>
      <c r="E21" s="12">
        <v>0.7083333333333334</v>
      </c>
      <c r="F21" s="12"/>
      <c r="G21" s="10">
        <f>SUM($K$21:K21)-SUM($N$21:N21)</f>
        <v>-0.014583333333333393</v>
      </c>
      <c r="H21" s="49" t="str">
        <f>IF(E21="","",IF(G21&lt;0,"-"," ")&amp;TEXT(ABS(G21),"[h]:mm"))</f>
        <v>-0:21</v>
      </c>
      <c r="I21" s="33">
        <f>SUM(K21)</f>
        <v>0.27777777777777773</v>
      </c>
      <c r="J21" s="36">
        <f>K21</f>
        <v>0.27777777777777773</v>
      </c>
      <c r="K21" s="37">
        <f>(E21-D21)+(C21-B21)-L21</f>
        <v>0.27777777777777773</v>
      </c>
      <c r="L21" s="12">
        <v>0.013888888888888888</v>
      </c>
      <c r="N21" s="39">
        <v>0.2923611111111111</v>
      </c>
      <c r="O21" s="18"/>
      <c r="W21">
        <v>7.25</v>
      </c>
      <c r="X21">
        <v>13.25</v>
      </c>
    </row>
    <row r="22" spans="1:24" ht="13.5" thickBot="1">
      <c r="A22" s="8">
        <f>A21+1</f>
        <v>41276</v>
      </c>
      <c r="B22" s="9">
        <v>0.375</v>
      </c>
      <c r="C22" s="9">
        <v>0.5416666666666666</v>
      </c>
      <c r="D22" s="12">
        <v>0.5833333333333334</v>
      </c>
      <c r="E22" s="12">
        <v>0.7083333333333334</v>
      </c>
      <c r="F22" s="12"/>
      <c r="G22" s="10">
        <f>SUM($K$21:K22)-SUM($N$21:N22)</f>
        <v>-0.029166666666666785</v>
      </c>
      <c r="H22" s="49" t="str">
        <f aca="true" t="shared" si="0" ref="H22:H85">IF(E22="","",IF(G22&lt;0,"-"," ")&amp;TEXT(ABS(G22),"[h]:mm"))</f>
        <v>-0:42</v>
      </c>
      <c r="I22" s="33">
        <f aca="true" t="shared" si="1" ref="I22:I29">SUM(I21+K22)</f>
        <v>0.5555555555555555</v>
      </c>
      <c r="J22" s="36">
        <f>K22+SUM(J21)</f>
        <v>0.5555555555555555</v>
      </c>
      <c r="K22" s="37">
        <f aca="true" t="shared" si="2" ref="K22:K28">(E22-D22)+(C22-B22)-L22</f>
        <v>0.27777777777777773</v>
      </c>
      <c r="L22" s="12">
        <v>0.013888888888888888</v>
      </c>
      <c r="N22" s="39">
        <v>0.2923611111111111</v>
      </c>
      <c r="W22">
        <v>7.5</v>
      </c>
      <c r="X22">
        <v>13.5</v>
      </c>
    </row>
    <row r="23" spans="1:24" ht="13.5" thickBot="1">
      <c r="A23" s="8">
        <f aca="true" t="shared" si="3" ref="A23:A86">A22+1</f>
        <v>41277</v>
      </c>
      <c r="B23" s="9">
        <v>0.375</v>
      </c>
      <c r="C23" s="9">
        <v>0.5416666666666666</v>
      </c>
      <c r="D23" s="12">
        <v>0.5833333333333334</v>
      </c>
      <c r="E23" s="12">
        <v>0.7083333333333334</v>
      </c>
      <c r="F23" s="12"/>
      <c r="G23" s="10">
        <f>SUM($K$21:K23)-SUM($N$21:N23)</f>
        <v>-0.04375000000000018</v>
      </c>
      <c r="H23" s="49" t="str">
        <f t="shared" si="0"/>
        <v>-1:03</v>
      </c>
      <c r="I23" s="33">
        <f t="shared" si="1"/>
        <v>0.8333333333333333</v>
      </c>
      <c r="J23" s="36">
        <f aca="true" t="shared" si="4" ref="J23:J86">K23+SUM(J22)</f>
        <v>0.8333333333333333</v>
      </c>
      <c r="K23" s="37">
        <f t="shared" si="2"/>
        <v>0.27777777777777773</v>
      </c>
      <c r="L23" s="12">
        <v>0.013888888888888888</v>
      </c>
      <c r="N23" s="39">
        <v>0.2923611111111111</v>
      </c>
      <c r="W23">
        <v>7.75</v>
      </c>
      <c r="X23">
        <v>13.75</v>
      </c>
    </row>
    <row r="24" spans="1:24" ht="13.5" thickBot="1">
      <c r="A24" s="8">
        <f t="shared" si="3"/>
        <v>41278</v>
      </c>
      <c r="B24" s="9">
        <v>0.3680555555555556</v>
      </c>
      <c r="C24" s="9">
        <v>0.5416666666666666</v>
      </c>
      <c r="D24" s="12">
        <v>0.5833333333333334</v>
      </c>
      <c r="E24" s="12">
        <v>0.7916666666666666</v>
      </c>
      <c r="F24" s="12"/>
      <c r="G24" s="10">
        <f>SUM($K$21:K24)-SUM($N$21:N24)</f>
        <v>0.03194444444444411</v>
      </c>
      <c r="H24" s="49" t="str">
        <f t="shared" si="0"/>
        <v> 0:46</v>
      </c>
      <c r="I24" s="33">
        <f t="shared" si="1"/>
        <v>1.2013888888888886</v>
      </c>
      <c r="J24" s="36">
        <f t="shared" si="4"/>
        <v>1.2013888888888886</v>
      </c>
      <c r="K24" s="37">
        <f t="shared" si="2"/>
        <v>0.3680555555555554</v>
      </c>
      <c r="L24" s="12">
        <v>0.013888888888888888</v>
      </c>
      <c r="N24" s="39">
        <v>0.2923611111111111</v>
      </c>
      <c r="W24">
        <v>8</v>
      </c>
      <c r="X24">
        <v>14</v>
      </c>
    </row>
    <row r="25" spans="1:24" s="16" customFormat="1" ht="13.5" thickBot="1">
      <c r="A25" s="8">
        <f t="shared" si="3"/>
        <v>41279</v>
      </c>
      <c r="B25" s="17">
        <v>0.3680555555555556</v>
      </c>
      <c r="C25" s="17">
        <v>0.5416666666666666</v>
      </c>
      <c r="D25" s="17">
        <v>0.5833333333333334</v>
      </c>
      <c r="E25" s="17">
        <v>0.7430555555555555</v>
      </c>
      <c r="F25" s="17"/>
      <c r="G25" s="10">
        <f>SUM($K$21:K25)-SUM($N$21:N25)</f>
        <v>0.059027777777777235</v>
      </c>
      <c r="H25" s="49" t="str">
        <f t="shared" si="0"/>
        <v> 1:25</v>
      </c>
      <c r="I25" s="41">
        <f t="shared" si="1"/>
        <v>1.5208333333333328</v>
      </c>
      <c r="J25" s="42">
        <f t="shared" si="4"/>
        <v>1.5208333333333328</v>
      </c>
      <c r="K25" s="43">
        <f t="shared" si="2"/>
        <v>0.31944444444444425</v>
      </c>
      <c r="L25" s="17">
        <v>0.013888888888888888</v>
      </c>
      <c r="M25" s="48"/>
      <c r="N25" s="39">
        <v>0.2923611111111111</v>
      </c>
      <c r="W25" s="16">
        <v>8.25</v>
      </c>
      <c r="X25" s="16">
        <v>14.25</v>
      </c>
    </row>
    <row r="26" spans="1:24" s="16" customFormat="1" ht="13.5" thickBot="1">
      <c r="A26" s="8">
        <f t="shared" si="3"/>
        <v>41280</v>
      </c>
      <c r="B26" s="15"/>
      <c r="C26" s="15"/>
      <c r="D26" s="15"/>
      <c r="E26" s="15"/>
      <c r="F26" s="15"/>
      <c r="G26" s="10">
        <f>SUM($K$21:K26)-SUM($N$21:N26)</f>
        <v>0.059027777777777235</v>
      </c>
      <c r="H26" s="49">
        <f t="shared" si="0"/>
      </c>
      <c r="I26" s="33">
        <v>1.4444444444444444</v>
      </c>
      <c r="J26" s="36">
        <v>3.5520833333333335</v>
      </c>
      <c r="K26" s="37">
        <f t="shared" si="2"/>
        <v>0</v>
      </c>
      <c r="L26" s="15"/>
      <c r="M26" s="40"/>
      <c r="N26" s="39"/>
      <c r="O26" s="16">
        <f>O38</f>
        <v>0</v>
      </c>
      <c r="W26" s="16">
        <v>8.5</v>
      </c>
      <c r="X26" s="16">
        <v>14.5</v>
      </c>
    </row>
    <row r="27" spans="1:24" ht="13.5" thickBot="1">
      <c r="A27" s="8">
        <f t="shared" si="3"/>
        <v>41281</v>
      </c>
      <c r="B27" s="10"/>
      <c r="C27" s="10"/>
      <c r="D27" s="10"/>
      <c r="E27" s="10"/>
      <c r="F27" s="10"/>
      <c r="G27" s="10">
        <f>SUM($K$21:K27)-SUM($N$21:N27)</f>
        <v>0.059027777777777235</v>
      </c>
      <c r="H27" s="49">
        <f t="shared" si="0"/>
      </c>
      <c r="I27" s="33">
        <f t="shared" si="1"/>
        <v>1.4444444444444444</v>
      </c>
      <c r="J27" s="36">
        <f t="shared" si="4"/>
        <v>3.5520833333333335</v>
      </c>
      <c r="K27" s="37">
        <f t="shared" si="2"/>
        <v>0</v>
      </c>
      <c r="L27" s="10"/>
      <c r="M27" s="40" t="s">
        <v>18</v>
      </c>
      <c r="N27" s="39"/>
      <c r="W27">
        <v>8.75</v>
      </c>
      <c r="X27">
        <v>14.75</v>
      </c>
    </row>
    <row r="28" spans="1:24" ht="13.5" thickBot="1">
      <c r="A28" s="8">
        <f t="shared" si="3"/>
        <v>41282</v>
      </c>
      <c r="B28" s="10"/>
      <c r="C28" s="10"/>
      <c r="D28" s="10"/>
      <c r="E28" s="10"/>
      <c r="F28" s="10"/>
      <c r="G28" s="10">
        <f>SUM($K$21:K28)-SUM($N$21:N28)</f>
        <v>-0.23333333333333384</v>
      </c>
      <c r="H28" s="49">
        <f t="shared" si="0"/>
      </c>
      <c r="I28" s="33">
        <f t="shared" si="1"/>
        <v>1.4444444444444444</v>
      </c>
      <c r="J28" s="36">
        <f t="shared" si="4"/>
        <v>3.5520833333333335</v>
      </c>
      <c r="K28" s="37">
        <f t="shared" si="2"/>
        <v>0</v>
      </c>
      <c r="L28" s="10"/>
      <c r="M28" s="40" t="s">
        <v>18</v>
      </c>
      <c r="N28" s="39">
        <v>0.2923611111111111</v>
      </c>
      <c r="W28">
        <v>9</v>
      </c>
      <c r="X28">
        <v>15</v>
      </c>
    </row>
    <row r="29" spans="1:24" ht="13.5" thickBot="1">
      <c r="A29" s="8">
        <f t="shared" si="3"/>
        <v>41283</v>
      </c>
      <c r="B29" s="10">
        <v>0.375</v>
      </c>
      <c r="C29" s="10">
        <v>0.5416666666666666</v>
      </c>
      <c r="D29" s="10">
        <v>0.5833333333333334</v>
      </c>
      <c r="E29" s="10">
        <v>0.75</v>
      </c>
      <c r="F29" s="10"/>
      <c r="G29" s="10">
        <f>SUM($K$21:K29)-SUM($N$21:N29)</f>
        <v>-0.19236111111111187</v>
      </c>
      <c r="H29" s="49" t="str">
        <f t="shared" si="0"/>
        <v>-4:37</v>
      </c>
      <c r="I29" s="33">
        <f t="shared" si="1"/>
        <v>1.7777777777777777</v>
      </c>
      <c r="J29" s="36">
        <f t="shared" si="4"/>
        <v>3.885416666666667</v>
      </c>
      <c r="K29" s="37">
        <f aca="true" t="shared" si="5" ref="K29:K40">(E29-D29)+(C29-B29)-L29</f>
        <v>0.33333333333333326</v>
      </c>
      <c r="L29" s="17"/>
      <c r="N29" s="39">
        <v>0.2923611111111111</v>
      </c>
      <c r="W29">
        <v>9.25</v>
      </c>
      <c r="X29">
        <v>15.25</v>
      </c>
    </row>
    <row r="30" spans="1:24" ht="13.5" thickBot="1">
      <c r="A30" s="8">
        <f t="shared" si="3"/>
        <v>41284</v>
      </c>
      <c r="B30" s="10">
        <v>0.375</v>
      </c>
      <c r="C30" s="10">
        <v>0.5416666666666666</v>
      </c>
      <c r="D30" s="10">
        <v>0.5833333333333334</v>
      </c>
      <c r="E30" s="10">
        <v>0.7083333333333334</v>
      </c>
      <c r="F30" s="10"/>
      <c r="G30" s="10">
        <f>SUM($K$21:K30)-SUM($N$21:N30)</f>
        <v>-0.19305555555555642</v>
      </c>
      <c r="H30" s="49" t="str">
        <f t="shared" si="0"/>
        <v>-4:38</v>
      </c>
      <c r="I30" s="33">
        <f aca="true" t="shared" si="6" ref="I30:I40">SUM(I29+K30)</f>
        <v>2.069444444444444</v>
      </c>
      <c r="J30" s="36">
        <f t="shared" si="4"/>
        <v>4.177083333333334</v>
      </c>
      <c r="K30" s="37">
        <f t="shared" si="5"/>
        <v>0.29166666666666663</v>
      </c>
      <c r="L30" s="10"/>
      <c r="N30" s="39">
        <v>0.2923611111111111</v>
      </c>
      <c r="W30">
        <v>9.5</v>
      </c>
      <c r="X30">
        <v>15.5</v>
      </c>
    </row>
    <row r="31" spans="1:24" ht="13.5" thickBot="1">
      <c r="A31" s="8">
        <f t="shared" si="3"/>
        <v>41285</v>
      </c>
      <c r="B31" s="10">
        <v>0.375</v>
      </c>
      <c r="C31" s="10">
        <v>0.5416666666666666</v>
      </c>
      <c r="D31" s="10">
        <v>0.5833333333333334</v>
      </c>
      <c r="E31" s="10">
        <v>0.7083333333333334</v>
      </c>
      <c r="F31" s="10"/>
      <c r="G31" s="10">
        <f>SUM($K$21:K31)-SUM($N$21:N31)</f>
        <v>-0.19375000000000098</v>
      </c>
      <c r="H31" s="49" t="str">
        <f t="shared" si="0"/>
        <v>-4:39</v>
      </c>
      <c r="I31" s="33">
        <f t="shared" si="6"/>
        <v>2.3611111111111107</v>
      </c>
      <c r="J31" s="36">
        <f t="shared" si="4"/>
        <v>4.468750000000001</v>
      </c>
      <c r="K31" s="37">
        <f t="shared" si="5"/>
        <v>0.29166666666666663</v>
      </c>
      <c r="L31" s="10"/>
      <c r="N31" s="39">
        <v>0.2923611111111111</v>
      </c>
      <c r="W31">
        <v>9.75</v>
      </c>
      <c r="X31">
        <v>15.75</v>
      </c>
    </row>
    <row r="32" spans="1:24" s="16" customFormat="1" ht="13.5" thickBot="1">
      <c r="A32" s="8">
        <f t="shared" si="3"/>
        <v>41286</v>
      </c>
      <c r="B32" s="15"/>
      <c r="C32" s="15"/>
      <c r="D32" s="15"/>
      <c r="E32" s="15"/>
      <c r="F32" s="15"/>
      <c r="G32" s="10">
        <f>SUM($K$21:K32)-SUM($N$21:N32)</f>
        <v>-0.19375000000000098</v>
      </c>
      <c r="H32" s="49">
        <f t="shared" si="0"/>
      </c>
      <c r="I32" s="33">
        <f t="shared" si="6"/>
        <v>2.3611111111111107</v>
      </c>
      <c r="J32" s="36">
        <f t="shared" si="4"/>
        <v>4.468750000000001</v>
      </c>
      <c r="K32" s="37">
        <f t="shared" si="5"/>
        <v>0</v>
      </c>
      <c r="L32" s="15"/>
      <c r="M32" s="40"/>
      <c r="N32" s="39"/>
      <c r="W32" s="16">
        <v>10</v>
      </c>
      <c r="X32" s="16">
        <v>16</v>
      </c>
    </row>
    <row r="33" spans="1:24" s="16" customFormat="1" ht="13.5" thickBot="1">
      <c r="A33" s="8">
        <f t="shared" si="3"/>
        <v>41287</v>
      </c>
      <c r="B33" s="15"/>
      <c r="C33" s="15"/>
      <c r="D33" s="15"/>
      <c r="E33" s="15"/>
      <c r="F33" s="15"/>
      <c r="G33" s="10">
        <f>SUM($K$21:K33)-SUM($N$21:N33)</f>
        <v>-0.19375000000000098</v>
      </c>
      <c r="H33" s="49">
        <f t="shared" si="0"/>
      </c>
      <c r="I33" s="33">
        <f t="shared" si="6"/>
        <v>2.3611111111111107</v>
      </c>
      <c r="J33" s="36">
        <f t="shared" si="4"/>
        <v>4.468750000000001</v>
      </c>
      <c r="K33" s="37">
        <f t="shared" si="5"/>
        <v>0</v>
      </c>
      <c r="L33" s="15"/>
      <c r="M33" s="40"/>
      <c r="N33" s="39"/>
      <c r="W33" s="16">
        <v>10.25</v>
      </c>
      <c r="X33" s="16">
        <v>16.25</v>
      </c>
    </row>
    <row r="34" spans="1:24" ht="13.5" thickBot="1">
      <c r="A34" s="8">
        <f t="shared" si="3"/>
        <v>41288</v>
      </c>
      <c r="B34" s="10"/>
      <c r="C34" s="10"/>
      <c r="D34" s="11"/>
      <c r="E34" s="11"/>
      <c r="F34" s="11"/>
      <c r="G34" s="10">
        <f>SUM($K$21:K34)-SUM($N$21:N34)</f>
        <v>-0.48611111111111205</v>
      </c>
      <c r="H34" s="49">
        <f t="shared" si="0"/>
      </c>
      <c r="I34" s="33">
        <f>SUM(K34)</f>
        <v>0</v>
      </c>
      <c r="J34" s="36">
        <f t="shared" si="4"/>
        <v>4.468750000000001</v>
      </c>
      <c r="K34" s="37">
        <f t="shared" si="5"/>
        <v>0</v>
      </c>
      <c r="L34" s="11"/>
      <c r="N34" s="39">
        <v>0.2923611111111111</v>
      </c>
      <c r="W34">
        <v>10.5</v>
      </c>
      <c r="X34">
        <v>16.5</v>
      </c>
    </row>
    <row r="35" spans="1:24" ht="13.5" thickBot="1">
      <c r="A35" s="8">
        <f t="shared" si="3"/>
        <v>41289</v>
      </c>
      <c r="B35" s="10"/>
      <c r="C35" s="13"/>
      <c r="D35" s="13"/>
      <c r="E35" s="13"/>
      <c r="F35" s="13"/>
      <c r="G35" s="10">
        <f>SUM($K$21:K35)-SUM($N$21:N35)</f>
        <v>-0.7784722222222231</v>
      </c>
      <c r="H35" s="49">
        <f t="shared" si="0"/>
      </c>
      <c r="I35" s="33">
        <f>SUM(I34+K35)</f>
        <v>0</v>
      </c>
      <c r="J35" s="36">
        <f t="shared" si="4"/>
        <v>4.468750000000001</v>
      </c>
      <c r="K35" s="37">
        <f t="shared" si="5"/>
        <v>0</v>
      </c>
      <c r="L35" s="13"/>
      <c r="N35" s="39">
        <v>0.2923611111111111</v>
      </c>
      <c r="W35">
        <v>10.75</v>
      </c>
      <c r="X35">
        <v>16.75</v>
      </c>
    </row>
    <row r="36" spans="1:24" ht="13.5" thickBot="1">
      <c r="A36" s="8">
        <f t="shared" si="3"/>
        <v>41290</v>
      </c>
      <c r="B36" s="10"/>
      <c r="C36" s="10"/>
      <c r="D36" s="10"/>
      <c r="E36" s="10"/>
      <c r="F36" s="10"/>
      <c r="G36" s="10">
        <f>SUM($K$21:K36)-SUM($N$21:N36)</f>
        <v>-1.0708333333333342</v>
      </c>
      <c r="H36" s="49">
        <f t="shared" si="0"/>
      </c>
      <c r="I36" s="33">
        <f t="shared" si="6"/>
        <v>0</v>
      </c>
      <c r="J36" s="36">
        <f t="shared" si="4"/>
        <v>4.468750000000001</v>
      </c>
      <c r="K36" s="37">
        <f t="shared" si="5"/>
        <v>0</v>
      </c>
      <c r="L36" s="10"/>
      <c r="N36" s="39">
        <v>0.2923611111111111</v>
      </c>
      <c r="W36">
        <v>11</v>
      </c>
      <c r="X36">
        <v>17</v>
      </c>
    </row>
    <row r="37" spans="1:24" ht="13.5" thickBot="1">
      <c r="A37" s="8">
        <f t="shared" si="3"/>
        <v>41291</v>
      </c>
      <c r="B37" s="10"/>
      <c r="C37" s="10"/>
      <c r="D37" s="10"/>
      <c r="E37" s="10"/>
      <c r="F37" s="10"/>
      <c r="G37" s="10">
        <f>SUM($K$21:K37)-SUM($N$21:N37)</f>
        <v>-1.3631944444444453</v>
      </c>
      <c r="H37" s="49">
        <f t="shared" si="0"/>
      </c>
      <c r="I37" s="33">
        <f t="shared" si="6"/>
        <v>0</v>
      </c>
      <c r="J37" s="36">
        <f t="shared" si="4"/>
        <v>4.468750000000001</v>
      </c>
      <c r="K37" s="37">
        <f t="shared" si="5"/>
        <v>0</v>
      </c>
      <c r="L37" s="10"/>
      <c r="N37" s="39">
        <v>0.2923611111111111</v>
      </c>
      <c r="W37">
        <v>11.25</v>
      </c>
      <c r="X37">
        <v>17.25</v>
      </c>
    </row>
    <row r="38" spans="1:24" ht="13.5" thickBot="1">
      <c r="A38" s="8">
        <f t="shared" si="3"/>
        <v>41292</v>
      </c>
      <c r="B38" s="10"/>
      <c r="C38" s="10"/>
      <c r="D38" s="10"/>
      <c r="E38" s="10"/>
      <c r="F38" s="10"/>
      <c r="G38" s="10">
        <f>SUM($K$21:K38)-SUM($N$21:N38)</f>
        <v>-1.6555555555555568</v>
      </c>
      <c r="H38" s="49">
        <f t="shared" si="0"/>
      </c>
      <c r="I38" s="33">
        <f t="shared" si="6"/>
        <v>0</v>
      </c>
      <c r="J38" s="36">
        <f t="shared" si="4"/>
        <v>4.468750000000001</v>
      </c>
      <c r="K38" s="37">
        <f t="shared" si="5"/>
        <v>0</v>
      </c>
      <c r="L38" s="10"/>
      <c r="N38" s="39">
        <v>0.2923611111111111</v>
      </c>
      <c r="W38">
        <v>11.5</v>
      </c>
      <c r="X38">
        <v>17.5</v>
      </c>
    </row>
    <row r="39" spans="1:24" s="16" customFormat="1" ht="13.5" thickBot="1">
      <c r="A39" s="8">
        <f t="shared" si="3"/>
        <v>41293</v>
      </c>
      <c r="B39" s="15"/>
      <c r="C39" s="15"/>
      <c r="D39" s="15"/>
      <c r="E39" s="15"/>
      <c r="F39" s="15"/>
      <c r="G39" s="10">
        <f>SUM($K$21:K39)-SUM($N$21:N39)</f>
        <v>-1.9479166666666679</v>
      </c>
      <c r="H39" s="49">
        <f t="shared" si="0"/>
      </c>
      <c r="I39" s="33">
        <f t="shared" si="6"/>
        <v>0</v>
      </c>
      <c r="J39" s="36">
        <f t="shared" si="4"/>
        <v>4.468750000000001</v>
      </c>
      <c r="K39" s="37">
        <f t="shared" si="5"/>
        <v>0</v>
      </c>
      <c r="L39" s="15"/>
      <c r="M39" s="40"/>
      <c r="N39" s="39">
        <v>0.2923611111111111</v>
      </c>
      <c r="W39" s="16">
        <v>11.75</v>
      </c>
      <c r="X39" s="16">
        <v>17.75</v>
      </c>
    </row>
    <row r="40" spans="1:24" s="16" customFormat="1" ht="13.5" thickBot="1">
      <c r="A40" s="8">
        <f t="shared" si="3"/>
        <v>41294</v>
      </c>
      <c r="B40" s="15"/>
      <c r="C40" s="15"/>
      <c r="D40" s="15"/>
      <c r="E40" s="15"/>
      <c r="F40" s="15"/>
      <c r="G40" s="10">
        <f>SUM($K$21:K40)-SUM($N$21:N40)</f>
        <v>-2.240277777777779</v>
      </c>
      <c r="H40" s="49">
        <f t="shared" si="0"/>
      </c>
      <c r="I40" s="33">
        <f t="shared" si="6"/>
        <v>0</v>
      </c>
      <c r="J40" s="36">
        <f t="shared" si="4"/>
        <v>4.468750000000001</v>
      </c>
      <c r="K40" s="37">
        <f t="shared" si="5"/>
        <v>0</v>
      </c>
      <c r="L40" s="15"/>
      <c r="M40" s="40"/>
      <c r="N40" s="39">
        <v>0.2923611111111111</v>
      </c>
      <c r="W40" s="16">
        <v>12</v>
      </c>
      <c r="X40" s="16">
        <v>18</v>
      </c>
    </row>
    <row r="41" spans="1:24" ht="13.5" thickBot="1">
      <c r="A41" s="8">
        <f t="shared" si="3"/>
        <v>41295</v>
      </c>
      <c r="B41" s="10"/>
      <c r="C41" s="10"/>
      <c r="D41" s="10"/>
      <c r="E41" s="10"/>
      <c r="F41" s="10"/>
      <c r="G41" s="10">
        <f>SUM($K$21:K41)-SUM($N$21:N41)</f>
        <v>-2.53263888888889</v>
      </c>
      <c r="H41" s="49">
        <f t="shared" si="0"/>
      </c>
      <c r="I41" s="33">
        <f>SUM(K41)</f>
        <v>0</v>
      </c>
      <c r="J41" s="36">
        <f t="shared" si="4"/>
        <v>4.468750000000001</v>
      </c>
      <c r="K41" s="33">
        <f aca="true" t="shared" si="7" ref="K41:K104">(E41-D41)+(C41-B41)</f>
        <v>0</v>
      </c>
      <c r="L41" s="10"/>
      <c r="N41" s="39">
        <v>0.2923611111111111</v>
      </c>
      <c r="W41">
        <v>12.25</v>
      </c>
      <c r="X41">
        <v>18.25</v>
      </c>
    </row>
    <row r="42" spans="1:24" ht="13.5" thickBot="1">
      <c r="A42" s="8">
        <f t="shared" si="3"/>
        <v>41296</v>
      </c>
      <c r="B42" s="10"/>
      <c r="C42" s="10"/>
      <c r="D42" s="10"/>
      <c r="E42" s="10"/>
      <c r="F42" s="10"/>
      <c r="G42" s="10">
        <f>SUM($K$21:K42)-SUM($N$21:N42)</f>
        <v>-2.825000000000001</v>
      </c>
      <c r="H42" s="49">
        <f t="shared" si="0"/>
      </c>
      <c r="I42" s="33">
        <f aca="true" t="shared" si="8" ref="I42:I47">SUM(I41+K42)</f>
        <v>0</v>
      </c>
      <c r="J42" s="36">
        <f t="shared" si="4"/>
        <v>4.468750000000001</v>
      </c>
      <c r="K42" s="33">
        <f t="shared" si="7"/>
        <v>0</v>
      </c>
      <c r="L42" s="10"/>
      <c r="N42" s="39">
        <v>0.2923611111111111</v>
      </c>
      <c r="W42">
        <v>12.5</v>
      </c>
      <c r="X42">
        <v>18.5</v>
      </c>
    </row>
    <row r="43" spans="1:24" ht="13.5" thickBot="1">
      <c r="A43" s="8">
        <f t="shared" si="3"/>
        <v>41297</v>
      </c>
      <c r="B43" s="10"/>
      <c r="C43" s="10"/>
      <c r="D43" s="10"/>
      <c r="E43" s="10"/>
      <c r="F43" s="10"/>
      <c r="G43" s="10">
        <f>SUM($K$21:K43)-SUM($N$21:N43)</f>
        <v>-3.117361111111112</v>
      </c>
      <c r="H43" s="49">
        <f t="shared" si="0"/>
      </c>
      <c r="I43" s="33">
        <f t="shared" si="8"/>
        <v>0</v>
      </c>
      <c r="J43" s="36">
        <f t="shared" si="4"/>
        <v>4.468750000000001</v>
      </c>
      <c r="K43" s="33">
        <f t="shared" si="7"/>
        <v>0</v>
      </c>
      <c r="L43" s="10"/>
      <c r="N43" s="39">
        <v>0.2923611111111111</v>
      </c>
      <c r="W43">
        <v>12.75</v>
      </c>
      <c r="X43">
        <v>18.75</v>
      </c>
    </row>
    <row r="44" spans="1:24" ht="13.5" thickBot="1">
      <c r="A44" s="8">
        <f t="shared" si="3"/>
        <v>41298</v>
      </c>
      <c r="B44" s="10"/>
      <c r="C44" s="10"/>
      <c r="D44" s="10"/>
      <c r="E44" s="10"/>
      <c r="F44" s="10"/>
      <c r="G44" s="10">
        <f>SUM($K$21:K44)-SUM($N$21:N44)</f>
        <v>-3.409722222222223</v>
      </c>
      <c r="H44" s="49">
        <f t="shared" si="0"/>
      </c>
      <c r="I44" s="33">
        <f t="shared" si="8"/>
        <v>0</v>
      </c>
      <c r="J44" s="36">
        <f t="shared" si="4"/>
        <v>4.468750000000001</v>
      </c>
      <c r="K44" s="33">
        <f t="shared" si="7"/>
        <v>0</v>
      </c>
      <c r="L44" s="10"/>
      <c r="N44" s="39">
        <v>0.2923611111111111</v>
      </c>
      <c r="W44">
        <v>13</v>
      </c>
      <c r="X44">
        <v>19</v>
      </c>
    </row>
    <row r="45" spans="1:24" ht="13.5" thickBot="1">
      <c r="A45" s="8">
        <f t="shared" si="3"/>
        <v>41299</v>
      </c>
      <c r="B45" s="10"/>
      <c r="C45" s="10"/>
      <c r="D45" s="10"/>
      <c r="E45" s="10"/>
      <c r="F45" s="10"/>
      <c r="G45" s="10">
        <f>SUM($K$21:K45)-SUM($N$21:N45)</f>
        <v>-3.7020833333333343</v>
      </c>
      <c r="H45" s="49">
        <f t="shared" si="0"/>
      </c>
      <c r="I45" s="33">
        <f t="shared" si="8"/>
        <v>0</v>
      </c>
      <c r="J45" s="36">
        <f t="shared" si="4"/>
        <v>4.468750000000001</v>
      </c>
      <c r="K45" s="33">
        <f t="shared" si="7"/>
        <v>0</v>
      </c>
      <c r="L45" s="10"/>
      <c r="N45" s="39">
        <v>0.2923611111111111</v>
      </c>
      <c r="W45">
        <v>13.25</v>
      </c>
      <c r="X45">
        <v>19.25</v>
      </c>
    </row>
    <row r="46" spans="1:24" s="16" customFormat="1" ht="13.5" thickBot="1">
      <c r="A46" s="8">
        <f t="shared" si="3"/>
        <v>41300</v>
      </c>
      <c r="B46" s="15"/>
      <c r="C46" s="15"/>
      <c r="D46" s="15"/>
      <c r="E46" s="15"/>
      <c r="F46" s="15"/>
      <c r="G46" s="10">
        <f>SUM($K$21:K46)-SUM($N$21:N46)</f>
        <v>-3.9944444444444454</v>
      </c>
      <c r="H46" s="49">
        <f t="shared" si="0"/>
      </c>
      <c r="I46" s="33">
        <f t="shared" si="8"/>
        <v>0</v>
      </c>
      <c r="J46" s="36">
        <f t="shared" si="4"/>
        <v>4.468750000000001</v>
      </c>
      <c r="K46" s="38">
        <f t="shared" si="7"/>
        <v>0</v>
      </c>
      <c r="L46" s="15"/>
      <c r="M46" s="40"/>
      <c r="N46" s="39">
        <v>0.2923611111111111</v>
      </c>
      <c r="W46" s="16">
        <v>13.5</v>
      </c>
      <c r="X46" s="16">
        <v>19.5</v>
      </c>
    </row>
    <row r="47" spans="1:14" s="16" customFormat="1" ht="13.5" thickBot="1">
      <c r="A47" s="8">
        <f t="shared" si="3"/>
        <v>41301</v>
      </c>
      <c r="B47" s="15"/>
      <c r="C47" s="15"/>
      <c r="D47" s="15"/>
      <c r="E47" s="15"/>
      <c r="F47" s="15"/>
      <c r="G47" s="10">
        <f>SUM($K$21:K47)-SUM($N$21:N47)</f>
        <v>-4.286805555555556</v>
      </c>
      <c r="H47" s="49">
        <f t="shared" si="0"/>
      </c>
      <c r="I47" s="33">
        <f t="shared" si="8"/>
        <v>0</v>
      </c>
      <c r="J47" s="36">
        <f t="shared" si="4"/>
        <v>4.468750000000001</v>
      </c>
      <c r="K47" s="38">
        <f t="shared" si="7"/>
        <v>0</v>
      </c>
      <c r="L47" s="15"/>
      <c r="M47" s="40"/>
      <c r="N47" s="39">
        <v>0.2923611111111111</v>
      </c>
    </row>
    <row r="48" spans="1:14" ht="13.5" thickBot="1">
      <c r="A48" s="8">
        <f t="shared" si="3"/>
        <v>41302</v>
      </c>
      <c r="B48" s="10"/>
      <c r="C48" s="10"/>
      <c r="D48" s="10"/>
      <c r="E48" s="10"/>
      <c r="F48" s="10"/>
      <c r="G48" s="10">
        <f>SUM($K$21:K48)-SUM($N$21:N48)</f>
        <v>-4.5791666666666675</v>
      </c>
      <c r="H48" s="49">
        <f t="shared" si="0"/>
      </c>
      <c r="I48" s="33">
        <f>SUM(K48)</f>
        <v>0</v>
      </c>
      <c r="J48" s="36">
        <f t="shared" si="4"/>
        <v>4.468750000000001</v>
      </c>
      <c r="K48" s="33">
        <f t="shared" si="7"/>
        <v>0</v>
      </c>
      <c r="L48" s="10"/>
      <c r="N48" s="39">
        <v>0.2923611111111111</v>
      </c>
    </row>
    <row r="49" spans="1:14" ht="13.5" thickBot="1">
      <c r="A49" s="8">
        <f t="shared" si="3"/>
        <v>41303</v>
      </c>
      <c r="B49" s="10"/>
      <c r="C49" s="10"/>
      <c r="D49" s="10"/>
      <c r="E49" s="10"/>
      <c r="F49" s="10"/>
      <c r="G49" s="10">
        <f>SUM($K$21:K49)-SUM($N$21:N49)</f>
        <v>-4.871527777777779</v>
      </c>
      <c r="H49" s="49">
        <f t="shared" si="0"/>
      </c>
      <c r="I49" s="33">
        <f aca="true" t="shared" si="9" ref="I49:I54">SUM(I48+K49)</f>
        <v>0</v>
      </c>
      <c r="J49" s="36">
        <f t="shared" si="4"/>
        <v>4.468750000000001</v>
      </c>
      <c r="K49" s="33">
        <f t="shared" si="7"/>
        <v>0</v>
      </c>
      <c r="L49" s="10"/>
      <c r="N49" s="39">
        <v>0.2923611111111111</v>
      </c>
    </row>
    <row r="50" spans="1:14" ht="13.5" thickBot="1">
      <c r="A50" s="8">
        <f t="shared" si="3"/>
        <v>41304</v>
      </c>
      <c r="B50" s="10"/>
      <c r="C50" s="10"/>
      <c r="D50" s="10"/>
      <c r="E50" s="10"/>
      <c r="F50" s="10"/>
      <c r="G50" s="10">
        <f>SUM($K$21:K50)-SUM($N$21:N50)</f>
        <v>-5.16388888888889</v>
      </c>
      <c r="H50" s="49">
        <f t="shared" si="0"/>
      </c>
      <c r="I50" s="33">
        <f t="shared" si="9"/>
        <v>0</v>
      </c>
      <c r="J50" s="36">
        <f t="shared" si="4"/>
        <v>4.468750000000001</v>
      </c>
      <c r="K50" s="33">
        <f t="shared" si="7"/>
        <v>0</v>
      </c>
      <c r="L50" s="10"/>
      <c r="N50" s="39">
        <v>0.2923611111111111</v>
      </c>
    </row>
    <row r="51" spans="1:14" ht="13.5" thickBot="1">
      <c r="A51" s="8">
        <f t="shared" si="3"/>
        <v>41305</v>
      </c>
      <c r="B51" s="10"/>
      <c r="C51" s="10"/>
      <c r="D51" s="10"/>
      <c r="E51" s="10"/>
      <c r="F51" s="10"/>
      <c r="G51" s="10">
        <f>SUM($K$21:K51)-SUM($N$21:N51)</f>
        <v>-5.456250000000001</v>
      </c>
      <c r="H51" s="49">
        <f t="shared" si="0"/>
      </c>
      <c r="I51" s="33">
        <f t="shared" si="9"/>
        <v>0</v>
      </c>
      <c r="J51" s="36">
        <f t="shared" si="4"/>
        <v>4.468750000000001</v>
      </c>
      <c r="K51" s="33">
        <f t="shared" si="7"/>
        <v>0</v>
      </c>
      <c r="L51" s="10"/>
      <c r="N51" s="39">
        <v>0.2923611111111111</v>
      </c>
    </row>
    <row r="52" spans="1:14" ht="13.5" thickBot="1">
      <c r="A52" s="8">
        <f t="shared" si="3"/>
        <v>41306</v>
      </c>
      <c r="B52" s="10"/>
      <c r="C52" s="10"/>
      <c r="D52" s="10"/>
      <c r="E52" s="10"/>
      <c r="F52" s="10"/>
      <c r="G52" s="10">
        <f>SUM($K$21:K52)-SUM($N$21:N52)</f>
        <v>-5.748611111111113</v>
      </c>
      <c r="H52" s="49">
        <f t="shared" si="0"/>
      </c>
      <c r="I52" s="33">
        <f t="shared" si="9"/>
        <v>0</v>
      </c>
      <c r="J52" s="36">
        <f t="shared" si="4"/>
        <v>4.468750000000001</v>
      </c>
      <c r="K52" s="33">
        <f t="shared" si="7"/>
        <v>0</v>
      </c>
      <c r="L52" s="10"/>
      <c r="N52" s="39">
        <v>0.2923611111111111</v>
      </c>
    </row>
    <row r="53" spans="1:14" s="16" customFormat="1" ht="13.5" thickBot="1">
      <c r="A53" s="8">
        <f t="shared" si="3"/>
        <v>41307</v>
      </c>
      <c r="B53" s="15"/>
      <c r="C53" s="15"/>
      <c r="D53" s="15"/>
      <c r="E53" s="15"/>
      <c r="F53" s="15"/>
      <c r="G53" s="10">
        <f>SUM($K$21:K53)-SUM($N$21:N53)</f>
        <v>-6.040972222222224</v>
      </c>
      <c r="H53" s="49">
        <f t="shared" si="0"/>
      </c>
      <c r="I53" s="33">
        <f t="shared" si="9"/>
        <v>0</v>
      </c>
      <c r="J53" s="36">
        <f t="shared" si="4"/>
        <v>4.468750000000001</v>
      </c>
      <c r="K53" s="38">
        <f t="shared" si="7"/>
        <v>0</v>
      </c>
      <c r="L53" s="15"/>
      <c r="M53" s="40"/>
      <c r="N53" s="39">
        <v>0.2923611111111111</v>
      </c>
    </row>
    <row r="54" spans="1:14" s="16" customFormat="1" ht="13.5" thickBot="1">
      <c r="A54" s="8">
        <f t="shared" si="3"/>
        <v>41308</v>
      </c>
      <c r="B54" s="15"/>
      <c r="C54" s="15"/>
      <c r="D54" s="15"/>
      <c r="E54" s="15"/>
      <c r="F54" s="15"/>
      <c r="G54" s="10">
        <f>SUM($K$21:K54)-SUM($N$21:N54)</f>
        <v>-6.333333333333335</v>
      </c>
      <c r="H54" s="49">
        <f t="shared" si="0"/>
      </c>
      <c r="I54" s="33">
        <f t="shared" si="9"/>
        <v>0</v>
      </c>
      <c r="J54" s="36">
        <f t="shared" si="4"/>
        <v>4.468750000000001</v>
      </c>
      <c r="K54" s="38">
        <f t="shared" si="7"/>
        <v>0</v>
      </c>
      <c r="L54" s="15"/>
      <c r="M54" s="40"/>
      <c r="N54" s="39">
        <v>0.2923611111111111</v>
      </c>
    </row>
    <row r="55" spans="1:14" ht="13.5" thickBot="1">
      <c r="A55" s="8">
        <f t="shared" si="3"/>
        <v>41309</v>
      </c>
      <c r="B55" s="10"/>
      <c r="C55" s="10"/>
      <c r="D55" s="10"/>
      <c r="E55" s="10"/>
      <c r="F55" s="10"/>
      <c r="G55" s="10">
        <f>SUM($K$21:K55)-SUM($N$21:N55)</f>
        <v>-6.625694444444446</v>
      </c>
      <c r="H55" s="49">
        <f t="shared" si="0"/>
      </c>
      <c r="J55" s="36">
        <f t="shared" si="4"/>
        <v>4.468750000000001</v>
      </c>
      <c r="K55" s="33">
        <f t="shared" si="7"/>
        <v>0</v>
      </c>
      <c r="L55" s="10"/>
      <c r="N55" s="39">
        <v>0.2923611111111111</v>
      </c>
    </row>
    <row r="56" spans="1:14" ht="13.5" thickBot="1">
      <c r="A56" s="8">
        <f t="shared" si="3"/>
        <v>41310</v>
      </c>
      <c r="B56" s="10"/>
      <c r="C56" s="10"/>
      <c r="D56" s="10"/>
      <c r="E56" s="10"/>
      <c r="F56" s="10"/>
      <c r="G56" s="10">
        <f>SUM($K$21:K56)-SUM($N$21:N56)</f>
        <v>-6.918055555555557</v>
      </c>
      <c r="H56" s="49">
        <f t="shared" si="0"/>
      </c>
      <c r="J56" s="36">
        <f t="shared" si="4"/>
        <v>4.468750000000001</v>
      </c>
      <c r="K56" s="33">
        <f t="shared" si="7"/>
        <v>0</v>
      </c>
      <c r="L56" s="10"/>
      <c r="N56" s="39">
        <v>0.2923611111111111</v>
      </c>
    </row>
    <row r="57" spans="1:14" ht="13.5" thickBot="1">
      <c r="A57" s="8">
        <f t="shared" si="3"/>
        <v>41311</v>
      </c>
      <c r="B57" s="10"/>
      <c r="C57" s="10"/>
      <c r="D57" s="10"/>
      <c r="E57" s="10"/>
      <c r="F57" s="10"/>
      <c r="G57" s="10">
        <f>SUM($K$21:K57)-SUM($N$21:N57)</f>
        <v>-7.210416666666668</v>
      </c>
      <c r="H57" s="49">
        <f t="shared" si="0"/>
      </c>
      <c r="J57" s="36">
        <f t="shared" si="4"/>
        <v>4.468750000000001</v>
      </c>
      <c r="K57" s="33">
        <f t="shared" si="7"/>
        <v>0</v>
      </c>
      <c r="L57" s="10"/>
      <c r="N57" s="39">
        <v>0.2923611111111111</v>
      </c>
    </row>
    <row r="58" spans="1:14" ht="13.5" thickBot="1">
      <c r="A58" s="8">
        <f t="shared" si="3"/>
        <v>41312</v>
      </c>
      <c r="B58" s="10"/>
      <c r="C58" s="10"/>
      <c r="D58" s="10"/>
      <c r="E58" s="10"/>
      <c r="F58" s="10"/>
      <c r="G58" s="10">
        <f>SUM($K$21:K58)-SUM($N$21:N58)</f>
        <v>-7.502777777777779</v>
      </c>
      <c r="H58" s="49">
        <f t="shared" si="0"/>
      </c>
      <c r="J58" s="36">
        <f t="shared" si="4"/>
        <v>4.468750000000001</v>
      </c>
      <c r="K58" s="33">
        <f t="shared" si="7"/>
        <v>0</v>
      </c>
      <c r="L58" s="10"/>
      <c r="N58" s="39">
        <v>0.2923611111111111</v>
      </c>
    </row>
    <row r="59" spans="1:14" ht="13.5" thickBot="1">
      <c r="A59" s="8">
        <f t="shared" si="3"/>
        <v>41313</v>
      </c>
      <c r="B59" s="10"/>
      <c r="C59" s="10"/>
      <c r="D59" s="10"/>
      <c r="E59" s="10"/>
      <c r="F59" s="10"/>
      <c r="G59" s="10">
        <f>SUM($K$21:K59)-SUM($N$21:N59)</f>
        <v>-7.79513888888889</v>
      </c>
      <c r="H59" s="49">
        <f t="shared" si="0"/>
      </c>
      <c r="J59" s="36">
        <f t="shared" si="4"/>
        <v>4.468750000000001</v>
      </c>
      <c r="K59" s="33">
        <f t="shared" si="7"/>
        <v>0</v>
      </c>
      <c r="L59" s="10"/>
      <c r="N59" s="39">
        <v>0.2923611111111111</v>
      </c>
    </row>
    <row r="60" spans="1:14" s="16" customFormat="1" ht="13.5" thickBot="1">
      <c r="A60" s="8">
        <f t="shared" si="3"/>
        <v>41314</v>
      </c>
      <c r="B60" s="15"/>
      <c r="C60" s="15"/>
      <c r="D60" s="15"/>
      <c r="E60" s="15"/>
      <c r="F60" s="15"/>
      <c r="G60" s="10">
        <f>SUM($K$21:K60)-SUM($N$21:N60)</f>
        <v>-8.087500000000002</v>
      </c>
      <c r="H60" s="49">
        <f t="shared" si="0"/>
      </c>
      <c r="I60" s="38"/>
      <c r="J60" s="36">
        <f t="shared" si="4"/>
        <v>4.468750000000001</v>
      </c>
      <c r="K60" s="38">
        <f t="shared" si="7"/>
        <v>0</v>
      </c>
      <c r="L60" s="15"/>
      <c r="M60" s="40"/>
      <c r="N60" s="39">
        <v>0.2923611111111111</v>
      </c>
    </row>
    <row r="61" spans="1:14" s="16" customFormat="1" ht="13.5" thickBot="1">
      <c r="A61" s="8">
        <f t="shared" si="3"/>
        <v>41315</v>
      </c>
      <c r="B61" s="15"/>
      <c r="C61" s="15"/>
      <c r="D61" s="15"/>
      <c r="E61" s="15"/>
      <c r="F61" s="15"/>
      <c r="G61" s="10">
        <f>SUM($K$21:K61)-SUM($N$21:N61)</f>
        <v>-8.379861111111111</v>
      </c>
      <c r="H61" s="49">
        <f t="shared" si="0"/>
      </c>
      <c r="I61" s="38"/>
      <c r="J61" s="36">
        <f t="shared" si="4"/>
        <v>4.468750000000001</v>
      </c>
      <c r="K61" s="38">
        <f t="shared" si="7"/>
        <v>0</v>
      </c>
      <c r="L61" s="15"/>
      <c r="M61" s="40"/>
      <c r="N61" s="39">
        <v>0.2923611111111111</v>
      </c>
    </row>
    <row r="62" spans="1:14" ht="13.5" thickBot="1">
      <c r="A62" s="8">
        <f t="shared" si="3"/>
        <v>41316</v>
      </c>
      <c r="B62" s="10"/>
      <c r="C62" s="10"/>
      <c r="D62" s="10"/>
      <c r="E62" s="10"/>
      <c r="F62" s="10"/>
      <c r="G62" s="10">
        <f>SUM($K$21:K62)-SUM($N$21:N62)</f>
        <v>-8.672222222222224</v>
      </c>
      <c r="H62" s="49">
        <f t="shared" si="0"/>
      </c>
      <c r="J62" s="36">
        <f t="shared" si="4"/>
        <v>4.468750000000001</v>
      </c>
      <c r="K62" s="33">
        <f t="shared" si="7"/>
        <v>0</v>
      </c>
      <c r="L62" s="10"/>
      <c r="N62" s="39">
        <v>0.2923611111111111</v>
      </c>
    </row>
    <row r="63" spans="1:14" ht="13.5" thickBot="1">
      <c r="A63" s="8">
        <f t="shared" si="3"/>
        <v>41317</v>
      </c>
      <c r="B63" s="10"/>
      <c r="C63" s="10"/>
      <c r="D63" s="10"/>
      <c r="E63" s="10"/>
      <c r="F63" s="10"/>
      <c r="G63" s="10">
        <f>SUM($K$21:K63)-SUM($N$21:N63)</f>
        <v>-8.964583333333334</v>
      </c>
      <c r="H63" s="49">
        <f t="shared" si="0"/>
      </c>
      <c r="J63" s="36">
        <f t="shared" si="4"/>
        <v>4.468750000000001</v>
      </c>
      <c r="K63" s="33">
        <f t="shared" si="7"/>
        <v>0</v>
      </c>
      <c r="L63" s="10"/>
      <c r="N63" s="39">
        <v>0.2923611111111111</v>
      </c>
    </row>
    <row r="64" spans="1:14" ht="13.5" thickBot="1">
      <c r="A64" s="8">
        <f t="shared" si="3"/>
        <v>41318</v>
      </c>
      <c r="B64" s="10"/>
      <c r="C64" s="10"/>
      <c r="D64" s="10"/>
      <c r="E64" s="10"/>
      <c r="F64" s="10"/>
      <c r="G64" s="10">
        <f>SUM($K$21:K64)-SUM($N$21:N64)</f>
        <v>-9.256944444444446</v>
      </c>
      <c r="H64" s="49">
        <f t="shared" si="0"/>
      </c>
      <c r="J64" s="36">
        <f t="shared" si="4"/>
        <v>4.468750000000001</v>
      </c>
      <c r="K64" s="33">
        <f t="shared" si="7"/>
        <v>0</v>
      </c>
      <c r="L64" s="10"/>
      <c r="N64" s="39">
        <v>0.2923611111111111</v>
      </c>
    </row>
    <row r="65" spans="1:14" ht="13.5" thickBot="1">
      <c r="A65" s="8">
        <f t="shared" si="3"/>
        <v>41319</v>
      </c>
      <c r="B65" s="10"/>
      <c r="C65" s="10"/>
      <c r="D65" s="10"/>
      <c r="E65" s="10"/>
      <c r="F65" s="10"/>
      <c r="G65" s="10">
        <f>SUM($K$21:K65)-SUM($N$21:N65)</f>
        <v>-9.549305555555556</v>
      </c>
      <c r="H65" s="49">
        <f t="shared" si="0"/>
      </c>
      <c r="J65" s="36">
        <f t="shared" si="4"/>
        <v>4.468750000000001</v>
      </c>
      <c r="K65" s="33">
        <f t="shared" si="7"/>
        <v>0</v>
      </c>
      <c r="L65" s="10"/>
      <c r="N65" s="39">
        <v>0.2923611111111111</v>
      </c>
    </row>
    <row r="66" spans="1:14" ht="13.5" thickBot="1">
      <c r="A66" s="8">
        <f t="shared" si="3"/>
        <v>41320</v>
      </c>
      <c r="B66" s="10"/>
      <c r="C66" s="10"/>
      <c r="D66" s="10"/>
      <c r="E66" s="10"/>
      <c r="F66" s="10"/>
      <c r="G66" s="10">
        <f>SUM($K$21:K66)-SUM($N$21:N66)</f>
        <v>-9.841666666666669</v>
      </c>
      <c r="H66" s="49">
        <f t="shared" si="0"/>
      </c>
      <c r="J66" s="36">
        <f t="shared" si="4"/>
        <v>4.468750000000001</v>
      </c>
      <c r="K66" s="33">
        <f t="shared" si="7"/>
        <v>0</v>
      </c>
      <c r="L66" s="10"/>
      <c r="N66" s="39">
        <v>0.2923611111111111</v>
      </c>
    </row>
    <row r="67" spans="1:14" s="16" customFormat="1" ht="13.5" thickBot="1">
      <c r="A67" s="8">
        <f t="shared" si="3"/>
        <v>41321</v>
      </c>
      <c r="B67" s="15"/>
      <c r="C67" s="15"/>
      <c r="D67" s="15"/>
      <c r="E67" s="15"/>
      <c r="F67" s="15"/>
      <c r="G67" s="10">
        <f>SUM($K$21:K67)-SUM($N$21:N67)</f>
        <v>-10.134027777777778</v>
      </c>
      <c r="H67" s="49">
        <f t="shared" si="0"/>
      </c>
      <c r="I67" s="38"/>
      <c r="J67" s="36">
        <f t="shared" si="4"/>
        <v>4.468750000000001</v>
      </c>
      <c r="K67" s="38">
        <f t="shared" si="7"/>
        <v>0</v>
      </c>
      <c r="L67" s="15"/>
      <c r="M67" s="40"/>
      <c r="N67" s="39">
        <v>0.2923611111111111</v>
      </c>
    </row>
    <row r="68" spans="1:14" s="16" customFormat="1" ht="13.5" thickBot="1">
      <c r="A68" s="8">
        <f t="shared" si="3"/>
        <v>41322</v>
      </c>
      <c r="B68" s="15"/>
      <c r="C68" s="15"/>
      <c r="D68" s="15"/>
      <c r="E68" s="15"/>
      <c r="F68" s="15"/>
      <c r="G68" s="10">
        <f>SUM($K$21:K68)-SUM($N$21:N68)</f>
        <v>-10.42638888888889</v>
      </c>
      <c r="H68" s="49">
        <f t="shared" si="0"/>
      </c>
      <c r="I68" s="38"/>
      <c r="J68" s="36">
        <f t="shared" si="4"/>
        <v>4.468750000000001</v>
      </c>
      <c r="K68" s="38">
        <f t="shared" si="7"/>
        <v>0</v>
      </c>
      <c r="L68" s="15"/>
      <c r="M68" s="40"/>
      <c r="N68" s="39">
        <v>0.2923611111111111</v>
      </c>
    </row>
    <row r="69" spans="1:14" ht="13.5" thickBot="1">
      <c r="A69" s="8">
        <f t="shared" si="3"/>
        <v>41323</v>
      </c>
      <c r="B69" s="10"/>
      <c r="C69" s="10"/>
      <c r="D69" s="10"/>
      <c r="E69" s="10"/>
      <c r="F69" s="10"/>
      <c r="G69" s="10">
        <f>SUM($K$21:K69)-SUM($N$21:N69)</f>
        <v>-10.71875</v>
      </c>
      <c r="H69" s="49">
        <f t="shared" si="0"/>
      </c>
      <c r="J69" s="36">
        <f t="shared" si="4"/>
        <v>4.468750000000001</v>
      </c>
      <c r="K69" s="33">
        <f t="shared" si="7"/>
        <v>0</v>
      </c>
      <c r="L69" s="10"/>
      <c r="N69" s="39">
        <v>0.2923611111111111</v>
      </c>
    </row>
    <row r="70" spans="1:14" ht="13.5" thickBot="1">
      <c r="A70" s="8">
        <f t="shared" si="3"/>
        <v>41324</v>
      </c>
      <c r="B70" s="10"/>
      <c r="C70" s="10"/>
      <c r="D70" s="10"/>
      <c r="E70" s="10"/>
      <c r="F70" s="10"/>
      <c r="G70" s="10">
        <f>SUM($K$21:K70)-SUM($N$21:N70)</f>
        <v>-11.011111111111113</v>
      </c>
      <c r="H70" s="49">
        <f t="shared" si="0"/>
      </c>
      <c r="J70" s="36">
        <f t="shared" si="4"/>
        <v>4.468750000000001</v>
      </c>
      <c r="K70" s="33">
        <f t="shared" si="7"/>
        <v>0</v>
      </c>
      <c r="L70" s="10"/>
      <c r="N70" s="39">
        <v>0.2923611111111111</v>
      </c>
    </row>
    <row r="71" spans="1:14" ht="13.5" thickBot="1">
      <c r="A71" s="8">
        <f t="shared" si="3"/>
        <v>41325</v>
      </c>
      <c r="B71" s="10"/>
      <c r="C71" s="10"/>
      <c r="D71" s="10"/>
      <c r="E71" s="10"/>
      <c r="F71" s="10"/>
      <c r="G71" s="10">
        <f>SUM($K$21:K71)-SUM($N$21:N71)</f>
        <v>-11.303472222222222</v>
      </c>
      <c r="H71" s="49">
        <f t="shared" si="0"/>
      </c>
      <c r="J71" s="36">
        <f t="shared" si="4"/>
        <v>4.468750000000001</v>
      </c>
      <c r="K71" s="33">
        <f t="shared" si="7"/>
        <v>0</v>
      </c>
      <c r="L71" s="10"/>
      <c r="N71" s="39">
        <v>0.2923611111111111</v>
      </c>
    </row>
    <row r="72" spans="1:14" ht="13.5" thickBot="1">
      <c r="A72" s="8">
        <f t="shared" si="3"/>
        <v>41326</v>
      </c>
      <c r="B72" s="10"/>
      <c r="C72" s="10"/>
      <c r="D72" s="10"/>
      <c r="E72" s="10"/>
      <c r="F72" s="10"/>
      <c r="G72" s="10">
        <f>SUM($K$21:K72)-SUM($N$21:N72)</f>
        <v>-11.595833333333335</v>
      </c>
      <c r="H72" s="49">
        <f t="shared" si="0"/>
      </c>
      <c r="J72" s="36">
        <f t="shared" si="4"/>
        <v>4.468750000000001</v>
      </c>
      <c r="K72" s="33">
        <f t="shared" si="7"/>
        <v>0</v>
      </c>
      <c r="L72" s="10"/>
      <c r="N72" s="39">
        <v>0.2923611111111111</v>
      </c>
    </row>
    <row r="73" spans="1:14" ht="13.5" thickBot="1">
      <c r="A73" s="8">
        <f t="shared" si="3"/>
        <v>41327</v>
      </c>
      <c r="B73" s="10"/>
      <c r="C73" s="10"/>
      <c r="D73" s="10"/>
      <c r="E73" s="10"/>
      <c r="F73" s="10"/>
      <c r="G73" s="10">
        <f>SUM($K$21:K73)-SUM($N$21:N73)</f>
        <v>-11.888194444444444</v>
      </c>
      <c r="H73" s="49">
        <f t="shared" si="0"/>
      </c>
      <c r="J73" s="36">
        <f t="shared" si="4"/>
        <v>4.468750000000001</v>
      </c>
      <c r="K73" s="33">
        <f t="shared" si="7"/>
        <v>0</v>
      </c>
      <c r="L73" s="10"/>
      <c r="N73" s="39">
        <v>0.2923611111111111</v>
      </c>
    </row>
    <row r="74" spans="1:14" s="16" customFormat="1" ht="13.5" thickBot="1">
      <c r="A74" s="8">
        <f t="shared" si="3"/>
        <v>41328</v>
      </c>
      <c r="B74" s="15"/>
      <c r="C74" s="15"/>
      <c r="D74" s="15"/>
      <c r="E74" s="15"/>
      <c r="F74" s="15"/>
      <c r="G74" s="10">
        <f>SUM($K$21:K74)-SUM($N$21:N74)</f>
        <v>-12.180555555555557</v>
      </c>
      <c r="H74" s="49">
        <f t="shared" si="0"/>
      </c>
      <c r="I74" s="38"/>
      <c r="J74" s="36">
        <f t="shared" si="4"/>
        <v>4.468750000000001</v>
      </c>
      <c r="K74" s="38">
        <f t="shared" si="7"/>
        <v>0</v>
      </c>
      <c r="L74" s="15"/>
      <c r="M74" s="40"/>
      <c r="N74" s="39">
        <v>0.2923611111111111</v>
      </c>
    </row>
    <row r="75" spans="1:14" s="16" customFormat="1" ht="13.5" thickBot="1">
      <c r="A75" s="8">
        <f t="shared" si="3"/>
        <v>41329</v>
      </c>
      <c r="B75" s="15"/>
      <c r="C75" s="15"/>
      <c r="D75" s="15"/>
      <c r="E75" s="15"/>
      <c r="F75" s="15"/>
      <c r="G75" s="10">
        <f>SUM($K$21:K75)-SUM($N$21:N75)</f>
        <v>-12.472916666666666</v>
      </c>
      <c r="H75" s="49">
        <f t="shared" si="0"/>
      </c>
      <c r="I75" s="38"/>
      <c r="J75" s="36">
        <f t="shared" si="4"/>
        <v>4.468750000000001</v>
      </c>
      <c r="K75" s="38">
        <f t="shared" si="7"/>
        <v>0</v>
      </c>
      <c r="L75" s="15"/>
      <c r="M75" s="40"/>
      <c r="N75" s="39">
        <v>0.2923611111111111</v>
      </c>
    </row>
    <row r="76" spans="1:14" ht="13.5" thickBot="1">
      <c r="A76" s="8">
        <f t="shared" si="3"/>
        <v>41330</v>
      </c>
      <c r="B76" s="10"/>
      <c r="C76" s="10"/>
      <c r="D76" s="10"/>
      <c r="E76" s="10"/>
      <c r="F76" s="10"/>
      <c r="G76" s="10">
        <f>SUM($K$21:K76)-SUM($N$21:N76)</f>
        <v>-12.76527777777778</v>
      </c>
      <c r="H76" s="49">
        <f t="shared" si="0"/>
      </c>
      <c r="J76" s="36">
        <f t="shared" si="4"/>
        <v>4.468750000000001</v>
      </c>
      <c r="K76" s="33">
        <f t="shared" si="7"/>
        <v>0</v>
      </c>
      <c r="L76" s="10"/>
      <c r="N76" s="39">
        <v>0.2923611111111111</v>
      </c>
    </row>
    <row r="77" spans="1:14" ht="13.5" thickBot="1">
      <c r="A77" s="8">
        <f t="shared" si="3"/>
        <v>41331</v>
      </c>
      <c r="B77" s="10"/>
      <c r="C77" s="10"/>
      <c r="D77" s="10"/>
      <c r="E77" s="10"/>
      <c r="F77" s="10"/>
      <c r="G77" s="10">
        <f>SUM($K$21:K77)-SUM($N$21:N77)</f>
        <v>-13.057638888888889</v>
      </c>
      <c r="H77" s="49">
        <f t="shared" si="0"/>
      </c>
      <c r="J77" s="36">
        <f t="shared" si="4"/>
        <v>4.468750000000001</v>
      </c>
      <c r="K77" s="33">
        <f t="shared" si="7"/>
        <v>0</v>
      </c>
      <c r="L77" s="10"/>
      <c r="N77" s="39">
        <v>0.2923611111111111</v>
      </c>
    </row>
    <row r="78" spans="1:14" ht="13.5" thickBot="1">
      <c r="A78" s="8">
        <f t="shared" si="3"/>
        <v>41332</v>
      </c>
      <c r="B78" s="10"/>
      <c r="C78" s="10"/>
      <c r="D78" s="10"/>
      <c r="E78" s="10"/>
      <c r="F78" s="10"/>
      <c r="G78" s="10">
        <f>SUM($K$21:K78)-SUM($N$21:N78)</f>
        <v>-13.350000000000001</v>
      </c>
      <c r="H78" s="49">
        <f t="shared" si="0"/>
      </c>
      <c r="J78" s="36">
        <f t="shared" si="4"/>
        <v>4.468750000000001</v>
      </c>
      <c r="K78" s="33">
        <f t="shared" si="7"/>
        <v>0</v>
      </c>
      <c r="L78" s="10"/>
      <c r="N78" s="39">
        <v>0.2923611111111111</v>
      </c>
    </row>
    <row r="79" spans="1:14" ht="13.5" thickBot="1">
      <c r="A79" s="8">
        <f t="shared" si="3"/>
        <v>41333</v>
      </c>
      <c r="B79" s="10"/>
      <c r="C79" s="10"/>
      <c r="D79" s="10"/>
      <c r="E79" s="10"/>
      <c r="F79" s="10"/>
      <c r="G79" s="10">
        <f>SUM($K$21:K79)-SUM($N$21:N79)</f>
        <v>-13.64236111111111</v>
      </c>
      <c r="H79" s="49">
        <f t="shared" si="0"/>
      </c>
      <c r="J79" s="36">
        <f t="shared" si="4"/>
        <v>4.468750000000001</v>
      </c>
      <c r="K79" s="33">
        <f t="shared" si="7"/>
        <v>0</v>
      </c>
      <c r="L79" s="10"/>
      <c r="N79" s="39">
        <v>0.2923611111111111</v>
      </c>
    </row>
    <row r="80" spans="1:14" ht="13.5" thickBot="1">
      <c r="A80" s="8">
        <f t="shared" si="3"/>
        <v>41334</v>
      </c>
      <c r="B80" s="10"/>
      <c r="C80" s="10"/>
      <c r="D80" s="10"/>
      <c r="E80" s="10"/>
      <c r="F80" s="10"/>
      <c r="G80" s="10">
        <f>SUM($K$21:K80)-SUM($N$21:N80)</f>
        <v>-13.934722222222224</v>
      </c>
      <c r="H80" s="49">
        <f t="shared" si="0"/>
      </c>
      <c r="J80" s="36">
        <f t="shared" si="4"/>
        <v>4.468750000000001</v>
      </c>
      <c r="K80" s="33">
        <f t="shared" si="7"/>
        <v>0</v>
      </c>
      <c r="L80" s="10"/>
      <c r="N80" s="39">
        <v>0.2923611111111111</v>
      </c>
    </row>
    <row r="81" spans="1:14" s="16" customFormat="1" ht="13.5" thickBot="1">
      <c r="A81" s="8">
        <f t="shared" si="3"/>
        <v>41335</v>
      </c>
      <c r="B81" s="15"/>
      <c r="C81" s="15"/>
      <c r="D81" s="15"/>
      <c r="E81" s="15"/>
      <c r="F81" s="15"/>
      <c r="G81" s="10">
        <f>SUM($K$21:K81)-SUM($N$21:N81)</f>
        <v>-14.227083333333336</v>
      </c>
      <c r="H81" s="49">
        <f t="shared" si="0"/>
      </c>
      <c r="I81" s="38"/>
      <c r="J81" s="36">
        <f t="shared" si="4"/>
        <v>4.468750000000001</v>
      </c>
      <c r="K81" s="38">
        <f t="shared" si="7"/>
        <v>0</v>
      </c>
      <c r="L81" s="15"/>
      <c r="M81" s="40"/>
      <c r="N81" s="39">
        <v>0.2923611111111111</v>
      </c>
    </row>
    <row r="82" spans="1:14" s="16" customFormat="1" ht="13.5" thickBot="1">
      <c r="A82" s="8">
        <f t="shared" si="3"/>
        <v>41336</v>
      </c>
      <c r="B82" s="15"/>
      <c r="C82" s="15"/>
      <c r="D82" s="15"/>
      <c r="E82" s="15"/>
      <c r="F82" s="15"/>
      <c r="G82" s="10">
        <f>SUM($K$21:K82)-SUM($N$21:N82)</f>
        <v>-14.51944444444445</v>
      </c>
      <c r="H82" s="49">
        <f t="shared" si="0"/>
      </c>
      <c r="I82" s="38"/>
      <c r="J82" s="36">
        <f t="shared" si="4"/>
        <v>4.468750000000001</v>
      </c>
      <c r="K82" s="38">
        <f t="shared" si="7"/>
        <v>0</v>
      </c>
      <c r="L82" s="15"/>
      <c r="M82" s="40"/>
      <c r="N82" s="39">
        <v>0.2923611111111111</v>
      </c>
    </row>
    <row r="83" spans="1:14" ht="13.5" thickBot="1">
      <c r="A83" s="8">
        <f t="shared" si="3"/>
        <v>41337</v>
      </c>
      <c r="B83" s="10"/>
      <c r="C83" s="10"/>
      <c r="D83" s="10"/>
      <c r="E83" s="10"/>
      <c r="F83" s="10"/>
      <c r="G83" s="10">
        <f>SUM($K$21:K83)-SUM($N$21:N83)</f>
        <v>-14.811805555555562</v>
      </c>
      <c r="H83" s="49">
        <f t="shared" si="0"/>
      </c>
      <c r="J83" s="36">
        <f t="shared" si="4"/>
        <v>4.468750000000001</v>
      </c>
      <c r="K83" s="33">
        <f t="shared" si="7"/>
        <v>0</v>
      </c>
      <c r="L83" s="10"/>
      <c r="N83" s="39">
        <v>0.2923611111111111</v>
      </c>
    </row>
    <row r="84" spans="1:14" ht="13.5" thickBot="1">
      <c r="A84" s="8">
        <f t="shared" si="3"/>
        <v>41338</v>
      </c>
      <c r="B84" s="10"/>
      <c r="C84" s="10"/>
      <c r="D84" s="10"/>
      <c r="E84" s="10"/>
      <c r="F84" s="10"/>
      <c r="G84" s="10">
        <f>SUM($K$21:K84)-SUM($N$21:N84)</f>
        <v>-15.104166666666675</v>
      </c>
      <c r="H84" s="49">
        <f t="shared" si="0"/>
      </c>
      <c r="J84" s="36">
        <f t="shared" si="4"/>
        <v>4.468750000000001</v>
      </c>
      <c r="K84" s="33">
        <f t="shared" si="7"/>
        <v>0</v>
      </c>
      <c r="L84" s="10"/>
      <c r="N84" s="39">
        <v>0.2923611111111111</v>
      </c>
    </row>
    <row r="85" spans="1:14" ht="13.5" thickBot="1">
      <c r="A85" s="8">
        <f t="shared" si="3"/>
        <v>41339</v>
      </c>
      <c r="B85" s="10"/>
      <c r="C85" s="10"/>
      <c r="D85" s="10"/>
      <c r="E85" s="10"/>
      <c r="F85" s="10"/>
      <c r="G85" s="10">
        <f>SUM($K$21:K85)-SUM($N$21:N85)</f>
        <v>-15.396527777777788</v>
      </c>
      <c r="H85" s="49">
        <f t="shared" si="0"/>
      </c>
      <c r="J85" s="36">
        <f t="shared" si="4"/>
        <v>4.468750000000001</v>
      </c>
      <c r="K85" s="33">
        <f t="shared" si="7"/>
        <v>0</v>
      </c>
      <c r="L85" s="10"/>
      <c r="N85" s="39">
        <v>0.2923611111111111</v>
      </c>
    </row>
    <row r="86" spans="1:14" ht="13.5" thickBot="1">
      <c r="A86" s="8">
        <f t="shared" si="3"/>
        <v>41340</v>
      </c>
      <c r="B86" s="10"/>
      <c r="C86" s="10"/>
      <c r="D86" s="10"/>
      <c r="E86" s="10"/>
      <c r="F86" s="10"/>
      <c r="G86" s="10">
        <f>SUM($K$21:K86)-SUM($N$21:N86)</f>
        <v>-15.6888888888889</v>
      </c>
      <c r="H86" s="49">
        <f aca="true" t="shared" si="10" ref="H86:H149">IF(E86="","",IF(G86&lt;0,"-"," ")&amp;TEXT(ABS(G86),"[h]:mm"))</f>
      </c>
      <c r="J86" s="36">
        <f t="shared" si="4"/>
        <v>4.468750000000001</v>
      </c>
      <c r="K86" s="33">
        <f t="shared" si="7"/>
        <v>0</v>
      </c>
      <c r="L86" s="10"/>
      <c r="N86" s="39">
        <v>0.2923611111111111</v>
      </c>
    </row>
    <row r="87" spans="1:14" ht="13.5" thickBot="1">
      <c r="A87" s="8">
        <f aca="true" t="shared" si="11" ref="A87:A150">A86+1</f>
        <v>41341</v>
      </c>
      <c r="B87" s="10"/>
      <c r="C87" s="10"/>
      <c r="D87" s="10"/>
      <c r="E87" s="10"/>
      <c r="F87" s="10"/>
      <c r="G87" s="10">
        <f>SUM($K$21:K87)-SUM($N$21:N87)</f>
        <v>-15.981250000000014</v>
      </c>
      <c r="H87" s="49">
        <f t="shared" si="10"/>
      </c>
      <c r="J87" s="36">
        <f aca="true" t="shared" si="12" ref="J87:J150">K87+SUM(J86)</f>
        <v>4.468750000000001</v>
      </c>
      <c r="K87" s="33">
        <f t="shared" si="7"/>
        <v>0</v>
      </c>
      <c r="L87" s="10"/>
      <c r="N87" s="39">
        <v>0.2923611111111111</v>
      </c>
    </row>
    <row r="88" spans="1:14" s="16" customFormat="1" ht="13.5" thickBot="1">
      <c r="A88" s="8">
        <f t="shared" si="11"/>
        <v>41342</v>
      </c>
      <c r="B88" s="15"/>
      <c r="C88" s="15"/>
      <c r="D88" s="15"/>
      <c r="E88" s="15"/>
      <c r="F88" s="15"/>
      <c r="G88" s="10">
        <f>SUM($K$21:K88)-SUM($N$21:N88)</f>
        <v>-16.273611111111126</v>
      </c>
      <c r="H88" s="49">
        <f t="shared" si="10"/>
      </c>
      <c r="I88" s="38"/>
      <c r="J88" s="36">
        <f t="shared" si="12"/>
        <v>4.468750000000001</v>
      </c>
      <c r="K88" s="38">
        <f t="shared" si="7"/>
        <v>0</v>
      </c>
      <c r="L88" s="15"/>
      <c r="M88" s="40"/>
      <c r="N88" s="39">
        <v>0.2923611111111111</v>
      </c>
    </row>
    <row r="89" spans="1:14" s="16" customFormat="1" ht="13.5" thickBot="1">
      <c r="A89" s="8">
        <f t="shared" si="11"/>
        <v>41343</v>
      </c>
      <c r="B89" s="15"/>
      <c r="C89" s="15"/>
      <c r="D89" s="15"/>
      <c r="E89" s="15"/>
      <c r="F89" s="15"/>
      <c r="G89" s="10">
        <f>SUM($K$21:K89)-SUM($N$21:N89)</f>
        <v>-16.56597222222224</v>
      </c>
      <c r="H89" s="49">
        <f t="shared" si="10"/>
      </c>
      <c r="I89" s="38"/>
      <c r="J89" s="36">
        <f t="shared" si="12"/>
        <v>4.468750000000001</v>
      </c>
      <c r="K89" s="38">
        <f t="shared" si="7"/>
        <v>0</v>
      </c>
      <c r="L89" s="15"/>
      <c r="M89" s="40"/>
      <c r="N89" s="39">
        <v>0.2923611111111111</v>
      </c>
    </row>
    <row r="90" spans="1:14" ht="13.5" thickBot="1">
      <c r="A90" s="8">
        <f t="shared" si="11"/>
        <v>41344</v>
      </c>
      <c r="B90" s="10"/>
      <c r="C90" s="10"/>
      <c r="D90" s="10"/>
      <c r="E90" s="10"/>
      <c r="F90" s="10"/>
      <c r="G90" s="10">
        <f>SUM($K$21:K90)-SUM($N$21:N90)</f>
        <v>-16.858333333333352</v>
      </c>
      <c r="H90" s="49">
        <f t="shared" si="10"/>
      </c>
      <c r="J90" s="36">
        <f t="shared" si="12"/>
        <v>4.468750000000001</v>
      </c>
      <c r="K90" s="33">
        <f t="shared" si="7"/>
        <v>0</v>
      </c>
      <c r="L90" s="10"/>
      <c r="N90" s="39">
        <v>0.2923611111111111</v>
      </c>
    </row>
    <row r="91" spans="1:14" ht="13.5" thickBot="1">
      <c r="A91" s="8">
        <f t="shared" si="11"/>
        <v>41345</v>
      </c>
      <c r="B91" s="10"/>
      <c r="C91" s="10"/>
      <c r="D91" s="10"/>
      <c r="E91" s="10"/>
      <c r="F91" s="10"/>
      <c r="G91" s="10">
        <f>SUM($K$21:K91)-SUM($N$21:N91)</f>
        <v>-17.150694444444465</v>
      </c>
      <c r="H91" s="49">
        <f t="shared" si="10"/>
      </c>
      <c r="J91" s="36">
        <f t="shared" si="12"/>
        <v>4.468750000000001</v>
      </c>
      <c r="K91" s="33">
        <f t="shared" si="7"/>
        <v>0</v>
      </c>
      <c r="L91" s="10"/>
      <c r="N91" s="39">
        <v>0.2923611111111111</v>
      </c>
    </row>
    <row r="92" spans="1:14" ht="13.5" thickBot="1">
      <c r="A92" s="8">
        <f t="shared" si="11"/>
        <v>41346</v>
      </c>
      <c r="B92" s="10"/>
      <c r="C92" s="10"/>
      <c r="D92" s="10"/>
      <c r="E92" s="10"/>
      <c r="F92" s="10"/>
      <c r="G92" s="10">
        <f>SUM($K$21:K92)-SUM($N$21:N92)</f>
        <v>-17.443055555555578</v>
      </c>
      <c r="H92" s="49">
        <f t="shared" si="10"/>
      </c>
      <c r="J92" s="36">
        <f t="shared" si="12"/>
        <v>4.468750000000001</v>
      </c>
      <c r="K92" s="33">
        <f t="shared" si="7"/>
        <v>0</v>
      </c>
      <c r="L92" s="10"/>
      <c r="N92" s="39">
        <v>0.2923611111111111</v>
      </c>
    </row>
    <row r="93" spans="1:14" ht="13.5" thickBot="1">
      <c r="A93" s="8">
        <f t="shared" si="11"/>
        <v>41347</v>
      </c>
      <c r="B93" s="10"/>
      <c r="C93" s="10"/>
      <c r="D93" s="10"/>
      <c r="E93" s="10"/>
      <c r="F93" s="10"/>
      <c r="G93" s="10">
        <f>SUM($K$21:K93)-SUM($N$21:N93)</f>
        <v>-17.73541666666669</v>
      </c>
      <c r="H93" s="49">
        <f t="shared" si="10"/>
      </c>
      <c r="J93" s="36">
        <f t="shared" si="12"/>
        <v>4.468750000000001</v>
      </c>
      <c r="K93" s="33">
        <f t="shared" si="7"/>
        <v>0</v>
      </c>
      <c r="L93" s="10"/>
      <c r="N93" s="39">
        <v>0.2923611111111111</v>
      </c>
    </row>
    <row r="94" spans="1:14" ht="13.5" thickBot="1">
      <c r="A94" s="8">
        <f t="shared" si="11"/>
        <v>41348</v>
      </c>
      <c r="B94" s="10"/>
      <c r="C94" s="10"/>
      <c r="D94" s="10"/>
      <c r="E94" s="10"/>
      <c r="F94" s="10"/>
      <c r="G94" s="10">
        <f>SUM($K$21:K94)-SUM($N$21:N94)</f>
        <v>-18.027777777777803</v>
      </c>
      <c r="H94" s="49">
        <f t="shared" si="10"/>
      </c>
      <c r="J94" s="36">
        <f t="shared" si="12"/>
        <v>4.468750000000001</v>
      </c>
      <c r="K94" s="33">
        <f t="shared" si="7"/>
        <v>0</v>
      </c>
      <c r="L94" s="10"/>
      <c r="N94" s="39">
        <v>0.2923611111111111</v>
      </c>
    </row>
    <row r="95" spans="1:14" s="16" customFormat="1" ht="13.5" thickBot="1">
      <c r="A95" s="8">
        <f t="shared" si="11"/>
        <v>41349</v>
      </c>
      <c r="B95" s="15"/>
      <c r="C95" s="15"/>
      <c r="D95" s="15"/>
      <c r="E95" s="15"/>
      <c r="F95" s="15"/>
      <c r="G95" s="10">
        <f>SUM($K$21:K95)-SUM($N$21:N95)</f>
        <v>-18.320138888888916</v>
      </c>
      <c r="H95" s="49">
        <f t="shared" si="10"/>
      </c>
      <c r="I95" s="38"/>
      <c r="J95" s="36">
        <f t="shared" si="12"/>
        <v>4.468750000000001</v>
      </c>
      <c r="K95" s="38">
        <f t="shared" si="7"/>
        <v>0</v>
      </c>
      <c r="L95" s="15"/>
      <c r="M95" s="40"/>
      <c r="N95" s="39">
        <v>0.2923611111111111</v>
      </c>
    </row>
    <row r="96" spans="1:14" s="16" customFormat="1" ht="13.5" thickBot="1">
      <c r="A96" s="8">
        <f t="shared" si="11"/>
        <v>41350</v>
      </c>
      <c r="B96" s="15"/>
      <c r="C96" s="15"/>
      <c r="D96" s="15"/>
      <c r="E96" s="15"/>
      <c r="F96" s="15"/>
      <c r="G96" s="10">
        <f>SUM($K$21:K96)-SUM($N$21:N96)</f>
        <v>-18.61250000000003</v>
      </c>
      <c r="H96" s="49">
        <f t="shared" si="10"/>
      </c>
      <c r="I96" s="38"/>
      <c r="J96" s="36">
        <f t="shared" si="12"/>
        <v>4.468750000000001</v>
      </c>
      <c r="K96" s="38">
        <f t="shared" si="7"/>
        <v>0</v>
      </c>
      <c r="L96" s="15"/>
      <c r="M96" s="40"/>
      <c r="N96" s="39">
        <v>0.2923611111111111</v>
      </c>
    </row>
    <row r="97" spans="1:14" ht="13.5" thickBot="1">
      <c r="A97" s="8">
        <f t="shared" si="11"/>
        <v>41351</v>
      </c>
      <c r="B97" s="10"/>
      <c r="C97" s="10"/>
      <c r="D97" s="10"/>
      <c r="E97" s="10"/>
      <c r="F97" s="10"/>
      <c r="G97" s="10">
        <f>SUM($K$21:K97)-SUM($N$21:N97)</f>
        <v>-18.904861111111142</v>
      </c>
      <c r="H97" s="49">
        <f t="shared" si="10"/>
      </c>
      <c r="J97" s="36">
        <f t="shared" si="12"/>
        <v>4.468750000000001</v>
      </c>
      <c r="K97" s="33">
        <f t="shared" si="7"/>
        <v>0</v>
      </c>
      <c r="L97" s="10"/>
      <c r="N97" s="39">
        <v>0.2923611111111111</v>
      </c>
    </row>
    <row r="98" spans="1:14" ht="13.5" thickBot="1">
      <c r="A98" s="8">
        <f t="shared" si="11"/>
        <v>41352</v>
      </c>
      <c r="B98" s="10"/>
      <c r="C98" s="10"/>
      <c r="D98" s="10"/>
      <c r="E98" s="10"/>
      <c r="F98" s="10"/>
      <c r="G98" s="10">
        <f>SUM($K$21:K98)-SUM($N$21:N98)</f>
        <v>-19.197222222222255</v>
      </c>
      <c r="H98" s="49">
        <f t="shared" si="10"/>
      </c>
      <c r="J98" s="36">
        <f t="shared" si="12"/>
        <v>4.468750000000001</v>
      </c>
      <c r="K98" s="33">
        <f t="shared" si="7"/>
        <v>0</v>
      </c>
      <c r="L98" s="10"/>
      <c r="N98" s="39">
        <v>0.2923611111111111</v>
      </c>
    </row>
    <row r="99" spans="1:14" ht="13.5" thickBot="1">
      <c r="A99" s="8">
        <f t="shared" si="11"/>
        <v>41353</v>
      </c>
      <c r="B99" s="10"/>
      <c r="C99" s="10"/>
      <c r="D99" s="10"/>
      <c r="E99" s="10"/>
      <c r="F99" s="10"/>
      <c r="G99" s="10">
        <f>SUM($K$21:K99)-SUM($N$21:N99)</f>
        <v>-19.489583333333368</v>
      </c>
      <c r="H99" s="49">
        <f t="shared" si="10"/>
      </c>
      <c r="J99" s="36">
        <f t="shared" si="12"/>
        <v>4.468750000000001</v>
      </c>
      <c r="K99" s="33">
        <f t="shared" si="7"/>
        <v>0</v>
      </c>
      <c r="L99" s="10"/>
      <c r="N99" s="39">
        <v>0.2923611111111111</v>
      </c>
    </row>
    <row r="100" spans="1:14" ht="13.5" thickBot="1">
      <c r="A100" s="8">
        <f t="shared" si="11"/>
        <v>41354</v>
      </c>
      <c r="B100" s="10"/>
      <c r="C100" s="10"/>
      <c r="D100" s="10"/>
      <c r="E100" s="10"/>
      <c r="F100" s="10"/>
      <c r="G100" s="10">
        <f>SUM($K$21:K100)-SUM($N$21:N100)</f>
        <v>-19.78194444444448</v>
      </c>
      <c r="H100" s="49">
        <f t="shared" si="10"/>
      </c>
      <c r="J100" s="36">
        <f t="shared" si="12"/>
        <v>4.468750000000001</v>
      </c>
      <c r="K100" s="33">
        <f t="shared" si="7"/>
        <v>0</v>
      </c>
      <c r="L100" s="10"/>
      <c r="N100" s="39">
        <v>0.2923611111111111</v>
      </c>
    </row>
    <row r="101" spans="1:14" ht="13.5" thickBot="1">
      <c r="A101" s="8">
        <f t="shared" si="11"/>
        <v>41355</v>
      </c>
      <c r="B101" s="10"/>
      <c r="C101" s="10"/>
      <c r="D101" s="10"/>
      <c r="E101" s="10"/>
      <c r="F101" s="10"/>
      <c r="G101" s="10">
        <f>SUM($K$21:K101)-SUM($N$21:N101)</f>
        <v>-20.074305555555593</v>
      </c>
      <c r="H101" s="49">
        <f t="shared" si="10"/>
      </c>
      <c r="J101" s="36">
        <f t="shared" si="12"/>
        <v>4.468750000000001</v>
      </c>
      <c r="K101" s="33">
        <f t="shared" si="7"/>
        <v>0</v>
      </c>
      <c r="L101" s="10"/>
      <c r="N101" s="39">
        <v>0.2923611111111111</v>
      </c>
    </row>
    <row r="102" spans="1:14" s="16" customFormat="1" ht="13.5" thickBot="1">
      <c r="A102" s="8">
        <f t="shared" si="11"/>
        <v>41356</v>
      </c>
      <c r="B102" s="15"/>
      <c r="C102" s="15"/>
      <c r="D102" s="15"/>
      <c r="E102" s="15"/>
      <c r="F102" s="15"/>
      <c r="G102" s="10">
        <f>SUM($K$21:K102)-SUM($N$21:N102)</f>
        <v>-20.366666666666706</v>
      </c>
      <c r="H102" s="49">
        <f t="shared" si="10"/>
      </c>
      <c r="I102" s="38"/>
      <c r="J102" s="36">
        <f t="shared" si="12"/>
        <v>4.468750000000001</v>
      </c>
      <c r="K102" s="38">
        <f t="shared" si="7"/>
        <v>0</v>
      </c>
      <c r="L102" s="15"/>
      <c r="M102" s="40"/>
      <c r="N102" s="39">
        <v>0.2923611111111111</v>
      </c>
    </row>
    <row r="103" spans="1:14" s="16" customFormat="1" ht="13.5" thickBot="1">
      <c r="A103" s="8">
        <f t="shared" si="11"/>
        <v>41357</v>
      </c>
      <c r="B103" s="15"/>
      <c r="C103" s="15"/>
      <c r="D103" s="15"/>
      <c r="E103" s="15"/>
      <c r="F103" s="15"/>
      <c r="G103" s="10">
        <f>SUM($K$21:K103)-SUM($N$21:N103)</f>
        <v>-20.65902777777782</v>
      </c>
      <c r="H103" s="49">
        <f t="shared" si="10"/>
      </c>
      <c r="I103" s="38"/>
      <c r="J103" s="36">
        <f t="shared" si="12"/>
        <v>4.468750000000001</v>
      </c>
      <c r="K103" s="38">
        <f t="shared" si="7"/>
        <v>0</v>
      </c>
      <c r="L103" s="15"/>
      <c r="M103" s="40"/>
      <c r="N103" s="39">
        <v>0.2923611111111111</v>
      </c>
    </row>
    <row r="104" spans="1:14" ht="13.5" thickBot="1">
      <c r="A104" s="8">
        <f t="shared" si="11"/>
        <v>41358</v>
      </c>
      <c r="B104" s="10"/>
      <c r="C104" s="10"/>
      <c r="D104" s="10"/>
      <c r="E104" s="10"/>
      <c r="F104" s="10"/>
      <c r="G104" s="10">
        <f>SUM($K$21:K104)-SUM($N$21:N104)</f>
        <v>-20.951388888888932</v>
      </c>
      <c r="H104" s="49">
        <f t="shared" si="10"/>
      </c>
      <c r="J104" s="36">
        <f t="shared" si="12"/>
        <v>4.468750000000001</v>
      </c>
      <c r="K104" s="33">
        <f t="shared" si="7"/>
        <v>0</v>
      </c>
      <c r="L104" s="10"/>
      <c r="N104" s="39">
        <v>0.2923611111111111</v>
      </c>
    </row>
    <row r="105" spans="1:14" ht="13.5" thickBot="1">
      <c r="A105" s="8">
        <f t="shared" si="11"/>
        <v>41359</v>
      </c>
      <c r="B105" s="10"/>
      <c r="C105" s="10"/>
      <c r="D105" s="10"/>
      <c r="E105" s="10"/>
      <c r="F105" s="10"/>
      <c r="G105" s="10">
        <f>SUM($K$21:K105)-SUM($N$21:N105)</f>
        <v>-21.243750000000045</v>
      </c>
      <c r="H105" s="49">
        <f t="shared" si="10"/>
      </c>
      <c r="J105" s="36">
        <f t="shared" si="12"/>
        <v>4.468750000000001</v>
      </c>
      <c r="K105" s="33">
        <f aca="true" t="shared" si="13" ref="K105:K168">(E105-D105)+(C105-B105)</f>
        <v>0</v>
      </c>
      <c r="L105" s="10"/>
      <c r="N105" s="39">
        <v>0.2923611111111111</v>
      </c>
    </row>
    <row r="106" spans="1:14" ht="13.5" thickBot="1">
      <c r="A106" s="8">
        <f t="shared" si="11"/>
        <v>41360</v>
      </c>
      <c r="B106" s="10"/>
      <c r="C106" s="10"/>
      <c r="D106" s="10"/>
      <c r="E106" s="10"/>
      <c r="F106" s="10"/>
      <c r="G106" s="10">
        <f>SUM($K$21:K106)-SUM($N$21:N106)</f>
        <v>-21.536111111111158</v>
      </c>
      <c r="H106" s="49">
        <f t="shared" si="10"/>
      </c>
      <c r="J106" s="36">
        <f t="shared" si="12"/>
        <v>4.468750000000001</v>
      </c>
      <c r="K106" s="33">
        <f t="shared" si="13"/>
        <v>0</v>
      </c>
      <c r="L106" s="10"/>
      <c r="N106" s="39">
        <v>0.2923611111111111</v>
      </c>
    </row>
    <row r="107" spans="1:14" ht="13.5" thickBot="1">
      <c r="A107" s="8">
        <f t="shared" si="11"/>
        <v>41361</v>
      </c>
      <c r="B107" s="10"/>
      <c r="C107" s="10"/>
      <c r="D107" s="10"/>
      <c r="E107" s="10"/>
      <c r="F107" s="10"/>
      <c r="G107" s="10">
        <f>SUM($K$21:K107)-SUM($N$21:N107)</f>
        <v>-21.82847222222227</v>
      </c>
      <c r="H107" s="49">
        <f t="shared" si="10"/>
      </c>
      <c r="J107" s="36">
        <f t="shared" si="12"/>
        <v>4.468750000000001</v>
      </c>
      <c r="K107" s="33">
        <f t="shared" si="13"/>
        <v>0</v>
      </c>
      <c r="L107" s="10"/>
      <c r="N107" s="39">
        <v>0.2923611111111111</v>
      </c>
    </row>
    <row r="108" spans="1:14" ht="13.5" thickBot="1">
      <c r="A108" s="8">
        <f t="shared" si="11"/>
        <v>41362</v>
      </c>
      <c r="B108" s="10"/>
      <c r="C108" s="10"/>
      <c r="D108" s="10"/>
      <c r="E108" s="10"/>
      <c r="F108" s="10"/>
      <c r="G108" s="10">
        <f>SUM($K$21:K108)-SUM($N$21:N108)</f>
        <v>-22.120833333333383</v>
      </c>
      <c r="H108" s="49">
        <f t="shared" si="10"/>
      </c>
      <c r="J108" s="36">
        <f t="shared" si="12"/>
        <v>4.468750000000001</v>
      </c>
      <c r="K108" s="33">
        <f t="shared" si="13"/>
        <v>0</v>
      </c>
      <c r="L108" s="10"/>
      <c r="N108" s="39">
        <v>0.2923611111111111</v>
      </c>
    </row>
    <row r="109" spans="1:14" s="16" customFormat="1" ht="13.5" thickBot="1">
      <c r="A109" s="8">
        <f t="shared" si="11"/>
        <v>41363</v>
      </c>
      <c r="B109" s="15"/>
      <c r="C109" s="15"/>
      <c r="D109" s="15"/>
      <c r="E109" s="15"/>
      <c r="F109" s="15"/>
      <c r="G109" s="10">
        <f>SUM($K$21:K109)-SUM($N$21:N109)</f>
        <v>-22.413194444444496</v>
      </c>
      <c r="H109" s="49">
        <f t="shared" si="10"/>
      </c>
      <c r="I109" s="38"/>
      <c r="J109" s="36">
        <f t="shared" si="12"/>
        <v>4.468750000000001</v>
      </c>
      <c r="K109" s="38">
        <f t="shared" si="13"/>
        <v>0</v>
      </c>
      <c r="L109" s="15"/>
      <c r="M109" s="40"/>
      <c r="N109" s="39">
        <v>0.2923611111111111</v>
      </c>
    </row>
    <row r="110" spans="1:14" s="16" customFormat="1" ht="13.5" thickBot="1">
      <c r="A110" s="8">
        <f t="shared" si="11"/>
        <v>41364</v>
      </c>
      <c r="B110" s="15"/>
      <c r="C110" s="15"/>
      <c r="D110" s="15"/>
      <c r="E110" s="15"/>
      <c r="F110" s="15"/>
      <c r="G110" s="10">
        <f>SUM($K$21:K110)-SUM($N$21:N110)</f>
        <v>-22.70555555555561</v>
      </c>
      <c r="H110" s="49">
        <f t="shared" si="10"/>
      </c>
      <c r="I110" s="38"/>
      <c r="J110" s="36">
        <f t="shared" si="12"/>
        <v>4.468750000000001</v>
      </c>
      <c r="K110" s="38">
        <f t="shared" si="13"/>
        <v>0</v>
      </c>
      <c r="L110" s="15"/>
      <c r="M110" s="40"/>
      <c r="N110" s="39">
        <v>0.2923611111111111</v>
      </c>
    </row>
    <row r="111" spans="1:14" ht="13.5" thickBot="1">
      <c r="A111" s="8">
        <f t="shared" si="11"/>
        <v>41365</v>
      </c>
      <c r="B111" s="10"/>
      <c r="C111" s="10"/>
      <c r="D111" s="10"/>
      <c r="E111" s="10"/>
      <c r="F111" s="10"/>
      <c r="G111" s="10">
        <f>SUM($K$21:K111)-SUM($N$21:N111)</f>
        <v>-22.997916666666722</v>
      </c>
      <c r="H111" s="49">
        <f t="shared" si="10"/>
      </c>
      <c r="J111" s="36">
        <f t="shared" si="12"/>
        <v>4.468750000000001</v>
      </c>
      <c r="K111" s="33">
        <f t="shared" si="13"/>
        <v>0</v>
      </c>
      <c r="L111" s="10"/>
      <c r="N111" s="39">
        <v>0.2923611111111111</v>
      </c>
    </row>
    <row r="112" spans="1:14" ht="13.5" thickBot="1">
      <c r="A112" s="8">
        <f t="shared" si="11"/>
        <v>41366</v>
      </c>
      <c r="B112" s="10"/>
      <c r="C112" s="10"/>
      <c r="D112" s="10"/>
      <c r="E112" s="10"/>
      <c r="F112" s="10"/>
      <c r="G112" s="10">
        <f>SUM($K$21:K112)-SUM($N$21:N112)</f>
        <v>-23.290277777777835</v>
      </c>
      <c r="H112" s="49">
        <f t="shared" si="10"/>
      </c>
      <c r="J112" s="36">
        <f t="shared" si="12"/>
        <v>4.468750000000001</v>
      </c>
      <c r="K112" s="33">
        <f t="shared" si="13"/>
        <v>0</v>
      </c>
      <c r="L112" s="10"/>
      <c r="N112" s="39">
        <v>0.2923611111111111</v>
      </c>
    </row>
    <row r="113" spans="1:14" ht="13.5" thickBot="1">
      <c r="A113" s="8">
        <f t="shared" si="11"/>
        <v>41367</v>
      </c>
      <c r="B113" s="10"/>
      <c r="C113" s="10"/>
      <c r="D113" s="10"/>
      <c r="E113" s="10"/>
      <c r="F113" s="10"/>
      <c r="G113" s="10">
        <f>SUM($K$21:K113)-SUM($N$21:N113)</f>
        <v>-23.582638888888948</v>
      </c>
      <c r="H113" s="49">
        <f t="shared" si="10"/>
      </c>
      <c r="J113" s="36">
        <f t="shared" si="12"/>
        <v>4.468750000000001</v>
      </c>
      <c r="K113" s="33">
        <f t="shared" si="13"/>
        <v>0</v>
      </c>
      <c r="L113" s="10"/>
      <c r="N113" s="39">
        <v>0.2923611111111111</v>
      </c>
    </row>
    <row r="114" spans="1:14" ht="13.5" thickBot="1">
      <c r="A114" s="8">
        <f t="shared" si="11"/>
        <v>41368</v>
      </c>
      <c r="B114" s="10"/>
      <c r="C114" s="10"/>
      <c r="D114" s="10"/>
      <c r="E114" s="10"/>
      <c r="F114" s="10"/>
      <c r="G114" s="10">
        <f>SUM($K$21:K114)-SUM($N$21:N114)</f>
        <v>-23.87500000000006</v>
      </c>
      <c r="H114" s="49">
        <f t="shared" si="10"/>
      </c>
      <c r="J114" s="36">
        <f t="shared" si="12"/>
        <v>4.468750000000001</v>
      </c>
      <c r="K114" s="33">
        <f t="shared" si="13"/>
        <v>0</v>
      </c>
      <c r="L114" s="10"/>
      <c r="N114" s="39">
        <v>0.2923611111111111</v>
      </c>
    </row>
    <row r="115" spans="1:14" ht="13.5" thickBot="1">
      <c r="A115" s="8">
        <f t="shared" si="11"/>
        <v>41369</v>
      </c>
      <c r="B115" s="10"/>
      <c r="C115" s="10"/>
      <c r="D115" s="10"/>
      <c r="E115" s="10"/>
      <c r="F115" s="10"/>
      <c r="G115" s="10">
        <f>SUM($K$21:K115)-SUM($N$21:N115)</f>
        <v>-24.167361111111173</v>
      </c>
      <c r="H115" s="49">
        <f t="shared" si="10"/>
      </c>
      <c r="J115" s="36">
        <f t="shared" si="12"/>
        <v>4.468750000000001</v>
      </c>
      <c r="K115" s="33">
        <f t="shared" si="13"/>
        <v>0</v>
      </c>
      <c r="L115" s="10"/>
      <c r="N115" s="39">
        <v>0.2923611111111111</v>
      </c>
    </row>
    <row r="116" spans="1:14" s="16" customFormat="1" ht="13.5" thickBot="1">
      <c r="A116" s="8">
        <f t="shared" si="11"/>
        <v>41370</v>
      </c>
      <c r="B116" s="15"/>
      <c r="C116" s="15"/>
      <c r="D116" s="15"/>
      <c r="E116" s="15"/>
      <c r="F116" s="15"/>
      <c r="G116" s="10">
        <f>SUM($K$21:K116)-SUM($N$21:N116)</f>
        <v>-24.459722222222286</v>
      </c>
      <c r="H116" s="49">
        <f t="shared" si="10"/>
      </c>
      <c r="I116" s="38"/>
      <c r="J116" s="36">
        <f t="shared" si="12"/>
        <v>4.468750000000001</v>
      </c>
      <c r="K116" s="38">
        <f t="shared" si="13"/>
        <v>0</v>
      </c>
      <c r="L116" s="15"/>
      <c r="M116" s="40"/>
      <c r="N116" s="39">
        <v>0.2923611111111111</v>
      </c>
    </row>
    <row r="117" spans="1:14" s="16" customFormat="1" ht="13.5" thickBot="1">
      <c r="A117" s="8">
        <f t="shared" si="11"/>
        <v>41371</v>
      </c>
      <c r="B117" s="15"/>
      <c r="C117" s="15"/>
      <c r="D117" s="15"/>
      <c r="E117" s="15"/>
      <c r="F117" s="15"/>
      <c r="G117" s="10">
        <f>SUM($K$21:K117)-SUM($N$21:N117)</f>
        <v>-24.7520833333334</v>
      </c>
      <c r="H117" s="49">
        <f t="shared" si="10"/>
      </c>
      <c r="I117" s="38"/>
      <c r="J117" s="36">
        <f t="shared" si="12"/>
        <v>4.468750000000001</v>
      </c>
      <c r="K117" s="38">
        <f t="shared" si="13"/>
        <v>0</v>
      </c>
      <c r="L117" s="15"/>
      <c r="M117" s="40"/>
      <c r="N117" s="39">
        <v>0.2923611111111111</v>
      </c>
    </row>
    <row r="118" spans="1:14" ht="13.5" thickBot="1">
      <c r="A118" s="8">
        <f t="shared" si="11"/>
        <v>41372</v>
      </c>
      <c r="B118" s="10"/>
      <c r="C118" s="10"/>
      <c r="D118" s="10"/>
      <c r="E118" s="10"/>
      <c r="F118" s="10"/>
      <c r="G118" s="10">
        <f>SUM($K$21:K118)-SUM($N$21:N118)</f>
        <v>-25.044444444444512</v>
      </c>
      <c r="H118" s="49">
        <f t="shared" si="10"/>
      </c>
      <c r="J118" s="36">
        <f t="shared" si="12"/>
        <v>4.468750000000001</v>
      </c>
      <c r="K118" s="33">
        <f t="shared" si="13"/>
        <v>0</v>
      </c>
      <c r="L118" s="10"/>
      <c r="N118" s="39">
        <v>0.2923611111111111</v>
      </c>
    </row>
    <row r="119" spans="1:14" ht="13.5" thickBot="1">
      <c r="A119" s="8">
        <f t="shared" si="11"/>
        <v>41373</v>
      </c>
      <c r="B119" s="10"/>
      <c r="C119" s="10"/>
      <c r="D119" s="10"/>
      <c r="E119" s="10"/>
      <c r="F119" s="10"/>
      <c r="G119" s="10">
        <f>SUM($K$21:K119)-SUM($N$21:N119)</f>
        <v>-25.336805555555625</v>
      </c>
      <c r="H119" s="49">
        <f t="shared" si="10"/>
      </c>
      <c r="J119" s="36">
        <f t="shared" si="12"/>
        <v>4.468750000000001</v>
      </c>
      <c r="K119" s="33">
        <f t="shared" si="13"/>
        <v>0</v>
      </c>
      <c r="L119" s="10"/>
      <c r="N119" s="39">
        <v>0.2923611111111111</v>
      </c>
    </row>
    <row r="120" spans="1:14" ht="13.5" thickBot="1">
      <c r="A120" s="8">
        <f t="shared" si="11"/>
        <v>41374</v>
      </c>
      <c r="B120" s="10"/>
      <c r="C120" s="10"/>
      <c r="D120" s="10"/>
      <c r="E120" s="10"/>
      <c r="F120" s="10"/>
      <c r="G120" s="10">
        <f>SUM($K$21:K120)-SUM($N$21:N120)</f>
        <v>-25.629166666666737</v>
      </c>
      <c r="H120" s="49">
        <f t="shared" si="10"/>
      </c>
      <c r="J120" s="36">
        <f t="shared" si="12"/>
        <v>4.468750000000001</v>
      </c>
      <c r="K120" s="33">
        <f t="shared" si="13"/>
        <v>0</v>
      </c>
      <c r="L120" s="10"/>
      <c r="N120" s="39">
        <v>0.2923611111111111</v>
      </c>
    </row>
    <row r="121" spans="1:14" ht="13.5" thickBot="1">
      <c r="A121" s="8">
        <f t="shared" si="11"/>
        <v>41375</v>
      </c>
      <c r="B121" s="10"/>
      <c r="C121" s="10"/>
      <c r="D121" s="10"/>
      <c r="E121" s="10"/>
      <c r="F121" s="10"/>
      <c r="G121" s="10">
        <f>SUM($K$21:K121)-SUM($N$21:N121)</f>
        <v>-25.92152777777785</v>
      </c>
      <c r="H121" s="49">
        <f t="shared" si="10"/>
      </c>
      <c r="J121" s="36">
        <f t="shared" si="12"/>
        <v>4.468750000000001</v>
      </c>
      <c r="K121" s="33">
        <f t="shared" si="13"/>
        <v>0</v>
      </c>
      <c r="L121" s="10"/>
      <c r="N121" s="39">
        <v>0.2923611111111111</v>
      </c>
    </row>
    <row r="122" spans="1:14" ht="13.5" thickBot="1">
      <c r="A122" s="8">
        <f t="shared" si="11"/>
        <v>41376</v>
      </c>
      <c r="B122" s="10"/>
      <c r="C122" s="10"/>
      <c r="D122" s="10"/>
      <c r="E122" s="10"/>
      <c r="F122" s="10"/>
      <c r="G122" s="10">
        <f>SUM($K$21:K122)-SUM($N$21:N122)</f>
        <v>-26.213888888888963</v>
      </c>
      <c r="H122" s="49">
        <f t="shared" si="10"/>
      </c>
      <c r="J122" s="36">
        <f t="shared" si="12"/>
        <v>4.468750000000001</v>
      </c>
      <c r="K122" s="33">
        <f t="shared" si="13"/>
        <v>0</v>
      </c>
      <c r="L122" s="10"/>
      <c r="N122" s="39">
        <v>0.2923611111111111</v>
      </c>
    </row>
    <row r="123" spans="1:14" s="16" customFormat="1" ht="13.5" thickBot="1">
      <c r="A123" s="8">
        <f t="shared" si="11"/>
        <v>41377</v>
      </c>
      <c r="B123" s="15"/>
      <c r="C123" s="15"/>
      <c r="D123" s="15"/>
      <c r="E123" s="15"/>
      <c r="F123" s="15"/>
      <c r="G123" s="10">
        <f>SUM($K$21:K123)-SUM($N$21:N123)</f>
        <v>-26.506250000000076</v>
      </c>
      <c r="H123" s="49">
        <f t="shared" si="10"/>
      </c>
      <c r="I123" s="38"/>
      <c r="J123" s="36">
        <f t="shared" si="12"/>
        <v>4.468750000000001</v>
      </c>
      <c r="K123" s="38">
        <f t="shared" si="13"/>
        <v>0</v>
      </c>
      <c r="L123" s="15"/>
      <c r="M123" s="40"/>
      <c r="N123" s="39">
        <v>0.2923611111111111</v>
      </c>
    </row>
    <row r="124" spans="1:14" s="16" customFormat="1" ht="13.5" thickBot="1">
      <c r="A124" s="8">
        <f t="shared" si="11"/>
        <v>41378</v>
      </c>
      <c r="B124" s="15"/>
      <c r="C124" s="15"/>
      <c r="D124" s="15"/>
      <c r="E124" s="15"/>
      <c r="F124" s="15"/>
      <c r="G124" s="10">
        <f>SUM($K$21:K124)-SUM($N$21:N124)</f>
        <v>-26.79861111111119</v>
      </c>
      <c r="H124" s="49">
        <f t="shared" si="10"/>
      </c>
      <c r="I124" s="38"/>
      <c r="J124" s="36">
        <f t="shared" si="12"/>
        <v>4.468750000000001</v>
      </c>
      <c r="K124" s="38">
        <f t="shared" si="13"/>
        <v>0</v>
      </c>
      <c r="L124" s="15"/>
      <c r="M124" s="40"/>
      <c r="N124" s="39">
        <v>0.2923611111111111</v>
      </c>
    </row>
    <row r="125" spans="1:14" ht="13.5" thickBot="1">
      <c r="A125" s="8">
        <f t="shared" si="11"/>
        <v>41379</v>
      </c>
      <c r="B125" s="10"/>
      <c r="C125" s="10"/>
      <c r="D125" s="10"/>
      <c r="E125" s="10"/>
      <c r="F125" s="10"/>
      <c r="G125" s="10">
        <f>SUM($K$21:K125)-SUM($N$21:N125)</f>
        <v>-27.0909722222223</v>
      </c>
      <c r="H125" s="49">
        <f t="shared" si="10"/>
      </c>
      <c r="J125" s="36">
        <f t="shared" si="12"/>
        <v>4.468750000000001</v>
      </c>
      <c r="K125" s="33">
        <f t="shared" si="13"/>
        <v>0</v>
      </c>
      <c r="L125" s="10"/>
      <c r="N125" s="39">
        <v>0.2923611111111111</v>
      </c>
    </row>
    <row r="126" spans="1:14" ht="13.5" thickBot="1">
      <c r="A126" s="8">
        <f t="shared" si="11"/>
        <v>41380</v>
      </c>
      <c r="B126" s="10"/>
      <c r="C126" s="10"/>
      <c r="D126" s="10"/>
      <c r="E126" s="10"/>
      <c r="F126" s="10"/>
      <c r="G126" s="10">
        <f>SUM($K$21:K126)-SUM($N$21:N126)</f>
        <v>-27.383333333333415</v>
      </c>
      <c r="H126" s="49">
        <f t="shared" si="10"/>
      </c>
      <c r="J126" s="36">
        <f t="shared" si="12"/>
        <v>4.468750000000001</v>
      </c>
      <c r="K126" s="33">
        <f t="shared" si="13"/>
        <v>0</v>
      </c>
      <c r="L126" s="10"/>
      <c r="N126" s="39">
        <v>0.2923611111111111</v>
      </c>
    </row>
    <row r="127" spans="1:14" ht="13.5" thickBot="1">
      <c r="A127" s="8">
        <f t="shared" si="11"/>
        <v>41381</v>
      </c>
      <c r="B127" s="10"/>
      <c r="C127" s="10"/>
      <c r="D127" s="10"/>
      <c r="E127" s="10"/>
      <c r="F127" s="10"/>
      <c r="G127" s="10">
        <f>SUM($K$21:K127)-SUM($N$21:N127)</f>
        <v>-27.675694444444527</v>
      </c>
      <c r="H127" s="49">
        <f t="shared" si="10"/>
      </c>
      <c r="J127" s="36">
        <f t="shared" si="12"/>
        <v>4.468750000000001</v>
      </c>
      <c r="K127" s="33">
        <f t="shared" si="13"/>
        <v>0</v>
      </c>
      <c r="L127" s="10"/>
      <c r="N127" s="39">
        <v>0.2923611111111111</v>
      </c>
    </row>
    <row r="128" spans="1:14" ht="13.5" thickBot="1">
      <c r="A128" s="8">
        <f t="shared" si="11"/>
        <v>41382</v>
      </c>
      <c r="B128" s="10"/>
      <c r="C128" s="10"/>
      <c r="D128" s="10"/>
      <c r="E128" s="10"/>
      <c r="F128" s="10"/>
      <c r="G128" s="10">
        <f>SUM($K$21:K128)-SUM($N$21:N128)</f>
        <v>-27.96805555555564</v>
      </c>
      <c r="H128" s="49">
        <f t="shared" si="10"/>
      </c>
      <c r="J128" s="36">
        <f t="shared" si="12"/>
        <v>4.468750000000001</v>
      </c>
      <c r="K128" s="33">
        <f t="shared" si="13"/>
        <v>0</v>
      </c>
      <c r="L128" s="10"/>
      <c r="N128" s="39">
        <v>0.2923611111111111</v>
      </c>
    </row>
    <row r="129" spans="1:14" ht="13.5" thickBot="1">
      <c r="A129" s="8">
        <f t="shared" si="11"/>
        <v>41383</v>
      </c>
      <c r="B129" s="10"/>
      <c r="C129" s="10"/>
      <c r="D129" s="10"/>
      <c r="E129" s="10"/>
      <c r="F129" s="10"/>
      <c r="G129" s="10">
        <f>SUM($K$21:K129)-SUM($N$21:N129)</f>
        <v>-28.260416666666753</v>
      </c>
      <c r="H129" s="49">
        <f t="shared" si="10"/>
      </c>
      <c r="J129" s="36">
        <f t="shared" si="12"/>
        <v>4.468750000000001</v>
      </c>
      <c r="K129" s="33">
        <f t="shared" si="13"/>
        <v>0</v>
      </c>
      <c r="L129" s="10"/>
      <c r="N129" s="39">
        <v>0.2923611111111111</v>
      </c>
    </row>
    <row r="130" spans="1:14" s="16" customFormat="1" ht="13.5" thickBot="1">
      <c r="A130" s="8">
        <f t="shared" si="11"/>
        <v>41384</v>
      </c>
      <c r="B130" s="15"/>
      <c r="C130" s="15"/>
      <c r="D130" s="15"/>
      <c r="E130" s="15"/>
      <c r="F130" s="15"/>
      <c r="G130" s="10">
        <f>SUM($K$21:K130)-SUM($N$21:N130)</f>
        <v>-28.552777777777866</v>
      </c>
      <c r="H130" s="49">
        <f t="shared" si="10"/>
      </c>
      <c r="I130" s="38"/>
      <c r="J130" s="36">
        <f t="shared" si="12"/>
        <v>4.468750000000001</v>
      </c>
      <c r="K130" s="38">
        <f t="shared" si="13"/>
        <v>0</v>
      </c>
      <c r="L130" s="15"/>
      <c r="M130" s="40"/>
      <c r="N130" s="39">
        <v>0.2923611111111111</v>
      </c>
    </row>
    <row r="131" spans="1:14" s="16" customFormat="1" ht="13.5" thickBot="1">
      <c r="A131" s="8">
        <f t="shared" si="11"/>
        <v>41385</v>
      </c>
      <c r="B131" s="15"/>
      <c r="C131" s="15"/>
      <c r="D131" s="15"/>
      <c r="E131" s="15"/>
      <c r="F131" s="15"/>
      <c r="G131" s="10">
        <f>SUM($K$21:K131)-SUM($N$21:N131)</f>
        <v>-28.84513888888898</v>
      </c>
      <c r="H131" s="49">
        <f t="shared" si="10"/>
      </c>
      <c r="I131" s="38"/>
      <c r="J131" s="36">
        <f t="shared" si="12"/>
        <v>4.468750000000001</v>
      </c>
      <c r="K131" s="38">
        <f t="shared" si="13"/>
        <v>0</v>
      </c>
      <c r="L131" s="15"/>
      <c r="M131" s="40"/>
      <c r="N131" s="39">
        <v>0.2923611111111111</v>
      </c>
    </row>
    <row r="132" spans="1:14" ht="13.5" thickBot="1">
      <c r="A132" s="8">
        <f t="shared" si="11"/>
        <v>41386</v>
      </c>
      <c r="B132" s="10"/>
      <c r="C132" s="10"/>
      <c r="D132" s="10"/>
      <c r="E132" s="10"/>
      <c r="F132" s="10"/>
      <c r="G132" s="10">
        <f>SUM($K$21:K132)-SUM($N$21:N132)</f>
        <v>-29.13750000000009</v>
      </c>
      <c r="H132" s="49">
        <f t="shared" si="10"/>
      </c>
      <c r="J132" s="36">
        <f t="shared" si="12"/>
        <v>4.468750000000001</v>
      </c>
      <c r="K132" s="33">
        <f t="shared" si="13"/>
        <v>0</v>
      </c>
      <c r="L132" s="10"/>
      <c r="N132" s="39">
        <v>0.2923611111111111</v>
      </c>
    </row>
    <row r="133" spans="1:14" ht="13.5" thickBot="1">
      <c r="A133" s="8">
        <f t="shared" si="11"/>
        <v>41387</v>
      </c>
      <c r="B133" s="10"/>
      <c r="C133" s="10"/>
      <c r="D133" s="10"/>
      <c r="E133" s="10"/>
      <c r="F133" s="10"/>
      <c r="G133" s="10">
        <f>SUM($K$21:K133)-SUM($N$21:N133)</f>
        <v>-29.429861111111205</v>
      </c>
      <c r="H133" s="49">
        <f t="shared" si="10"/>
      </c>
      <c r="J133" s="36">
        <f t="shared" si="12"/>
        <v>4.468750000000001</v>
      </c>
      <c r="K133" s="33">
        <f t="shared" si="13"/>
        <v>0</v>
      </c>
      <c r="L133" s="10"/>
      <c r="N133" s="39">
        <v>0.2923611111111111</v>
      </c>
    </row>
    <row r="134" spans="1:14" ht="13.5" thickBot="1">
      <c r="A134" s="8">
        <f t="shared" si="11"/>
        <v>41388</v>
      </c>
      <c r="B134" s="10"/>
      <c r="C134" s="10"/>
      <c r="D134" s="10"/>
      <c r="E134" s="10"/>
      <c r="F134" s="10"/>
      <c r="G134" s="10">
        <f>SUM($K$21:K134)-SUM($N$21:N134)</f>
        <v>-29.722222222222314</v>
      </c>
      <c r="H134" s="49">
        <f t="shared" si="10"/>
      </c>
      <c r="J134" s="36">
        <f t="shared" si="12"/>
        <v>4.468750000000001</v>
      </c>
      <c r="K134" s="33">
        <f t="shared" si="13"/>
        <v>0</v>
      </c>
      <c r="L134" s="10"/>
      <c r="N134" s="39">
        <v>0.2923611111111111</v>
      </c>
    </row>
    <row r="135" spans="1:14" ht="13.5" thickBot="1">
      <c r="A135" s="8">
        <f t="shared" si="11"/>
        <v>41389</v>
      </c>
      <c r="B135" s="10"/>
      <c r="C135" s="10"/>
      <c r="D135" s="10"/>
      <c r="E135" s="10"/>
      <c r="F135" s="10"/>
      <c r="G135" s="10">
        <f>SUM($K$21:K135)-SUM($N$21:N135)</f>
        <v>-30.014583333333427</v>
      </c>
      <c r="H135" s="49">
        <f t="shared" si="10"/>
      </c>
      <c r="J135" s="36">
        <f t="shared" si="12"/>
        <v>4.468750000000001</v>
      </c>
      <c r="K135" s="33">
        <f t="shared" si="13"/>
        <v>0</v>
      </c>
      <c r="L135" s="10"/>
      <c r="N135" s="39">
        <v>0.2923611111111111</v>
      </c>
    </row>
    <row r="136" spans="1:14" ht="13.5" thickBot="1">
      <c r="A136" s="8">
        <f t="shared" si="11"/>
        <v>41390</v>
      </c>
      <c r="B136" s="10"/>
      <c r="C136" s="10"/>
      <c r="D136" s="10"/>
      <c r="E136" s="10"/>
      <c r="F136" s="10"/>
      <c r="G136" s="10">
        <f>SUM($K$21:K136)-SUM($N$21:N136)</f>
        <v>-30.30694444444454</v>
      </c>
      <c r="H136" s="49">
        <f t="shared" si="10"/>
      </c>
      <c r="J136" s="36">
        <f t="shared" si="12"/>
        <v>4.468750000000001</v>
      </c>
      <c r="K136" s="33">
        <f t="shared" si="13"/>
        <v>0</v>
      </c>
      <c r="L136" s="10"/>
      <c r="N136" s="39">
        <v>0.2923611111111111</v>
      </c>
    </row>
    <row r="137" spans="1:14" s="16" customFormat="1" ht="13.5" thickBot="1">
      <c r="A137" s="8">
        <f t="shared" si="11"/>
        <v>41391</v>
      </c>
      <c r="B137" s="15"/>
      <c r="C137" s="15"/>
      <c r="D137" s="15"/>
      <c r="E137" s="15"/>
      <c r="F137" s="15"/>
      <c r="G137" s="10">
        <f>SUM($K$21:K137)-SUM($N$21:N137)</f>
        <v>-30.599305555555652</v>
      </c>
      <c r="H137" s="49">
        <f t="shared" si="10"/>
      </c>
      <c r="I137" s="38"/>
      <c r="J137" s="36">
        <f t="shared" si="12"/>
        <v>4.468750000000001</v>
      </c>
      <c r="K137" s="38">
        <f t="shared" si="13"/>
        <v>0</v>
      </c>
      <c r="L137" s="15"/>
      <c r="M137" s="40"/>
      <c r="N137" s="39">
        <v>0.2923611111111111</v>
      </c>
    </row>
    <row r="138" spans="1:14" s="16" customFormat="1" ht="13.5" thickBot="1">
      <c r="A138" s="8">
        <f t="shared" si="11"/>
        <v>41392</v>
      </c>
      <c r="B138" s="15"/>
      <c r="C138" s="15"/>
      <c r="D138" s="15"/>
      <c r="E138" s="15"/>
      <c r="F138" s="15"/>
      <c r="G138" s="10">
        <f>SUM($K$21:K138)-SUM($N$21:N138)</f>
        <v>-30.891666666666765</v>
      </c>
      <c r="H138" s="49">
        <f t="shared" si="10"/>
      </c>
      <c r="I138" s="38"/>
      <c r="J138" s="36">
        <f t="shared" si="12"/>
        <v>4.468750000000001</v>
      </c>
      <c r="K138" s="38">
        <f t="shared" si="13"/>
        <v>0</v>
      </c>
      <c r="L138" s="15"/>
      <c r="M138" s="40"/>
      <c r="N138" s="39">
        <v>0.2923611111111111</v>
      </c>
    </row>
    <row r="139" spans="1:14" ht="13.5" thickBot="1">
      <c r="A139" s="8">
        <f t="shared" si="11"/>
        <v>41393</v>
      </c>
      <c r="B139" s="10"/>
      <c r="C139" s="10"/>
      <c r="D139" s="10"/>
      <c r="E139" s="10"/>
      <c r="F139" s="10"/>
      <c r="G139" s="10">
        <f>SUM($K$21:K139)-SUM($N$21:N139)</f>
        <v>-31.184027777777878</v>
      </c>
      <c r="H139" s="49">
        <f t="shared" si="10"/>
      </c>
      <c r="J139" s="36">
        <f t="shared" si="12"/>
        <v>4.468750000000001</v>
      </c>
      <c r="K139" s="33">
        <f t="shared" si="13"/>
        <v>0</v>
      </c>
      <c r="L139" s="10"/>
      <c r="N139" s="39">
        <v>0.2923611111111111</v>
      </c>
    </row>
    <row r="140" spans="1:14" ht="13.5" thickBot="1">
      <c r="A140" s="8">
        <f t="shared" si="11"/>
        <v>41394</v>
      </c>
      <c r="B140" s="10"/>
      <c r="C140" s="10"/>
      <c r="D140" s="10"/>
      <c r="E140" s="10"/>
      <c r="F140" s="10"/>
      <c r="G140" s="10">
        <f>SUM($K$21:K140)-SUM($N$21:N140)</f>
        <v>-31.47638888888899</v>
      </c>
      <c r="H140" s="49">
        <f t="shared" si="10"/>
      </c>
      <c r="J140" s="36">
        <f t="shared" si="12"/>
        <v>4.468750000000001</v>
      </c>
      <c r="K140" s="33">
        <f t="shared" si="13"/>
        <v>0</v>
      </c>
      <c r="L140" s="10"/>
      <c r="N140" s="39">
        <v>0.2923611111111111</v>
      </c>
    </row>
    <row r="141" spans="1:14" ht="13.5" thickBot="1">
      <c r="A141" s="8">
        <f t="shared" si="11"/>
        <v>41395</v>
      </c>
      <c r="B141" s="10"/>
      <c r="C141" s="10"/>
      <c r="D141" s="10"/>
      <c r="E141" s="10"/>
      <c r="F141" s="10"/>
      <c r="G141" s="10">
        <f>SUM($K$21:K141)-SUM($N$21:N141)</f>
        <v>-31.768750000000104</v>
      </c>
      <c r="H141" s="49">
        <f t="shared" si="10"/>
      </c>
      <c r="J141" s="36">
        <f t="shared" si="12"/>
        <v>4.468750000000001</v>
      </c>
      <c r="K141" s="33">
        <f t="shared" si="13"/>
        <v>0</v>
      </c>
      <c r="L141" s="10"/>
      <c r="N141" s="39">
        <v>0.2923611111111111</v>
      </c>
    </row>
    <row r="142" spans="1:14" ht="13.5" thickBot="1">
      <c r="A142" s="8">
        <f t="shared" si="11"/>
        <v>41396</v>
      </c>
      <c r="B142" s="10"/>
      <c r="C142" s="10"/>
      <c r="D142" s="10"/>
      <c r="E142" s="10"/>
      <c r="F142" s="10"/>
      <c r="G142" s="10">
        <f>SUM($K$21:K142)-SUM($N$21:N142)</f>
        <v>-32.06111111111122</v>
      </c>
      <c r="H142" s="49">
        <f t="shared" si="10"/>
      </c>
      <c r="J142" s="36">
        <f t="shared" si="12"/>
        <v>4.468750000000001</v>
      </c>
      <c r="K142" s="33">
        <f t="shared" si="13"/>
        <v>0</v>
      </c>
      <c r="L142" s="10"/>
      <c r="N142" s="39">
        <v>0.2923611111111111</v>
      </c>
    </row>
    <row r="143" spans="1:14" ht="13.5" thickBot="1">
      <c r="A143" s="8">
        <f t="shared" si="11"/>
        <v>41397</v>
      </c>
      <c r="B143" s="10"/>
      <c r="C143" s="10"/>
      <c r="D143" s="10"/>
      <c r="E143" s="10"/>
      <c r="F143" s="10"/>
      <c r="G143" s="10">
        <f>SUM($K$21:K143)-SUM($N$21:N143)</f>
        <v>-32.35347222222233</v>
      </c>
      <c r="H143" s="49">
        <f t="shared" si="10"/>
      </c>
      <c r="J143" s="36">
        <f t="shared" si="12"/>
        <v>4.468750000000001</v>
      </c>
      <c r="K143" s="33">
        <f t="shared" si="13"/>
        <v>0</v>
      </c>
      <c r="L143" s="10"/>
      <c r="N143" s="39">
        <v>0.2923611111111111</v>
      </c>
    </row>
    <row r="144" spans="1:14" s="16" customFormat="1" ht="13.5" thickBot="1">
      <c r="A144" s="8">
        <f t="shared" si="11"/>
        <v>41398</v>
      </c>
      <c r="B144" s="15"/>
      <c r="C144" s="15"/>
      <c r="D144" s="15"/>
      <c r="E144" s="15"/>
      <c r="F144" s="15"/>
      <c r="G144" s="10">
        <f>SUM($K$21:K144)-SUM($N$21:N144)</f>
        <v>-32.64583333333344</v>
      </c>
      <c r="H144" s="49">
        <f t="shared" si="10"/>
      </c>
      <c r="I144" s="38"/>
      <c r="J144" s="36">
        <f t="shared" si="12"/>
        <v>4.468750000000001</v>
      </c>
      <c r="K144" s="38">
        <f t="shared" si="13"/>
        <v>0</v>
      </c>
      <c r="L144" s="15"/>
      <c r="M144" s="40"/>
      <c r="N144" s="39">
        <v>0.2923611111111111</v>
      </c>
    </row>
    <row r="145" spans="1:14" s="16" customFormat="1" ht="13.5" thickBot="1">
      <c r="A145" s="8">
        <f t="shared" si="11"/>
        <v>41399</v>
      </c>
      <c r="B145" s="15"/>
      <c r="C145" s="15"/>
      <c r="D145" s="15"/>
      <c r="E145" s="15"/>
      <c r="F145" s="15"/>
      <c r="G145" s="10">
        <f>SUM($K$21:K145)-SUM($N$21:N145)</f>
        <v>-32.938194444444555</v>
      </c>
      <c r="H145" s="49">
        <f t="shared" si="10"/>
      </c>
      <c r="I145" s="38"/>
      <c r="J145" s="36">
        <f t="shared" si="12"/>
        <v>4.468750000000001</v>
      </c>
      <c r="K145" s="38">
        <f t="shared" si="13"/>
        <v>0</v>
      </c>
      <c r="L145" s="15"/>
      <c r="M145" s="40"/>
      <c r="N145" s="39">
        <v>0.2923611111111111</v>
      </c>
    </row>
    <row r="146" spans="1:14" ht="13.5" thickBot="1">
      <c r="A146" s="8">
        <f t="shared" si="11"/>
        <v>41400</v>
      </c>
      <c r="B146" s="10"/>
      <c r="C146" s="10"/>
      <c r="D146" s="10"/>
      <c r="E146" s="10"/>
      <c r="F146" s="10"/>
      <c r="G146" s="10">
        <f>SUM($K$21:K146)-SUM($N$21:N146)</f>
        <v>-33.23055555555567</v>
      </c>
      <c r="H146" s="49">
        <f t="shared" si="10"/>
      </c>
      <c r="J146" s="36">
        <f t="shared" si="12"/>
        <v>4.468750000000001</v>
      </c>
      <c r="K146" s="33">
        <f t="shared" si="13"/>
        <v>0</v>
      </c>
      <c r="L146" s="10"/>
      <c r="N146" s="39">
        <v>0.2923611111111111</v>
      </c>
    </row>
    <row r="147" spans="1:14" ht="13.5" thickBot="1">
      <c r="A147" s="8">
        <f t="shared" si="11"/>
        <v>41401</v>
      </c>
      <c r="B147" s="10"/>
      <c r="C147" s="10"/>
      <c r="D147" s="10"/>
      <c r="E147" s="10"/>
      <c r="F147" s="10"/>
      <c r="G147" s="10">
        <f>SUM($K$21:K147)-SUM($N$21:N147)</f>
        <v>-33.52291666666678</v>
      </c>
      <c r="H147" s="49">
        <f t="shared" si="10"/>
      </c>
      <c r="J147" s="36">
        <f t="shared" si="12"/>
        <v>4.468750000000001</v>
      </c>
      <c r="K147" s="33">
        <f t="shared" si="13"/>
        <v>0</v>
      </c>
      <c r="L147" s="10"/>
      <c r="N147" s="39">
        <v>0.2923611111111111</v>
      </c>
    </row>
    <row r="148" spans="1:14" ht="13.5" thickBot="1">
      <c r="A148" s="8">
        <f t="shared" si="11"/>
        <v>41402</v>
      </c>
      <c r="B148" s="10"/>
      <c r="C148" s="10"/>
      <c r="D148" s="10"/>
      <c r="E148" s="10"/>
      <c r="F148" s="10"/>
      <c r="G148" s="10">
        <f>SUM($K$21:K148)-SUM($N$21:N148)</f>
        <v>-33.815277777777894</v>
      </c>
      <c r="H148" s="49">
        <f t="shared" si="10"/>
      </c>
      <c r="J148" s="36">
        <f t="shared" si="12"/>
        <v>4.468750000000001</v>
      </c>
      <c r="K148" s="33">
        <f t="shared" si="13"/>
        <v>0</v>
      </c>
      <c r="L148" s="10"/>
      <c r="N148" s="39">
        <v>0.2923611111111111</v>
      </c>
    </row>
    <row r="149" spans="1:14" ht="13.5" thickBot="1">
      <c r="A149" s="8">
        <f t="shared" si="11"/>
        <v>41403</v>
      </c>
      <c r="B149" s="10"/>
      <c r="C149" s="10"/>
      <c r="D149" s="10"/>
      <c r="E149" s="10"/>
      <c r="F149" s="10"/>
      <c r="G149" s="10">
        <f>SUM($K$21:K149)-SUM($N$21:N149)</f>
        <v>-34.10763888888901</v>
      </c>
      <c r="H149" s="49">
        <f t="shared" si="10"/>
      </c>
      <c r="J149" s="36">
        <f t="shared" si="12"/>
        <v>4.468750000000001</v>
      </c>
      <c r="K149" s="33">
        <f t="shared" si="13"/>
        <v>0</v>
      </c>
      <c r="L149" s="10"/>
      <c r="N149" s="39">
        <v>0.2923611111111111</v>
      </c>
    </row>
    <row r="150" spans="1:14" ht="13.5" thickBot="1">
      <c r="A150" s="8">
        <f t="shared" si="11"/>
        <v>41404</v>
      </c>
      <c r="B150" s="10"/>
      <c r="C150" s="10"/>
      <c r="D150" s="10"/>
      <c r="E150" s="10"/>
      <c r="F150" s="10"/>
      <c r="G150" s="10">
        <f>SUM($K$21:K150)-SUM($N$21:N150)</f>
        <v>-34.40000000000012</v>
      </c>
      <c r="H150" s="49">
        <f aca="true" t="shared" si="14" ref="H150:H213">IF(E150="","",IF(G150&lt;0,"-"," ")&amp;TEXT(ABS(G150),"[h]:mm"))</f>
      </c>
      <c r="J150" s="36">
        <f t="shared" si="12"/>
        <v>4.468750000000001</v>
      </c>
      <c r="K150" s="33">
        <f t="shared" si="13"/>
        <v>0</v>
      </c>
      <c r="L150" s="10"/>
      <c r="N150" s="39">
        <v>0.2923611111111111</v>
      </c>
    </row>
    <row r="151" spans="1:14" s="16" customFormat="1" ht="13.5" thickBot="1">
      <c r="A151" s="8">
        <f aca="true" t="shared" si="15" ref="A151:A214">A150+1</f>
        <v>41405</v>
      </c>
      <c r="B151" s="15"/>
      <c r="C151" s="15"/>
      <c r="D151" s="15"/>
      <c r="E151" s="15"/>
      <c r="F151" s="15"/>
      <c r="G151" s="10">
        <f>SUM($K$21:K151)-SUM($N$21:N151)</f>
        <v>-34.69236111111123</v>
      </c>
      <c r="H151" s="49">
        <f t="shared" si="14"/>
      </c>
      <c r="I151" s="38"/>
      <c r="J151" s="36">
        <f aca="true" t="shared" si="16" ref="J151:J214">K151+SUM(J150)</f>
        <v>4.468750000000001</v>
      </c>
      <c r="K151" s="38">
        <f t="shared" si="13"/>
        <v>0</v>
      </c>
      <c r="L151" s="15"/>
      <c r="M151" s="40"/>
      <c r="N151" s="39">
        <v>0.2923611111111111</v>
      </c>
    </row>
    <row r="152" spans="1:14" s="16" customFormat="1" ht="13.5" thickBot="1">
      <c r="A152" s="8">
        <f t="shared" si="15"/>
        <v>41406</v>
      </c>
      <c r="B152" s="15"/>
      <c r="C152" s="15"/>
      <c r="D152" s="15"/>
      <c r="E152" s="15"/>
      <c r="F152" s="15"/>
      <c r="G152" s="10">
        <f>SUM($K$21:K152)-SUM($N$21:N152)</f>
        <v>-34.984722222222345</v>
      </c>
      <c r="H152" s="49">
        <f t="shared" si="14"/>
      </c>
      <c r="I152" s="38"/>
      <c r="J152" s="36">
        <f t="shared" si="16"/>
        <v>4.468750000000001</v>
      </c>
      <c r="K152" s="38">
        <f t="shared" si="13"/>
        <v>0</v>
      </c>
      <c r="L152" s="15"/>
      <c r="M152" s="40"/>
      <c r="N152" s="39">
        <v>0.2923611111111111</v>
      </c>
    </row>
    <row r="153" spans="1:14" ht="13.5" thickBot="1">
      <c r="A153" s="8">
        <f t="shared" si="15"/>
        <v>41407</v>
      </c>
      <c r="B153" s="10"/>
      <c r="C153" s="10"/>
      <c r="D153" s="10"/>
      <c r="E153" s="10"/>
      <c r="F153" s="10"/>
      <c r="G153" s="10">
        <f>SUM($K$21:K153)-SUM($N$21:N153)</f>
        <v>-35.27708333333346</v>
      </c>
      <c r="H153" s="49">
        <f t="shared" si="14"/>
      </c>
      <c r="J153" s="36">
        <f t="shared" si="16"/>
        <v>4.468750000000001</v>
      </c>
      <c r="K153" s="33">
        <f t="shared" si="13"/>
        <v>0</v>
      </c>
      <c r="L153" s="10"/>
      <c r="N153" s="39">
        <v>0.2923611111111111</v>
      </c>
    </row>
    <row r="154" spans="1:14" ht="13.5" thickBot="1">
      <c r="A154" s="8">
        <f t="shared" si="15"/>
        <v>41408</v>
      </c>
      <c r="B154" s="10"/>
      <c r="C154" s="10"/>
      <c r="D154" s="10"/>
      <c r="E154" s="10"/>
      <c r="F154" s="10"/>
      <c r="G154" s="10">
        <f>SUM($K$21:K154)-SUM($N$21:N154)</f>
        <v>-35.56944444444457</v>
      </c>
      <c r="H154" s="49">
        <f t="shared" si="14"/>
      </c>
      <c r="J154" s="36">
        <f t="shared" si="16"/>
        <v>4.468750000000001</v>
      </c>
      <c r="K154" s="33">
        <f t="shared" si="13"/>
        <v>0</v>
      </c>
      <c r="L154" s="10"/>
      <c r="N154" s="39">
        <v>0.2923611111111111</v>
      </c>
    </row>
    <row r="155" spans="1:14" ht="13.5" thickBot="1">
      <c r="A155" s="8">
        <f t="shared" si="15"/>
        <v>41409</v>
      </c>
      <c r="B155" s="10"/>
      <c r="C155" s="10"/>
      <c r="D155" s="10"/>
      <c r="E155" s="10"/>
      <c r="F155" s="10"/>
      <c r="G155" s="10">
        <f>SUM($K$21:K155)-SUM($N$21:N155)</f>
        <v>-35.861805555555684</v>
      </c>
      <c r="H155" s="49">
        <f t="shared" si="14"/>
      </c>
      <c r="J155" s="36">
        <f t="shared" si="16"/>
        <v>4.468750000000001</v>
      </c>
      <c r="K155" s="33">
        <f t="shared" si="13"/>
        <v>0</v>
      </c>
      <c r="L155" s="10"/>
      <c r="N155" s="39">
        <v>0.2923611111111111</v>
      </c>
    </row>
    <row r="156" spans="1:14" ht="13.5" thickBot="1">
      <c r="A156" s="8">
        <f t="shared" si="15"/>
        <v>41410</v>
      </c>
      <c r="B156" s="10"/>
      <c r="C156" s="10"/>
      <c r="D156" s="10"/>
      <c r="E156" s="10"/>
      <c r="F156" s="10"/>
      <c r="G156" s="10">
        <f>SUM($K$21:K156)-SUM($N$21:N156)</f>
        <v>-36.1541666666668</v>
      </c>
      <c r="H156" s="49">
        <f t="shared" si="14"/>
      </c>
      <c r="J156" s="36">
        <f t="shared" si="16"/>
        <v>4.468750000000001</v>
      </c>
      <c r="K156" s="33">
        <f t="shared" si="13"/>
        <v>0</v>
      </c>
      <c r="L156" s="10"/>
      <c r="N156" s="39">
        <v>0.2923611111111111</v>
      </c>
    </row>
    <row r="157" spans="1:14" ht="13.5" thickBot="1">
      <c r="A157" s="8">
        <f t="shared" si="15"/>
        <v>41411</v>
      </c>
      <c r="B157" s="10"/>
      <c r="C157" s="10"/>
      <c r="D157" s="10"/>
      <c r="E157" s="10"/>
      <c r="F157" s="10"/>
      <c r="G157" s="10">
        <f>SUM($K$21:K157)-SUM($N$21:N157)</f>
        <v>-36.44652777777791</v>
      </c>
      <c r="H157" s="49">
        <f t="shared" si="14"/>
      </c>
      <c r="J157" s="36">
        <f t="shared" si="16"/>
        <v>4.468750000000001</v>
      </c>
      <c r="K157" s="33">
        <f t="shared" si="13"/>
        <v>0</v>
      </c>
      <c r="L157" s="10"/>
      <c r="N157" s="39">
        <v>0.2923611111111111</v>
      </c>
    </row>
    <row r="158" spans="1:14" s="16" customFormat="1" ht="13.5" thickBot="1">
      <c r="A158" s="8">
        <f t="shared" si="15"/>
        <v>41412</v>
      </c>
      <c r="B158" s="15"/>
      <c r="C158" s="15"/>
      <c r="D158" s="15"/>
      <c r="E158" s="15"/>
      <c r="F158" s="15"/>
      <c r="G158" s="10">
        <f>SUM($K$21:K158)-SUM($N$21:N158)</f>
        <v>-36.73888888888902</v>
      </c>
      <c r="H158" s="49">
        <f t="shared" si="14"/>
      </c>
      <c r="I158" s="38"/>
      <c r="J158" s="36">
        <f t="shared" si="16"/>
        <v>4.468750000000001</v>
      </c>
      <c r="K158" s="38">
        <f t="shared" si="13"/>
        <v>0</v>
      </c>
      <c r="L158" s="15"/>
      <c r="M158" s="40"/>
      <c r="N158" s="39">
        <v>0.2923611111111111</v>
      </c>
    </row>
    <row r="159" spans="1:14" s="16" customFormat="1" ht="13.5" thickBot="1">
      <c r="A159" s="8">
        <f t="shared" si="15"/>
        <v>41413</v>
      </c>
      <c r="B159" s="15"/>
      <c r="C159" s="15"/>
      <c r="D159" s="15"/>
      <c r="E159" s="15"/>
      <c r="F159" s="15"/>
      <c r="G159" s="10">
        <f>SUM($K$21:K159)-SUM($N$21:N159)</f>
        <v>-37.031250000000135</v>
      </c>
      <c r="H159" s="49">
        <f t="shared" si="14"/>
      </c>
      <c r="I159" s="38"/>
      <c r="J159" s="36">
        <f t="shared" si="16"/>
        <v>4.468750000000001</v>
      </c>
      <c r="K159" s="38">
        <f t="shared" si="13"/>
        <v>0</v>
      </c>
      <c r="L159" s="15"/>
      <c r="M159" s="40"/>
      <c r="N159" s="39">
        <v>0.2923611111111111</v>
      </c>
    </row>
    <row r="160" spans="1:14" ht="13.5" thickBot="1">
      <c r="A160" s="8">
        <f t="shared" si="15"/>
        <v>41414</v>
      </c>
      <c r="B160" s="10"/>
      <c r="C160" s="10"/>
      <c r="D160" s="10"/>
      <c r="E160" s="10"/>
      <c r="F160" s="10"/>
      <c r="G160" s="10">
        <f>SUM($K$21:K160)-SUM($N$21:N160)</f>
        <v>-37.32361111111125</v>
      </c>
      <c r="H160" s="49">
        <f t="shared" si="14"/>
      </c>
      <c r="J160" s="36">
        <f t="shared" si="16"/>
        <v>4.468750000000001</v>
      </c>
      <c r="K160" s="33">
        <f t="shared" si="13"/>
        <v>0</v>
      </c>
      <c r="L160" s="10"/>
      <c r="N160" s="39">
        <v>0.2923611111111111</v>
      </c>
    </row>
    <row r="161" spans="1:14" ht="13.5" thickBot="1">
      <c r="A161" s="8">
        <f t="shared" si="15"/>
        <v>41415</v>
      </c>
      <c r="B161" s="10"/>
      <c r="C161" s="10"/>
      <c r="D161" s="10"/>
      <c r="E161" s="10"/>
      <c r="F161" s="10"/>
      <c r="G161" s="10">
        <f>SUM($K$21:K161)-SUM($N$21:N161)</f>
        <v>-37.61597222222236</v>
      </c>
      <c r="H161" s="49">
        <f t="shared" si="14"/>
      </c>
      <c r="J161" s="36">
        <f t="shared" si="16"/>
        <v>4.468750000000001</v>
      </c>
      <c r="K161" s="33">
        <f t="shared" si="13"/>
        <v>0</v>
      </c>
      <c r="L161" s="10"/>
      <c r="N161" s="39">
        <v>0.2923611111111111</v>
      </c>
    </row>
    <row r="162" spans="1:14" ht="13.5" thickBot="1">
      <c r="A162" s="8">
        <f t="shared" si="15"/>
        <v>41416</v>
      </c>
      <c r="B162" s="10"/>
      <c r="C162" s="10"/>
      <c r="D162" s="10"/>
      <c r="E162" s="10"/>
      <c r="F162" s="10"/>
      <c r="G162" s="10">
        <f>SUM($K$21:K162)-SUM($N$21:N162)</f>
        <v>-37.90833333333347</v>
      </c>
      <c r="H162" s="49">
        <f t="shared" si="14"/>
      </c>
      <c r="J162" s="36">
        <f t="shared" si="16"/>
        <v>4.468750000000001</v>
      </c>
      <c r="K162" s="33">
        <f t="shared" si="13"/>
        <v>0</v>
      </c>
      <c r="L162" s="10"/>
      <c r="N162" s="39">
        <v>0.2923611111111111</v>
      </c>
    </row>
    <row r="163" spans="1:14" ht="13.5" thickBot="1">
      <c r="A163" s="8">
        <f t="shared" si="15"/>
        <v>41417</v>
      </c>
      <c r="B163" s="10"/>
      <c r="C163" s="10"/>
      <c r="D163" s="10"/>
      <c r="E163" s="10"/>
      <c r="F163" s="10"/>
      <c r="G163" s="10">
        <f>SUM($K$21:K163)-SUM($N$21:N163)</f>
        <v>-38.200694444444586</v>
      </c>
      <c r="H163" s="49">
        <f t="shared" si="14"/>
      </c>
      <c r="J163" s="36">
        <f t="shared" si="16"/>
        <v>4.468750000000001</v>
      </c>
      <c r="K163" s="33">
        <f t="shared" si="13"/>
        <v>0</v>
      </c>
      <c r="L163" s="10"/>
      <c r="N163" s="39">
        <v>0.2923611111111111</v>
      </c>
    </row>
    <row r="164" spans="1:14" ht="13.5" thickBot="1">
      <c r="A164" s="8">
        <f t="shared" si="15"/>
        <v>41418</v>
      </c>
      <c r="B164" s="10"/>
      <c r="C164" s="10"/>
      <c r="D164" s="10"/>
      <c r="E164" s="10"/>
      <c r="F164" s="10"/>
      <c r="G164" s="10">
        <f>SUM($K$21:K164)-SUM($N$21:N164)</f>
        <v>-38.4930555555557</v>
      </c>
      <c r="H164" s="49">
        <f t="shared" si="14"/>
      </c>
      <c r="J164" s="36">
        <f t="shared" si="16"/>
        <v>4.468750000000001</v>
      </c>
      <c r="K164" s="33">
        <f t="shared" si="13"/>
        <v>0</v>
      </c>
      <c r="L164" s="10"/>
      <c r="N164" s="39">
        <v>0.2923611111111111</v>
      </c>
    </row>
    <row r="165" spans="1:14" s="16" customFormat="1" ht="13.5" thickBot="1">
      <c r="A165" s="8">
        <f t="shared" si="15"/>
        <v>41419</v>
      </c>
      <c r="B165" s="15"/>
      <c r="C165" s="15"/>
      <c r="D165" s="15"/>
      <c r="E165" s="15"/>
      <c r="F165" s="15"/>
      <c r="G165" s="10">
        <f>SUM($K$21:K165)-SUM($N$21:N165)</f>
        <v>-38.78541666666681</v>
      </c>
      <c r="H165" s="49">
        <f t="shared" si="14"/>
      </c>
      <c r="I165" s="38"/>
      <c r="J165" s="36">
        <f t="shared" si="16"/>
        <v>4.468750000000001</v>
      </c>
      <c r="K165" s="38">
        <f t="shared" si="13"/>
        <v>0</v>
      </c>
      <c r="L165" s="15"/>
      <c r="M165" s="40"/>
      <c r="N165" s="39">
        <v>0.2923611111111111</v>
      </c>
    </row>
    <row r="166" spans="1:14" s="16" customFormat="1" ht="13.5" thickBot="1">
      <c r="A166" s="8">
        <f t="shared" si="15"/>
        <v>41420</v>
      </c>
      <c r="B166" s="15"/>
      <c r="C166" s="15"/>
      <c r="D166" s="15"/>
      <c r="E166" s="15"/>
      <c r="F166" s="15"/>
      <c r="G166" s="10">
        <f>SUM($K$21:K166)-SUM($N$21:N166)</f>
        <v>-39.077777777777925</v>
      </c>
      <c r="H166" s="49">
        <f t="shared" si="14"/>
      </c>
      <c r="I166" s="38"/>
      <c r="J166" s="36">
        <f t="shared" si="16"/>
        <v>4.468750000000001</v>
      </c>
      <c r="K166" s="38">
        <f t="shared" si="13"/>
        <v>0</v>
      </c>
      <c r="L166" s="15"/>
      <c r="M166" s="40"/>
      <c r="N166" s="39">
        <v>0.2923611111111111</v>
      </c>
    </row>
    <row r="167" spans="1:14" ht="13.5" thickBot="1">
      <c r="A167" s="8">
        <f t="shared" si="15"/>
        <v>41421</v>
      </c>
      <c r="B167" s="10"/>
      <c r="C167" s="10"/>
      <c r="D167" s="10"/>
      <c r="E167" s="10"/>
      <c r="F167" s="10"/>
      <c r="G167" s="10">
        <f>SUM($K$21:K167)-SUM($N$21:N167)</f>
        <v>-39.37013888888904</v>
      </c>
      <c r="H167" s="49">
        <f t="shared" si="14"/>
      </c>
      <c r="J167" s="36">
        <f t="shared" si="16"/>
        <v>4.468750000000001</v>
      </c>
      <c r="K167" s="33">
        <f t="shared" si="13"/>
        <v>0</v>
      </c>
      <c r="L167" s="10"/>
      <c r="N167" s="39">
        <v>0.2923611111111111</v>
      </c>
    </row>
    <row r="168" spans="1:14" ht="13.5" thickBot="1">
      <c r="A168" s="8">
        <f t="shared" si="15"/>
        <v>41422</v>
      </c>
      <c r="B168" s="10"/>
      <c r="C168" s="10"/>
      <c r="D168" s="10"/>
      <c r="E168" s="10"/>
      <c r="F168" s="10"/>
      <c r="G168" s="10">
        <f>SUM($K$21:K168)-SUM($N$21:N168)</f>
        <v>-39.66250000000015</v>
      </c>
      <c r="H168" s="49">
        <f t="shared" si="14"/>
      </c>
      <c r="J168" s="36">
        <f t="shared" si="16"/>
        <v>4.468750000000001</v>
      </c>
      <c r="K168" s="33">
        <f t="shared" si="13"/>
        <v>0</v>
      </c>
      <c r="L168" s="10"/>
      <c r="N168" s="39">
        <v>0.2923611111111111</v>
      </c>
    </row>
    <row r="169" spans="1:14" ht="13.5" thickBot="1">
      <c r="A169" s="8">
        <f t="shared" si="15"/>
        <v>41423</v>
      </c>
      <c r="B169" s="10"/>
      <c r="C169" s="10"/>
      <c r="D169" s="10"/>
      <c r="E169" s="10"/>
      <c r="F169" s="10"/>
      <c r="G169" s="10">
        <f>SUM($K$21:K169)-SUM($N$21:N169)</f>
        <v>-39.95486111111126</v>
      </c>
      <c r="H169" s="49">
        <f t="shared" si="14"/>
      </c>
      <c r="J169" s="36">
        <f t="shared" si="16"/>
        <v>4.468750000000001</v>
      </c>
      <c r="K169" s="33">
        <f aca="true" t="shared" si="17" ref="K169:K232">(E169-D169)+(C169-B169)</f>
        <v>0</v>
      </c>
      <c r="L169" s="10"/>
      <c r="N169" s="39">
        <v>0.2923611111111111</v>
      </c>
    </row>
    <row r="170" spans="1:14" ht="13.5" thickBot="1">
      <c r="A170" s="8">
        <f t="shared" si="15"/>
        <v>41424</v>
      </c>
      <c r="B170" s="10"/>
      <c r="C170" s="10"/>
      <c r="D170" s="10"/>
      <c r="E170" s="10"/>
      <c r="F170" s="10"/>
      <c r="G170" s="10">
        <f>SUM($K$21:K170)-SUM($N$21:N170)</f>
        <v>-40.247222222222376</v>
      </c>
      <c r="H170" s="49">
        <f t="shared" si="14"/>
      </c>
      <c r="J170" s="36">
        <f t="shared" si="16"/>
        <v>4.468750000000001</v>
      </c>
      <c r="K170" s="33">
        <f t="shared" si="17"/>
        <v>0</v>
      </c>
      <c r="L170" s="10"/>
      <c r="N170" s="39">
        <v>0.2923611111111111</v>
      </c>
    </row>
    <row r="171" spans="1:14" ht="13.5" thickBot="1">
      <c r="A171" s="8">
        <f t="shared" si="15"/>
        <v>41425</v>
      </c>
      <c r="B171" s="10"/>
      <c r="C171" s="10"/>
      <c r="D171" s="10"/>
      <c r="E171" s="10"/>
      <c r="F171" s="10"/>
      <c r="G171" s="10">
        <f>SUM($K$21:K171)-SUM($N$21:N171)</f>
        <v>-40.53958333333349</v>
      </c>
      <c r="H171" s="49">
        <f t="shared" si="14"/>
      </c>
      <c r="J171" s="36">
        <f t="shared" si="16"/>
        <v>4.468750000000001</v>
      </c>
      <c r="K171" s="33">
        <f t="shared" si="17"/>
        <v>0</v>
      </c>
      <c r="L171" s="10"/>
      <c r="N171" s="39">
        <v>0.2923611111111111</v>
      </c>
    </row>
    <row r="172" spans="1:14" s="16" customFormat="1" ht="13.5" thickBot="1">
      <c r="A172" s="8">
        <f t="shared" si="15"/>
        <v>41426</v>
      </c>
      <c r="B172" s="15"/>
      <c r="C172" s="15"/>
      <c r="D172" s="15"/>
      <c r="E172" s="15"/>
      <c r="F172" s="15"/>
      <c r="G172" s="10">
        <f>SUM($K$21:K172)-SUM($N$21:N172)</f>
        <v>-40.8319444444446</v>
      </c>
      <c r="H172" s="49">
        <f t="shared" si="14"/>
      </c>
      <c r="I172" s="38"/>
      <c r="J172" s="36">
        <f t="shared" si="16"/>
        <v>4.468750000000001</v>
      </c>
      <c r="K172" s="38">
        <f t="shared" si="17"/>
        <v>0</v>
      </c>
      <c r="L172" s="15"/>
      <c r="M172" s="40"/>
      <c r="N172" s="39">
        <v>0.2923611111111111</v>
      </c>
    </row>
    <row r="173" spans="1:14" s="16" customFormat="1" ht="13.5" thickBot="1">
      <c r="A173" s="8">
        <f t="shared" si="15"/>
        <v>41427</v>
      </c>
      <c r="B173" s="15"/>
      <c r="C173" s="15"/>
      <c r="D173" s="15"/>
      <c r="E173" s="15"/>
      <c r="F173" s="15"/>
      <c r="G173" s="10">
        <f>SUM($K$21:K173)-SUM($N$21:N173)</f>
        <v>-41.124305555555715</v>
      </c>
      <c r="H173" s="49">
        <f t="shared" si="14"/>
      </c>
      <c r="I173" s="38"/>
      <c r="J173" s="36">
        <f t="shared" si="16"/>
        <v>4.468750000000001</v>
      </c>
      <c r="K173" s="38">
        <f t="shared" si="17"/>
        <v>0</v>
      </c>
      <c r="L173" s="15"/>
      <c r="M173" s="40"/>
      <c r="N173" s="39">
        <v>0.2923611111111111</v>
      </c>
    </row>
    <row r="174" spans="1:14" ht="13.5" thickBot="1">
      <c r="A174" s="8">
        <f t="shared" si="15"/>
        <v>41428</v>
      </c>
      <c r="B174" s="10"/>
      <c r="C174" s="10"/>
      <c r="D174" s="10"/>
      <c r="E174" s="10"/>
      <c r="F174" s="10"/>
      <c r="G174" s="10">
        <f>SUM($K$21:K174)-SUM($N$21:N174)</f>
        <v>-41.41666666666683</v>
      </c>
      <c r="H174" s="49">
        <f t="shared" si="14"/>
      </c>
      <c r="J174" s="36">
        <f t="shared" si="16"/>
        <v>4.468750000000001</v>
      </c>
      <c r="K174" s="33">
        <f t="shared" si="17"/>
        <v>0</v>
      </c>
      <c r="L174" s="10"/>
      <c r="N174" s="39">
        <v>0.2923611111111111</v>
      </c>
    </row>
    <row r="175" spans="1:14" ht="13.5" thickBot="1">
      <c r="A175" s="8">
        <f t="shared" si="15"/>
        <v>41429</v>
      </c>
      <c r="B175" s="10"/>
      <c r="C175" s="10"/>
      <c r="D175" s="10"/>
      <c r="E175" s="10"/>
      <c r="F175" s="10"/>
      <c r="G175" s="10">
        <f>SUM($K$21:K175)-SUM($N$21:N175)</f>
        <v>-41.70902777777794</v>
      </c>
      <c r="H175" s="49">
        <f t="shared" si="14"/>
      </c>
      <c r="J175" s="36">
        <f t="shared" si="16"/>
        <v>4.468750000000001</v>
      </c>
      <c r="K175" s="33">
        <f t="shared" si="17"/>
        <v>0</v>
      </c>
      <c r="L175" s="10"/>
      <c r="N175" s="39">
        <v>0.2923611111111111</v>
      </c>
    </row>
    <row r="176" spans="1:14" ht="13.5" thickBot="1">
      <c r="A176" s="8">
        <f t="shared" si="15"/>
        <v>41430</v>
      </c>
      <c r="B176" s="10"/>
      <c r="C176" s="10"/>
      <c r="D176" s="10"/>
      <c r="E176" s="10"/>
      <c r="F176" s="10"/>
      <c r="G176" s="10">
        <f>SUM($K$21:K176)-SUM($N$21:N176)</f>
        <v>-42.00138888888905</v>
      </c>
      <c r="H176" s="49">
        <f t="shared" si="14"/>
      </c>
      <c r="J176" s="36">
        <f t="shared" si="16"/>
        <v>4.468750000000001</v>
      </c>
      <c r="K176" s="33">
        <f t="shared" si="17"/>
        <v>0</v>
      </c>
      <c r="L176" s="10"/>
      <c r="N176" s="39">
        <v>0.2923611111111111</v>
      </c>
    </row>
    <row r="177" spans="1:14" ht="13.5" thickBot="1">
      <c r="A177" s="8">
        <f t="shared" si="15"/>
        <v>41431</v>
      </c>
      <c r="B177" s="10"/>
      <c r="C177" s="10"/>
      <c r="D177" s="10"/>
      <c r="E177" s="10"/>
      <c r="F177" s="10"/>
      <c r="G177" s="10">
        <f>SUM($K$21:K177)-SUM($N$21:N177)</f>
        <v>-42.293750000000166</v>
      </c>
      <c r="H177" s="49">
        <f t="shared" si="14"/>
      </c>
      <c r="J177" s="36">
        <f t="shared" si="16"/>
        <v>4.468750000000001</v>
      </c>
      <c r="K177" s="33">
        <f t="shared" si="17"/>
        <v>0</v>
      </c>
      <c r="L177" s="10"/>
      <c r="N177" s="39">
        <v>0.2923611111111111</v>
      </c>
    </row>
    <row r="178" spans="1:14" ht="13.5" thickBot="1">
      <c r="A178" s="8">
        <f t="shared" si="15"/>
        <v>41432</v>
      </c>
      <c r="B178" s="10"/>
      <c r="C178" s="10"/>
      <c r="D178" s="10"/>
      <c r="E178" s="10"/>
      <c r="F178" s="10"/>
      <c r="G178" s="10">
        <f>SUM($K$21:K178)-SUM($N$21:N178)</f>
        <v>-42.58611111111128</v>
      </c>
      <c r="H178" s="49">
        <f t="shared" si="14"/>
      </c>
      <c r="J178" s="36">
        <f t="shared" si="16"/>
        <v>4.468750000000001</v>
      </c>
      <c r="K178" s="33">
        <f t="shared" si="17"/>
        <v>0</v>
      </c>
      <c r="L178" s="10"/>
      <c r="N178" s="39">
        <v>0.2923611111111111</v>
      </c>
    </row>
    <row r="179" spans="1:14" s="16" customFormat="1" ht="13.5" thickBot="1">
      <c r="A179" s="8">
        <f t="shared" si="15"/>
        <v>41433</v>
      </c>
      <c r="B179" s="15"/>
      <c r="C179" s="15"/>
      <c r="D179" s="15"/>
      <c r="E179" s="15"/>
      <c r="F179" s="15"/>
      <c r="G179" s="10">
        <f>SUM($K$21:K179)-SUM($N$21:N179)</f>
        <v>-42.87847222222239</v>
      </c>
      <c r="H179" s="49">
        <f t="shared" si="14"/>
      </c>
      <c r="I179" s="38"/>
      <c r="J179" s="36">
        <f t="shared" si="16"/>
        <v>4.468750000000001</v>
      </c>
      <c r="K179" s="38">
        <f t="shared" si="17"/>
        <v>0</v>
      </c>
      <c r="L179" s="15"/>
      <c r="M179" s="40"/>
      <c r="N179" s="39">
        <v>0.2923611111111111</v>
      </c>
    </row>
    <row r="180" spans="1:14" s="16" customFormat="1" ht="13.5" thickBot="1">
      <c r="A180" s="8">
        <f t="shared" si="15"/>
        <v>41434</v>
      </c>
      <c r="B180" s="15"/>
      <c r="C180" s="15"/>
      <c r="D180" s="15"/>
      <c r="E180" s="15"/>
      <c r="F180" s="15"/>
      <c r="G180" s="10">
        <f>SUM($K$21:K180)-SUM($N$21:N180)</f>
        <v>-43.170833333333505</v>
      </c>
      <c r="H180" s="49">
        <f t="shared" si="14"/>
      </c>
      <c r="I180" s="38"/>
      <c r="J180" s="36">
        <f t="shared" si="16"/>
        <v>4.468750000000001</v>
      </c>
      <c r="K180" s="38">
        <f t="shared" si="17"/>
        <v>0</v>
      </c>
      <c r="L180" s="15"/>
      <c r="M180" s="40"/>
      <c r="N180" s="39">
        <v>0.2923611111111111</v>
      </c>
    </row>
    <row r="181" spans="1:14" ht="13.5" thickBot="1">
      <c r="A181" s="8">
        <f t="shared" si="15"/>
        <v>41435</v>
      </c>
      <c r="B181" s="10"/>
      <c r="C181" s="10"/>
      <c r="D181" s="10"/>
      <c r="E181" s="10"/>
      <c r="F181" s="10"/>
      <c r="G181" s="10">
        <f>SUM($K$21:K181)-SUM($N$21:N181)</f>
        <v>-43.46319444444462</v>
      </c>
      <c r="H181" s="49">
        <f t="shared" si="14"/>
      </c>
      <c r="J181" s="36">
        <f t="shared" si="16"/>
        <v>4.468750000000001</v>
      </c>
      <c r="K181" s="33">
        <f t="shared" si="17"/>
        <v>0</v>
      </c>
      <c r="L181" s="10"/>
      <c r="N181" s="39">
        <v>0.2923611111111111</v>
      </c>
    </row>
    <row r="182" spans="1:14" ht="13.5" thickBot="1">
      <c r="A182" s="8">
        <f t="shared" si="15"/>
        <v>41436</v>
      </c>
      <c r="B182" s="10"/>
      <c r="C182" s="10"/>
      <c r="D182" s="10"/>
      <c r="E182" s="10"/>
      <c r="F182" s="10"/>
      <c r="G182" s="10">
        <f>SUM($K$21:K182)-SUM($N$21:N182)</f>
        <v>-43.75555555555573</v>
      </c>
      <c r="H182" s="49">
        <f t="shared" si="14"/>
      </c>
      <c r="J182" s="36">
        <f t="shared" si="16"/>
        <v>4.468750000000001</v>
      </c>
      <c r="K182" s="33">
        <f t="shared" si="17"/>
        <v>0</v>
      </c>
      <c r="L182" s="10"/>
      <c r="N182" s="39">
        <v>0.2923611111111111</v>
      </c>
    </row>
    <row r="183" spans="1:14" ht="13.5" thickBot="1">
      <c r="A183" s="8">
        <f t="shared" si="15"/>
        <v>41437</v>
      </c>
      <c r="B183" s="10"/>
      <c r="C183" s="10"/>
      <c r="D183" s="10"/>
      <c r="E183" s="10"/>
      <c r="F183" s="10"/>
      <c r="G183" s="10">
        <f>SUM($K$21:K183)-SUM($N$21:N183)</f>
        <v>-44.04791666666684</v>
      </c>
      <c r="H183" s="49">
        <f t="shared" si="14"/>
      </c>
      <c r="J183" s="36">
        <f t="shared" si="16"/>
        <v>4.468750000000001</v>
      </c>
      <c r="K183" s="33">
        <f t="shared" si="17"/>
        <v>0</v>
      </c>
      <c r="L183" s="10"/>
      <c r="N183" s="39">
        <v>0.2923611111111111</v>
      </c>
    </row>
    <row r="184" spans="1:14" ht="13.5" thickBot="1">
      <c r="A184" s="8">
        <f t="shared" si="15"/>
        <v>41438</v>
      </c>
      <c r="B184" s="10"/>
      <c r="C184" s="10"/>
      <c r="D184" s="10"/>
      <c r="E184" s="10"/>
      <c r="F184" s="10"/>
      <c r="G184" s="10">
        <f>SUM($K$21:K184)-SUM($N$21:N184)</f>
        <v>-44.340277777777956</v>
      </c>
      <c r="H184" s="49">
        <f t="shared" si="14"/>
      </c>
      <c r="J184" s="36">
        <f t="shared" si="16"/>
        <v>4.468750000000001</v>
      </c>
      <c r="K184" s="33">
        <f t="shared" si="17"/>
        <v>0</v>
      </c>
      <c r="L184" s="10"/>
      <c r="N184" s="39">
        <v>0.2923611111111111</v>
      </c>
    </row>
    <row r="185" spans="1:14" ht="13.5" thickBot="1">
      <c r="A185" s="8">
        <f t="shared" si="15"/>
        <v>41439</v>
      </c>
      <c r="B185" s="10"/>
      <c r="C185" s="10"/>
      <c r="D185" s="10"/>
      <c r="E185" s="10"/>
      <c r="F185" s="10"/>
      <c r="G185" s="10">
        <f>SUM($K$21:K185)-SUM($N$21:N185)</f>
        <v>-44.63263888888907</v>
      </c>
      <c r="H185" s="49">
        <f t="shared" si="14"/>
      </c>
      <c r="J185" s="36">
        <f t="shared" si="16"/>
        <v>4.468750000000001</v>
      </c>
      <c r="K185" s="33">
        <f t="shared" si="17"/>
        <v>0</v>
      </c>
      <c r="L185" s="10"/>
      <c r="N185" s="39">
        <v>0.2923611111111111</v>
      </c>
    </row>
    <row r="186" spans="1:14" s="16" customFormat="1" ht="13.5" thickBot="1">
      <c r="A186" s="8">
        <f t="shared" si="15"/>
        <v>41440</v>
      </c>
      <c r="B186" s="15"/>
      <c r="C186" s="15"/>
      <c r="D186" s="15"/>
      <c r="E186" s="15"/>
      <c r="F186" s="15"/>
      <c r="G186" s="10">
        <f>SUM($K$21:K186)-SUM($N$21:N186)</f>
        <v>-44.92500000000018</v>
      </c>
      <c r="H186" s="49">
        <f t="shared" si="14"/>
      </c>
      <c r="I186" s="38"/>
      <c r="J186" s="36">
        <f t="shared" si="16"/>
        <v>4.468750000000001</v>
      </c>
      <c r="K186" s="38">
        <f t="shared" si="17"/>
        <v>0</v>
      </c>
      <c r="L186" s="15"/>
      <c r="M186" s="40"/>
      <c r="N186" s="39">
        <v>0.2923611111111111</v>
      </c>
    </row>
    <row r="187" spans="1:14" s="16" customFormat="1" ht="13.5" thickBot="1">
      <c r="A187" s="8">
        <f t="shared" si="15"/>
        <v>41441</v>
      </c>
      <c r="B187" s="15"/>
      <c r="C187" s="15"/>
      <c r="D187" s="15"/>
      <c r="E187" s="15"/>
      <c r="F187" s="15"/>
      <c r="G187" s="10">
        <f>SUM($K$21:K187)-SUM($N$21:N187)</f>
        <v>-45.217361111111295</v>
      </c>
      <c r="H187" s="49">
        <f t="shared" si="14"/>
      </c>
      <c r="I187" s="38"/>
      <c r="J187" s="36">
        <f t="shared" si="16"/>
        <v>4.468750000000001</v>
      </c>
      <c r="K187" s="38">
        <f t="shared" si="17"/>
        <v>0</v>
      </c>
      <c r="L187" s="15"/>
      <c r="M187" s="40"/>
      <c r="N187" s="39">
        <v>0.2923611111111111</v>
      </c>
    </row>
    <row r="188" spans="1:14" ht="13.5" thickBot="1">
      <c r="A188" s="8">
        <f t="shared" si="15"/>
        <v>41442</v>
      </c>
      <c r="B188" s="10"/>
      <c r="C188" s="10"/>
      <c r="D188" s="10"/>
      <c r="E188" s="10"/>
      <c r="F188" s="10"/>
      <c r="G188" s="10">
        <f>SUM($K$21:K188)-SUM($N$21:N188)</f>
        <v>-45.50972222222241</v>
      </c>
      <c r="H188" s="49">
        <f t="shared" si="14"/>
      </c>
      <c r="J188" s="36">
        <f t="shared" si="16"/>
        <v>4.468750000000001</v>
      </c>
      <c r="K188" s="33">
        <f t="shared" si="17"/>
        <v>0</v>
      </c>
      <c r="L188" s="10"/>
      <c r="N188" s="39">
        <v>0.2923611111111111</v>
      </c>
    </row>
    <row r="189" spans="1:14" ht="13.5" thickBot="1">
      <c r="A189" s="8">
        <f t="shared" si="15"/>
        <v>41443</v>
      </c>
      <c r="B189" s="10"/>
      <c r="C189" s="10"/>
      <c r="D189" s="10"/>
      <c r="E189" s="10"/>
      <c r="F189" s="10"/>
      <c r="G189" s="10">
        <f>SUM($K$21:K189)-SUM($N$21:N189)</f>
        <v>-45.80208333333352</v>
      </c>
      <c r="H189" s="49">
        <f t="shared" si="14"/>
      </c>
      <c r="J189" s="36">
        <f t="shared" si="16"/>
        <v>4.468750000000001</v>
      </c>
      <c r="K189" s="33">
        <f t="shared" si="17"/>
        <v>0</v>
      </c>
      <c r="L189" s="10"/>
      <c r="N189" s="39">
        <v>0.2923611111111111</v>
      </c>
    </row>
    <row r="190" spans="1:14" ht="13.5" thickBot="1">
      <c r="A190" s="8">
        <f t="shared" si="15"/>
        <v>41444</v>
      </c>
      <c r="B190" s="10"/>
      <c r="C190" s="10"/>
      <c r="D190" s="10"/>
      <c r="E190" s="10"/>
      <c r="F190" s="10"/>
      <c r="G190" s="10">
        <f>SUM($K$21:K190)-SUM($N$21:N190)</f>
        <v>-46.09444444444463</v>
      </c>
      <c r="H190" s="49">
        <f t="shared" si="14"/>
      </c>
      <c r="J190" s="36">
        <f t="shared" si="16"/>
        <v>4.468750000000001</v>
      </c>
      <c r="K190" s="33">
        <f t="shared" si="17"/>
        <v>0</v>
      </c>
      <c r="L190" s="10"/>
      <c r="N190" s="39">
        <v>0.2923611111111111</v>
      </c>
    </row>
    <row r="191" spans="1:14" ht="13.5" thickBot="1">
      <c r="A191" s="8">
        <f t="shared" si="15"/>
        <v>41445</v>
      </c>
      <c r="B191" s="10"/>
      <c r="C191" s="10"/>
      <c r="D191" s="10"/>
      <c r="E191" s="10"/>
      <c r="F191" s="10"/>
      <c r="G191" s="10">
        <f>SUM($K$21:K191)-SUM($N$21:N191)</f>
        <v>-46.386805555555746</v>
      </c>
      <c r="H191" s="49">
        <f t="shared" si="14"/>
      </c>
      <c r="J191" s="36">
        <f t="shared" si="16"/>
        <v>4.468750000000001</v>
      </c>
      <c r="K191" s="33">
        <f t="shared" si="17"/>
        <v>0</v>
      </c>
      <c r="L191" s="10"/>
      <c r="N191" s="39">
        <v>0.2923611111111111</v>
      </c>
    </row>
    <row r="192" spans="1:14" ht="13.5" thickBot="1">
      <c r="A192" s="8">
        <f t="shared" si="15"/>
        <v>41446</v>
      </c>
      <c r="B192" s="10"/>
      <c r="C192" s="10"/>
      <c r="D192" s="10"/>
      <c r="E192" s="10"/>
      <c r="F192" s="10"/>
      <c r="G192" s="10">
        <f>SUM($K$21:K192)-SUM($N$21:N192)</f>
        <v>-46.67916666666686</v>
      </c>
      <c r="H192" s="49">
        <f t="shared" si="14"/>
      </c>
      <c r="J192" s="36">
        <f t="shared" si="16"/>
        <v>4.468750000000001</v>
      </c>
      <c r="K192" s="33">
        <f t="shared" si="17"/>
        <v>0</v>
      </c>
      <c r="L192" s="10"/>
      <c r="N192" s="39">
        <v>0.2923611111111111</v>
      </c>
    </row>
    <row r="193" spans="1:14" s="16" customFormat="1" ht="13.5" thickBot="1">
      <c r="A193" s="8">
        <f t="shared" si="15"/>
        <v>41447</v>
      </c>
      <c r="B193" s="15"/>
      <c r="C193" s="15"/>
      <c r="D193" s="15"/>
      <c r="E193" s="15"/>
      <c r="F193" s="15"/>
      <c r="G193" s="10">
        <f>SUM($K$21:K193)-SUM($N$21:N193)</f>
        <v>-46.97152777777797</v>
      </c>
      <c r="H193" s="49">
        <f t="shared" si="14"/>
      </c>
      <c r="I193" s="38"/>
      <c r="J193" s="36">
        <f t="shared" si="16"/>
        <v>4.468750000000001</v>
      </c>
      <c r="K193" s="38">
        <f t="shared" si="17"/>
        <v>0</v>
      </c>
      <c r="L193" s="15"/>
      <c r="M193" s="40"/>
      <c r="N193" s="39">
        <v>0.2923611111111111</v>
      </c>
    </row>
    <row r="194" spans="1:14" s="16" customFormat="1" ht="13.5" thickBot="1">
      <c r="A194" s="8">
        <f t="shared" si="15"/>
        <v>41448</v>
      </c>
      <c r="B194" s="15"/>
      <c r="C194" s="15"/>
      <c r="D194" s="15"/>
      <c r="E194" s="15"/>
      <c r="F194" s="15"/>
      <c r="G194" s="10">
        <f>SUM($K$21:K194)-SUM($N$21:N194)</f>
        <v>-47.263888888889085</v>
      </c>
      <c r="H194" s="49">
        <f t="shared" si="14"/>
      </c>
      <c r="I194" s="38"/>
      <c r="J194" s="36">
        <f t="shared" si="16"/>
        <v>4.468750000000001</v>
      </c>
      <c r="K194" s="38">
        <f t="shared" si="17"/>
        <v>0</v>
      </c>
      <c r="L194" s="15"/>
      <c r="M194" s="40"/>
      <c r="N194" s="39">
        <v>0.2923611111111111</v>
      </c>
    </row>
    <row r="195" spans="1:14" ht="13.5" thickBot="1">
      <c r="A195" s="8">
        <f t="shared" si="15"/>
        <v>41449</v>
      </c>
      <c r="B195" s="10"/>
      <c r="C195" s="10"/>
      <c r="D195" s="10"/>
      <c r="E195" s="10"/>
      <c r="F195" s="10"/>
      <c r="G195" s="10">
        <f>SUM($K$21:K195)-SUM($N$21:N195)</f>
        <v>-47.5562500000002</v>
      </c>
      <c r="H195" s="49">
        <f t="shared" si="14"/>
      </c>
      <c r="J195" s="36">
        <f t="shared" si="16"/>
        <v>4.468750000000001</v>
      </c>
      <c r="K195" s="33">
        <f t="shared" si="17"/>
        <v>0</v>
      </c>
      <c r="L195" s="10"/>
      <c r="N195" s="39">
        <v>0.2923611111111111</v>
      </c>
    </row>
    <row r="196" spans="1:14" ht="13.5" thickBot="1">
      <c r="A196" s="8">
        <f t="shared" si="15"/>
        <v>41450</v>
      </c>
      <c r="B196" s="10"/>
      <c r="C196" s="10"/>
      <c r="D196" s="10"/>
      <c r="E196" s="10"/>
      <c r="F196" s="10"/>
      <c r="G196" s="10">
        <f>SUM($K$21:K196)-SUM($N$21:N196)</f>
        <v>-47.84861111111131</v>
      </c>
      <c r="H196" s="49">
        <f t="shared" si="14"/>
      </c>
      <c r="J196" s="36">
        <f t="shared" si="16"/>
        <v>4.468750000000001</v>
      </c>
      <c r="K196" s="33">
        <f t="shared" si="17"/>
        <v>0</v>
      </c>
      <c r="L196" s="10"/>
      <c r="N196" s="39">
        <v>0.2923611111111111</v>
      </c>
    </row>
    <row r="197" spans="1:14" ht="13.5" thickBot="1">
      <c r="A197" s="8">
        <f t="shared" si="15"/>
        <v>41451</v>
      </c>
      <c r="B197" s="10"/>
      <c r="C197" s="10"/>
      <c r="D197" s="10"/>
      <c r="E197" s="10"/>
      <c r="F197" s="10"/>
      <c r="G197" s="10">
        <f>SUM($K$21:K197)-SUM($N$21:N197)</f>
        <v>-48.14097222222242</v>
      </c>
      <c r="H197" s="49">
        <f t="shared" si="14"/>
      </c>
      <c r="J197" s="36">
        <f t="shared" si="16"/>
        <v>4.468750000000001</v>
      </c>
      <c r="K197" s="33">
        <f t="shared" si="17"/>
        <v>0</v>
      </c>
      <c r="L197" s="10"/>
      <c r="N197" s="39">
        <v>0.2923611111111111</v>
      </c>
    </row>
    <row r="198" spans="1:14" ht="13.5" thickBot="1">
      <c r="A198" s="8">
        <f t="shared" si="15"/>
        <v>41452</v>
      </c>
      <c r="B198" s="10"/>
      <c r="C198" s="10"/>
      <c r="D198" s="10"/>
      <c r="E198" s="10"/>
      <c r="F198" s="10"/>
      <c r="G198" s="10">
        <f>SUM($K$21:K198)-SUM($N$21:N198)</f>
        <v>-48.433333333333536</v>
      </c>
      <c r="H198" s="49">
        <f t="shared" si="14"/>
      </c>
      <c r="J198" s="36">
        <f t="shared" si="16"/>
        <v>4.468750000000001</v>
      </c>
      <c r="K198" s="33">
        <f t="shared" si="17"/>
        <v>0</v>
      </c>
      <c r="L198" s="10"/>
      <c r="N198" s="39">
        <v>0.2923611111111111</v>
      </c>
    </row>
    <row r="199" spans="1:14" ht="13.5" thickBot="1">
      <c r="A199" s="8">
        <f t="shared" si="15"/>
        <v>41453</v>
      </c>
      <c r="B199" s="10"/>
      <c r="C199" s="10"/>
      <c r="D199" s="10"/>
      <c r="E199" s="10"/>
      <c r="F199" s="10"/>
      <c r="G199" s="10">
        <f>SUM($K$21:K199)-SUM($N$21:N199)</f>
        <v>-48.72569444444465</v>
      </c>
      <c r="H199" s="49">
        <f t="shared" si="14"/>
      </c>
      <c r="J199" s="36">
        <f t="shared" si="16"/>
        <v>4.468750000000001</v>
      </c>
      <c r="K199" s="33">
        <f t="shared" si="17"/>
        <v>0</v>
      </c>
      <c r="L199" s="10"/>
      <c r="N199" s="39">
        <v>0.2923611111111111</v>
      </c>
    </row>
    <row r="200" spans="1:14" s="16" customFormat="1" ht="13.5" thickBot="1">
      <c r="A200" s="8">
        <f t="shared" si="15"/>
        <v>41454</v>
      </c>
      <c r="B200" s="15"/>
      <c r="C200" s="15"/>
      <c r="D200" s="15"/>
      <c r="E200" s="15"/>
      <c r="F200" s="15"/>
      <c r="G200" s="10">
        <f>SUM($K$21:K200)-SUM($N$21:N200)</f>
        <v>-49.01805555555576</v>
      </c>
      <c r="H200" s="49">
        <f t="shared" si="14"/>
      </c>
      <c r="I200" s="38"/>
      <c r="J200" s="36">
        <f t="shared" si="16"/>
        <v>4.468750000000001</v>
      </c>
      <c r="K200" s="38">
        <f t="shared" si="17"/>
        <v>0</v>
      </c>
      <c r="L200" s="15"/>
      <c r="M200" s="40"/>
      <c r="N200" s="39">
        <v>0.2923611111111111</v>
      </c>
    </row>
    <row r="201" spans="1:14" s="16" customFormat="1" ht="13.5" thickBot="1">
      <c r="A201" s="8">
        <f t="shared" si="15"/>
        <v>41455</v>
      </c>
      <c r="B201" s="15"/>
      <c r="C201" s="15"/>
      <c r="D201" s="15"/>
      <c r="E201" s="15"/>
      <c r="F201" s="15"/>
      <c r="G201" s="10">
        <f>SUM($K$21:K201)-SUM($N$21:N201)</f>
        <v>-49.310416666666875</v>
      </c>
      <c r="H201" s="49">
        <f t="shared" si="14"/>
      </c>
      <c r="I201" s="38"/>
      <c r="J201" s="36">
        <f t="shared" si="16"/>
        <v>4.468750000000001</v>
      </c>
      <c r="K201" s="38">
        <f t="shared" si="17"/>
        <v>0</v>
      </c>
      <c r="L201" s="15"/>
      <c r="M201" s="40"/>
      <c r="N201" s="39">
        <v>0.2923611111111111</v>
      </c>
    </row>
    <row r="202" spans="1:14" ht="13.5" thickBot="1">
      <c r="A202" s="8">
        <f t="shared" si="15"/>
        <v>41456</v>
      </c>
      <c r="B202" s="10"/>
      <c r="C202" s="10"/>
      <c r="D202" s="10"/>
      <c r="E202" s="10"/>
      <c r="F202" s="10"/>
      <c r="G202" s="10">
        <f>SUM($K$21:K202)-SUM($N$21:N202)</f>
        <v>-49.60277777777799</v>
      </c>
      <c r="H202" s="49">
        <f t="shared" si="14"/>
      </c>
      <c r="J202" s="36">
        <f t="shared" si="16"/>
        <v>4.468750000000001</v>
      </c>
      <c r="K202" s="33">
        <f t="shared" si="17"/>
        <v>0</v>
      </c>
      <c r="L202" s="10"/>
      <c r="N202" s="39">
        <v>0.2923611111111111</v>
      </c>
    </row>
    <row r="203" spans="1:14" ht="13.5" thickBot="1">
      <c r="A203" s="8">
        <f t="shared" si="15"/>
        <v>41457</v>
      </c>
      <c r="B203" s="10"/>
      <c r="C203" s="10"/>
      <c r="D203" s="10"/>
      <c r="E203" s="10"/>
      <c r="F203" s="10"/>
      <c r="G203" s="10">
        <f>SUM($K$21:K203)-SUM($N$21:N203)</f>
        <v>-49.8951388888891</v>
      </c>
      <c r="H203" s="49">
        <f t="shared" si="14"/>
      </c>
      <c r="J203" s="36">
        <f t="shared" si="16"/>
        <v>4.468750000000001</v>
      </c>
      <c r="K203" s="33">
        <f t="shared" si="17"/>
        <v>0</v>
      </c>
      <c r="L203" s="10"/>
      <c r="N203" s="39">
        <v>0.2923611111111111</v>
      </c>
    </row>
    <row r="204" spans="1:14" ht="13.5" thickBot="1">
      <c r="A204" s="8">
        <f t="shared" si="15"/>
        <v>41458</v>
      </c>
      <c r="B204" s="10"/>
      <c r="C204" s="10"/>
      <c r="D204" s="10"/>
      <c r="E204" s="10"/>
      <c r="F204" s="10"/>
      <c r="G204" s="10">
        <f>SUM($K$21:K204)-SUM($N$21:N204)</f>
        <v>-50.18750000000021</v>
      </c>
      <c r="H204" s="49">
        <f t="shared" si="14"/>
      </c>
      <c r="J204" s="36">
        <f t="shared" si="16"/>
        <v>4.468750000000001</v>
      </c>
      <c r="K204" s="33">
        <f t="shared" si="17"/>
        <v>0</v>
      </c>
      <c r="L204" s="10"/>
      <c r="N204" s="39">
        <v>0.2923611111111111</v>
      </c>
    </row>
    <row r="205" spans="1:14" ht="13.5" thickBot="1">
      <c r="A205" s="8">
        <f t="shared" si="15"/>
        <v>41459</v>
      </c>
      <c r="B205" s="10"/>
      <c r="C205" s="10"/>
      <c r="D205" s="10"/>
      <c r="E205" s="10"/>
      <c r="F205" s="10"/>
      <c r="G205" s="10">
        <f>SUM($K$21:K205)-SUM($N$21:N205)</f>
        <v>-50.479861111111326</v>
      </c>
      <c r="H205" s="49">
        <f t="shared" si="14"/>
      </c>
      <c r="J205" s="36">
        <f t="shared" si="16"/>
        <v>4.468750000000001</v>
      </c>
      <c r="K205" s="33">
        <f t="shared" si="17"/>
        <v>0</v>
      </c>
      <c r="L205" s="10"/>
      <c r="N205" s="39">
        <v>0.2923611111111111</v>
      </c>
    </row>
    <row r="206" spans="1:14" ht="13.5" thickBot="1">
      <c r="A206" s="8">
        <f t="shared" si="15"/>
        <v>41460</v>
      </c>
      <c r="B206" s="10"/>
      <c r="C206" s="10"/>
      <c r="D206" s="10"/>
      <c r="E206" s="10"/>
      <c r="F206" s="10"/>
      <c r="G206" s="10">
        <f>SUM($K$21:K206)-SUM($N$21:N206)</f>
        <v>-50.77222222222244</v>
      </c>
      <c r="H206" s="49">
        <f t="shared" si="14"/>
      </c>
      <c r="J206" s="36">
        <f t="shared" si="16"/>
        <v>4.468750000000001</v>
      </c>
      <c r="K206" s="33">
        <f t="shared" si="17"/>
        <v>0</v>
      </c>
      <c r="L206" s="10"/>
      <c r="N206" s="39">
        <v>0.2923611111111111</v>
      </c>
    </row>
    <row r="207" spans="1:14" s="16" customFormat="1" ht="13.5" thickBot="1">
      <c r="A207" s="8">
        <f t="shared" si="15"/>
        <v>41461</v>
      </c>
      <c r="B207" s="15"/>
      <c r="C207" s="15"/>
      <c r="D207" s="15"/>
      <c r="E207" s="15"/>
      <c r="F207" s="15"/>
      <c r="G207" s="10">
        <f>SUM($K$21:K207)-SUM($N$21:N207)</f>
        <v>-51.06458333333355</v>
      </c>
      <c r="H207" s="49">
        <f t="shared" si="14"/>
      </c>
      <c r="I207" s="38"/>
      <c r="J207" s="36">
        <f t="shared" si="16"/>
        <v>4.468750000000001</v>
      </c>
      <c r="K207" s="38">
        <f t="shared" si="17"/>
        <v>0</v>
      </c>
      <c r="L207" s="15"/>
      <c r="M207" s="40"/>
      <c r="N207" s="39">
        <v>0.2923611111111111</v>
      </c>
    </row>
    <row r="208" spans="1:14" s="16" customFormat="1" ht="13.5" thickBot="1">
      <c r="A208" s="8">
        <f t="shared" si="15"/>
        <v>41462</v>
      </c>
      <c r="B208" s="15"/>
      <c r="C208" s="15"/>
      <c r="D208" s="15"/>
      <c r="E208" s="15"/>
      <c r="F208" s="15"/>
      <c r="G208" s="10">
        <f>SUM($K$21:K208)-SUM($N$21:N208)</f>
        <v>-51.356944444444665</v>
      </c>
      <c r="H208" s="49">
        <f t="shared" si="14"/>
      </c>
      <c r="I208" s="38"/>
      <c r="J208" s="36">
        <f t="shared" si="16"/>
        <v>4.468750000000001</v>
      </c>
      <c r="K208" s="38">
        <f t="shared" si="17"/>
        <v>0</v>
      </c>
      <c r="L208" s="15"/>
      <c r="M208" s="40"/>
      <c r="N208" s="39">
        <v>0.2923611111111111</v>
      </c>
    </row>
    <row r="209" spans="1:14" ht="13.5" thickBot="1">
      <c r="A209" s="8">
        <f t="shared" si="15"/>
        <v>41463</v>
      </c>
      <c r="B209" s="10"/>
      <c r="C209" s="10"/>
      <c r="D209" s="10"/>
      <c r="E209" s="10"/>
      <c r="F209" s="10"/>
      <c r="G209" s="10">
        <f>SUM($K$21:K209)-SUM($N$21:N209)</f>
        <v>-51.64930555555578</v>
      </c>
      <c r="H209" s="49">
        <f t="shared" si="14"/>
      </c>
      <c r="J209" s="36">
        <f t="shared" si="16"/>
        <v>4.468750000000001</v>
      </c>
      <c r="K209" s="33">
        <f t="shared" si="17"/>
        <v>0</v>
      </c>
      <c r="L209" s="10"/>
      <c r="N209" s="39">
        <v>0.2923611111111111</v>
      </c>
    </row>
    <row r="210" spans="1:14" ht="13.5" thickBot="1">
      <c r="A210" s="8">
        <f t="shared" si="15"/>
        <v>41464</v>
      </c>
      <c r="B210" s="10"/>
      <c r="C210" s="10"/>
      <c r="D210" s="10"/>
      <c r="E210" s="10"/>
      <c r="F210" s="10"/>
      <c r="G210" s="10">
        <f>SUM($K$21:K210)-SUM($N$21:N210)</f>
        <v>-51.94166666666689</v>
      </c>
      <c r="H210" s="49">
        <f t="shared" si="14"/>
      </c>
      <c r="J210" s="36">
        <f t="shared" si="16"/>
        <v>4.468750000000001</v>
      </c>
      <c r="K210" s="33">
        <f t="shared" si="17"/>
        <v>0</v>
      </c>
      <c r="L210" s="10"/>
      <c r="N210" s="39">
        <v>0.2923611111111111</v>
      </c>
    </row>
    <row r="211" spans="1:14" ht="13.5" thickBot="1">
      <c r="A211" s="8">
        <f t="shared" si="15"/>
        <v>41465</v>
      </c>
      <c r="B211" s="10"/>
      <c r="C211" s="10"/>
      <c r="D211" s="10"/>
      <c r="E211" s="10"/>
      <c r="F211" s="10"/>
      <c r="G211" s="10">
        <f>SUM($K$21:K211)-SUM($N$21:N211)</f>
        <v>-52.234027777778</v>
      </c>
      <c r="H211" s="49">
        <f t="shared" si="14"/>
      </c>
      <c r="J211" s="36">
        <f t="shared" si="16"/>
        <v>4.468750000000001</v>
      </c>
      <c r="K211" s="33">
        <f t="shared" si="17"/>
        <v>0</v>
      </c>
      <c r="L211" s="10"/>
      <c r="N211" s="39">
        <v>0.2923611111111111</v>
      </c>
    </row>
    <row r="212" spans="1:14" ht="13.5" thickBot="1">
      <c r="A212" s="8">
        <f t="shared" si="15"/>
        <v>41466</v>
      </c>
      <c r="B212" s="10"/>
      <c r="C212" s="10"/>
      <c r="D212" s="10"/>
      <c r="E212" s="10"/>
      <c r="F212" s="10"/>
      <c r="G212" s="10">
        <f>SUM($K$21:K212)-SUM($N$21:N212)</f>
        <v>-52.526388888889116</v>
      </c>
      <c r="H212" s="49">
        <f t="shared" si="14"/>
      </c>
      <c r="J212" s="36">
        <f t="shared" si="16"/>
        <v>4.468750000000001</v>
      </c>
      <c r="K212" s="33">
        <f t="shared" si="17"/>
        <v>0</v>
      </c>
      <c r="L212" s="10"/>
      <c r="N212" s="39">
        <v>0.2923611111111111</v>
      </c>
    </row>
    <row r="213" spans="1:14" ht="13.5" thickBot="1">
      <c r="A213" s="8">
        <f t="shared" si="15"/>
        <v>41467</v>
      </c>
      <c r="B213" s="10"/>
      <c r="C213" s="10"/>
      <c r="D213" s="10"/>
      <c r="E213" s="10"/>
      <c r="F213" s="10"/>
      <c r="G213" s="10">
        <f>SUM($K$21:K213)-SUM($N$21:N213)</f>
        <v>-52.81875000000023</v>
      </c>
      <c r="H213" s="49">
        <f t="shared" si="14"/>
      </c>
      <c r="J213" s="36">
        <f t="shared" si="16"/>
        <v>4.468750000000001</v>
      </c>
      <c r="K213" s="33">
        <f t="shared" si="17"/>
        <v>0</v>
      </c>
      <c r="L213" s="10"/>
      <c r="N213" s="39">
        <v>0.2923611111111111</v>
      </c>
    </row>
    <row r="214" spans="1:14" s="16" customFormat="1" ht="13.5" thickBot="1">
      <c r="A214" s="8">
        <f t="shared" si="15"/>
        <v>41468</v>
      </c>
      <c r="B214" s="15"/>
      <c r="C214" s="15"/>
      <c r="D214" s="15"/>
      <c r="E214" s="15"/>
      <c r="F214" s="15"/>
      <c r="G214" s="10">
        <f>SUM($K$21:K214)-SUM($N$21:N214)</f>
        <v>-53.11111111111134</v>
      </c>
      <c r="H214" s="49">
        <f aca="true" t="shared" si="18" ref="H214:H277">IF(E214="","",IF(G214&lt;0,"-"," ")&amp;TEXT(ABS(G214),"[h]:mm"))</f>
      </c>
      <c r="I214" s="38"/>
      <c r="J214" s="36">
        <f t="shared" si="16"/>
        <v>4.468750000000001</v>
      </c>
      <c r="K214" s="38">
        <f t="shared" si="17"/>
        <v>0</v>
      </c>
      <c r="L214" s="15"/>
      <c r="M214" s="40"/>
      <c r="N214" s="39">
        <v>0.2923611111111111</v>
      </c>
    </row>
    <row r="215" spans="1:14" s="16" customFormat="1" ht="13.5" thickBot="1">
      <c r="A215" s="8">
        <f aca="true" t="shared" si="19" ref="A215:A278">A214+1</f>
        <v>41469</v>
      </c>
      <c r="B215" s="15"/>
      <c r="C215" s="15"/>
      <c r="D215" s="15"/>
      <c r="E215" s="15"/>
      <c r="F215" s="15"/>
      <c r="G215" s="10">
        <f>SUM($K$21:K215)-SUM($N$21:N215)</f>
        <v>-53.403472222222454</v>
      </c>
      <c r="H215" s="49">
        <f t="shared" si="18"/>
      </c>
      <c r="I215" s="38"/>
      <c r="J215" s="36">
        <f aca="true" t="shared" si="20" ref="J215:J278">K215+SUM(J214)</f>
        <v>4.468750000000001</v>
      </c>
      <c r="K215" s="38">
        <f t="shared" si="17"/>
        <v>0</v>
      </c>
      <c r="L215" s="15"/>
      <c r="M215" s="40"/>
      <c r="N215" s="39">
        <v>0.2923611111111111</v>
      </c>
    </row>
    <row r="216" spans="1:14" ht="13.5" thickBot="1">
      <c r="A216" s="8">
        <f t="shared" si="19"/>
        <v>41470</v>
      </c>
      <c r="B216" s="10"/>
      <c r="C216" s="10"/>
      <c r="D216" s="10"/>
      <c r="E216" s="10"/>
      <c r="F216" s="10"/>
      <c r="G216" s="10">
        <f>SUM($K$21:K216)-SUM($N$21:N216)</f>
        <v>-53.69583333333357</v>
      </c>
      <c r="H216" s="49">
        <f t="shared" si="18"/>
      </c>
      <c r="J216" s="36">
        <f t="shared" si="20"/>
        <v>4.468750000000001</v>
      </c>
      <c r="K216" s="33">
        <f t="shared" si="17"/>
        <v>0</v>
      </c>
      <c r="L216" s="10"/>
      <c r="N216" s="39">
        <v>0.2923611111111111</v>
      </c>
    </row>
    <row r="217" spans="1:14" ht="13.5" thickBot="1">
      <c r="A217" s="8">
        <f t="shared" si="19"/>
        <v>41471</v>
      </c>
      <c r="B217" s="10"/>
      <c r="C217" s="10"/>
      <c r="D217" s="10"/>
      <c r="E217" s="10"/>
      <c r="F217" s="10"/>
      <c r="G217" s="10">
        <f>SUM($K$21:K217)-SUM($N$21:N217)</f>
        <v>-53.98819444444468</v>
      </c>
      <c r="H217" s="49">
        <f t="shared" si="18"/>
      </c>
      <c r="J217" s="36">
        <f t="shared" si="20"/>
        <v>4.468750000000001</v>
      </c>
      <c r="K217" s="33">
        <f t="shared" si="17"/>
        <v>0</v>
      </c>
      <c r="L217" s="10"/>
      <c r="N217" s="39">
        <v>0.2923611111111111</v>
      </c>
    </row>
    <row r="218" spans="1:14" ht="13.5" thickBot="1">
      <c r="A218" s="8">
        <f t="shared" si="19"/>
        <v>41472</v>
      </c>
      <c r="B218" s="10"/>
      <c r="C218" s="10"/>
      <c r="D218" s="10"/>
      <c r="E218" s="10"/>
      <c r="F218" s="10"/>
      <c r="G218" s="10">
        <f>SUM($K$21:K218)-SUM($N$21:N218)</f>
        <v>-54.28055555555579</v>
      </c>
      <c r="H218" s="49">
        <f t="shared" si="18"/>
      </c>
      <c r="J218" s="36">
        <f t="shared" si="20"/>
        <v>4.468750000000001</v>
      </c>
      <c r="K218" s="33">
        <f t="shared" si="17"/>
        <v>0</v>
      </c>
      <c r="L218" s="10"/>
      <c r="N218" s="39">
        <v>0.2923611111111111</v>
      </c>
    </row>
    <row r="219" spans="1:14" ht="13.5" thickBot="1">
      <c r="A219" s="8">
        <f t="shared" si="19"/>
        <v>41473</v>
      </c>
      <c r="B219" s="10"/>
      <c r="C219" s="10"/>
      <c r="D219" s="10"/>
      <c r="E219" s="10"/>
      <c r="F219" s="10"/>
      <c r="G219" s="10">
        <f>SUM($K$21:K219)-SUM($N$21:N219)</f>
        <v>-54.572916666666906</v>
      </c>
      <c r="H219" s="49">
        <f t="shared" si="18"/>
      </c>
      <c r="J219" s="36">
        <f t="shared" si="20"/>
        <v>4.468750000000001</v>
      </c>
      <c r="K219" s="33">
        <f t="shared" si="17"/>
        <v>0</v>
      </c>
      <c r="L219" s="10"/>
      <c r="N219" s="39">
        <v>0.2923611111111111</v>
      </c>
    </row>
    <row r="220" spans="1:14" ht="13.5" thickBot="1">
      <c r="A220" s="8">
        <f t="shared" si="19"/>
        <v>41474</v>
      </c>
      <c r="B220" s="10"/>
      <c r="C220" s="10"/>
      <c r="D220" s="10"/>
      <c r="E220" s="10"/>
      <c r="F220" s="10"/>
      <c r="G220" s="10">
        <f>SUM($K$21:K220)-SUM($N$21:N220)</f>
        <v>-54.86527777777802</v>
      </c>
      <c r="H220" s="49">
        <f t="shared" si="18"/>
      </c>
      <c r="J220" s="36">
        <f t="shared" si="20"/>
        <v>4.468750000000001</v>
      </c>
      <c r="K220" s="33">
        <f t="shared" si="17"/>
        <v>0</v>
      </c>
      <c r="L220" s="10"/>
      <c r="N220" s="39">
        <v>0.2923611111111111</v>
      </c>
    </row>
    <row r="221" spans="1:14" s="16" customFormat="1" ht="13.5" thickBot="1">
      <c r="A221" s="8">
        <f t="shared" si="19"/>
        <v>41475</v>
      </c>
      <c r="B221" s="15"/>
      <c r="C221" s="15"/>
      <c r="D221" s="15"/>
      <c r="E221" s="15"/>
      <c r="F221" s="15"/>
      <c r="G221" s="10">
        <f>SUM($K$21:K221)-SUM($N$21:N221)</f>
        <v>-55.15763888888913</v>
      </c>
      <c r="H221" s="49">
        <f t="shared" si="18"/>
      </c>
      <c r="I221" s="38"/>
      <c r="J221" s="36">
        <f t="shared" si="20"/>
        <v>4.468750000000001</v>
      </c>
      <c r="K221" s="38">
        <f t="shared" si="17"/>
        <v>0</v>
      </c>
      <c r="L221" s="15"/>
      <c r="M221" s="40"/>
      <c r="N221" s="39">
        <v>0.2923611111111111</v>
      </c>
    </row>
    <row r="222" spans="1:14" s="16" customFormat="1" ht="13.5" thickBot="1">
      <c r="A222" s="8">
        <f t="shared" si="19"/>
        <v>41476</v>
      </c>
      <c r="B222" s="15"/>
      <c r="C222" s="15"/>
      <c r="D222" s="15"/>
      <c r="E222" s="15"/>
      <c r="F222" s="15"/>
      <c r="G222" s="10">
        <f>SUM($K$21:K222)-SUM($N$21:N222)</f>
        <v>-55.450000000000244</v>
      </c>
      <c r="H222" s="49">
        <f t="shared" si="18"/>
      </c>
      <c r="I222" s="38"/>
      <c r="J222" s="36">
        <f t="shared" si="20"/>
        <v>4.468750000000001</v>
      </c>
      <c r="K222" s="38">
        <f t="shared" si="17"/>
        <v>0</v>
      </c>
      <c r="L222" s="15"/>
      <c r="M222" s="40"/>
      <c r="N222" s="39">
        <v>0.2923611111111111</v>
      </c>
    </row>
    <row r="223" spans="1:14" ht="13.5" thickBot="1">
      <c r="A223" s="8">
        <f t="shared" si="19"/>
        <v>41477</v>
      </c>
      <c r="B223" s="10"/>
      <c r="C223" s="10"/>
      <c r="D223" s="10"/>
      <c r="E223" s="10"/>
      <c r="F223" s="10"/>
      <c r="G223" s="10">
        <f>SUM($K$21:K223)-SUM($N$21:N223)</f>
        <v>-55.74236111111136</v>
      </c>
      <c r="H223" s="49">
        <f t="shared" si="18"/>
      </c>
      <c r="J223" s="36">
        <f t="shared" si="20"/>
        <v>4.468750000000001</v>
      </c>
      <c r="K223" s="33">
        <f t="shared" si="17"/>
        <v>0</v>
      </c>
      <c r="L223" s="10"/>
      <c r="N223" s="39">
        <v>0.2923611111111111</v>
      </c>
    </row>
    <row r="224" spans="1:14" ht="13.5" thickBot="1">
      <c r="A224" s="8">
        <f t="shared" si="19"/>
        <v>41478</v>
      </c>
      <c r="B224" s="10"/>
      <c r="C224" s="10"/>
      <c r="D224" s="10"/>
      <c r="E224" s="10"/>
      <c r="F224" s="10"/>
      <c r="G224" s="10">
        <f>SUM($K$21:K224)-SUM($N$21:N224)</f>
        <v>-56.03472222222247</v>
      </c>
      <c r="H224" s="49">
        <f t="shared" si="18"/>
      </c>
      <c r="J224" s="36">
        <f t="shared" si="20"/>
        <v>4.468750000000001</v>
      </c>
      <c r="K224" s="33">
        <f t="shared" si="17"/>
        <v>0</v>
      </c>
      <c r="L224" s="10"/>
      <c r="N224" s="39">
        <v>0.2923611111111111</v>
      </c>
    </row>
    <row r="225" spans="1:14" ht="13.5" thickBot="1">
      <c r="A225" s="8">
        <f t="shared" si="19"/>
        <v>41479</v>
      </c>
      <c r="B225" s="10"/>
      <c r="C225" s="10"/>
      <c r="D225" s="10"/>
      <c r="E225" s="10"/>
      <c r="F225" s="10"/>
      <c r="G225" s="10">
        <f>SUM($K$21:K225)-SUM($N$21:N225)</f>
        <v>-56.32708333333358</v>
      </c>
      <c r="H225" s="49">
        <f t="shared" si="18"/>
      </c>
      <c r="J225" s="36">
        <f t="shared" si="20"/>
        <v>4.468750000000001</v>
      </c>
      <c r="K225" s="33">
        <f t="shared" si="17"/>
        <v>0</v>
      </c>
      <c r="L225" s="10"/>
      <c r="N225" s="39">
        <v>0.2923611111111111</v>
      </c>
    </row>
    <row r="226" spans="1:14" ht="13.5" thickBot="1">
      <c r="A226" s="8">
        <f t="shared" si="19"/>
        <v>41480</v>
      </c>
      <c r="B226" s="10"/>
      <c r="C226" s="10"/>
      <c r="D226" s="10"/>
      <c r="E226" s="10"/>
      <c r="F226" s="10"/>
      <c r="G226" s="10">
        <f>SUM($K$21:K226)-SUM($N$21:N226)</f>
        <v>-56.619444444444696</v>
      </c>
      <c r="H226" s="49">
        <f t="shared" si="18"/>
      </c>
      <c r="J226" s="36">
        <f t="shared" si="20"/>
        <v>4.468750000000001</v>
      </c>
      <c r="K226" s="33">
        <f t="shared" si="17"/>
        <v>0</v>
      </c>
      <c r="L226" s="10"/>
      <c r="N226" s="39">
        <v>0.2923611111111111</v>
      </c>
    </row>
    <row r="227" spans="1:14" ht="13.5" thickBot="1">
      <c r="A227" s="8">
        <f t="shared" si="19"/>
        <v>41481</v>
      </c>
      <c r="B227" s="10"/>
      <c r="C227" s="10"/>
      <c r="D227" s="10"/>
      <c r="E227" s="10"/>
      <c r="F227" s="10"/>
      <c r="G227" s="10">
        <f>SUM($K$21:K227)-SUM($N$21:N227)</f>
        <v>-56.91180555555581</v>
      </c>
      <c r="H227" s="49">
        <f t="shared" si="18"/>
      </c>
      <c r="J227" s="36">
        <f t="shared" si="20"/>
        <v>4.468750000000001</v>
      </c>
      <c r="K227" s="33">
        <f t="shared" si="17"/>
        <v>0</v>
      </c>
      <c r="L227" s="10"/>
      <c r="N227" s="39">
        <v>0.2923611111111111</v>
      </c>
    </row>
    <row r="228" spans="1:14" s="16" customFormat="1" ht="13.5" thickBot="1">
      <c r="A228" s="8">
        <f t="shared" si="19"/>
        <v>41482</v>
      </c>
      <c r="B228" s="15"/>
      <c r="C228" s="15"/>
      <c r="D228" s="15"/>
      <c r="E228" s="15"/>
      <c r="F228" s="15"/>
      <c r="G228" s="10">
        <f>SUM($K$21:K228)-SUM($N$21:N228)</f>
        <v>-57.20416666666692</v>
      </c>
      <c r="H228" s="49">
        <f t="shared" si="18"/>
      </c>
      <c r="I228" s="38"/>
      <c r="J228" s="36">
        <f t="shared" si="20"/>
        <v>4.468750000000001</v>
      </c>
      <c r="K228" s="38">
        <f t="shared" si="17"/>
        <v>0</v>
      </c>
      <c r="L228" s="15"/>
      <c r="M228" s="40"/>
      <c r="N228" s="39">
        <v>0.2923611111111111</v>
      </c>
    </row>
    <row r="229" spans="1:14" s="16" customFormat="1" ht="13.5" thickBot="1">
      <c r="A229" s="8">
        <f t="shared" si="19"/>
        <v>41483</v>
      </c>
      <c r="B229" s="15"/>
      <c r="C229" s="15"/>
      <c r="D229" s="15"/>
      <c r="E229" s="15"/>
      <c r="F229" s="15"/>
      <c r="G229" s="10">
        <f>SUM($K$21:K229)-SUM($N$21:N229)</f>
        <v>-57.496527777778034</v>
      </c>
      <c r="H229" s="49">
        <f t="shared" si="18"/>
      </c>
      <c r="I229" s="38"/>
      <c r="J229" s="36">
        <f t="shared" si="20"/>
        <v>4.468750000000001</v>
      </c>
      <c r="K229" s="38">
        <f t="shared" si="17"/>
        <v>0</v>
      </c>
      <c r="L229" s="15"/>
      <c r="M229" s="40"/>
      <c r="N229" s="39">
        <v>0.2923611111111111</v>
      </c>
    </row>
    <row r="230" spans="1:14" ht="13.5" thickBot="1">
      <c r="A230" s="8">
        <f t="shared" si="19"/>
        <v>41484</v>
      </c>
      <c r="B230" s="10"/>
      <c r="C230" s="10"/>
      <c r="D230" s="10"/>
      <c r="E230" s="10"/>
      <c r="F230" s="10"/>
      <c r="G230" s="10">
        <f>SUM($K$21:K230)-SUM($N$21:N230)</f>
        <v>-57.78888888888915</v>
      </c>
      <c r="H230" s="49">
        <f t="shared" si="18"/>
      </c>
      <c r="J230" s="36">
        <f t="shared" si="20"/>
        <v>4.468750000000001</v>
      </c>
      <c r="K230" s="33">
        <f t="shared" si="17"/>
        <v>0</v>
      </c>
      <c r="L230" s="10"/>
      <c r="N230" s="39">
        <v>0.2923611111111111</v>
      </c>
    </row>
    <row r="231" spans="1:14" ht="13.5" thickBot="1">
      <c r="A231" s="8">
        <f t="shared" si="19"/>
        <v>41485</v>
      </c>
      <c r="B231" s="10"/>
      <c r="C231" s="10"/>
      <c r="D231" s="10"/>
      <c r="E231" s="10"/>
      <c r="F231" s="10"/>
      <c r="G231" s="10">
        <f>SUM($K$21:K231)-SUM($N$21:N231)</f>
        <v>-58.08125000000026</v>
      </c>
      <c r="H231" s="49">
        <f t="shared" si="18"/>
      </c>
      <c r="J231" s="36">
        <f t="shared" si="20"/>
        <v>4.468750000000001</v>
      </c>
      <c r="K231" s="33">
        <f t="shared" si="17"/>
        <v>0</v>
      </c>
      <c r="L231" s="10"/>
      <c r="N231" s="39">
        <v>0.2923611111111111</v>
      </c>
    </row>
    <row r="232" spans="1:14" ht="13.5" thickBot="1">
      <c r="A232" s="8">
        <f t="shared" si="19"/>
        <v>41486</v>
      </c>
      <c r="B232" s="10"/>
      <c r="C232" s="10"/>
      <c r="D232" s="10"/>
      <c r="E232" s="10"/>
      <c r="F232" s="10"/>
      <c r="G232" s="10">
        <f>SUM($K$21:K232)-SUM($N$21:N232)</f>
        <v>-58.37361111111137</v>
      </c>
      <c r="H232" s="49">
        <f t="shared" si="18"/>
      </c>
      <c r="J232" s="36">
        <f t="shared" si="20"/>
        <v>4.468750000000001</v>
      </c>
      <c r="K232" s="33">
        <f t="shared" si="17"/>
        <v>0</v>
      </c>
      <c r="L232" s="10"/>
      <c r="N232" s="39">
        <v>0.2923611111111111</v>
      </c>
    </row>
    <row r="233" spans="1:14" ht="13.5" thickBot="1">
      <c r="A233" s="8">
        <f t="shared" si="19"/>
        <v>41487</v>
      </c>
      <c r="B233" s="10"/>
      <c r="C233" s="10"/>
      <c r="D233" s="10"/>
      <c r="E233" s="10"/>
      <c r="F233" s="10"/>
      <c r="G233" s="10">
        <f>SUM($K$21:K233)-SUM($N$21:N233)</f>
        <v>-58.665972222222486</v>
      </c>
      <c r="H233" s="49">
        <f t="shared" si="18"/>
      </c>
      <c r="J233" s="36">
        <f t="shared" si="20"/>
        <v>4.468750000000001</v>
      </c>
      <c r="K233" s="33">
        <f aca="true" t="shared" si="21" ref="K233:K296">(E233-D233)+(C233-B233)</f>
        <v>0</v>
      </c>
      <c r="L233" s="10"/>
      <c r="N233" s="39">
        <v>0.2923611111111111</v>
      </c>
    </row>
    <row r="234" spans="1:14" ht="13.5" thickBot="1">
      <c r="A234" s="8">
        <f t="shared" si="19"/>
        <v>41488</v>
      </c>
      <c r="B234" s="10"/>
      <c r="C234" s="10"/>
      <c r="D234" s="10"/>
      <c r="E234" s="10"/>
      <c r="F234" s="10"/>
      <c r="G234" s="10">
        <f>SUM($K$21:K234)-SUM($N$21:N234)</f>
        <v>-58.9583333333336</v>
      </c>
      <c r="H234" s="49">
        <f t="shared" si="18"/>
      </c>
      <c r="J234" s="36">
        <f t="shared" si="20"/>
        <v>4.468750000000001</v>
      </c>
      <c r="K234" s="33">
        <f t="shared" si="21"/>
        <v>0</v>
      </c>
      <c r="L234" s="10"/>
      <c r="N234" s="39">
        <v>0.2923611111111111</v>
      </c>
    </row>
    <row r="235" spans="1:14" s="16" customFormat="1" ht="13.5" thickBot="1">
      <c r="A235" s="8">
        <f t="shared" si="19"/>
        <v>41489</v>
      </c>
      <c r="B235" s="15"/>
      <c r="C235" s="15"/>
      <c r="D235" s="15"/>
      <c r="E235" s="15"/>
      <c r="F235" s="15"/>
      <c r="G235" s="10">
        <f>SUM($K$21:K235)-SUM($N$21:N235)</f>
        <v>-59.25069444444471</v>
      </c>
      <c r="H235" s="49">
        <f t="shared" si="18"/>
      </c>
      <c r="I235" s="38"/>
      <c r="J235" s="36">
        <f t="shared" si="20"/>
        <v>4.468750000000001</v>
      </c>
      <c r="K235" s="38">
        <f t="shared" si="21"/>
        <v>0</v>
      </c>
      <c r="L235" s="15"/>
      <c r="M235" s="40"/>
      <c r="N235" s="39">
        <v>0.2923611111111111</v>
      </c>
    </row>
    <row r="236" spans="1:14" s="16" customFormat="1" ht="13.5" thickBot="1">
      <c r="A236" s="8">
        <f t="shared" si="19"/>
        <v>41490</v>
      </c>
      <c r="B236" s="15"/>
      <c r="C236" s="15"/>
      <c r="D236" s="15"/>
      <c r="E236" s="15"/>
      <c r="F236" s="15"/>
      <c r="G236" s="10">
        <f>SUM($K$21:K236)-SUM($N$21:N236)</f>
        <v>-59.543055555555824</v>
      </c>
      <c r="H236" s="49">
        <f t="shared" si="18"/>
      </c>
      <c r="I236" s="38"/>
      <c r="J236" s="36">
        <f t="shared" si="20"/>
        <v>4.468750000000001</v>
      </c>
      <c r="K236" s="38">
        <f t="shared" si="21"/>
        <v>0</v>
      </c>
      <c r="L236" s="15"/>
      <c r="M236" s="40"/>
      <c r="N236" s="39">
        <v>0.2923611111111111</v>
      </c>
    </row>
    <row r="237" spans="1:14" ht="13.5" thickBot="1">
      <c r="A237" s="8">
        <f t="shared" si="19"/>
        <v>41491</v>
      </c>
      <c r="B237" s="10"/>
      <c r="C237" s="10"/>
      <c r="D237" s="10"/>
      <c r="E237" s="10"/>
      <c r="F237" s="10"/>
      <c r="G237" s="10">
        <f>SUM($K$21:K237)-SUM($N$21:N237)</f>
        <v>-59.83541666666694</v>
      </c>
      <c r="H237" s="49">
        <f t="shared" si="18"/>
      </c>
      <c r="J237" s="36">
        <f t="shared" si="20"/>
        <v>4.468750000000001</v>
      </c>
      <c r="K237" s="33">
        <f t="shared" si="21"/>
        <v>0</v>
      </c>
      <c r="L237" s="10"/>
      <c r="N237" s="39">
        <v>0.2923611111111111</v>
      </c>
    </row>
    <row r="238" spans="1:14" ht="13.5" thickBot="1">
      <c r="A238" s="8">
        <f t="shared" si="19"/>
        <v>41492</v>
      </c>
      <c r="B238" s="10"/>
      <c r="C238" s="10"/>
      <c r="D238" s="10"/>
      <c r="E238" s="10"/>
      <c r="F238" s="10"/>
      <c r="G238" s="10">
        <f>SUM($K$21:K238)-SUM($N$21:N238)</f>
        <v>-60.12777777777805</v>
      </c>
      <c r="H238" s="49">
        <f t="shared" si="18"/>
      </c>
      <c r="J238" s="36">
        <f t="shared" si="20"/>
        <v>4.468750000000001</v>
      </c>
      <c r="K238" s="33">
        <f t="shared" si="21"/>
        <v>0</v>
      </c>
      <c r="L238" s="10"/>
      <c r="N238" s="39">
        <v>0.2923611111111111</v>
      </c>
    </row>
    <row r="239" spans="1:14" ht="13.5" thickBot="1">
      <c r="A239" s="8">
        <f t="shared" si="19"/>
        <v>41493</v>
      </c>
      <c r="B239" s="10"/>
      <c r="C239" s="10"/>
      <c r="D239" s="10"/>
      <c r="E239" s="10"/>
      <c r="F239" s="10"/>
      <c r="G239" s="10">
        <f>SUM($K$21:K239)-SUM($N$21:N239)</f>
        <v>-60.42013888888916</v>
      </c>
      <c r="H239" s="49">
        <f t="shared" si="18"/>
      </c>
      <c r="J239" s="36">
        <f t="shared" si="20"/>
        <v>4.468750000000001</v>
      </c>
      <c r="K239" s="33">
        <f t="shared" si="21"/>
        <v>0</v>
      </c>
      <c r="L239" s="10"/>
      <c r="N239" s="39">
        <v>0.2923611111111111</v>
      </c>
    </row>
    <row r="240" spans="1:14" ht="13.5" thickBot="1">
      <c r="A240" s="8">
        <f t="shared" si="19"/>
        <v>41494</v>
      </c>
      <c r="B240" s="10"/>
      <c r="C240" s="10"/>
      <c r="D240" s="10"/>
      <c r="E240" s="10"/>
      <c r="F240" s="10"/>
      <c r="G240" s="10">
        <f>SUM($K$21:K240)-SUM($N$21:N240)</f>
        <v>-60.712500000000276</v>
      </c>
      <c r="H240" s="49">
        <f t="shared" si="18"/>
      </c>
      <c r="J240" s="36">
        <f t="shared" si="20"/>
        <v>4.468750000000001</v>
      </c>
      <c r="K240" s="33">
        <f t="shared" si="21"/>
        <v>0</v>
      </c>
      <c r="L240" s="10"/>
      <c r="N240" s="39">
        <v>0.2923611111111111</v>
      </c>
    </row>
    <row r="241" spans="1:14" ht="13.5" thickBot="1">
      <c r="A241" s="8">
        <f t="shared" si="19"/>
        <v>41495</v>
      </c>
      <c r="B241" s="10"/>
      <c r="C241" s="10"/>
      <c r="D241" s="10"/>
      <c r="E241" s="10"/>
      <c r="F241" s="10"/>
      <c r="G241" s="10">
        <f>SUM($K$21:K241)-SUM($N$21:N241)</f>
        <v>-61.00486111111139</v>
      </c>
      <c r="H241" s="49">
        <f t="shared" si="18"/>
      </c>
      <c r="J241" s="36">
        <f t="shared" si="20"/>
        <v>4.468750000000001</v>
      </c>
      <c r="K241" s="33">
        <f t="shared" si="21"/>
        <v>0</v>
      </c>
      <c r="L241" s="10"/>
      <c r="N241" s="39">
        <v>0.2923611111111111</v>
      </c>
    </row>
    <row r="242" spans="1:14" s="16" customFormat="1" ht="13.5" thickBot="1">
      <c r="A242" s="8">
        <f t="shared" si="19"/>
        <v>41496</v>
      </c>
      <c r="B242" s="15"/>
      <c r="C242" s="15"/>
      <c r="D242" s="15"/>
      <c r="E242" s="15"/>
      <c r="F242" s="15"/>
      <c r="G242" s="10">
        <f>SUM($K$21:K242)-SUM($N$21:N242)</f>
        <v>-61.2972222222225</v>
      </c>
      <c r="H242" s="49">
        <f t="shared" si="18"/>
      </c>
      <c r="I242" s="38"/>
      <c r="J242" s="36">
        <f t="shared" si="20"/>
        <v>4.468750000000001</v>
      </c>
      <c r="K242" s="38">
        <f t="shared" si="21"/>
        <v>0</v>
      </c>
      <c r="L242" s="15"/>
      <c r="M242" s="40"/>
      <c r="N242" s="39">
        <v>0.2923611111111111</v>
      </c>
    </row>
    <row r="243" spans="1:14" s="16" customFormat="1" ht="13.5" thickBot="1">
      <c r="A243" s="8">
        <f t="shared" si="19"/>
        <v>41497</v>
      </c>
      <c r="B243" s="15"/>
      <c r="C243" s="15"/>
      <c r="D243" s="15"/>
      <c r="E243" s="15"/>
      <c r="F243" s="15"/>
      <c r="G243" s="10">
        <f>SUM($K$21:K243)-SUM($N$21:N243)</f>
        <v>-61.58958333333361</v>
      </c>
      <c r="H243" s="49">
        <f t="shared" si="18"/>
      </c>
      <c r="I243" s="38"/>
      <c r="J243" s="36">
        <f t="shared" si="20"/>
        <v>4.468750000000001</v>
      </c>
      <c r="K243" s="38">
        <f t="shared" si="21"/>
        <v>0</v>
      </c>
      <c r="L243" s="15"/>
      <c r="M243" s="40"/>
      <c r="N243" s="39">
        <v>0.2923611111111111</v>
      </c>
    </row>
    <row r="244" spans="1:14" ht="13.5" thickBot="1">
      <c r="A244" s="8">
        <f t="shared" si="19"/>
        <v>41498</v>
      </c>
      <c r="B244" s="10"/>
      <c r="C244" s="10"/>
      <c r="D244" s="10"/>
      <c r="E244" s="10"/>
      <c r="F244" s="10"/>
      <c r="G244" s="10">
        <f>SUM($K$21:K244)-SUM($N$21:N244)</f>
        <v>-61.88194444444471</v>
      </c>
      <c r="H244" s="49">
        <f t="shared" si="18"/>
      </c>
      <c r="J244" s="36">
        <f t="shared" si="20"/>
        <v>4.468750000000001</v>
      </c>
      <c r="K244" s="33">
        <f t="shared" si="21"/>
        <v>0</v>
      </c>
      <c r="L244" s="10"/>
      <c r="N244" s="39">
        <v>0.2923611111111111</v>
      </c>
    </row>
    <row r="245" spans="1:14" ht="13.5" thickBot="1">
      <c r="A245" s="8">
        <f t="shared" si="19"/>
        <v>41499</v>
      </c>
      <c r="B245" s="10"/>
      <c r="C245" s="10"/>
      <c r="D245" s="10"/>
      <c r="E245" s="10"/>
      <c r="F245" s="10"/>
      <c r="G245" s="10">
        <f>SUM($K$21:K245)-SUM($N$21:N245)</f>
        <v>-62.17430555555582</v>
      </c>
      <c r="H245" s="49">
        <f t="shared" si="18"/>
      </c>
      <c r="J245" s="36">
        <f t="shared" si="20"/>
        <v>4.468750000000001</v>
      </c>
      <c r="K245" s="33">
        <f t="shared" si="21"/>
        <v>0</v>
      </c>
      <c r="L245" s="10"/>
      <c r="N245" s="39">
        <v>0.2923611111111111</v>
      </c>
    </row>
    <row r="246" spans="1:14" ht="13.5" thickBot="1">
      <c r="A246" s="8">
        <f t="shared" si="19"/>
        <v>41500</v>
      </c>
      <c r="B246" s="10"/>
      <c r="C246" s="10"/>
      <c r="D246" s="10"/>
      <c r="E246" s="10"/>
      <c r="F246" s="10"/>
      <c r="G246" s="10">
        <f>SUM($K$21:K246)-SUM($N$21:N246)</f>
        <v>-62.466666666666924</v>
      </c>
      <c r="H246" s="49">
        <f t="shared" si="18"/>
      </c>
      <c r="J246" s="36">
        <f t="shared" si="20"/>
        <v>4.468750000000001</v>
      </c>
      <c r="K246" s="33">
        <f t="shared" si="21"/>
        <v>0</v>
      </c>
      <c r="L246" s="10"/>
      <c r="N246" s="39">
        <v>0.2923611111111111</v>
      </c>
    </row>
    <row r="247" spans="1:14" ht="13.5" thickBot="1">
      <c r="A247" s="8">
        <f t="shared" si="19"/>
        <v>41501</v>
      </c>
      <c r="B247" s="10"/>
      <c r="C247" s="10"/>
      <c r="D247" s="10"/>
      <c r="E247" s="10"/>
      <c r="F247" s="10"/>
      <c r="G247" s="10">
        <f>SUM($K$21:K247)-SUM($N$21:N247)</f>
        <v>-62.75902777777803</v>
      </c>
      <c r="H247" s="49">
        <f t="shared" si="18"/>
      </c>
      <c r="J247" s="36">
        <f t="shared" si="20"/>
        <v>4.468750000000001</v>
      </c>
      <c r="K247" s="33">
        <f t="shared" si="21"/>
        <v>0</v>
      </c>
      <c r="L247" s="10"/>
      <c r="N247" s="39">
        <v>0.2923611111111111</v>
      </c>
    </row>
    <row r="248" spans="1:14" ht="13.5" thickBot="1">
      <c r="A248" s="8">
        <f t="shared" si="19"/>
        <v>41502</v>
      </c>
      <c r="B248" s="10"/>
      <c r="C248" s="10"/>
      <c r="D248" s="10"/>
      <c r="E248" s="10"/>
      <c r="F248" s="10"/>
      <c r="G248" s="10">
        <f>SUM($K$21:K248)-SUM($N$21:N248)</f>
        <v>-63.051388888889136</v>
      </c>
      <c r="H248" s="49">
        <f t="shared" si="18"/>
      </c>
      <c r="J248" s="36">
        <f t="shared" si="20"/>
        <v>4.468750000000001</v>
      </c>
      <c r="K248" s="33">
        <f t="shared" si="21"/>
        <v>0</v>
      </c>
      <c r="L248" s="10"/>
      <c r="N248" s="39">
        <v>0.2923611111111111</v>
      </c>
    </row>
    <row r="249" spans="1:14" s="16" customFormat="1" ht="13.5" thickBot="1">
      <c r="A249" s="8">
        <f t="shared" si="19"/>
        <v>41503</v>
      </c>
      <c r="B249" s="15"/>
      <c r="C249" s="15"/>
      <c r="D249" s="15"/>
      <c r="E249" s="15"/>
      <c r="F249" s="15"/>
      <c r="G249" s="10">
        <f>SUM($K$21:K249)-SUM($N$21:N249)</f>
        <v>-63.34375000000024</v>
      </c>
      <c r="H249" s="49">
        <f t="shared" si="18"/>
      </c>
      <c r="I249" s="38"/>
      <c r="J249" s="36">
        <f t="shared" si="20"/>
        <v>4.468750000000001</v>
      </c>
      <c r="K249" s="38">
        <f t="shared" si="21"/>
        <v>0</v>
      </c>
      <c r="L249" s="15"/>
      <c r="M249" s="40"/>
      <c r="N249" s="39">
        <v>0.2923611111111111</v>
      </c>
    </row>
    <row r="250" spans="1:14" s="16" customFormat="1" ht="13.5" thickBot="1">
      <c r="A250" s="8">
        <f t="shared" si="19"/>
        <v>41504</v>
      </c>
      <c r="B250" s="15"/>
      <c r="C250" s="15"/>
      <c r="D250" s="15"/>
      <c r="E250" s="15"/>
      <c r="F250" s="15"/>
      <c r="G250" s="10">
        <f>SUM($K$21:K250)-SUM($N$21:N250)</f>
        <v>-63.63611111111135</v>
      </c>
      <c r="H250" s="49">
        <f t="shared" si="18"/>
      </c>
      <c r="I250" s="38"/>
      <c r="J250" s="36">
        <f t="shared" si="20"/>
        <v>4.468750000000001</v>
      </c>
      <c r="K250" s="38">
        <f t="shared" si="21"/>
        <v>0</v>
      </c>
      <c r="L250" s="15"/>
      <c r="M250" s="40"/>
      <c r="N250" s="39">
        <v>0.2923611111111111</v>
      </c>
    </row>
    <row r="251" spans="1:14" ht="13.5" thickBot="1">
      <c r="A251" s="8">
        <f t="shared" si="19"/>
        <v>41505</v>
      </c>
      <c r="B251" s="10"/>
      <c r="C251" s="10"/>
      <c r="D251" s="10"/>
      <c r="E251" s="10"/>
      <c r="F251" s="10"/>
      <c r="G251" s="10">
        <f>SUM($K$21:K251)-SUM($N$21:N251)</f>
        <v>-63.92847222222245</v>
      </c>
      <c r="H251" s="49">
        <f t="shared" si="18"/>
      </c>
      <c r="J251" s="36">
        <f t="shared" si="20"/>
        <v>4.468750000000001</v>
      </c>
      <c r="K251" s="33">
        <f t="shared" si="21"/>
        <v>0</v>
      </c>
      <c r="L251" s="10"/>
      <c r="N251" s="39">
        <v>0.2923611111111111</v>
      </c>
    </row>
    <row r="252" spans="1:14" ht="13.5" thickBot="1">
      <c r="A252" s="8">
        <f t="shared" si="19"/>
        <v>41506</v>
      </c>
      <c r="B252" s="10"/>
      <c r="C252" s="10"/>
      <c r="D252" s="10"/>
      <c r="E252" s="10"/>
      <c r="F252" s="10"/>
      <c r="G252" s="10">
        <f>SUM($K$21:K252)-SUM($N$21:N252)</f>
        <v>-64.22083333333356</v>
      </c>
      <c r="H252" s="49">
        <f t="shared" si="18"/>
      </c>
      <c r="J252" s="36">
        <f t="shared" si="20"/>
        <v>4.468750000000001</v>
      </c>
      <c r="K252" s="33">
        <f t="shared" si="21"/>
        <v>0</v>
      </c>
      <c r="L252" s="10"/>
      <c r="N252" s="39">
        <v>0.2923611111111111</v>
      </c>
    </row>
    <row r="253" spans="1:14" ht="13.5" thickBot="1">
      <c r="A253" s="8">
        <f t="shared" si="19"/>
        <v>41507</v>
      </c>
      <c r="B253" s="10"/>
      <c r="C253" s="10"/>
      <c r="D253" s="10"/>
      <c r="E253" s="10"/>
      <c r="F253" s="10"/>
      <c r="G253" s="10">
        <f>SUM($K$21:K253)-SUM($N$21:N253)</f>
        <v>-64.51319444444466</v>
      </c>
      <c r="H253" s="49">
        <f t="shared" si="18"/>
      </c>
      <c r="J253" s="36">
        <f t="shared" si="20"/>
        <v>4.468750000000001</v>
      </c>
      <c r="K253" s="33">
        <f t="shared" si="21"/>
        <v>0</v>
      </c>
      <c r="L253" s="10"/>
      <c r="N253" s="39">
        <v>0.2923611111111111</v>
      </c>
    </row>
    <row r="254" spans="1:14" ht="13.5" thickBot="1">
      <c r="A254" s="8">
        <f t="shared" si="19"/>
        <v>41508</v>
      </c>
      <c r="B254" s="10"/>
      <c r="C254" s="10"/>
      <c r="D254" s="10"/>
      <c r="E254" s="10"/>
      <c r="F254" s="10"/>
      <c r="G254" s="10">
        <f>SUM($K$21:K254)-SUM($N$21:N254)</f>
        <v>-64.80555555555577</v>
      </c>
      <c r="H254" s="49">
        <f t="shared" si="18"/>
      </c>
      <c r="J254" s="36">
        <f t="shared" si="20"/>
        <v>4.468750000000001</v>
      </c>
      <c r="K254" s="33">
        <f t="shared" si="21"/>
        <v>0</v>
      </c>
      <c r="L254" s="10"/>
      <c r="N254" s="39">
        <v>0.2923611111111111</v>
      </c>
    </row>
    <row r="255" spans="1:14" ht="13.5" thickBot="1">
      <c r="A255" s="8">
        <f t="shared" si="19"/>
        <v>41509</v>
      </c>
      <c r="B255" s="10"/>
      <c r="C255" s="10"/>
      <c r="D255" s="10"/>
      <c r="E255" s="10"/>
      <c r="F255" s="10"/>
      <c r="G255" s="10">
        <f>SUM($K$21:K255)-SUM($N$21:N255)</f>
        <v>-65.09791666666688</v>
      </c>
      <c r="H255" s="49">
        <f t="shared" si="18"/>
      </c>
      <c r="J255" s="36">
        <f t="shared" si="20"/>
        <v>4.468750000000001</v>
      </c>
      <c r="K255" s="33">
        <f t="shared" si="21"/>
        <v>0</v>
      </c>
      <c r="L255" s="10"/>
      <c r="N255" s="39">
        <v>0.2923611111111111</v>
      </c>
    </row>
    <row r="256" spans="1:14" s="16" customFormat="1" ht="13.5" thickBot="1">
      <c r="A256" s="8">
        <f t="shared" si="19"/>
        <v>41510</v>
      </c>
      <c r="B256" s="15"/>
      <c r="C256" s="15"/>
      <c r="D256" s="15"/>
      <c r="E256" s="15"/>
      <c r="F256" s="15"/>
      <c r="G256" s="10">
        <f>SUM($K$21:K256)-SUM($N$21:N256)</f>
        <v>-65.39027777777798</v>
      </c>
      <c r="H256" s="49">
        <f t="shared" si="18"/>
      </c>
      <c r="I256" s="38"/>
      <c r="J256" s="36">
        <f t="shared" si="20"/>
        <v>4.468750000000001</v>
      </c>
      <c r="K256" s="38">
        <f t="shared" si="21"/>
        <v>0</v>
      </c>
      <c r="L256" s="15"/>
      <c r="M256" s="40"/>
      <c r="N256" s="39">
        <v>0.2923611111111111</v>
      </c>
    </row>
    <row r="257" spans="1:14" s="16" customFormat="1" ht="13.5" thickBot="1">
      <c r="A257" s="8">
        <f t="shared" si="19"/>
        <v>41511</v>
      </c>
      <c r="B257" s="15"/>
      <c r="C257" s="15"/>
      <c r="D257" s="15"/>
      <c r="E257" s="15"/>
      <c r="F257" s="15"/>
      <c r="G257" s="10">
        <f>SUM($K$21:K257)-SUM($N$21:N257)</f>
        <v>-65.68263888888909</v>
      </c>
      <c r="H257" s="49">
        <f t="shared" si="18"/>
      </c>
      <c r="I257" s="38"/>
      <c r="J257" s="36">
        <f t="shared" si="20"/>
        <v>4.468750000000001</v>
      </c>
      <c r="K257" s="38">
        <f t="shared" si="21"/>
        <v>0</v>
      </c>
      <c r="L257" s="15"/>
      <c r="M257" s="40"/>
      <c r="N257" s="39">
        <v>0.2923611111111111</v>
      </c>
    </row>
    <row r="258" spans="1:14" ht="13.5" thickBot="1">
      <c r="A258" s="8">
        <f t="shared" si="19"/>
        <v>41512</v>
      </c>
      <c r="B258" s="10"/>
      <c r="C258" s="10"/>
      <c r="D258" s="10"/>
      <c r="E258" s="10"/>
      <c r="F258" s="10"/>
      <c r="G258" s="10">
        <f>SUM($K$21:K258)-SUM($N$21:N258)</f>
        <v>-65.9750000000002</v>
      </c>
      <c r="H258" s="49">
        <f t="shared" si="18"/>
      </c>
      <c r="J258" s="36">
        <f t="shared" si="20"/>
        <v>4.468750000000001</v>
      </c>
      <c r="K258" s="33">
        <f t="shared" si="21"/>
        <v>0</v>
      </c>
      <c r="L258" s="10"/>
      <c r="N258" s="39">
        <v>0.2923611111111111</v>
      </c>
    </row>
    <row r="259" spans="1:14" ht="13.5" thickBot="1">
      <c r="A259" s="8">
        <f t="shared" si="19"/>
        <v>41513</v>
      </c>
      <c r="B259" s="10"/>
      <c r="C259" s="10"/>
      <c r="D259" s="10"/>
      <c r="E259" s="10"/>
      <c r="F259" s="10"/>
      <c r="G259" s="10">
        <f>SUM($K$21:K259)-SUM($N$21:N259)</f>
        <v>-66.2673611111113</v>
      </c>
      <c r="H259" s="49">
        <f t="shared" si="18"/>
      </c>
      <c r="J259" s="36">
        <f t="shared" si="20"/>
        <v>4.468750000000001</v>
      </c>
      <c r="K259" s="33">
        <f t="shared" si="21"/>
        <v>0</v>
      </c>
      <c r="L259" s="10"/>
      <c r="N259" s="39">
        <v>0.2923611111111111</v>
      </c>
    </row>
    <row r="260" spans="1:14" ht="13.5" thickBot="1">
      <c r="A260" s="8">
        <f t="shared" si="19"/>
        <v>41514</v>
      </c>
      <c r="B260" s="10"/>
      <c r="C260" s="10"/>
      <c r="D260" s="10"/>
      <c r="E260" s="10"/>
      <c r="F260" s="10"/>
      <c r="G260" s="10">
        <f>SUM($K$21:K260)-SUM($N$21:N260)</f>
        <v>-66.5597222222224</v>
      </c>
      <c r="H260" s="49">
        <f t="shared" si="18"/>
      </c>
      <c r="J260" s="36">
        <f t="shared" si="20"/>
        <v>4.468750000000001</v>
      </c>
      <c r="K260" s="33">
        <f t="shared" si="21"/>
        <v>0</v>
      </c>
      <c r="L260" s="10"/>
      <c r="N260" s="39">
        <v>0.2923611111111111</v>
      </c>
    </row>
    <row r="261" spans="1:14" ht="13.5" thickBot="1">
      <c r="A261" s="8">
        <f t="shared" si="19"/>
        <v>41515</v>
      </c>
      <c r="B261" s="10"/>
      <c r="C261" s="10"/>
      <c r="D261" s="10"/>
      <c r="E261" s="10"/>
      <c r="F261" s="10"/>
      <c r="G261" s="10">
        <f>SUM($K$21:K261)-SUM($N$21:N261)</f>
        <v>-66.85208333333351</v>
      </c>
      <c r="H261" s="49">
        <f t="shared" si="18"/>
      </c>
      <c r="J261" s="36">
        <f t="shared" si="20"/>
        <v>4.468750000000001</v>
      </c>
      <c r="K261" s="33">
        <f t="shared" si="21"/>
        <v>0</v>
      </c>
      <c r="L261" s="10"/>
      <c r="N261" s="39">
        <v>0.2923611111111111</v>
      </c>
    </row>
    <row r="262" spans="1:14" ht="13.5" thickBot="1">
      <c r="A262" s="8">
        <f t="shared" si="19"/>
        <v>41516</v>
      </c>
      <c r="B262" s="10"/>
      <c r="C262" s="10"/>
      <c r="D262" s="10"/>
      <c r="E262" s="10"/>
      <c r="F262" s="10"/>
      <c r="G262" s="10">
        <f>SUM($K$21:K262)-SUM($N$21:N262)</f>
        <v>-67.14444444444462</v>
      </c>
      <c r="H262" s="49">
        <f t="shared" si="18"/>
      </c>
      <c r="J262" s="36">
        <f t="shared" si="20"/>
        <v>4.468750000000001</v>
      </c>
      <c r="K262" s="33">
        <f t="shared" si="21"/>
        <v>0</v>
      </c>
      <c r="L262" s="10"/>
      <c r="N262" s="39">
        <v>0.2923611111111111</v>
      </c>
    </row>
    <row r="263" spans="1:14" s="16" customFormat="1" ht="13.5" thickBot="1">
      <c r="A263" s="8">
        <f t="shared" si="19"/>
        <v>41517</v>
      </c>
      <c r="B263" s="15"/>
      <c r="C263" s="15"/>
      <c r="D263" s="15"/>
      <c r="E263" s="15"/>
      <c r="F263" s="15"/>
      <c r="G263" s="10">
        <f>SUM($K$21:K263)-SUM($N$21:N263)</f>
        <v>-67.43680555555572</v>
      </c>
      <c r="H263" s="49">
        <f t="shared" si="18"/>
      </c>
      <c r="I263" s="38"/>
      <c r="J263" s="36">
        <f t="shared" si="20"/>
        <v>4.468750000000001</v>
      </c>
      <c r="K263" s="38">
        <f t="shared" si="21"/>
        <v>0</v>
      </c>
      <c r="L263" s="15"/>
      <c r="M263" s="40"/>
      <c r="N263" s="39">
        <v>0.2923611111111111</v>
      </c>
    </row>
    <row r="264" spans="1:14" s="16" customFormat="1" ht="13.5" thickBot="1">
      <c r="A264" s="8">
        <f t="shared" si="19"/>
        <v>41518</v>
      </c>
      <c r="B264" s="15"/>
      <c r="C264" s="15"/>
      <c r="D264" s="15"/>
      <c r="E264" s="15"/>
      <c r="F264" s="15"/>
      <c r="G264" s="10">
        <f>SUM($K$21:K264)-SUM($N$21:N264)</f>
        <v>-67.72916666666683</v>
      </c>
      <c r="H264" s="49">
        <f t="shared" si="18"/>
      </c>
      <c r="I264" s="38"/>
      <c r="J264" s="36">
        <f t="shared" si="20"/>
        <v>4.468750000000001</v>
      </c>
      <c r="K264" s="38">
        <f t="shared" si="21"/>
        <v>0</v>
      </c>
      <c r="L264" s="15"/>
      <c r="M264" s="40"/>
      <c r="N264" s="39">
        <v>0.2923611111111111</v>
      </c>
    </row>
    <row r="265" spans="1:14" ht="13.5" thickBot="1">
      <c r="A265" s="8">
        <f t="shared" si="19"/>
        <v>41519</v>
      </c>
      <c r="B265" s="10"/>
      <c r="C265" s="10"/>
      <c r="D265" s="10"/>
      <c r="E265" s="10"/>
      <c r="F265" s="10"/>
      <c r="G265" s="10">
        <f>SUM($K$21:K265)-SUM($N$21:N265)</f>
        <v>-68.02152777777793</v>
      </c>
      <c r="H265" s="49">
        <f t="shared" si="18"/>
      </c>
      <c r="J265" s="36">
        <f t="shared" si="20"/>
        <v>4.468750000000001</v>
      </c>
      <c r="K265" s="33">
        <f t="shared" si="21"/>
        <v>0</v>
      </c>
      <c r="L265" s="10"/>
      <c r="N265" s="39">
        <v>0.2923611111111111</v>
      </c>
    </row>
    <row r="266" spans="1:14" ht="13.5" thickBot="1">
      <c r="A266" s="8">
        <f t="shared" si="19"/>
        <v>41520</v>
      </c>
      <c r="B266" s="10"/>
      <c r="C266" s="10"/>
      <c r="D266" s="10"/>
      <c r="E266" s="10"/>
      <c r="F266" s="10"/>
      <c r="G266" s="10">
        <f>SUM($K$21:K266)-SUM($N$21:N266)</f>
        <v>-68.31388888888904</v>
      </c>
      <c r="H266" s="49">
        <f t="shared" si="18"/>
      </c>
      <c r="J266" s="36">
        <f t="shared" si="20"/>
        <v>4.468750000000001</v>
      </c>
      <c r="K266" s="33">
        <f t="shared" si="21"/>
        <v>0</v>
      </c>
      <c r="L266" s="10"/>
      <c r="N266" s="39">
        <v>0.2923611111111111</v>
      </c>
    </row>
    <row r="267" spans="1:14" ht="13.5" thickBot="1">
      <c r="A267" s="8">
        <f t="shared" si="19"/>
        <v>41521</v>
      </c>
      <c r="B267" s="10"/>
      <c r="C267" s="10"/>
      <c r="D267" s="10"/>
      <c r="E267" s="10"/>
      <c r="F267" s="10"/>
      <c r="G267" s="10">
        <f>SUM($K$21:K267)-SUM($N$21:N267)</f>
        <v>-68.60625000000014</v>
      </c>
      <c r="H267" s="49">
        <f t="shared" si="18"/>
      </c>
      <c r="J267" s="36">
        <f t="shared" si="20"/>
        <v>4.468750000000001</v>
      </c>
      <c r="K267" s="33">
        <f t="shared" si="21"/>
        <v>0</v>
      </c>
      <c r="L267" s="10"/>
      <c r="N267" s="39">
        <v>0.2923611111111111</v>
      </c>
    </row>
    <row r="268" spans="1:14" ht="13.5" thickBot="1">
      <c r="A268" s="8">
        <f t="shared" si="19"/>
        <v>41522</v>
      </c>
      <c r="B268" s="10"/>
      <c r="C268" s="10"/>
      <c r="D268" s="10"/>
      <c r="E268" s="10"/>
      <c r="F268" s="10"/>
      <c r="G268" s="10">
        <f>SUM($K$21:K268)-SUM($N$21:N268)</f>
        <v>-68.89861111111125</v>
      </c>
      <c r="H268" s="49">
        <f t="shared" si="18"/>
      </c>
      <c r="J268" s="36">
        <f t="shared" si="20"/>
        <v>4.468750000000001</v>
      </c>
      <c r="K268" s="33">
        <f t="shared" si="21"/>
        <v>0</v>
      </c>
      <c r="L268" s="10"/>
      <c r="N268" s="39">
        <v>0.2923611111111111</v>
      </c>
    </row>
    <row r="269" spans="1:14" ht="13.5" thickBot="1">
      <c r="A269" s="8">
        <f t="shared" si="19"/>
        <v>41523</v>
      </c>
      <c r="B269" s="10"/>
      <c r="C269" s="10"/>
      <c r="D269" s="10"/>
      <c r="E269" s="10"/>
      <c r="F269" s="10"/>
      <c r="G269" s="10">
        <f>SUM($K$21:K269)-SUM($N$21:N269)</f>
        <v>-69.19097222222236</v>
      </c>
      <c r="H269" s="49">
        <f t="shared" si="18"/>
      </c>
      <c r="J269" s="36">
        <f t="shared" si="20"/>
        <v>4.468750000000001</v>
      </c>
      <c r="K269" s="33">
        <f t="shared" si="21"/>
        <v>0</v>
      </c>
      <c r="L269" s="10"/>
      <c r="N269" s="39">
        <v>0.2923611111111111</v>
      </c>
    </row>
    <row r="270" spans="1:14" s="16" customFormat="1" ht="13.5" thickBot="1">
      <c r="A270" s="8">
        <f t="shared" si="19"/>
        <v>41524</v>
      </c>
      <c r="B270" s="15"/>
      <c r="C270" s="15"/>
      <c r="D270" s="15"/>
      <c r="E270" s="15"/>
      <c r="F270" s="15"/>
      <c r="G270" s="10">
        <f>SUM($K$21:K270)-SUM($N$21:N270)</f>
        <v>-69.48333333333346</v>
      </c>
      <c r="H270" s="49">
        <f t="shared" si="18"/>
      </c>
      <c r="I270" s="38"/>
      <c r="J270" s="36">
        <f t="shared" si="20"/>
        <v>4.468750000000001</v>
      </c>
      <c r="K270" s="38">
        <f t="shared" si="21"/>
        <v>0</v>
      </c>
      <c r="L270" s="15"/>
      <c r="M270" s="40"/>
      <c r="N270" s="39">
        <v>0.2923611111111111</v>
      </c>
    </row>
    <row r="271" spans="1:14" s="16" customFormat="1" ht="13.5" thickBot="1">
      <c r="A271" s="8">
        <f t="shared" si="19"/>
        <v>41525</v>
      </c>
      <c r="B271" s="15"/>
      <c r="C271" s="15"/>
      <c r="D271" s="15"/>
      <c r="E271" s="15"/>
      <c r="F271" s="15"/>
      <c r="G271" s="10">
        <f>SUM($K$21:K271)-SUM($N$21:N271)</f>
        <v>-69.77569444444457</v>
      </c>
      <c r="H271" s="49">
        <f t="shared" si="18"/>
      </c>
      <c r="I271" s="38"/>
      <c r="J271" s="36">
        <f t="shared" si="20"/>
        <v>4.468750000000001</v>
      </c>
      <c r="K271" s="38">
        <f t="shared" si="21"/>
        <v>0</v>
      </c>
      <c r="L271" s="15"/>
      <c r="M271" s="40"/>
      <c r="N271" s="39">
        <v>0.2923611111111111</v>
      </c>
    </row>
    <row r="272" spans="1:14" ht="13.5" thickBot="1">
      <c r="A272" s="8">
        <f t="shared" si="19"/>
        <v>41526</v>
      </c>
      <c r="B272" s="10"/>
      <c r="C272" s="10"/>
      <c r="D272" s="10"/>
      <c r="E272" s="10"/>
      <c r="F272" s="10"/>
      <c r="G272" s="10">
        <f>SUM($K$21:K272)-SUM($N$21:N272)</f>
        <v>-70.06805555555567</v>
      </c>
      <c r="H272" s="49">
        <f t="shared" si="18"/>
      </c>
      <c r="J272" s="36">
        <f t="shared" si="20"/>
        <v>4.468750000000001</v>
      </c>
      <c r="K272" s="33">
        <f t="shared" si="21"/>
        <v>0</v>
      </c>
      <c r="L272" s="10"/>
      <c r="N272" s="39">
        <v>0.2923611111111111</v>
      </c>
    </row>
    <row r="273" spans="1:14" ht="13.5" thickBot="1">
      <c r="A273" s="8">
        <f t="shared" si="19"/>
        <v>41527</v>
      </c>
      <c r="B273" s="10"/>
      <c r="C273" s="10"/>
      <c r="D273" s="10"/>
      <c r="E273" s="10"/>
      <c r="F273" s="10"/>
      <c r="G273" s="10">
        <f>SUM($K$21:K273)-SUM($N$21:N273)</f>
        <v>-70.36041666666678</v>
      </c>
      <c r="H273" s="49">
        <f t="shared" si="18"/>
      </c>
      <c r="J273" s="36">
        <f t="shared" si="20"/>
        <v>4.468750000000001</v>
      </c>
      <c r="K273" s="33">
        <f t="shared" si="21"/>
        <v>0</v>
      </c>
      <c r="L273" s="10"/>
      <c r="N273" s="39">
        <v>0.2923611111111111</v>
      </c>
    </row>
    <row r="274" spans="1:14" ht="13.5" thickBot="1">
      <c r="A274" s="8">
        <f t="shared" si="19"/>
        <v>41528</v>
      </c>
      <c r="B274" s="10"/>
      <c r="C274" s="10"/>
      <c r="D274" s="10"/>
      <c r="E274" s="10"/>
      <c r="F274" s="10"/>
      <c r="G274" s="10">
        <f>SUM($K$21:K274)-SUM($N$21:N274)</f>
        <v>-70.65277777777789</v>
      </c>
      <c r="H274" s="49">
        <f t="shared" si="18"/>
      </c>
      <c r="J274" s="36">
        <f t="shared" si="20"/>
        <v>4.468750000000001</v>
      </c>
      <c r="K274" s="33">
        <f t="shared" si="21"/>
        <v>0</v>
      </c>
      <c r="L274" s="10"/>
      <c r="N274" s="39">
        <v>0.2923611111111111</v>
      </c>
    </row>
    <row r="275" spans="1:14" ht="13.5" thickBot="1">
      <c r="A275" s="8">
        <f t="shared" si="19"/>
        <v>41529</v>
      </c>
      <c r="B275" s="10"/>
      <c r="C275" s="10"/>
      <c r="D275" s="10"/>
      <c r="E275" s="10"/>
      <c r="F275" s="10"/>
      <c r="G275" s="10">
        <f>SUM($K$21:K275)-SUM($N$21:N275)</f>
        <v>-70.94513888888899</v>
      </c>
      <c r="H275" s="49">
        <f t="shared" si="18"/>
      </c>
      <c r="J275" s="36">
        <f t="shared" si="20"/>
        <v>4.468750000000001</v>
      </c>
      <c r="K275" s="33">
        <f t="shared" si="21"/>
        <v>0</v>
      </c>
      <c r="L275" s="10"/>
      <c r="N275" s="39">
        <v>0.2923611111111111</v>
      </c>
    </row>
    <row r="276" spans="1:14" ht="13.5" thickBot="1">
      <c r="A276" s="8">
        <f t="shared" si="19"/>
        <v>41530</v>
      </c>
      <c r="B276" s="10"/>
      <c r="C276" s="10"/>
      <c r="D276" s="10"/>
      <c r="E276" s="10"/>
      <c r="F276" s="10"/>
      <c r="G276" s="10">
        <f>SUM($K$21:K276)-SUM($N$21:N276)</f>
        <v>-71.2375000000001</v>
      </c>
      <c r="H276" s="49">
        <f t="shared" si="18"/>
      </c>
      <c r="J276" s="36">
        <f t="shared" si="20"/>
        <v>4.468750000000001</v>
      </c>
      <c r="K276" s="33">
        <f t="shared" si="21"/>
        <v>0</v>
      </c>
      <c r="L276" s="10"/>
      <c r="N276" s="39">
        <v>0.2923611111111111</v>
      </c>
    </row>
    <row r="277" spans="1:14" s="16" customFormat="1" ht="13.5" thickBot="1">
      <c r="A277" s="8">
        <f t="shared" si="19"/>
        <v>41531</v>
      </c>
      <c r="B277" s="15"/>
      <c r="C277" s="15"/>
      <c r="D277" s="15"/>
      <c r="E277" s="15"/>
      <c r="F277" s="15"/>
      <c r="G277" s="10">
        <f>SUM($K$21:K277)-SUM($N$21:N277)</f>
        <v>-71.5298611111112</v>
      </c>
      <c r="H277" s="49">
        <f t="shared" si="18"/>
      </c>
      <c r="I277" s="38"/>
      <c r="J277" s="36">
        <f t="shared" si="20"/>
        <v>4.468750000000001</v>
      </c>
      <c r="K277" s="38">
        <f t="shared" si="21"/>
        <v>0</v>
      </c>
      <c r="L277" s="15"/>
      <c r="M277" s="40"/>
      <c r="N277" s="39">
        <v>0.2923611111111111</v>
      </c>
    </row>
    <row r="278" spans="1:14" s="16" customFormat="1" ht="13.5" thickBot="1">
      <c r="A278" s="8">
        <f t="shared" si="19"/>
        <v>41532</v>
      </c>
      <c r="B278" s="15"/>
      <c r="C278" s="15"/>
      <c r="D278" s="15"/>
      <c r="E278" s="15"/>
      <c r="F278" s="15"/>
      <c r="G278" s="10">
        <f>SUM($K$21:K278)-SUM($N$21:N278)</f>
        <v>-71.82222222222231</v>
      </c>
      <c r="H278" s="49">
        <f aca="true" t="shared" si="22" ref="H278:H341">IF(E278="","",IF(G278&lt;0,"-"," ")&amp;TEXT(ABS(G278),"[h]:mm"))</f>
      </c>
      <c r="I278" s="38"/>
      <c r="J278" s="36">
        <f t="shared" si="20"/>
        <v>4.468750000000001</v>
      </c>
      <c r="K278" s="38">
        <f t="shared" si="21"/>
        <v>0</v>
      </c>
      <c r="L278" s="15"/>
      <c r="M278" s="40"/>
      <c r="N278" s="39">
        <v>0.2923611111111111</v>
      </c>
    </row>
    <row r="279" spans="1:14" ht="13.5" thickBot="1">
      <c r="A279" s="8">
        <f aca="true" t="shared" si="23" ref="A279:A342">A278+1</f>
        <v>41533</v>
      </c>
      <c r="B279" s="10"/>
      <c r="C279" s="10"/>
      <c r="D279" s="10"/>
      <c r="E279" s="10"/>
      <c r="F279" s="10"/>
      <c r="G279" s="10">
        <f>SUM($K$21:K279)-SUM($N$21:N279)</f>
        <v>-72.11458333333341</v>
      </c>
      <c r="H279" s="49">
        <f t="shared" si="22"/>
      </c>
      <c r="J279" s="36">
        <f aca="true" t="shared" si="24" ref="J279:J342">K279+SUM(J278)</f>
        <v>4.468750000000001</v>
      </c>
      <c r="K279" s="33">
        <f t="shared" si="21"/>
        <v>0</v>
      </c>
      <c r="L279" s="10"/>
      <c r="N279" s="39">
        <v>0.2923611111111111</v>
      </c>
    </row>
    <row r="280" spans="1:14" ht="13.5" thickBot="1">
      <c r="A280" s="8">
        <f t="shared" si="23"/>
        <v>41534</v>
      </c>
      <c r="B280" s="10"/>
      <c r="C280" s="10"/>
      <c r="D280" s="10"/>
      <c r="E280" s="10"/>
      <c r="F280" s="10"/>
      <c r="G280" s="10">
        <f>SUM($K$21:K280)-SUM($N$21:N280)</f>
        <v>-72.40694444444452</v>
      </c>
      <c r="H280" s="49">
        <f t="shared" si="22"/>
      </c>
      <c r="J280" s="36">
        <f t="shared" si="24"/>
        <v>4.468750000000001</v>
      </c>
      <c r="K280" s="33">
        <f t="shared" si="21"/>
        <v>0</v>
      </c>
      <c r="L280" s="10"/>
      <c r="N280" s="39">
        <v>0.2923611111111111</v>
      </c>
    </row>
    <row r="281" spans="1:14" ht="13.5" thickBot="1">
      <c r="A281" s="8">
        <f t="shared" si="23"/>
        <v>41535</v>
      </c>
      <c r="B281" s="10"/>
      <c r="C281" s="10"/>
      <c r="D281" s="10"/>
      <c r="E281" s="10"/>
      <c r="F281" s="10"/>
      <c r="G281" s="10">
        <f>SUM($K$21:K281)-SUM($N$21:N281)</f>
        <v>-72.69930555555563</v>
      </c>
      <c r="H281" s="49">
        <f t="shared" si="22"/>
      </c>
      <c r="J281" s="36">
        <f t="shared" si="24"/>
        <v>4.468750000000001</v>
      </c>
      <c r="K281" s="33">
        <f t="shared" si="21"/>
        <v>0</v>
      </c>
      <c r="L281" s="10"/>
      <c r="N281" s="39">
        <v>0.2923611111111111</v>
      </c>
    </row>
    <row r="282" spans="1:14" ht="13.5" thickBot="1">
      <c r="A282" s="8">
        <f t="shared" si="23"/>
        <v>41536</v>
      </c>
      <c r="B282" s="10"/>
      <c r="C282" s="10"/>
      <c r="D282" s="10"/>
      <c r="E282" s="10"/>
      <c r="F282" s="10"/>
      <c r="G282" s="10">
        <f>SUM($K$21:K282)-SUM($N$21:N282)</f>
        <v>-72.99166666666673</v>
      </c>
      <c r="H282" s="49">
        <f t="shared" si="22"/>
      </c>
      <c r="J282" s="36">
        <f t="shared" si="24"/>
        <v>4.468750000000001</v>
      </c>
      <c r="K282" s="33">
        <f t="shared" si="21"/>
        <v>0</v>
      </c>
      <c r="L282" s="10"/>
      <c r="N282" s="39">
        <v>0.2923611111111111</v>
      </c>
    </row>
    <row r="283" spans="1:14" ht="13.5" thickBot="1">
      <c r="A283" s="8">
        <f t="shared" si="23"/>
        <v>41537</v>
      </c>
      <c r="B283" s="10"/>
      <c r="C283" s="10"/>
      <c r="D283" s="10"/>
      <c r="E283" s="10"/>
      <c r="F283" s="10"/>
      <c r="G283" s="10">
        <f>SUM($K$21:K283)-SUM($N$21:N283)</f>
        <v>-73.28402777777784</v>
      </c>
      <c r="H283" s="49">
        <f t="shared" si="22"/>
      </c>
      <c r="J283" s="36">
        <f t="shared" si="24"/>
        <v>4.468750000000001</v>
      </c>
      <c r="K283" s="33">
        <f t="shared" si="21"/>
        <v>0</v>
      </c>
      <c r="L283" s="10"/>
      <c r="N283" s="39">
        <v>0.2923611111111111</v>
      </c>
    </row>
    <row r="284" spans="1:14" s="16" customFormat="1" ht="13.5" thickBot="1">
      <c r="A284" s="8">
        <f t="shared" si="23"/>
        <v>41538</v>
      </c>
      <c r="B284" s="15"/>
      <c r="C284" s="15"/>
      <c r="D284" s="15"/>
      <c r="E284" s="15"/>
      <c r="F284" s="15"/>
      <c r="G284" s="10">
        <f>SUM($K$21:K284)-SUM($N$21:N284)</f>
        <v>-73.57638888888894</v>
      </c>
      <c r="H284" s="49">
        <f t="shared" si="22"/>
      </c>
      <c r="I284" s="38"/>
      <c r="J284" s="36">
        <f t="shared" si="24"/>
        <v>4.468750000000001</v>
      </c>
      <c r="K284" s="38">
        <f t="shared" si="21"/>
        <v>0</v>
      </c>
      <c r="L284" s="15"/>
      <c r="M284" s="40"/>
      <c r="N284" s="39">
        <v>0.2923611111111111</v>
      </c>
    </row>
    <row r="285" spans="1:14" s="16" customFormat="1" ht="13.5" thickBot="1">
      <c r="A285" s="8">
        <f t="shared" si="23"/>
        <v>41539</v>
      </c>
      <c r="B285" s="15"/>
      <c r="C285" s="15"/>
      <c r="D285" s="15"/>
      <c r="E285" s="15"/>
      <c r="F285" s="15"/>
      <c r="G285" s="10">
        <f>SUM($K$21:K285)-SUM($N$21:N285)</f>
        <v>-73.86875000000005</v>
      </c>
      <c r="H285" s="49">
        <f t="shared" si="22"/>
      </c>
      <c r="I285" s="38"/>
      <c r="J285" s="36">
        <f t="shared" si="24"/>
        <v>4.468750000000001</v>
      </c>
      <c r="K285" s="38">
        <f t="shared" si="21"/>
        <v>0</v>
      </c>
      <c r="L285" s="15"/>
      <c r="M285" s="40"/>
      <c r="N285" s="39">
        <v>0.2923611111111111</v>
      </c>
    </row>
    <row r="286" spans="1:14" ht="13.5" thickBot="1">
      <c r="A286" s="8">
        <f t="shared" si="23"/>
        <v>41540</v>
      </c>
      <c r="B286" s="10"/>
      <c r="C286" s="10"/>
      <c r="D286" s="10"/>
      <c r="E286" s="10"/>
      <c r="F286" s="10"/>
      <c r="G286" s="10">
        <f>SUM($K$21:K286)-SUM($N$21:N286)</f>
        <v>-74.16111111111115</v>
      </c>
      <c r="H286" s="49">
        <f t="shared" si="22"/>
      </c>
      <c r="J286" s="36">
        <f t="shared" si="24"/>
        <v>4.468750000000001</v>
      </c>
      <c r="K286" s="33">
        <f t="shared" si="21"/>
        <v>0</v>
      </c>
      <c r="L286" s="10"/>
      <c r="N286" s="39">
        <v>0.2923611111111111</v>
      </c>
    </row>
    <row r="287" spans="1:14" ht="13.5" thickBot="1">
      <c r="A287" s="8">
        <f t="shared" si="23"/>
        <v>41541</v>
      </c>
      <c r="B287" s="10"/>
      <c r="C287" s="10"/>
      <c r="D287" s="10"/>
      <c r="E287" s="10"/>
      <c r="F287" s="10"/>
      <c r="G287" s="10">
        <f>SUM($K$21:K287)-SUM($N$21:N287)</f>
        <v>-74.45347222222226</v>
      </c>
      <c r="H287" s="49">
        <f t="shared" si="22"/>
      </c>
      <c r="J287" s="36">
        <f t="shared" si="24"/>
        <v>4.468750000000001</v>
      </c>
      <c r="K287" s="33">
        <f t="shared" si="21"/>
        <v>0</v>
      </c>
      <c r="L287" s="10"/>
      <c r="N287" s="39">
        <v>0.2923611111111111</v>
      </c>
    </row>
    <row r="288" spans="1:14" ht="13.5" thickBot="1">
      <c r="A288" s="8">
        <f t="shared" si="23"/>
        <v>41542</v>
      </c>
      <c r="B288" s="10"/>
      <c r="C288" s="10"/>
      <c r="D288" s="10"/>
      <c r="E288" s="10"/>
      <c r="F288" s="10"/>
      <c r="G288" s="10">
        <f>SUM($K$21:K288)-SUM($N$21:N288)</f>
        <v>-74.74583333333337</v>
      </c>
      <c r="H288" s="49">
        <f t="shared" si="22"/>
      </c>
      <c r="J288" s="36">
        <f t="shared" si="24"/>
        <v>4.468750000000001</v>
      </c>
      <c r="K288" s="33">
        <f t="shared" si="21"/>
        <v>0</v>
      </c>
      <c r="L288" s="10"/>
      <c r="N288" s="39">
        <v>0.2923611111111111</v>
      </c>
    </row>
    <row r="289" spans="1:14" ht="13.5" thickBot="1">
      <c r="A289" s="8">
        <f t="shared" si="23"/>
        <v>41543</v>
      </c>
      <c r="B289" s="10"/>
      <c r="C289" s="10"/>
      <c r="D289" s="10"/>
      <c r="E289" s="10"/>
      <c r="F289" s="10"/>
      <c r="G289" s="10">
        <f>SUM($K$21:K289)-SUM($N$21:N289)</f>
        <v>-75.03819444444447</v>
      </c>
      <c r="H289" s="49">
        <f t="shared" si="22"/>
      </c>
      <c r="J289" s="36">
        <f t="shared" si="24"/>
        <v>4.468750000000001</v>
      </c>
      <c r="K289" s="33">
        <f t="shared" si="21"/>
        <v>0</v>
      </c>
      <c r="L289" s="10"/>
      <c r="N289" s="39">
        <v>0.2923611111111111</v>
      </c>
    </row>
    <row r="290" spans="1:14" ht="13.5" thickBot="1">
      <c r="A290" s="8">
        <f t="shared" si="23"/>
        <v>41544</v>
      </c>
      <c r="B290" s="10"/>
      <c r="C290" s="10"/>
      <c r="D290" s="10"/>
      <c r="E290" s="10"/>
      <c r="F290" s="10"/>
      <c r="G290" s="10">
        <f>SUM($K$21:K290)-SUM($N$21:N290)</f>
        <v>-75.33055555555558</v>
      </c>
      <c r="H290" s="49">
        <f t="shared" si="22"/>
      </c>
      <c r="J290" s="36">
        <f t="shared" si="24"/>
        <v>4.468750000000001</v>
      </c>
      <c r="K290" s="33">
        <f t="shared" si="21"/>
        <v>0</v>
      </c>
      <c r="L290" s="10"/>
      <c r="N290" s="39">
        <v>0.2923611111111111</v>
      </c>
    </row>
    <row r="291" spans="1:14" s="16" customFormat="1" ht="13.5" thickBot="1">
      <c r="A291" s="8">
        <f t="shared" si="23"/>
        <v>41545</v>
      </c>
      <c r="B291" s="15"/>
      <c r="C291" s="15"/>
      <c r="D291" s="15"/>
      <c r="E291" s="15"/>
      <c r="F291" s="15"/>
      <c r="G291" s="10">
        <f>SUM($K$21:K291)-SUM($N$21:N291)</f>
        <v>-75.62291666666668</v>
      </c>
      <c r="H291" s="49">
        <f t="shared" si="22"/>
      </c>
      <c r="I291" s="38"/>
      <c r="J291" s="36">
        <f t="shared" si="24"/>
        <v>4.468750000000001</v>
      </c>
      <c r="K291" s="38">
        <f t="shared" si="21"/>
        <v>0</v>
      </c>
      <c r="L291" s="15"/>
      <c r="M291" s="40"/>
      <c r="N291" s="39">
        <v>0.2923611111111111</v>
      </c>
    </row>
    <row r="292" spans="1:14" s="16" customFormat="1" ht="13.5" thickBot="1">
      <c r="A292" s="8">
        <f t="shared" si="23"/>
        <v>41546</v>
      </c>
      <c r="B292" s="15"/>
      <c r="C292" s="15"/>
      <c r="D292" s="15"/>
      <c r="E292" s="15"/>
      <c r="F292" s="15"/>
      <c r="G292" s="10">
        <f>SUM($K$21:K292)-SUM($N$21:N292)</f>
        <v>-75.91527777777779</v>
      </c>
      <c r="H292" s="49">
        <f t="shared" si="22"/>
      </c>
      <c r="I292" s="38"/>
      <c r="J292" s="36">
        <f t="shared" si="24"/>
        <v>4.468750000000001</v>
      </c>
      <c r="K292" s="38">
        <f t="shared" si="21"/>
        <v>0</v>
      </c>
      <c r="L292" s="15"/>
      <c r="M292" s="40"/>
      <c r="N292" s="39">
        <v>0.2923611111111111</v>
      </c>
    </row>
    <row r="293" spans="1:14" ht="13.5" thickBot="1">
      <c r="A293" s="8">
        <f t="shared" si="23"/>
        <v>41547</v>
      </c>
      <c r="B293" s="10"/>
      <c r="C293" s="10"/>
      <c r="D293" s="10"/>
      <c r="E293" s="10"/>
      <c r="F293" s="10"/>
      <c r="G293" s="10">
        <f>SUM($K$21:K293)-SUM($N$21:N293)</f>
        <v>-76.2076388888889</v>
      </c>
      <c r="H293" s="49">
        <f t="shared" si="22"/>
      </c>
      <c r="J293" s="36">
        <f t="shared" si="24"/>
        <v>4.468750000000001</v>
      </c>
      <c r="K293" s="33">
        <f t="shared" si="21"/>
        <v>0</v>
      </c>
      <c r="L293" s="10"/>
      <c r="N293" s="39">
        <v>0.2923611111111111</v>
      </c>
    </row>
    <row r="294" spans="1:14" ht="13.5" thickBot="1">
      <c r="A294" s="8">
        <f t="shared" si="23"/>
        <v>41548</v>
      </c>
      <c r="B294" s="10"/>
      <c r="C294" s="10"/>
      <c r="D294" s="10"/>
      <c r="E294" s="10"/>
      <c r="F294" s="10"/>
      <c r="G294" s="10">
        <f>SUM($K$21:K294)-SUM($N$21:N294)</f>
        <v>-76.5</v>
      </c>
      <c r="H294" s="49">
        <f t="shared" si="22"/>
      </c>
      <c r="J294" s="36">
        <f t="shared" si="24"/>
        <v>4.468750000000001</v>
      </c>
      <c r="K294" s="33">
        <f t="shared" si="21"/>
        <v>0</v>
      </c>
      <c r="L294" s="10"/>
      <c r="N294" s="39">
        <v>0.2923611111111111</v>
      </c>
    </row>
    <row r="295" spans="1:14" ht="13.5" thickBot="1">
      <c r="A295" s="8">
        <f t="shared" si="23"/>
        <v>41549</v>
      </c>
      <c r="B295" s="10"/>
      <c r="C295" s="10"/>
      <c r="D295" s="10"/>
      <c r="E295" s="10"/>
      <c r="F295" s="10"/>
      <c r="G295" s="10">
        <f>SUM($K$21:K295)-SUM($N$21:N295)</f>
        <v>-76.7923611111111</v>
      </c>
      <c r="H295" s="49">
        <f t="shared" si="22"/>
      </c>
      <c r="J295" s="36">
        <f t="shared" si="24"/>
        <v>4.468750000000001</v>
      </c>
      <c r="K295" s="33">
        <f t="shared" si="21"/>
        <v>0</v>
      </c>
      <c r="L295" s="10"/>
      <c r="N295" s="39">
        <v>0.2923611111111111</v>
      </c>
    </row>
    <row r="296" spans="1:14" ht="13.5" thickBot="1">
      <c r="A296" s="8">
        <f t="shared" si="23"/>
        <v>41550</v>
      </c>
      <c r="B296" s="10"/>
      <c r="C296" s="10"/>
      <c r="D296" s="10"/>
      <c r="E296" s="10"/>
      <c r="F296" s="10"/>
      <c r="G296" s="10">
        <f>SUM($K$21:K296)-SUM($N$21:N296)</f>
        <v>-77.08472222222221</v>
      </c>
      <c r="H296" s="49">
        <f t="shared" si="22"/>
      </c>
      <c r="J296" s="36">
        <f t="shared" si="24"/>
        <v>4.468750000000001</v>
      </c>
      <c r="K296" s="33">
        <f t="shared" si="21"/>
        <v>0</v>
      </c>
      <c r="L296" s="10"/>
      <c r="N296" s="39">
        <v>0.2923611111111111</v>
      </c>
    </row>
    <row r="297" spans="1:14" ht="13.5" thickBot="1">
      <c r="A297" s="8">
        <f t="shared" si="23"/>
        <v>41551</v>
      </c>
      <c r="B297" s="10"/>
      <c r="C297" s="10"/>
      <c r="D297" s="10"/>
      <c r="E297" s="10"/>
      <c r="F297" s="10"/>
      <c r="G297" s="10">
        <f>SUM($K$21:K297)-SUM($N$21:N297)</f>
        <v>-77.37708333333332</v>
      </c>
      <c r="H297" s="49">
        <f t="shared" si="22"/>
      </c>
      <c r="J297" s="36">
        <f t="shared" si="24"/>
        <v>4.468750000000001</v>
      </c>
      <c r="K297" s="33">
        <f aca="true" t="shared" si="25" ref="K297:K360">(E297-D297)+(C297-B297)</f>
        <v>0</v>
      </c>
      <c r="L297" s="10"/>
      <c r="N297" s="39">
        <v>0.2923611111111111</v>
      </c>
    </row>
    <row r="298" spans="1:14" s="16" customFormat="1" ht="13.5" thickBot="1">
      <c r="A298" s="8">
        <f t="shared" si="23"/>
        <v>41552</v>
      </c>
      <c r="B298" s="15"/>
      <c r="C298" s="15"/>
      <c r="D298" s="15"/>
      <c r="E298" s="15"/>
      <c r="F298" s="15"/>
      <c r="G298" s="10">
        <f>SUM($K$21:K298)-SUM($N$21:N298)</f>
        <v>-77.66944444444442</v>
      </c>
      <c r="H298" s="49">
        <f t="shared" si="22"/>
      </c>
      <c r="I298" s="38"/>
      <c r="J298" s="36">
        <f t="shared" si="24"/>
        <v>4.468750000000001</v>
      </c>
      <c r="K298" s="38">
        <f t="shared" si="25"/>
        <v>0</v>
      </c>
      <c r="L298" s="15"/>
      <c r="M298" s="40"/>
      <c r="N298" s="39">
        <v>0.2923611111111111</v>
      </c>
    </row>
    <row r="299" spans="1:14" s="16" customFormat="1" ht="13.5" thickBot="1">
      <c r="A299" s="8">
        <f t="shared" si="23"/>
        <v>41553</v>
      </c>
      <c r="B299" s="15"/>
      <c r="C299" s="15"/>
      <c r="D299" s="15"/>
      <c r="E299" s="15"/>
      <c r="F299" s="15"/>
      <c r="G299" s="10">
        <f>SUM($K$21:K299)-SUM($N$21:N299)</f>
        <v>-77.96180555555553</v>
      </c>
      <c r="H299" s="49">
        <f t="shared" si="22"/>
      </c>
      <c r="I299" s="38"/>
      <c r="J299" s="36">
        <f t="shared" si="24"/>
        <v>4.468750000000001</v>
      </c>
      <c r="K299" s="38">
        <f t="shared" si="25"/>
        <v>0</v>
      </c>
      <c r="L299" s="15"/>
      <c r="M299" s="40"/>
      <c r="N299" s="39">
        <v>0.2923611111111111</v>
      </c>
    </row>
    <row r="300" spans="1:14" ht="13.5" thickBot="1">
      <c r="A300" s="8">
        <f t="shared" si="23"/>
        <v>41554</v>
      </c>
      <c r="B300" s="10"/>
      <c r="C300" s="10"/>
      <c r="D300" s="10"/>
      <c r="E300" s="10"/>
      <c r="F300" s="10"/>
      <c r="G300" s="10">
        <f>SUM($K$21:K300)-SUM($N$21:N300)</f>
        <v>-78.25416666666663</v>
      </c>
      <c r="H300" s="49">
        <f t="shared" si="22"/>
      </c>
      <c r="J300" s="36">
        <f t="shared" si="24"/>
        <v>4.468750000000001</v>
      </c>
      <c r="K300" s="33">
        <f t="shared" si="25"/>
        <v>0</v>
      </c>
      <c r="L300" s="10"/>
      <c r="N300" s="39">
        <v>0.2923611111111111</v>
      </c>
    </row>
    <row r="301" spans="1:14" ht="13.5" thickBot="1">
      <c r="A301" s="8">
        <f t="shared" si="23"/>
        <v>41555</v>
      </c>
      <c r="B301" s="10"/>
      <c r="C301" s="10"/>
      <c r="D301" s="10"/>
      <c r="E301" s="10"/>
      <c r="F301" s="10"/>
      <c r="G301" s="10">
        <f>SUM($K$21:K301)-SUM($N$21:N301)</f>
        <v>-78.54652777777774</v>
      </c>
      <c r="H301" s="49">
        <f t="shared" si="22"/>
      </c>
      <c r="J301" s="36">
        <f t="shared" si="24"/>
        <v>4.468750000000001</v>
      </c>
      <c r="K301" s="33">
        <f t="shared" si="25"/>
        <v>0</v>
      </c>
      <c r="L301" s="10"/>
      <c r="N301" s="39">
        <v>0.2923611111111111</v>
      </c>
    </row>
    <row r="302" spans="1:14" ht="13.5" thickBot="1">
      <c r="A302" s="8">
        <f t="shared" si="23"/>
        <v>41556</v>
      </c>
      <c r="B302" s="10"/>
      <c r="C302" s="10"/>
      <c r="D302" s="10"/>
      <c r="E302" s="10"/>
      <c r="F302" s="10"/>
      <c r="G302" s="10">
        <f>SUM($K$21:K302)-SUM($N$21:N302)</f>
        <v>-78.83888888888885</v>
      </c>
      <c r="H302" s="49">
        <f t="shared" si="22"/>
      </c>
      <c r="J302" s="36">
        <f t="shared" si="24"/>
        <v>4.468750000000001</v>
      </c>
      <c r="K302" s="33">
        <f t="shared" si="25"/>
        <v>0</v>
      </c>
      <c r="L302" s="10"/>
      <c r="N302" s="39">
        <v>0.2923611111111111</v>
      </c>
    </row>
    <row r="303" spans="1:14" ht="13.5" thickBot="1">
      <c r="A303" s="8">
        <f t="shared" si="23"/>
        <v>41557</v>
      </c>
      <c r="B303" s="10"/>
      <c r="C303" s="10"/>
      <c r="D303" s="10"/>
      <c r="E303" s="10"/>
      <c r="F303" s="10"/>
      <c r="G303" s="10">
        <f>SUM($K$21:K303)-SUM($N$21:N303)</f>
        <v>-79.13124999999995</v>
      </c>
      <c r="H303" s="49">
        <f t="shared" si="22"/>
      </c>
      <c r="J303" s="36">
        <f t="shared" si="24"/>
        <v>4.468750000000001</v>
      </c>
      <c r="K303" s="33">
        <f t="shared" si="25"/>
        <v>0</v>
      </c>
      <c r="L303" s="10"/>
      <c r="N303" s="39">
        <v>0.2923611111111111</v>
      </c>
    </row>
    <row r="304" spans="1:14" ht="13.5" thickBot="1">
      <c r="A304" s="8">
        <f t="shared" si="23"/>
        <v>41558</v>
      </c>
      <c r="B304" s="10"/>
      <c r="C304" s="10"/>
      <c r="D304" s="10"/>
      <c r="E304" s="10"/>
      <c r="F304" s="10"/>
      <c r="G304" s="10">
        <f>SUM($K$21:K304)-SUM($N$21:N304)</f>
        <v>-79.42361111111106</v>
      </c>
      <c r="H304" s="49">
        <f t="shared" si="22"/>
      </c>
      <c r="J304" s="36">
        <f t="shared" si="24"/>
        <v>4.468750000000001</v>
      </c>
      <c r="K304" s="33">
        <f t="shared" si="25"/>
        <v>0</v>
      </c>
      <c r="L304" s="10"/>
      <c r="N304" s="39">
        <v>0.2923611111111111</v>
      </c>
    </row>
    <row r="305" spans="1:14" s="16" customFormat="1" ht="13.5" thickBot="1">
      <c r="A305" s="8">
        <f t="shared" si="23"/>
        <v>41559</v>
      </c>
      <c r="B305" s="15"/>
      <c r="C305" s="15"/>
      <c r="D305" s="15"/>
      <c r="E305" s="15"/>
      <c r="F305" s="15"/>
      <c r="G305" s="10">
        <f>SUM($K$21:K305)-SUM($N$21:N305)</f>
        <v>-79.71597222222216</v>
      </c>
      <c r="H305" s="49">
        <f t="shared" si="22"/>
      </c>
      <c r="I305" s="38"/>
      <c r="J305" s="36">
        <f t="shared" si="24"/>
        <v>4.468750000000001</v>
      </c>
      <c r="K305" s="38">
        <f t="shared" si="25"/>
        <v>0</v>
      </c>
      <c r="L305" s="15"/>
      <c r="M305" s="40"/>
      <c r="N305" s="39">
        <v>0.2923611111111111</v>
      </c>
    </row>
    <row r="306" spans="1:14" s="16" customFormat="1" ht="13.5" thickBot="1">
      <c r="A306" s="8">
        <f t="shared" si="23"/>
        <v>41560</v>
      </c>
      <c r="B306" s="15"/>
      <c r="C306" s="15"/>
      <c r="D306" s="15"/>
      <c r="E306" s="15"/>
      <c r="F306" s="15"/>
      <c r="G306" s="10">
        <f>SUM($K$21:K306)-SUM($N$21:N306)</f>
        <v>-80.00833333333327</v>
      </c>
      <c r="H306" s="49">
        <f t="shared" si="22"/>
      </c>
      <c r="I306" s="38"/>
      <c r="J306" s="36">
        <f t="shared" si="24"/>
        <v>4.468750000000001</v>
      </c>
      <c r="K306" s="38">
        <f t="shared" si="25"/>
        <v>0</v>
      </c>
      <c r="L306" s="15"/>
      <c r="M306" s="40"/>
      <c r="N306" s="39">
        <v>0.2923611111111111</v>
      </c>
    </row>
    <row r="307" spans="1:14" ht="13.5" thickBot="1">
      <c r="A307" s="8">
        <f t="shared" si="23"/>
        <v>41561</v>
      </c>
      <c r="B307" s="10"/>
      <c r="C307" s="10"/>
      <c r="D307" s="10"/>
      <c r="E307" s="10"/>
      <c r="F307" s="10"/>
      <c r="G307" s="10">
        <f>SUM($K$21:K307)-SUM($N$21:N307)</f>
        <v>-80.30069444444437</v>
      </c>
      <c r="H307" s="49">
        <f t="shared" si="22"/>
      </c>
      <c r="J307" s="36">
        <f t="shared" si="24"/>
        <v>4.468750000000001</v>
      </c>
      <c r="K307" s="33">
        <f t="shared" si="25"/>
        <v>0</v>
      </c>
      <c r="L307" s="10"/>
      <c r="N307" s="39">
        <v>0.2923611111111111</v>
      </c>
    </row>
    <row r="308" spans="1:14" ht="13.5" thickBot="1">
      <c r="A308" s="8">
        <f t="shared" si="23"/>
        <v>41562</v>
      </c>
      <c r="B308" s="10"/>
      <c r="C308" s="10"/>
      <c r="D308" s="10"/>
      <c r="E308" s="10"/>
      <c r="F308" s="10"/>
      <c r="G308" s="10">
        <f>SUM($K$21:K308)-SUM($N$21:N308)</f>
        <v>-80.59305555555548</v>
      </c>
      <c r="H308" s="49">
        <f t="shared" si="22"/>
      </c>
      <c r="J308" s="36">
        <f t="shared" si="24"/>
        <v>4.468750000000001</v>
      </c>
      <c r="K308" s="33">
        <f t="shared" si="25"/>
        <v>0</v>
      </c>
      <c r="L308" s="10"/>
      <c r="N308" s="39">
        <v>0.2923611111111111</v>
      </c>
    </row>
    <row r="309" spans="1:14" ht="13.5" thickBot="1">
      <c r="A309" s="8">
        <f t="shared" si="23"/>
        <v>41563</v>
      </c>
      <c r="B309" s="10"/>
      <c r="C309" s="10"/>
      <c r="D309" s="10"/>
      <c r="E309" s="10"/>
      <c r="F309" s="10"/>
      <c r="G309" s="10">
        <f>SUM($K$21:K309)-SUM($N$21:N309)</f>
        <v>-80.88541666666659</v>
      </c>
      <c r="H309" s="49">
        <f t="shared" si="22"/>
      </c>
      <c r="J309" s="36">
        <f t="shared" si="24"/>
        <v>4.468750000000001</v>
      </c>
      <c r="K309" s="33">
        <f t="shared" si="25"/>
        <v>0</v>
      </c>
      <c r="L309" s="10"/>
      <c r="N309" s="39">
        <v>0.2923611111111111</v>
      </c>
    </row>
    <row r="310" spans="1:14" ht="13.5" thickBot="1">
      <c r="A310" s="8">
        <f t="shared" si="23"/>
        <v>41564</v>
      </c>
      <c r="B310" s="10"/>
      <c r="C310" s="10"/>
      <c r="D310" s="10"/>
      <c r="E310" s="10"/>
      <c r="F310" s="10"/>
      <c r="G310" s="10">
        <f>SUM($K$21:K310)-SUM($N$21:N310)</f>
        <v>-81.17777777777769</v>
      </c>
      <c r="H310" s="49">
        <f t="shared" si="22"/>
      </c>
      <c r="J310" s="36">
        <f t="shared" si="24"/>
        <v>4.468750000000001</v>
      </c>
      <c r="K310" s="33">
        <f t="shared" si="25"/>
        <v>0</v>
      </c>
      <c r="L310" s="10"/>
      <c r="N310" s="39">
        <v>0.2923611111111111</v>
      </c>
    </row>
    <row r="311" spans="1:14" ht="13.5" thickBot="1">
      <c r="A311" s="8">
        <f t="shared" si="23"/>
        <v>41565</v>
      </c>
      <c r="B311" s="10"/>
      <c r="C311" s="10"/>
      <c r="D311" s="10"/>
      <c r="E311" s="10"/>
      <c r="F311" s="10"/>
      <c r="G311" s="10">
        <f>SUM($K$21:K311)-SUM($N$21:N311)</f>
        <v>-81.4701388888888</v>
      </c>
      <c r="H311" s="49">
        <f t="shared" si="22"/>
      </c>
      <c r="J311" s="36">
        <f t="shared" si="24"/>
        <v>4.468750000000001</v>
      </c>
      <c r="K311" s="33">
        <f t="shared" si="25"/>
        <v>0</v>
      </c>
      <c r="L311" s="10"/>
      <c r="N311" s="39">
        <v>0.2923611111111111</v>
      </c>
    </row>
    <row r="312" spans="1:14" s="16" customFormat="1" ht="13.5" thickBot="1">
      <c r="A312" s="8">
        <f t="shared" si="23"/>
        <v>41566</v>
      </c>
      <c r="B312" s="15"/>
      <c r="C312" s="15"/>
      <c r="D312" s="15"/>
      <c r="E312" s="15"/>
      <c r="F312" s="15"/>
      <c r="G312" s="10">
        <f>SUM($K$21:K312)-SUM($N$21:N312)</f>
        <v>-81.7624999999999</v>
      </c>
      <c r="H312" s="49">
        <f t="shared" si="22"/>
      </c>
      <c r="I312" s="38"/>
      <c r="J312" s="36">
        <f t="shared" si="24"/>
        <v>4.468750000000001</v>
      </c>
      <c r="K312" s="38">
        <f t="shared" si="25"/>
        <v>0</v>
      </c>
      <c r="L312" s="15"/>
      <c r="M312" s="40"/>
      <c r="N312" s="39">
        <v>0.2923611111111111</v>
      </c>
    </row>
    <row r="313" spans="1:14" s="16" customFormat="1" ht="13.5" thickBot="1">
      <c r="A313" s="8">
        <f t="shared" si="23"/>
        <v>41567</v>
      </c>
      <c r="B313" s="15"/>
      <c r="C313" s="15"/>
      <c r="D313" s="15"/>
      <c r="E313" s="15"/>
      <c r="F313" s="15"/>
      <c r="G313" s="10">
        <f>SUM($K$21:K313)-SUM($N$21:N313)</f>
        <v>-82.05486111111101</v>
      </c>
      <c r="H313" s="49">
        <f t="shared" si="22"/>
      </c>
      <c r="I313" s="38"/>
      <c r="J313" s="36">
        <f t="shared" si="24"/>
        <v>4.468750000000001</v>
      </c>
      <c r="K313" s="38">
        <f t="shared" si="25"/>
        <v>0</v>
      </c>
      <c r="L313" s="15"/>
      <c r="M313" s="40"/>
      <c r="N313" s="39">
        <v>0.2923611111111111</v>
      </c>
    </row>
    <row r="314" spans="1:14" ht="13.5" thickBot="1">
      <c r="A314" s="8">
        <f t="shared" si="23"/>
        <v>41568</v>
      </c>
      <c r="B314" s="10"/>
      <c r="C314" s="10"/>
      <c r="D314" s="10"/>
      <c r="E314" s="10"/>
      <c r="F314" s="10"/>
      <c r="G314" s="10">
        <f>SUM($K$21:K314)-SUM($N$21:N314)</f>
        <v>-82.34722222222211</v>
      </c>
      <c r="H314" s="49">
        <f t="shared" si="22"/>
      </c>
      <c r="J314" s="36">
        <f t="shared" si="24"/>
        <v>4.468750000000001</v>
      </c>
      <c r="K314" s="33">
        <f t="shared" si="25"/>
        <v>0</v>
      </c>
      <c r="L314" s="10"/>
      <c r="N314" s="39">
        <v>0.2923611111111111</v>
      </c>
    </row>
    <row r="315" spans="1:14" ht="13.5" thickBot="1">
      <c r="A315" s="8">
        <f t="shared" si="23"/>
        <v>41569</v>
      </c>
      <c r="B315" s="10"/>
      <c r="C315" s="10"/>
      <c r="D315" s="10"/>
      <c r="E315" s="10"/>
      <c r="F315" s="10"/>
      <c r="G315" s="10">
        <f>SUM($K$21:K315)-SUM($N$21:N315)</f>
        <v>-82.63958333333322</v>
      </c>
      <c r="H315" s="49">
        <f t="shared" si="22"/>
      </c>
      <c r="J315" s="36">
        <f t="shared" si="24"/>
        <v>4.468750000000001</v>
      </c>
      <c r="K315" s="33">
        <f t="shared" si="25"/>
        <v>0</v>
      </c>
      <c r="L315" s="10"/>
      <c r="N315" s="39">
        <v>0.2923611111111111</v>
      </c>
    </row>
    <row r="316" spans="1:14" ht="13.5" thickBot="1">
      <c r="A316" s="8">
        <f t="shared" si="23"/>
        <v>41570</v>
      </c>
      <c r="B316" s="10"/>
      <c r="C316" s="10"/>
      <c r="D316" s="10"/>
      <c r="E316" s="10"/>
      <c r="F316" s="10"/>
      <c r="G316" s="10">
        <f>SUM($K$21:K316)-SUM($N$21:N316)</f>
        <v>-82.93194444444433</v>
      </c>
      <c r="H316" s="49">
        <f t="shared" si="22"/>
      </c>
      <c r="J316" s="36">
        <f t="shared" si="24"/>
        <v>4.468750000000001</v>
      </c>
      <c r="K316" s="33">
        <f t="shared" si="25"/>
        <v>0</v>
      </c>
      <c r="L316" s="10"/>
      <c r="N316" s="39">
        <v>0.2923611111111111</v>
      </c>
    </row>
    <row r="317" spans="1:14" ht="13.5" thickBot="1">
      <c r="A317" s="8">
        <f t="shared" si="23"/>
        <v>41571</v>
      </c>
      <c r="B317" s="10"/>
      <c r="C317" s="10"/>
      <c r="D317" s="10"/>
      <c r="E317" s="10"/>
      <c r="F317" s="10"/>
      <c r="G317" s="10">
        <f>SUM($K$21:K317)-SUM($N$21:N317)</f>
        <v>-83.22430555555543</v>
      </c>
      <c r="H317" s="49">
        <f t="shared" si="22"/>
      </c>
      <c r="J317" s="36">
        <f t="shared" si="24"/>
        <v>4.468750000000001</v>
      </c>
      <c r="K317" s="33">
        <f t="shared" si="25"/>
        <v>0</v>
      </c>
      <c r="L317" s="10"/>
      <c r="N317" s="39">
        <v>0.2923611111111111</v>
      </c>
    </row>
    <row r="318" spans="1:14" ht="13.5" thickBot="1">
      <c r="A318" s="8">
        <f t="shared" si="23"/>
        <v>41572</v>
      </c>
      <c r="B318" s="10"/>
      <c r="C318" s="10"/>
      <c r="D318" s="10"/>
      <c r="E318" s="10"/>
      <c r="F318" s="10"/>
      <c r="G318" s="10">
        <f>SUM($K$21:K318)-SUM($N$21:N318)</f>
        <v>-83.51666666666654</v>
      </c>
      <c r="H318" s="49">
        <f t="shared" si="22"/>
      </c>
      <c r="J318" s="36">
        <f t="shared" si="24"/>
        <v>4.468750000000001</v>
      </c>
      <c r="K318" s="33">
        <f t="shared" si="25"/>
        <v>0</v>
      </c>
      <c r="L318" s="10"/>
      <c r="N318" s="39">
        <v>0.2923611111111111</v>
      </c>
    </row>
    <row r="319" spans="1:14" s="16" customFormat="1" ht="13.5" thickBot="1">
      <c r="A319" s="8">
        <f t="shared" si="23"/>
        <v>41573</v>
      </c>
      <c r="B319" s="15"/>
      <c r="C319" s="15"/>
      <c r="D319" s="15"/>
      <c r="E319" s="15"/>
      <c r="F319" s="15"/>
      <c r="G319" s="10">
        <f>SUM($K$21:K319)-SUM($N$21:N319)</f>
        <v>-83.80902777777764</v>
      </c>
      <c r="H319" s="49">
        <f t="shared" si="22"/>
      </c>
      <c r="I319" s="38"/>
      <c r="J319" s="36">
        <f t="shared" si="24"/>
        <v>4.468750000000001</v>
      </c>
      <c r="K319" s="38">
        <f t="shared" si="25"/>
        <v>0</v>
      </c>
      <c r="L319" s="15"/>
      <c r="M319" s="40"/>
      <c r="N319" s="39">
        <v>0.2923611111111111</v>
      </c>
    </row>
    <row r="320" spans="1:14" s="16" customFormat="1" ht="13.5" thickBot="1">
      <c r="A320" s="8">
        <f t="shared" si="23"/>
        <v>41574</v>
      </c>
      <c r="B320" s="15"/>
      <c r="C320" s="15"/>
      <c r="D320" s="15"/>
      <c r="E320" s="15"/>
      <c r="F320" s="15"/>
      <c r="G320" s="10">
        <f>SUM($K$21:K320)-SUM($N$21:N320)</f>
        <v>-84.10138888888875</v>
      </c>
      <c r="H320" s="49">
        <f t="shared" si="22"/>
      </c>
      <c r="I320" s="38"/>
      <c r="J320" s="36">
        <f t="shared" si="24"/>
        <v>4.468750000000001</v>
      </c>
      <c r="K320" s="38">
        <f t="shared" si="25"/>
        <v>0</v>
      </c>
      <c r="L320" s="15"/>
      <c r="M320" s="40"/>
      <c r="N320" s="39">
        <v>0.2923611111111111</v>
      </c>
    </row>
    <row r="321" spans="1:14" ht="13.5" thickBot="1">
      <c r="A321" s="8">
        <f t="shared" si="23"/>
        <v>41575</v>
      </c>
      <c r="B321" s="10"/>
      <c r="C321" s="10"/>
      <c r="D321" s="10"/>
      <c r="E321" s="10"/>
      <c r="F321" s="10"/>
      <c r="G321" s="10">
        <f>SUM($K$21:K321)-SUM($N$21:N321)</f>
        <v>-84.39374999999986</v>
      </c>
      <c r="H321" s="49">
        <f t="shared" si="22"/>
      </c>
      <c r="J321" s="36">
        <f t="shared" si="24"/>
        <v>4.468750000000001</v>
      </c>
      <c r="K321" s="33">
        <f t="shared" si="25"/>
        <v>0</v>
      </c>
      <c r="L321" s="10"/>
      <c r="N321" s="39">
        <v>0.2923611111111111</v>
      </c>
    </row>
    <row r="322" spans="1:14" ht="13.5" thickBot="1">
      <c r="A322" s="8">
        <f t="shared" si="23"/>
        <v>41576</v>
      </c>
      <c r="B322" s="10"/>
      <c r="C322" s="10"/>
      <c r="D322" s="10"/>
      <c r="E322" s="10"/>
      <c r="F322" s="10"/>
      <c r="G322" s="10">
        <f>SUM($K$21:K322)-SUM($N$21:N322)</f>
        <v>-84.68611111111096</v>
      </c>
      <c r="H322" s="49">
        <f t="shared" si="22"/>
      </c>
      <c r="J322" s="36">
        <f t="shared" si="24"/>
        <v>4.468750000000001</v>
      </c>
      <c r="K322" s="33">
        <f t="shared" si="25"/>
        <v>0</v>
      </c>
      <c r="L322" s="10"/>
      <c r="N322" s="39">
        <v>0.2923611111111111</v>
      </c>
    </row>
    <row r="323" spans="1:14" ht="13.5" thickBot="1">
      <c r="A323" s="8">
        <f t="shared" si="23"/>
        <v>41577</v>
      </c>
      <c r="B323" s="10"/>
      <c r="C323" s="10"/>
      <c r="D323" s="10"/>
      <c r="E323" s="10"/>
      <c r="F323" s="10"/>
      <c r="G323" s="10">
        <f>SUM($K$21:K323)-SUM($N$21:N323)</f>
        <v>-84.97847222222207</v>
      </c>
      <c r="H323" s="49">
        <f t="shared" si="22"/>
      </c>
      <c r="J323" s="36">
        <f t="shared" si="24"/>
        <v>4.468750000000001</v>
      </c>
      <c r="K323" s="33">
        <f t="shared" si="25"/>
        <v>0</v>
      </c>
      <c r="L323" s="10"/>
      <c r="N323" s="39">
        <v>0.2923611111111111</v>
      </c>
    </row>
    <row r="324" spans="1:14" ht="13.5" thickBot="1">
      <c r="A324" s="8">
        <f t="shared" si="23"/>
        <v>41578</v>
      </c>
      <c r="B324" s="10"/>
      <c r="C324" s="10"/>
      <c r="D324" s="10"/>
      <c r="E324" s="10"/>
      <c r="F324" s="10"/>
      <c r="G324" s="10">
        <f>SUM($K$21:K324)-SUM($N$21:N324)</f>
        <v>-85.27083333333317</v>
      </c>
      <c r="H324" s="49">
        <f t="shared" si="22"/>
      </c>
      <c r="J324" s="36">
        <f t="shared" si="24"/>
        <v>4.468750000000001</v>
      </c>
      <c r="K324" s="33">
        <f t="shared" si="25"/>
        <v>0</v>
      </c>
      <c r="L324" s="10"/>
      <c r="N324" s="39">
        <v>0.2923611111111111</v>
      </c>
    </row>
    <row r="325" spans="1:14" ht="13.5" thickBot="1">
      <c r="A325" s="8">
        <f t="shared" si="23"/>
        <v>41579</v>
      </c>
      <c r="B325" s="10"/>
      <c r="C325" s="10"/>
      <c r="D325" s="10"/>
      <c r="E325" s="10"/>
      <c r="F325" s="10"/>
      <c r="G325" s="10">
        <f>SUM($K$21:K325)-SUM($N$21:N325)</f>
        <v>-85.56319444444428</v>
      </c>
      <c r="H325" s="49">
        <f t="shared" si="22"/>
      </c>
      <c r="J325" s="36">
        <f t="shared" si="24"/>
        <v>4.468750000000001</v>
      </c>
      <c r="K325" s="33">
        <f t="shared" si="25"/>
        <v>0</v>
      </c>
      <c r="L325" s="10"/>
      <c r="N325" s="39">
        <v>0.2923611111111111</v>
      </c>
    </row>
    <row r="326" spans="1:14" s="16" customFormat="1" ht="13.5" thickBot="1">
      <c r="A326" s="8">
        <f t="shared" si="23"/>
        <v>41580</v>
      </c>
      <c r="B326" s="15"/>
      <c r="C326" s="15"/>
      <c r="D326" s="15"/>
      <c r="E326" s="15"/>
      <c r="F326" s="15"/>
      <c r="G326" s="10">
        <f>SUM($K$21:K326)-SUM($N$21:N326)</f>
        <v>-85.85555555555538</v>
      </c>
      <c r="H326" s="49">
        <f t="shared" si="22"/>
      </c>
      <c r="I326" s="38"/>
      <c r="J326" s="36">
        <f t="shared" si="24"/>
        <v>4.468750000000001</v>
      </c>
      <c r="K326" s="38">
        <f t="shared" si="25"/>
        <v>0</v>
      </c>
      <c r="L326" s="15"/>
      <c r="M326" s="40"/>
      <c r="N326" s="39">
        <v>0.2923611111111111</v>
      </c>
    </row>
    <row r="327" spans="1:14" s="16" customFormat="1" ht="13.5" thickBot="1">
      <c r="A327" s="8">
        <f t="shared" si="23"/>
        <v>41581</v>
      </c>
      <c r="B327" s="15"/>
      <c r="C327" s="15"/>
      <c r="D327" s="15"/>
      <c r="E327" s="15"/>
      <c r="F327" s="15"/>
      <c r="G327" s="10">
        <f>SUM($K$21:K327)-SUM($N$21:N327)</f>
        <v>-86.14791666666649</v>
      </c>
      <c r="H327" s="49">
        <f t="shared" si="22"/>
      </c>
      <c r="I327" s="38"/>
      <c r="J327" s="36">
        <f t="shared" si="24"/>
        <v>4.468750000000001</v>
      </c>
      <c r="K327" s="38">
        <f t="shared" si="25"/>
        <v>0</v>
      </c>
      <c r="L327" s="15"/>
      <c r="M327" s="40"/>
      <c r="N327" s="39">
        <v>0.2923611111111111</v>
      </c>
    </row>
    <row r="328" spans="1:14" ht="13.5" thickBot="1">
      <c r="A328" s="8">
        <f t="shared" si="23"/>
        <v>41582</v>
      </c>
      <c r="B328" s="10"/>
      <c r="C328" s="10"/>
      <c r="D328" s="10"/>
      <c r="E328" s="10"/>
      <c r="F328" s="10"/>
      <c r="G328" s="10">
        <f>SUM($K$21:K328)-SUM($N$21:N328)</f>
        <v>-86.4402777777776</v>
      </c>
      <c r="H328" s="49">
        <f t="shared" si="22"/>
      </c>
      <c r="J328" s="36">
        <f t="shared" si="24"/>
        <v>4.468750000000001</v>
      </c>
      <c r="K328" s="33">
        <f t="shared" si="25"/>
        <v>0</v>
      </c>
      <c r="L328" s="10"/>
      <c r="N328" s="39">
        <v>0.2923611111111111</v>
      </c>
    </row>
    <row r="329" spans="1:14" ht="13.5" thickBot="1">
      <c r="A329" s="8">
        <f t="shared" si="23"/>
        <v>41583</v>
      </c>
      <c r="B329" s="10"/>
      <c r="C329" s="10"/>
      <c r="D329" s="10"/>
      <c r="E329" s="10"/>
      <c r="F329" s="10"/>
      <c r="G329" s="10">
        <f>SUM($K$21:K329)-SUM($N$21:N329)</f>
        <v>-86.7326388888887</v>
      </c>
      <c r="H329" s="49">
        <f t="shared" si="22"/>
      </c>
      <c r="J329" s="36">
        <f t="shared" si="24"/>
        <v>4.468750000000001</v>
      </c>
      <c r="K329" s="33">
        <f t="shared" si="25"/>
        <v>0</v>
      </c>
      <c r="L329" s="10"/>
      <c r="N329" s="39">
        <v>0.2923611111111111</v>
      </c>
    </row>
    <row r="330" spans="1:14" ht="13.5" thickBot="1">
      <c r="A330" s="8">
        <f t="shared" si="23"/>
        <v>41584</v>
      </c>
      <c r="B330" s="10"/>
      <c r="C330" s="10"/>
      <c r="D330" s="10"/>
      <c r="E330" s="10"/>
      <c r="F330" s="10"/>
      <c r="G330" s="10">
        <f>SUM($K$21:K330)-SUM($N$21:N330)</f>
        <v>-87.0249999999998</v>
      </c>
      <c r="H330" s="49">
        <f t="shared" si="22"/>
      </c>
      <c r="J330" s="36">
        <f t="shared" si="24"/>
        <v>4.468750000000001</v>
      </c>
      <c r="K330" s="33">
        <f t="shared" si="25"/>
        <v>0</v>
      </c>
      <c r="L330" s="10"/>
      <c r="N330" s="39">
        <v>0.2923611111111111</v>
      </c>
    </row>
    <row r="331" spans="1:14" ht="13.5" thickBot="1">
      <c r="A331" s="8">
        <f t="shared" si="23"/>
        <v>41585</v>
      </c>
      <c r="B331" s="10"/>
      <c r="C331" s="10"/>
      <c r="D331" s="10"/>
      <c r="E331" s="10"/>
      <c r="F331" s="10"/>
      <c r="G331" s="10">
        <f>SUM($K$21:K331)-SUM($N$21:N331)</f>
        <v>-87.31736111111091</v>
      </c>
      <c r="H331" s="49">
        <f t="shared" si="22"/>
      </c>
      <c r="J331" s="36">
        <f t="shared" si="24"/>
        <v>4.468750000000001</v>
      </c>
      <c r="K331" s="33">
        <f t="shared" si="25"/>
        <v>0</v>
      </c>
      <c r="L331" s="10"/>
      <c r="N331" s="39">
        <v>0.2923611111111111</v>
      </c>
    </row>
    <row r="332" spans="1:14" ht="13.5" thickBot="1">
      <c r="A332" s="8">
        <f t="shared" si="23"/>
        <v>41586</v>
      </c>
      <c r="B332" s="10"/>
      <c r="C332" s="10"/>
      <c r="D332" s="10"/>
      <c r="E332" s="10"/>
      <c r="F332" s="10"/>
      <c r="G332" s="10">
        <f>SUM($K$21:K332)-SUM($N$21:N332)</f>
        <v>-87.60972222222202</v>
      </c>
      <c r="H332" s="49">
        <f t="shared" si="22"/>
      </c>
      <c r="J332" s="36">
        <f t="shared" si="24"/>
        <v>4.468750000000001</v>
      </c>
      <c r="K332" s="33">
        <f t="shared" si="25"/>
        <v>0</v>
      </c>
      <c r="L332" s="10"/>
      <c r="N332" s="39">
        <v>0.2923611111111111</v>
      </c>
    </row>
    <row r="333" spans="1:14" s="16" customFormat="1" ht="13.5" thickBot="1">
      <c r="A333" s="8">
        <f t="shared" si="23"/>
        <v>41587</v>
      </c>
      <c r="B333" s="15"/>
      <c r="C333" s="15"/>
      <c r="D333" s="15"/>
      <c r="E333" s="15"/>
      <c r="F333" s="15"/>
      <c r="G333" s="10">
        <f>SUM($K$21:K333)-SUM($N$21:N333)</f>
        <v>-87.90208333333312</v>
      </c>
      <c r="H333" s="49">
        <f t="shared" si="22"/>
      </c>
      <c r="I333" s="38"/>
      <c r="J333" s="36">
        <f t="shared" si="24"/>
        <v>4.468750000000001</v>
      </c>
      <c r="K333" s="38">
        <f t="shared" si="25"/>
        <v>0</v>
      </c>
      <c r="L333" s="15"/>
      <c r="M333" s="40"/>
      <c r="N333" s="39">
        <v>0.2923611111111111</v>
      </c>
    </row>
    <row r="334" spans="1:14" s="16" customFormat="1" ht="13.5" thickBot="1">
      <c r="A334" s="8">
        <f t="shared" si="23"/>
        <v>41588</v>
      </c>
      <c r="B334" s="15"/>
      <c r="C334" s="15"/>
      <c r="D334" s="15"/>
      <c r="E334" s="15"/>
      <c r="F334" s="15"/>
      <c r="G334" s="10">
        <f>SUM($K$21:K334)-SUM($N$21:N334)</f>
        <v>-88.19444444444423</v>
      </c>
      <c r="H334" s="49">
        <f t="shared" si="22"/>
      </c>
      <c r="I334" s="38"/>
      <c r="J334" s="36">
        <f t="shared" si="24"/>
        <v>4.468750000000001</v>
      </c>
      <c r="K334" s="38">
        <f t="shared" si="25"/>
        <v>0</v>
      </c>
      <c r="L334" s="15"/>
      <c r="M334" s="40"/>
      <c r="N334" s="39">
        <v>0.2923611111111111</v>
      </c>
    </row>
    <row r="335" spans="1:14" ht="13.5" thickBot="1">
      <c r="A335" s="8">
        <f t="shared" si="23"/>
        <v>41589</v>
      </c>
      <c r="B335" s="10"/>
      <c r="C335" s="10"/>
      <c r="D335" s="10"/>
      <c r="E335" s="10"/>
      <c r="F335" s="10"/>
      <c r="G335" s="10">
        <f>SUM($K$21:K335)-SUM($N$21:N335)</f>
        <v>-88.48680555555534</v>
      </c>
      <c r="H335" s="49">
        <f t="shared" si="22"/>
      </c>
      <c r="J335" s="36">
        <f t="shared" si="24"/>
        <v>4.468750000000001</v>
      </c>
      <c r="K335" s="33">
        <f t="shared" si="25"/>
        <v>0</v>
      </c>
      <c r="L335" s="10"/>
      <c r="N335" s="39">
        <v>0.2923611111111111</v>
      </c>
    </row>
    <row r="336" spans="1:14" ht="13.5" thickBot="1">
      <c r="A336" s="8">
        <f t="shared" si="23"/>
        <v>41590</v>
      </c>
      <c r="B336" s="10"/>
      <c r="C336" s="10"/>
      <c r="D336" s="10"/>
      <c r="E336" s="10"/>
      <c r="F336" s="10"/>
      <c r="G336" s="10">
        <f>SUM($K$21:K336)-SUM($N$21:N336)</f>
        <v>-88.77916666666644</v>
      </c>
      <c r="H336" s="49">
        <f t="shared" si="22"/>
      </c>
      <c r="J336" s="36">
        <f t="shared" si="24"/>
        <v>4.468750000000001</v>
      </c>
      <c r="K336" s="33">
        <f t="shared" si="25"/>
        <v>0</v>
      </c>
      <c r="L336" s="10"/>
      <c r="N336" s="39">
        <v>0.2923611111111111</v>
      </c>
    </row>
    <row r="337" spans="1:14" ht="13.5" thickBot="1">
      <c r="A337" s="8">
        <f t="shared" si="23"/>
        <v>41591</v>
      </c>
      <c r="B337" s="10"/>
      <c r="C337" s="10"/>
      <c r="D337" s="10"/>
      <c r="E337" s="10"/>
      <c r="F337" s="10"/>
      <c r="G337" s="10">
        <f>SUM($K$21:K337)-SUM($N$21:N337)</f>
        <v>-89.07152777777755</v>
      </c>
      <c r="H337" s="49">
        <f t="shared" si="22"/>
      </c>
      <c r="J337" s="36">
        <f t="shared" si="24"/>
        <v>4.468750000000001</v>
      </c>
      <c r="K337" s="33">
        <f t="shared" si="25"/>
        <v>0</v>
      </c>
      <c r="L337" s="10"/>
      <c r="N337" s="39">
        <v>0.2923611111111111</v>
      </c>
    </row>
    <row r="338" spans="1:14" ht="13.5" thickBot="1">
      <c r="A338" s="8">
        <f t="shared" si="23"/>
        <v>41592</v>
      </c>
      <c r="B338" s="10"/>
      <c r="C338" s="10"/>
      <c r="D338" s="10"/>
      <c r="E338" s="10"/>
      <c r="F338" s="10"/>
      <c r="G338" s="10">
        <f>SUM($K$21:K338)-SUM($N$21:N338)</f>
        <v>-89.36388888888865</v>
      </c>
      <c r="H338" s="49">
        <f t="shared" si="22"/>
      </c>
      <c r="J338" s="36">
        <f t="shared" si="24"/>
        <v>4.468750000000001</v>
      </c>
      <c r="K338" s="33">
        <f t="shared" si="25"/>
        <v>0</v>
      </c>
      <c r="L338" s="10"/>
      <c r="N338" s="39">
        <v>0.2923611111111111</v>
      </c>
    </row>
    <row r="339" spans="1:14" ht="13.5" thickBot="1">
      <c r="A339" s="8">
        <f t="shared" si="23"/>
        <v>41593</v>
      </c>
      <c r="B339" s="10"/>
      <c r="C339" s="10"/>
      <c r="D339" s="10"/>
      <c r="E339" s="10"/>
      <c r="F339" s="10"/>
      <c r="G339" s="10">
        <f>SUM($K$21:K339)-SUM($N$21:N339)</f>
        <v>-89.65624999999976</v>
      </c>
      <c r="H339" s="49">
        <f t="shared" si="22"/>
      </c>
      <c r="J339" s="36">
        <f t="shared" si="24"/>
        <v>4.468750000000001</v>
      </c>
      <c r="K339" s="33">
        <f t="shared" si="25"/>
        <v>0</v>
      </c>
      <c r="L339" s="10"/>
      <c r="N339" s="39">
        <v>0.2923611111111111</v>
      </c>
    </row>
    <row r="340" spans="1:14" s="16" customFormat="1" ht="13.5" thickBot="1">
      <c r="A340" s="8">
        <f t="shared" si="23"/>
        <v>41594</v>
      </c>
      <c r="B340" s="15"/>
      <c r="C340" s="15"/>
      <c r="D340" s="15"/>
      <c r="E340" s="15"/>
      <c r="F340" s="15"/>
      <c r="G340" s="10">
        <f>SUM($K$21:K340)-SUM($N$21:N340)</f>
        <v>-89.94861111111086</v>
      </c>
      <c r="H340" s="49">
        <f t="shared" si="22"/>
      </c>
      <c r="I340" s="38"/>
      <c r="J340" s="36">
        <f t="shared" si="24"/>
        <v>4.468750000000001</v>
      </c>
      <c r="K340" s="38">
        <f t="shared" si="25"/>
        <v>0</v>
      </c>
      <c r="L340" s="15"/>
      <c r="M340" s="40"/>
      <c r="N340" s="39">
        <v>0.2923611111111111</v>
      </c>
    </row>
    <row r="341" spans="1:14" s="16" customFormat="1" ht="13.5" thickBot="1">
      <c r="A341" s="8">
        <f t="shared" si="23"/>
        <v>41595</v>
      </c>
      <c r="B341" s="15"/>
      <c r="C341" s="15"/>
      <c r="D341" s="15"/>
      <c r="E341" s="15"/>
      <c r="F341" s="15"/>
      <c r="G341" s="10">
        <f>SUM($K$21:K341)-SUM($N$21:N341)</f>
        <v>-90.24097222222197</v>
      </c>
      <c r="H341" s="49">
        <f t="shared" si="22"/>
      </c>
      <c r="I341" s="38"/>
      <c r="J341" s="36">
        <f t="shared" si="24"/>
        <v>4.468750000000001</v>
      </c>
      <c r="K341" s="38">
        <f t="shared" si="25"/>
        <v>0</v>
      </c>
      <c r="L341" s="15"/>
      <c r="M341" s="40"/>
      <c r="N341" s="39">
        <v>0.2923611111111111</v>
      </c>
    </row>
    <row r="342" spans="1:14" ht="13.5" thickBot="1">
      <c r="A342" s="8">
        <f t="shared" si="23"/>
        <v>41596</v>
      </c>
      <c r="B342" s="10"/>
      <c r="C342" s="10"/>
      <c r="D342" s="10"/>
      <c r="E342" s="10"/>
      <c r="F342" s="10"/>
      <c r="G342" s="10">
        <f>SUM($K$21:K342)-SUM($N$21:N342)</f>
        <v>-90.53333333333308</v>
      </c>
      <c r="H342" s="49">
        <f aca="true" t="shared" si="26" ref="H342:H405">IF(E342="","",IF(G342&lt;0,"-"," ")&amp;TEXT(ABS(G342),"[h]:mm"))</f>
      </c>
      <c r="J342" s="36">
        <f t="shared" si="24"/>
        <v>4.468750000000001</v>
      </c>
      <c r="K342" s="33">
        <f t="shared" si="25"/>
        <v>0</v>
      </c>
      <c r="L342" s="10"/>
      <c r="N342" s="39">
        <v>0.2923611111111111</v>
      </c>
    </row>
    <row r="343" spans="1:14" ht="13.5" thickBot="1">
      <c r="A343" s="8">
        <f aca="true" t="shared" si="27" ref="A343:A385">A342+1</f>
        <v>41597</v>
      </c>
      <c r="B343" s="10"/>
      <c r="C343" s="10"/>
      <c r="D343" s="10"/>
      <c r="E343" s="10"/>
      <c r="F343" s="10"/>
      <c r="G343" s="10">
        <f>SUM($K$21:K343)-SUM($N$21:N343)</f>
        <v>-90.82569444444418</v>
      </c>
      <c r="H343" s="49">
        <f t="shared" si="26"/>
      </c>
      <c r="J343" s="36">
        <f aca="true" t="shared" si="28" ref="J343:J406">K343+SUM(J342)</f>
        <v>4.468750000000001</v>
      </c>
      <c r="K343" s="33">
        <f t="shared" si="25"/>
        <v>0</v>
      </c>
      <c r="L343" s="10"/>
      <c r="N343" s="39">
        <v>0.2923611111111111</v>
      </c>
    </row>
    <row r="344" spans="1:14" ht="13.5" thickBot="1">
      <c r="A344" s="8">
        <f t="shared" si="27"/>
        <v>41598</v>
      </c>
      <c r="B344" s="10"/>
      <c r="C344" s="10"/>
      <c r="D344" s="10"/>
      <c r="E344" s="10"/>
      <c r="F344" s="10"/>
      <c r="G344" s="10">
        <f>SUM($K$21:K344)-SUM($N$21:N344)</f>
        <v>-91.11805555555529</v>
      </c>
      <c r="H344" s="49">
        <f t="shared" si="26"/>
      </c>
      <c r="J344" s="36">
        <f t="shared" si="28"/>
        <v>4.468750000000001</v>
      </c>
      <c r="K344" s="33">
        <f t="shared" si="25"/>
        <v>0</v>
      </c>
      <c r="L344" s="10"/>
      <c r="N344" s="39">
        <v>0.2923611111111111</v>
      </c>
    </row>
    <row r="345" spans="1:14" ht="13.5" thickBot="1">
      <c r="A345" s="8">
        <f t="shared" si="27"/>
        <v>41599</v>
      </c>
      <c r="B345" s="10"/>
      <c r="C345" s="10"/>
      <c r="D345" s="10"/>
      <c r="E345" s="10"/>
      <c r="F345" s="10"/>
      <c r="G345" s="10">
        <f>SUM($K$21:K345)-SUM($N$21:N345)</f>
        <v>-91.41041666666639</v>
      </c>
      <c r="H345" s="49">
        <f t="shared" si="26"/>
      </c>
      <c r="J345" s="36">
        <f t="shared" si="28"/>
        <v>4.468750000000001</v>
      </c>
      <c r="K345" s="33">
        <f t="shared" si="25"/>
        <v>0</v>
      </c>
      <c r="L345" s="10"/>
      <c r="N345" s="39">
        <v>0.2923611111111111</v>
      </c>
    </row>
    <row r="346" spans="1:14" ht="13.5" thickBot="1">
      <c r="A346" s="8">
        <f t="shared" si="27"/>
        <v>41600</v>
      </c>
      <c r="B346" s="10"/>
      <c r="C346" s="10"/>
      <c r="D346" s="10"/>
      <c r="E346" s="10"/>
      <c r="F346" s="10"/>
      <c r="G346" s="10">
        <f>SUM($K$21:K346)-SUM($N$21:N346)</f>
        <v>-91.7027777777775</v>
      </c>
      <c r="H346" s="49">
        <f t="shared" si="26"/>
      </c>
      <c r="J346" s="36">
        <f t="shared" si="28"/>
        <v>4.468750000000001</v>
      </c>
      <c r="K346" s="33">
        <f t="shared" si="25"/>
        <v>0</v>
      </c>
      <c r="L346" s="10"/>
      <c r="N346" s="39">
        <v>0.2923611111111111</v>
      </c>
    </row>
    <row r="347" spans="1:14" s="16" customFormat="1" ht="13.5" thickBot="1">
      <c r="A347" s="8">
        <f t="shared" si="27"/>
        <v>41601</v>
      </c>
      <c r="B347" s="15"/>
      <c r="C347" s="15"/>
      <c r="D347" s="15"/>
      <c r="E347" s="15"/>
      <c r="F347" s="15"/>
      <c r="G347" s="10">
        <f>SUM($K$21:K347)-SUM($N$21:N347)</f>
        <v>-91.9951388888886</v>
      </c>
      <c r="H347" s="49">
        <f t="shared" si="26"/>
      </c>
      <c r="I347" s="38"/>
      <c r="J347" s="36">
        <f t="shared" si="28"/>
        <v>4.468750000000001</v>
      </c>
      <c r="K347" s="38">
        <f t="shared" si="25"/>
        <v>0</v>
      </c>
      <c r="L347" s="15"/>
      <c r="M347" s="40"/>
      <c r="N347" s="39">
        <v>0.2923611111111111</v>
      </c>
    </row>
    <row r="348" spans="1:14" s="16" customFormat="1" ht="13.5" thickBot="1">
      <c r="A348" s="8">
        <f t="shared" si="27"/>
        <v>41602</v>
      </c>
      <c r="B348" s="15"/>
      <c r="C348" s="15"/>
      <c r="D348" s="15"/>
      <c r="E348" s="15"/>
      <c r="F348" s="15"/>
      <c r="G348" s="10">
        <f>SUM($K$21:K348)-SUM($N$21:N348)</f>
        <v>-92.28749999999971</v>
      </c>
      <c r="H348" s="49">
        <f t="shared" si="26"/>
      </c>
      <c r="I348" s="38"/>
      <c r="J348" s="36">
        <f t="shared" si="28"/>
        <v>4.468750000000001</v>
      </c>
      <c r="K348" s="38">
        <f t="shared" si="25"/>
        <v>0</v>
      </c>
      <c r="L348" s="15"/>
      <c r="M348" s="40"/>
      <c r="N348" s="39">
        <v>0.2923611111111111</v>
      </c>
    </row>
    <row r="349" spans="1:14" ht="13.5" thickBot="1">
      <c r="A349" s="8">
        <f t="shared" si="27"/>
        <v>41603</v>
      </c>
      <c r="B349" s="10"/>
      <c r="C349" s="10"/>
      <c r="D349" s="10"/>
      <c r="E349" s="10"/>
      <c r="F349" s="10"/>
      <c r="G349" s="10">
        <f>SUM($K$21:K349)-SUM($N$21:N349)</f>
        <v>-92.57986111111082</v>
      </c>
      <c r="H349" s="49">
        <f t="shared" si="26"/>
      </c>
      <c r="J349" s="36">
        <f t="shared" si="28"/>
        <v>4.468750000000001</v>
      </c>
      <c r="K349" s="33">
        <f t="shared" si="25"/>
        <v>0</v>
      </c>
      <c r="L349" s="10"/>
      <c r="N349" s="39">
        <v>0.2923611111111111</v>
      </c>
    </row>
    <row r="350" spans="1:14" ht="13.5" thickBot="1">
      <c r="A350" s="8">
        <f t="shared" si="27"/>
        <v>41604</v>
      </c>
      <c r="B350" s="10"/>
      <c r="C350" s="10"/>
      <c r="D350" s="10"/>
      <c r="E350" s="10"/>
      <c r="F350" s="10"/>
      <c r="G350" s="10">
        <f>SUM($K$21:K350)-SUM($N$21:N350)</f>
        <v>-92.87222222222192</v>
      </c>
      <c r="H350" s="49">
        <f t="shared" si="26"/>
      </c>
      <c r="J350" s="36">
        <f t="shared" si="28"/>
        <v>4.468750000000001</v>
      </c>
      <c r="K350" s="33">
        <f t="shared" si="25"/>
        <v>0</v>
      </c>
      <c r="L350" s="10"/>
      <c r="N350" s="39">
        <v>0.2923611111111111</v>
      </c>
    </row>
    <row r="351" spans="1:14" ht="13.5" thickBot="1">
      <c r="A351" s="8">
        <f t="shared" si="27"/>
        <v>41605</v>
      </c>
      <c r="B351" s="10"/>
      <c r="C351" s="10"/>
      <c r="D351" s="10"/>
      <c r="E351" s="10"/>
      <c r="F351" s="10"/>
      <c r="G351" s="10">
        <f>SUM($K$21:K351)-SUM($N$21:N351)</f>
        <v>-93.16458333333303</v>
      </c>
      <c r="H351" s="49">
        <f t="shared" si="26"/>
      </c>
      <c r="J351" s="36">
        <f t="shared" si="28"/>
        <v>4.468750000000001</v>
      </c>
      <c r="K351" s="33">
        <f t="shared" si="25"/>
        <v>0</v>
      </c>
      <c r="L351" s="10"/>
      <c r="N351" s="39">
        <v>0.2923611111111111</v>
      </c>
    </row>
    <row r="352" spans="1:14" ht="13.5" thickBot="1">
      <c r="A352" s="8">
        <f t="shared" si="27"/>
        <v>41606</v>
      </c>
      <c r="B352" s="10"/>
      <c r="C352" s="10"/>
      <c r="D352" s="10"/>
      <c r="E352" s="10"/>
      <c r="F352" s="10"/>
      <c r="G352" s="10">
        <f>SUM($K$21:K352)-SUM($N$21:N352)</f>
        <v>-93.45694444444413</v>
      </c>
      <c r="H352" s="49">
        <f t="shared" si="26"/>
      </c>
      <c r="J352" s="36">
        <f t="shared" si="28"/>
        <v>4.468750000000001</v>
      </c>
      <c r="K352" s="33">
        <f t="shared" si="25"/>
        <v>0</v>
      </c>
      <c r="L352" s="10"/>
      <c r="N352" s="39">
        <v>0.2923611111111111</v>
      </c>
    </row>
    <row r="353" spans="1:14" ht="13.5" thickBot="1">
      <c r="A353" s="8">
        <f t="shared" si="27"/>
        <v>41607</v>
      </c>
      <c r="B353" s="10"/>
      <c r="C353" s="10"/>
      <c r="D353" s="10"/>
      <c r="E353" s="10"/>
      <c r="F353" s="10"/>
      <c r="G353" s="10">
        <f>SUM($K$21:K353)-SUM($N$21:N353)</f>
        <v>-93.74930555555524</v>
      </c>
      <c r="H353" s="49">
        <f t="shared" si="26"/>
      </c>
      <c r="J353" s="36">
        <f t="shared" si="28"/>
        <v>4.468750000000001</v>
      </c>
      <c r="K353" s="33">
        <f t="shared" si="25"/>
        <v>0</v>
      </c>
      <c r="L353" s="10"/>
      <c r="N353" s="39">
        <v>0.2923611111111111</v>
      </c>
    </row>
    <row r="354" spans="1:14" s="16" customFormat="1" ht="13.5" thickBot="1">
      <c r="A354" s="8">
        <f t="shared" si="27"/>
        <v>41608</v>
      </c>
      <c r="B354" s="15"/>
      <c r="C354" s="15"/>
      <c r="D354" s="15"/>
      <c r="E354" s="15"/>
      <c r="F354" s="15"/>
      <c r="G354" s="10">
        <f>SUM($K$21:K354)-SUM($N$21:N354)</f>
        <v>-94.04166666666634</v>
      </c>
      <c r="H354" s="49">
        <f t="shared" si="26"/>
      </c>
      <c r="I354" s="38"/>
      <c r="J354" s="36">
        <f t="shared" si="28"/>
        <v>4.468750000000001</v>
      </c>
      <c r="K354" s="38">
        <f t="shared" si="25"/>
        <v>0</v>
      </c>
      <c r="L354" s="15"/>
      <c r="M354" s="40"/>
      <c r="N354" s="39">
        <v>0.2923611111111111</v>
      </c>
    </row>
    <row r="355" spans="1:14" s="16" customFormat="1" ht="13.5" thickBot="1">
      <c r="A355" s="8">
        <f t="shared" si="27"/>
        <v>41609</v>
      </c>
      <c r="B355" s="15"/>
      <c r="C355" s="15"/>
      <c r="D355" s="15"/>
      <c r="E355" s="15"/>
      <c r="F355" s="15"/>
      <c r="G355" s="10">
        <f>SUM($K$21:K355)-SUM($N$21:N355)</f>
        <v>-94.33402777777745</v>
      </c>
      <c r="H355" s="49">
        <f t="shared" si="26"/>
      </c>
      <c r="I355" s="38"/>
      <c r="J355" s="36">
        <f t="shared" si="28"/>
        <v>4.468750000000001</v>
      </c>
      <c r="K355" s="38">
        <f t="shared" si="25"/>
        <v>0</v>
      </c>
      <c r="L355" s="15"/>
      <c r="M355" s="40"/>
      <c r="N355" s="39">
        <v>0.2923611111111111</v>
      </c>
    </row>
    <row r="356" spans="1:14" ht="13.5" thickBot="1">
      <c r="A356" s="8">
        <f t="shared" si="27"/>
        <v>41610</v>
      </c>
      <c r="B356" s="10"/>
      <c r="C356" s="10"/>
      <c r="D356" s="10"/>
      <c r="E356" s="10"/>
      <c r="F356" s="10"/>
      <c r="G356" s="10">
        <f>SUM($K$21:K356)-SUM($N$21:N356)</f>
        <v>-94.62638888888856</v>
      </c>
      <c r="H356" s="49">
        <f t="shared" si="26"/>
      </c>
      <c r="J356" s="36">
        <f t="shared" si="28"/>
        <v>4.468750000000001</v>
      </c>
      <c r="K356" s="33">
        <f t="shared" si="25"/>
        <v>0</v>
      </c>
      <c r="L356" s="10"/>
      <c r="N356" s="39">
        <v>0.2923611111111111</v>
      </c>
    </row>
    <row r="357" spans="1:14" ht="13.5" thickBot="1">
      <c r="A357" s="8">
        <f t="shared" si="27"/>
        <v>41611</v>
      </c>
      <c r="B357" s="10"/>
      <c r="C357" s="10"/>
      <c r="D357" s="10"/>
      <c r="E357" s="10"/>
      <c r="F357" s="10"/>
      <c r="G357" s="10">
        <f>SUM($K$21:K357)-SUM($N$21:N357)</f>
        <v>-94.91874999999966</v>
      </c>
      <c r="H357" s="49">
        <f t="shared" si="26"/>
      </c>
      <c r="J357" s="36">
        <f t="shared" si="28"/>
        <v>4.468750000000001</v>
      </c>
      <c r="K357" s="33">
        <f t="shared" si="25"/>
        <v>0</v>
      </c>
      <c r="L357" s="10"/>
      <c r="N357" s="39">
        <v>0.2923611111111111</v>
      </c>
    </row>
    <row r="358" spans="1:14" ht="13.5" thickBot="1">
      <c r="A358" s="8">
        <f t="shared" si="27"/>
        <v>41612</v>
      </c>
      <c r="B358" s="10"/>
      <c r="C358" s="10"/>
      <c r="D358" s="10"/>
      <c r="E358" s="10"/>
      <c r="F358" s="10"/>
      <c r="G358" s="10">
        <f>SUM($K$21:K358)-SUM($N$21:N358)</f>
        <v>-95.21111111111077</v>
      </c>
      <c r="H358" s="49">
        <f t="shared" si="26"/>
      </c>
      <c r="J358" s="36">
        <f t="shared" si="28"/>
        <v>4.468750000000001</v>
      </c>
      <c r="K358" s="33">
        <f t="shared" si="25"/>
        <v>0</v>
      </c>
      <c r="L358" s="10"/>
      <c r="N358" s="39">
        <v>0.2923611111111111</v>
      </c>
    </row>
    <row r="359" spans="1:14" ht="13.5" thickBot="1">
      <c r="A359" s="8">
        <f t="shared" si="27"/>
        <v>41613</v>
      </c>
      <c r="B359" s="10"/>
      <c r="C359" s="10"/>
      <c r="D359" s="10"/>
      <c r="E359" s="10"/>
      <c r="F359" s="10"/>
      <c r="G359" s="10">
        <f>SUM($K$21:K359)-SUM($N$21:N359)</f>
        <v>-95.50347222222187</v>
      </c>
      <c r="H359" s="49">
        <f t="shared" si="26"/>
      </c>
      <c r="J359" s="36">
        <f t="shared" si="28"/>
        <v>4.468750000000001</v>
      </c>
      <c r="K359" s="33">
        <f t="shared" si="25"/>
        <v>0</v>
      </c>
      <c r="L359" s="10"/>
      <c r="N359" s="39">
        <v>0.2923611111111111</v>
      </c>
    </row>
    <row r="360" spans="1:14" ht="13.5" thickBot="1">
      <c r="A360" s="8">
        <f t="shared" si="27"/>
        <v>41614</v>
      </c>
      <c r="B360" s="10"/>
      <c r="C360" s="10"/>
      <c r="D360" s="10"/>
      <c r="E360" s="10"/>
      <c r="F360" s="10"/>
      <c r="G360" s="10">
        <f>SUM($K$21:K360)-SUM($N$21:N360)</f>
        <v>-95.79583333333298</v>
      </c>
      <c r="H360" s="49">
        <f t="shared" si="26"/>
      </c>
      <c r="J360" s="36">
        <f t="shared" si="28"/>
        <v>4.468750000000001</v>
      </c>
      <c r="K360" s="33">
        <f t="shared" si="25"/>
        <v>0</v>
      </c>
      <c r="L360" s="10"/>
      <c r="N360" s="39">
        <v>0.2923611111111111</v>
      </c>
    </row>
    <row r="361" spans="1:14" s="16" customFormat="1" ht="13.5" thickBot="1">
      <c r="A361" s="8">
        <f t="shared" si="27"/>
        <v>41615</v>
      </c>
      <c r="B361" s="15"/>
      <c r="C361" s="15"/>
      <c r="D361" s="15"/>
      <c r="E361" s="15"/>
      <c r="F361" s="15"/>
      <c r="G361" s="10">
        <f>SUM($K$21:K361)-SUM($N$21:N361)</f>
        <v>-96.08819444444408</v>
      </c>
      <c r="H361" s="49">
        <f t="shared" si="26"/>
      </c>
      <c r="I361" s="38"/>
      <c r="J361" s="36">
        <f t="shared" si="28"/>
        <v>4.468750000000001</v>
      </c>
      <c r="K361" s="38">
        <f aca="true" t="shared" si="29" ref="K361:K388">(E361-D361)+(C361-B361)</f>
        <v>0</v>
      </c>
      <c r="L361" s="15"/>
      <c r="M361" s="40"/>
      <c r="N361" s="39">
        <v>0.2923611111111111</v>
      </c>
    </row>
    <row r="362" spans="1:14" s="16" customFormat="1" ht="13.5" thickBot="1">
      <c r="A362" s="8">
        <f t="shared" si="27"/>
        <v>41616</v>
      </c>
      <c r="B362" s="15"/>
      <c r="C362" s="15"/>
      <c r="D362" s="15"/>
      <c r="E362" s="15"/>
      <c r="F362" s="15"/>
      <c r="G362" s="10">
        <f>SUM($K$21:K362)-SUM($N$21:N362)</f>
        <v>-96.38055555555519</v>
      </c>
      <c r="H362" s="49">
        <f t="shared" si="26"/>
      </c>
      <c r="I362" s="38"/>
      <c r="J362" s="36">
        <f t="shared" si="28"/>
        <v>4.468750000000001</v>
      </c>
      <c r="K362" s="38">
        <f t="shared" si="29"/>
        <v>0</v>
      </c>
      <c r="L362" s="15"/>
      <c r="M362" s="40"/>
      <c r="N362" s="39">
        <v>0.2923611111111111</v>
      </c>
    </row>
    <row r="363" spans="1:14" ht="13.5" thickBot="1">
      <c r="A363" s="8">
        <f t="shared" si="27"/>
        <v>41617</v>
      </c>
      <c r="B363" s="10"/>
      <c r="C363" s="10"/>
      <c r="D363" s="10"/>
      <c r="E363" s="10"/>
      <c r="F363" s="10"/>
      <c r="G363" s="10">
        <f>SUM($K$21:K363)-SUM($N$21:N363)</f>
        <v>-96.6729166666663</v>
      </c>
      <c r="H363" s="49">
        <f t="shared" si="26"/>
      </c>
      <c r="J363" s="36">
        <f t="shared" si="28"/>
        <v>4.468750000000001</v>
      </c>
      <c r="K363" s="33">
        <f t="shared" si="29"/>
        <v>0</v>
      </c>
      <c r="L363" s="10"/>
      <c r="N363" s="39">
        <v>0.2923611111111111</v>
      </c>
    </row>
    <row r="364" spans="1:14" ht="13.5" thickBot="1">
      <c r="A364" s="8">
        <f t="shared" si="27"/>
        <v>41618</v>
      </c>
      <c r="B364" s="10"/>
      <c r="C364" s="10"/>
      <c r="D364" s="10"/>
      <c r="E364" s="10"/>
      <c r="F364" s="10"/>
      <c r="G364" s="10">
        <f>SUM($K$21:K364)-SUM($N$21:N364)</f>
        <v>-96.9652777777774</v>
      </c>
      <c r="H364" s="49">
        <f t="shared" si="26"/>
      </c>
      <c r="J364" s="36">
        <f t="shared" si="28"/>
        <v>4.468750000000001</v>
      </c>
      <c r="K364" s="33">
        <f t="shared" si="29"/>
        <v>0</v>
      </c>
      <c r="L364" s="10"/>
      <c r="N364" s="39">
        <v>0.2923611111111111</v>
      </c>
    </row>
    <row r="365" spans="1:14" ht="13.5" thickBot="1">
      <c r="A365" s="8">
        <f t="shared" si="27"/>
        <v>41619</v>
      </c>
      <c r="B365" s="10"/>
      <c r="C365" s="10"/>
      <c r="D365" s="10"/>
      <c r="E365" s="10"/>
      <c r="F365" s="10"/>
      <c r="G365" s="10">
        <f>SUM($K$21:K365)-SUM($N$21:N365)</f>
        <v>-97.25763888888851</v>
      </c>
      <c r="H365" s="49">
        <f t="shared" si="26"/>
      </c>
      <c r="J365" s="36">
        <f t="shared" si="28"/>
        <v>4.468750000000001</v>
      </c>
      <c r="K365" s="33">
        <f t="shared" si="29"/>
        <v>0</v>
      </c>
      <c r="L365" s="10"/>
      <c r="N365" s="39">
        <v>0.2923611111111111</v>
      </c>
    </row>
    <row r="366" spans="1:14" ht="13.5" thickBot="1">
      <c r="A366" s="8">
        <f t="shared" si="27"/>
        <v>41620</v>
      </c>
      <c r="B366" s="10"/>
      <c r="C366" s="10"/>
      <c r="D366" s="10"/>
      <c r="E366" s="10"/>
      <c r="F366" s="10"/>
      <c r="G366" s="10">
        <f>SUM($K$21:K366)-SUM($N$21:N366)</f>
        <v>-97.54999999999961</v>
      </c>
      <c r="H366" s="49">
        <f t="shared" si="26"/>
      </c>
      <c r="J366" s="36">
        <f t="shared" si="28"/>
        <v>4.468750000000001</v>
      </c>
      <c r="K366" s="33">
        <f t="shared" si="29"/>
        <v>0</v>
      </c>
      <c r="L366" s="10"/>
      <c r="N366" s="39">
        <v>0.2923611111111111</v>
      </c>
    </row>
    <row r="367" spans="1:14" ht="13.5" thickBot="1">
      <c r="A367" s="8">
        <f t="shared" si="27"/>
        <v>41621</v>
      </c>
      <c r="B367" s="10"/>
      <c r="C367" s="10"/>
      <c r="D367" s="10"/>
      <c r="E367" s="10"/>
      <c r="F367" s="10"/>
      <c r="G367" s="10">
        <f>SUM($K$21:K367)-SUM($N$21:N367)</f>
        <v>-97.84236111111072</v>
      </c>
      <c r="H367" s="49">
        <f t="shared" si="26"/>
      </c>
      <c r="J367" s="36">
        <f t="shared" si="28"/>
        <v>4.468750000000001</v>
      </c>
      <c r="K367" s="33">
        <f t="shared" si="29"/>
        <v>0</v>
      </c>
      <c r="L367" s="10"/>
      <c r="N367" s="39">
        <v>0.2923611111111111</v>
      </c>
    </row>
    <row r="368" spans="1:14" s="16" customFormat="1" ht="13.5" thickBot="1">
      <c r="A368" s="8">
        <f t="shared" si="27"/>
        <v>41622</v>
      </c>
      <c r="B368" s="15"/>
      <c r="C368" s="15"/>
      <c r="D368" s="15"/>
      <c r="E368" s="15"/>
      <c r="F368" s="15"/>
      <c r="G368" s="10">
        <f>SUM($K$21:K368)-SUM($N$21:N368)</f>
        <v>-98.13472222222182</v>
      </c>
      <c r="H368" s="49">
        <f t="shared" si="26"/>
      </c>
      <c r="I368" s="38"/>
      <c r="J368" s="36">
        <f t="shared" si="28"/>
        <v>4.468750000000001</v>
      </c>
      <c r="K368" s="38">
        <f t="shared" si="29"/>
        <v>0</v>
      </c>
      <c r="L368" s="15"/>
      <c r="M368" s="40"/>
      <c r="N368" s="39">
        <v>0.2923611111111111</v>
      </c>
    </row>
    <row r="369" spans="1:14" s="16" customFormat="1" ht="13.5" thickBot="1">
      <c r="A369" s="8">
        <f t="shared" si="27"/>
        <v>41623</v>
      </c>
      <c r="B369" s="15"/>
      <c r="C369" s="15"/>
      <c r="D369" s="15"/>
      <c r="E369" s="15"/>
      <c r="F369" s="15"/>
      <c r="G369" s="10">
        <f>SUM($K$21:K369)-SUM($N$21:N369)</f>
        <v>-98.42708333333293</v>
      </c>
      <c r="H369" s="49">
        <f t="shared" si="26"/>
      </c>
      <c r="I369" s="38"/>
      <c r="J369" s="36">
        <f t="shared" si="28"/>
        <v>4.468750000000001</v>
      </c>
      <c r="K369" s="38">
        <f t="shared" si="29"/>
        <v>0</v>
      </c>
      <c r="L369" s="15"/>
      <c r="M369" s="40"/>
      <c r="N369" s="39">
        <v>0.2923611111111111</v>
      </c>
    </row>
    <row r="370" spans="1:14" ht="13.5" thickBot="1">
      <c r="A370" s="8">
        <f t="shared" si="27"/>
        <v>41624</v>
      </c>
      <c r="B370" s="10"/>
      <c r="C370" s="10"/>
      <c r="D370" s="10"/>
      <c r="E370" s="10"/>
      <c r="F370" s="10"/>
      <c r="G370" s="10">
        <f>SUM($K$21:K370)-SUM($N$21:N370)</f>
        <v>-98.71944444444404</v>
      </c>
      <c r="H370" s="49">
        <f t="shared" si="26"/>
      </c>
      <c r="J370" s="36">
        <f t="shared" si="28"/>
        <v>4.468750000000001</v>
      </c>
      <c r="K370" s="33">
        <f t="shared" si="29"/>
        <v>0</v>
      </c>
      <c r="L370" s="10"/>
      <c r="N370" s="39">
        <v>0.2923611111111111</v>
      </c>
    </row>
    <row r="371" spans="1:14" ht="13.5" thickBot="1">
      <c r="A371" s="8">
        <f t="shared" si="27"/>
        <v>41625</v>
      </c>
      <c r="B371" s="10"/>
      <c r="C371" s="10"/>
      <c r="D371" s="10"/>
      <c r="E371" s="10"/>
      <c r="F371" s="10"/>
      <c r="G371" s="10">
        <f>SUM($K$21:K371)-SUM($N$21:N371)</f>
        <v>-99.01180555555514</v>
      </c>
      <c r="H371" s="49">
        <f t="shared" si="26"/>
      </c>
      <c r="J371" s="36">
        <f t="shared" si="28"/>
        <v>4.468750000000001</v>
      </c>
      <c r="K371" s="33">
        <f t="shared" si="29"/>
        <v>0</v>
      </c>
      <c r="L371" s="10"/>
      <c r="N371" s="39">
        <v>0.2923611111111111</v>
      </c>
    </row>
    <row r="372" spans="1:14" ht="13.5" thickBot="1">
      <c r="A372" s="8">
        <f t="shared" si="27"/>
        <v>41626</v>
      </c>
      <c r="B372" s="10"/>
      <c r="C372" s="10"/>
      <c r="D372" s="10"/>
      <c r="E372" s="10"/>
      <c r="F372" s="10"/>
      <c r="G372" s="10">
        <f>SUM($K$21:K372)-SUM($N$21:N372)</f>
        <v>-99.30416666666625</v>
      </c>
      <c r="H372" s="49">
        <f t="shared" si="26"/>
      </c>
      <c r="J372" s="36">
        <f t="shared" si="28"/>
        <v>4.468750000000001</v>
      </c>
      <c r="K372" s="33">
        <f t="shared" si="29"/>
        <v>0</v>
      </c>
      <c r="L372" s="10"/>
      <c r="N372" s="39">
        <v>0.2923611111111111</v>
      </c>
    </row>
    <row r="373" spans="1:14" ht="13.5" thickBot="1">
      <c r="A373" s="8">
        <f t="shared" si="27"/>
        <v>41627</v>
      </c>
      <c r="B373" s="10"/>
      <c r="C373" s="10"/>
      <c r="D373" s="10"/>
      <c r="E373" s="10"/>
      <c r="F373" s="10"/>
      <c r="G373" s="10">
        <f>SUM($K$21:K373)-SUM($N$21:N373)</f>
        <v>-99.59652777777735</v>
      </c>
      <c r="H373" s="49">
        <f t="shared" si="26"/>
      </c>
      <c r="J373" s="36">
        <f t="shared" si="28"/>
        <v>4.468750000000001</v>
      </c>
      <c r="K373" s="33">
        <f t="shared" si="29"/>
        <v>0</v>
      </c>
      <c r="L373" s="10"/>
      <c r="N373" s="39">
        <v>0.2923611111111111</v>
      </c>
    </row>
    <row r="374" spans="1:14" ht="13.5" thickBot="1">
      <c r="A374" s="8">
        <f t="shared" si="27"/>
        <v>41628</v>
      </c>
      <c r="B374" s="10"/>
      <c r="C374" s="10"/>
      <c r="D374" s="10"/>
      <c r="E374" s="10"/>
      <c r="F374" s="10"/>
      <c r="G374" s="10">
        <f>SUM($K$21:K374)-SUM($N$21:N374)</f>
        <v>-99.88888888888846</v>
      </c>
      <c r="H374" s="49">
        <f t="shared" si="26"/>
      </c>
      <c r="J374" s="36">
        <f t="shared" si="28"/>
        <v>4.468750000000001</v>
      </c>
      <c r="K374" s="33">
        <f t="shared" si="29"/>
        <v>0</v>
      </c>
      <c r="L374" s="10"/>
      <c r="N374" s="39">
        <v>0.2923611111111111</v>
      </c>
    </row>
    <row r="375" spans="1:14" s="16" customFormat="1" ht="13.5" thickBot="1">
      <c r="A375" s="8">
        <f t="shared" si="27"/>
        <v>41629</v>
      </c>
      <c r="B375" s="15"/>
      <c r="C375" s="15"/>
      <c r="D375" s="15"/>
      <c r="E375" s="15"/>
      <c r="F375" s="15"/>
      <c r="G375" s="10">
        <f>SUM($K$21:K375)-SUM($N$21:N375)</f>
        <v>-100.18124999999957</v>
      </c>
      <c r="H375" s="49">
        <f t="shared" si="26"/>
      </c>
      <c r="I375" s="38"/>
      <c r="J375" s="36">
        <f t="shared" si="28"/>
        <v>4.468750000000001</v>
      </c>
      <c r="K375" s="38">
        <f t="shared" si="29"/>
        <v>0</v>
      </c>
      <c r="L375" s="15"/>
      <c r="M375" s="40"/>
      <c r="N375" s="39">
        <v>0.2923611111111111</v>
      </c>
    </row>
    <row r="376" spans="1:14" s="16" customFormat="1" ht="13.5" thickBot="1">
      <c r="A376" s="8">
        <f t="shared" si="27"/>
        <v>41630</v>
      </c>
      <c r="B376" s="15"/>
      <c r="C376" s="15"/>
      <c r="D376" s="15"/>
      <c r="E376" s="15"/>
      <c r="F376" s="15"/>
      <c r="G376" s="10">
        <f>SUM($K$21:K376)-SUM($N$21:N376)</f>
        <v>-100.47361111111067</v>
      </c>
      <c r="H376" s="49">
        <f t="shared" si="26"/>
      </c>
      <c r="I376" s="38"/>
      <c r="J376" s="36">
        <f t="shared" si="28"/>
        <v>4.468750000000001</v>
      </c>
      <c r="K376" s="38">
        <f t="shared" si="29"/>
        <v>0</v>
      </c>
      <c r="L376" s="15"/>
      <c r="M376" s="40"/>
      <c r="N376" s="39">
        <v>0.2923611111111111</v>
      </c>
    </row>
    <row r="377" spans="1:14" ht="13.5" thickBot="1">
      <c r="A377" s="8">
        <f t="shared" si="27"/>
        <v>41631</v>
      </c>
      <c r="B377" s="10"/>
      <c r="C377" s="10"/>
      <c r="D377" s="10"/>
      <c r="E377" s="10"/>
      <c r="F377" s="10"/>
      <c r="G377" s="10">
        <f>SUM($K$21:K377)-SUM($N$21:N377)</f>
        <v>-100.76597222222178</v>
      </c>
      <c r="H377" s="49">
        <f t="shared" si="26"/>
      </c>
      <c r="J377" s="36">
        <f t="shared" si="28"/>
        <v>4.468750000000001</v>
      </c>
      <c r="K377" s="33">
        <f t="shared" si="29"/>
        <v>0</v>
      </c>
      <c r="L377" s="10"/>
      <c r="N377" s="39">
        <v>0.2923611111111111</v>
      </c>
    </row>
    <row r="378" spans="1:14" ht="13.5" thickBot="1">
      <c r="A378" s="8">
        <f t="shared" si="27"/>
        <v>41632</v>
      </c>
      <c r="B378" s="10"/>
      <c r="C378" s="10"/>
      <c r="D378" s="10"/>
      <c r="E378" s="10"/>
      <c r="F378" s="10"/>
      <c r="G378" s="10">
        <f>SUM($K$21:K378)-SUM($N$21:N378)</f>
        <v>-101.05833333333288</v>
      </c>
      <c r="H378" s="49">
        <f t="shared" si="26"/>
      </c>
      <c r="J378" s="36">
        <f t="shared" si="28"/>
        <v>4.468750000000001</v>
      </c>
      <c r="K378" s="33">
        <f t="shared" si="29"/>
        <v>0</v>
      </c>
      <c r="L378" s="10"/>
      <c r="N378" s="39">
        <v>0.2923611111111111</v>
      </c>
    </row>
    <row r="379" spans="1:14" ht="13.5" thickBot="1">
      <c r="A379" s="8">
        <f t="shared" si="27"/>
        <v>41633</v>
      </c>
      <c r="B379" s="10"/>
      <c r="C379" s="10"/>
      <c r="D379" s="10"/>
      <c r="E379" s="10"/>
      <c r="F379" s="10"/>
      <c r="G379" s="10">
        <f>SUM($K$21:K379)-SUM($N$21:N379)</f>
        <v>-101.35069444444399</v>
      </c>
      <c r="H379" s="49">
        <f t="shared" si="26"/>
      </c>
      <c r="J379" s="36">
        <f t="shared" si="28"/>
        <v>4.468750000000001</v>
      </c>
      <c r="K379" s="33">
        <f t="shared" si="29"/>
        <v>0</v>
      </c>
      <c r="L379" s="10"/>
      <c r="N379" s="39">
        <v>0.2923611111111111</v>
      </c>
    </row>
    <row r="380" spans="1:14" ht="13.5" thickBot="1">
      <c r="A380" s="8">
        <f t="shared" si="27"/>
        <v>41634</v>
      </c>
      <c r="B380" s="10"/>
      <c r="C380" s="10"/>
      <c r="D380" s="10"/>
      <c r="E380" s="10"/>
      <c r="F380" s="10"/>
      <c r="G380" s="10">
        <f>SUM($K$21:K380)-SUM($N$21:N380)</f>
        <v>-101.6430555555551</v>
      </c>
      <c r="H380" s="49">
        <f t="shared" si="26"/>
      </c>
      <c r="J380" s="36">
        <f t="shared" si="28"/>
        <v>4.468750000000001</v>
      </c>
      <c r="K380" s="33">
        <f t="shared" si="29"/>
        <v>0</v>
      </c>
      <c r="L380" s="10"/>
      <c r="N380" s="39">
        <v>0.2923611111111111</v>
      </c>
    </row>
    <row r="381" spans="1:14" ht="13.5" thickBot="1">
      <c r="A381" s="8">
        <f t="shared" si="27"/>
        <v>41635</v>
      </c>
      <c r="B381" s="10"/>
      <c r="C381" s="10"/>
      <c r="D381" s="10"/>
      <c r="E381" s="10"/>
      <c r="F381" s="10"/>
      <c r="G381" s="10">
        <f>SUM($K$21:K381)-SUM($N$21:N381)</f>
        <v>-101.9354166666662</v>
      </c>
      <c r="H381" s="49">
        <f t="shared" si="26"/>
      </c>
      <c r="J381" s="36">
        <f t="shared" si="28"/>
        <v>4.468750000000001</v>
      </c>
      <c r="K381" s="33">
        <f t="shared" si="29"/>
        <v>0</v>
      </c>
      <c r="L381" s="10"/>
      <c r="N381" s="39">
        <v>0.2923611111111111</v>
      </c>
    </row>
    <row r="382" spans="1:14" s="16" customFormat="1" ht="13.5" thickBot="1">
      <c r="A382" s="8">
        <f t="shared" si="27"/>
        <v>41636</v>
      </c>
      <c r="B382" s="15"/>
      <c r="C382" s="15"/>
      <c r="D382" s="15"/>
      <c r="E382" s="15"/>
      <c r="F382" s="15"/>
      <c r="G382" s="10">
        <f>SUM($K$21:K382)-SUM($N$21:N382)</f>
        <v>-102.2277777777773</v>
      </c>
      <c r="H382" s="49">
        <f t="shared" si="26"/>
      </c>
      <c r="I382" s="38"/>
      <c r="J382" s="36">
        <f t="shared" si="28"/>
        <v>4.468750000000001</v>
      </c>
      <c r="K382" s="38">
        <f t="shared" si="29"/>
        <v>0</v>
      </c>
      <c r="L382" s="15"/>
      <c r="M382" s="40"/>
      <c r="N382" s="39">
        <v>0.2923611111111111</v>
      </c>
    </row>
    <row r="383" spans="1:14" s="16" customFormat="1" ht="13.5" thickBot="1">
      <c r="A383" s="8">
        <f t="shared" si="27"/>
        <v>41637</v>
      </c>
      <c r="B383" s="15"/>
      <c r="C383" s="15"/>
      <c r="D383" s="15"/>
      <c r="E383" s="15"/>
      <c r="F383" s="15"/>
      <c r="G383" s="10">
        <f>SUM($K$21:K383)-SUM($N$21:N383)</f>
        <v>-102.52013888888841</v>
      </c>
      <c r="H383" s="49">
        <f t="shared" si="26"/>
      </c>
      <c r="I383" s="38"/>
      <c r="J383" s="36">
        <f t="shared" si="28"/>
        <v>4.468750000000001</v>
      </c>
      <c r="K383" s="38">
        <f t="shared" si="29"/>
        <v>0</v>
      </c>
      <c r="L383" s="15"/>
      <c r="M383" s="40"/>
      <c r="N383" s="39">
        <v>0.2923611111111111</v>
      </c>
    </row>
    <row r="384" spans="1:14" ht="13.5" thickBot="1">
      <c r="A384" s="8">
        <f t="shared" si="27"/>
        <v>41638</v>
      </c>
      <c r="B384" s="10"/>
      <c r="C384" s="10"/>
      <c r="D384" s="10"/>
      <c r="E384" s="10"/>
      <c r="F384" s="10"/>
      <c r="G384" s="10">
        <f>SUM($K$21:K384)-SUM($N$21:N384)</f>
        <v>-102.81249999999952</v>
      </c>
      <c r="H384" s="49">
        <f t="shared" si="26"/>
      </c>
      <c r="J384" s="36">
        <f t="shared" si="28"/>
        <v>4.468750000000001</v>
      </c>
      <c r="K384" s="33">
        <f t="shared" si="29"/>
        <v>0</v>
      </c>
      <c r="L384" s="10"/>
      <c r="N384" s="39">
        <v>0.2923611111111111</v>
      </c>
    </row>
    <row r="385" spans="1:14" ht="13.5" thickBot="1">
      <c r="A385" s="8">
        <f t="shared" si="27"/>
        <v>41639</v>
      </c>
      <c r="B385" s="10"/>
      <c r="C385" s="10"/>
      <c r="D385" s="10"/>
      <c r="E385" s="10"/>
      <c r="F385" s="10"/>
      <c r="G385" s="10">
        <f>SUM($K$21:K385)-SUM($N$21:N385)</f>
        <v>-103.10486111111062</v>
      </c>
      <c r="H385" s="49">
        <f t="shared" si="26"/>
      </c>
      <c r="J385" s="36">
        <f t="shared" si="28"/>
        <v>4.468750000000001</v>
      </c>
      <c r="K385" s="33">
        <f t="shared" si="29"/>
        <v>0</v>
      </c>
      <c r="L385" s="10"/>
      <c r="N385" s="39">
        <v>0.2923611111111111</v>
      </c>
    </row>
    <row r="386" spans="1:14" ht="13.5" thickBot="1">
      <c r="A386" s="14"/>
      <c r="B386" s="10"/>
      <c r="C386" s="10"/>
      <c r="D386" s="10"/>
      <c r="E386" s="10"/>
      <c r="F386" s="10"/>
      <c r="G386" s="10">
        <f>SUM($K$21:K386)-SUM($N$21:N386)</f>
        <v>-103.39722222222173</v>
      </c>
      <c r="H386" s="49">
        <f t="shared" si="26"/>
      </c>
      <c r="J386" s="36">
        <f t="shared" si="28"/>
        <v>4.468750000000001</v>
      </c>
      <c r="K386" s="33">
        <f t="shared" si="29"/>
        <v>0</v>
      </c>
      <c r="L386" s="10"/>
      <c r="N386" s="39">
        <v>0.2923611111111111</v>
      </c>
    </row>
    <row r="387" spans="1:14" ht="13.5" thickBot="1">
      <c r="A387" s="14"/>
      <c r="B387" s="10"/>
      <c r="C387" s="10"/>
      <c r="D387" s="10"/>
      <c r="E387" s="10"/>
      <c r="F387" s="10"/>
      <c r="G387" s="10">
        <f>SUM($K$21:K387)-SUM($N$21:N387)</f>
        <v>-103.68958333333283</v>
      </c>
      <c r="H387" s="49">
        <f t="shared" si="26"/>
      </c>
      <c r="J387" s="36">
        <f t="shared" si="28"/>
        <v>4.468750000000001</v>
      </c>
      <c r="K387" s="33">
        <f t="shared" si="29"/>
        <v>0</v>
      </c>
      <c r="L387" s="10"/>
      <c r="N387" s="39">
        <v>0.2923611111111111</v>
      </c>
    </row>
    <row r="388" spans="1:14" ht="13.5" thickBot="1">
      <c r="A388" s="14"/>
      <c r="B388" s="10"/>
      <c r="C388" s="10"/>
      <c r="D388" s="10"/>
      <c r="E388" s="10"/>
      <c r="F388" s="10"/>
      <c r="G388" s="10">
        <f>SUM($K$21:K388)-SUM($N$21:N388)</f>
        <v>-103.98194444444394</v>
      </c>
      <c r="H388" s="49">
        <f t="shared" si="26"/>
      </c>
      <c r="J388" s="36">
        <f t="shared" si="28"/>
        <v>4.468750000000001</v>
      </c>
      <c r="K388" s="33">
        <f t="shared" si="29"/>
        <v>0</v>
      </c>
      <c r="L388" s="10"/>
      <c r="N388" s="39">
        <v>0.2923611111111111</v>
      </c>
    </row>
    <row r="389" spans="1:14" ht="13.5" thickBot="1">
      <c r="A389" s="14"/>
      <c r="G389" s="10">
        <f>SUM($K$21:K389)-SUM($N$21:N389)</f>
        <v>-104.27430555555505</v>
      </c>
      <c r="H389" s="49">
        <f t="shared" si="26"/>
      </c>
      <c r="J389" s="36">
        <f t="shared" si="28"/>
        <v>4.468750000000001</v>
      </c>
      <c r="N389" s="39">
        <v>0.2923611111111111</v>
      </c>
    </row>
    <row r="390" spans="1:14" ht="13.5" thickBot="1">
      <c r="A390" s="14"/>
      <c r="G390" s="10">
        <f>SUM($K$21:K390)-SUM($N$21:N390)</f>
        <v>-104.56666666666615</v>
      </c>
      <c r="H390" s="49">
        <f t="shared" si="26"/>
      </c>
      <c r="J390" s="36">
        <f t="shared" si="28"/>
        <v>4.468750000000001</v>
      </c>
      <c r="N390" s="39">
        <v>0.2923611111111111</v>
      </c>
    </row>
    <row r="391" spans="1:14" ht="13.5" thickBot="1">
      <c r="A391" s="14"/>
      <c r="G391" s="10">
        <f>SUM($K$21:K391)-SUM($N$21:N391)</f>
        <v>-104.85902777777726</v>
      </c>
      <c r="H391" s="49">
        <f t="shared" si="26"/>
      </c>
      <c r="J391" s="36">
        <f t="shared" si="28"/>
        <v>4.468750000000001</v>
      </c>
      <c r="N391" s="39">
        <v>0.2923611111111111</v>
      </c>
    </row>
    <row r="392" spans="1:14" ht="13.5" thickBot="1">
      <c r="A392" s="14"/>
      <c r="G392" s="10">
        <f>SUM($K$21:K392)-SUM($N$21:N392)</f>
        <v>-105.15138888888836</v>
      </c>
      <c r="H392" s="49">
        <f t="shared" si="26"/>
      </c>
      <c r="J392" s="36">
        <f t="shared" si="28"/>
        <v>4.468750000000001</v>
      </c>
      <c r="N392" s="39">
        <v>0.2923611111111111</v>
      </c>
    </row>
    <row r="393" spans="1:14" ht="13.5" thickBot="1">
      <c r="A393" s="14"/>
      <c r="G393" s="10">
        <f>SUM($K$21:K393)-SUM($N$21:N393)</f>
        <v>-105.44374999999947</v>
      </c>
      <c r="H393" s="49">
        <f t="shared" si="26"/>
      </c>
      <c r="J393" s="36">
        <f t="shared" si="28"/>
        <v>4.468750000000001</v>
      </c>
      <c r="N393" s="39">
        <v>0.2923611111111111</v>
      </c>
    </row>
    <row r="394" spans="1:14" ht="13.5" thickBot="1">
      <c r="A394" s="14"/>
      <c r="G394" s="10">
        <f>SUM($K$21:K394)-SUM($N$21:N394)</f>
        <v>-105.73611111111057</v>
      </c>
      <c r="H394" s="49">
        <f t="shared" si="26"/>
      </c>
      <c r="J394" s="36">
        <f t="shared" si="28"/>
        <v>4.468750000000001</v>
      </c>
      <c r="N394" s="39">
        <v>0.2923611111111111</v>
      </c>
    </row>
    <row r="395" spans="1:14" ht="13.5" thickBot="1">
      <c r="A395" s="14"/>
      <c r="G395" s="10">
        <f>SUM($K$21:K395)-SUM($N$21:N395)</f>
        <v>-106.02847222222168</v>
      </c>
      <c r="H395" s="49">
        <f t="shared" si="26"/>
      </c>
      <c r="J395" s="36">
        <f t="shared" si="28"/>
        <v>4.468750000000001</v>
      </c>
      <c r="N395" s="39">
        <v>0.2923611111111111</v>
      </c>
    </row>
    <row r="396" spans="1:14" ht="13.5" thickBot="1">
      <c r="A396" s="14"/>
      <c r="G396" s="10">
        <f>SUM($K$21:K396)-SUM($N$21:N396)</f>
        <v>-106.32083333333279</v>
      </c>
      <c r="H396" s="49">
        <f t="shared" si="26"/>
      </c>
      <c r="J396" s="36">
        <f t="shared" si="28"/>
        <v>4.468750000000001</v>
      </c>
      <c r="N396" s="39">
        <v>0.2923611111111111</v>
      </c>
    </row>
    <row r="397" spans="1:14" ht="13.5" thickBot="1">
      <c r="A397" s="14"/>
      <c r="G397" s="10">
        <f>SUM($K$21:K397)-SUM($N$21:N397)</f>
        <v>-106.61319444444389</v>
      </c>
      <c r="H397" s="49">
        <f t="shared" si="26"/>
      </c>
      <c r="J397" s="36">
        <f t="shared" si="28"/>
        <v>4.468750000000001</v>
      </c>
      <c r="N397" s="39">
        <v>0.2923611111111111</v>
      </c>
    </row>
    <row r="398" spans="1:14" ht="13.5" thickBot="1">
      <c r="A398" s="14"/>
      <c r="G398" s="10">
        <f>SUM($K$21:K398)-SUM($N$21:N398)</f>
        <v>-106.905555555555</v>
      </c>
      <c r="H398" s="49">
        <f t="shared" si="26"/>
      </c>
      <c r="J398" s="36">
        <f t="shared" si="28"/>
        <v>4.468750000000001</v>
      </c>
      <c r="N398" s="39">
        <v>0.2923611111111111</v>
      </c>
    </row>
    <row r="399" spans="1:14" ht="13.5" thickBot="1">
      <c r="A399" s="14"/>
      <c r="G399" s="10">
        <f>SUM($K$21:K399)-SUM($N$21:N399)</f>
        <v>-107.1979166666661</v>
      </c>
      <c r="H399" s="49">
        <f t="shared" si="26"/>
      </c>
      <c r="J399" s="36">
        <f t="shared" si="28"/>
        <v>4.468750000000001</v>
      </c>
      <c r="N399" s="39">
        <v>0.2923611111111111</v>
      </c>
    </row>
    <row r="400" spans="1:14" ht="13.5" thickBot="1">
      <c r="A400" s="14"/>
      <c r="G400" s="10">
        <f>SUM($K$21:K400)-SUM($N$21:N400)</f>
        <v>-107.49027777777721</v>
      </c>
      <c r="H400" s="49">
        <f t="shared" si="26"/>
      </c>
      <c r="J400" s="36">
        <f t="shared" si="28"/>
        <v>4.468750000000001</v>
      </c>
      <c r="N400" s="39">
        <v>0.2923611111111111</v>
      </c>
    </row>
    <row r="401" spans="1:14" ht="13.5" thickBot="1">
      <c r="A401" s="14"/>
      <c r="G401" s="10">
        <f>SUM($K$21:K401)-SUM($N$21:N401)</f>
        <v>-107.78263888888831</v>
      </c>
      <c r="H401" s="49">
        <f t="shared" si="26"/>
      </c>
      <c r="J401" s="36">
        <f t="shared" si="28"/>
        <v>4.468750000000001</v>
      </c>
      <c r="N401" s="39">
        <v>0.2923611111111111</v>
      </c>
    </row>
    <row r="402" spans="1:14" ht="13.5" thickBot="1">
      <c r="A402" s="14"/>
      <c r="G402" s="10">
        <f>SUM($K$21:K402)-SUM($N$21:N402)</f>
        <v>-108.07499999999942</v>
      </c>
      <c r="H402" s="49">
        <f t="shared" si="26"/>
      </c>
      <c r="J402" s="36">
        <f t="shared" si="28"/>
        <v>4.468750000000001</v>
      </c>
      <c r="N402" s="39">
        <v>0.2923611111111111</v>
      </c>
    </row>
    <row r="403" spans="1:14" ht="13.5" thickBot="1">
      <c r="A403" s="14"/>
      <c r="G403" s="10">
        <f>SUM($K$21:K403)-SUM($N$21:N403)</f>
        <v>-108.36736111111053</v>
      </c>
      <c r="H403" s="49">
        <f t="shared" si="26"/>
      </c>
      <c r="J403" s="36">
        <f t="shared" si="28"/>
        <v>4.468750000000001</v>
      </c>
      <c r="N403" s="39">
        <v>0.2923611111111111</v>
      </c>
    </row>
    <row r="404" spans="1:14" ht="13.5" thickBot="1">
      <c r="A404" s="14"/>
      <c r="G404" s="10">
        <f>SUM($K$21:K404)-SUM($N$21:N404)</f>
        <v>-108.65972222222163</v>
      </c>
      <c r="H404" s="49">
        <f t="shared" si="26"/>
      </c>
      <c r="J404" s="36">
        <f t="shared" si="28"/>
        <v>4.468750000000001</v>
      </c>
      <c r="N404" s="39">
        <v>0.2923611111111111</v>
      </c>
    </row>
    <row r="405" spans="1:14" ht="13.5" thickBot="1">
      <c r="A405" s="14"/>
      <c r="G405" s="10">
        <f>SUM($K$21:K405)-SUM($N$21:N405)</f>
        <v>-108.95208333333274</v>
      </c>
      <c r="H405" s="49">
        <f t="shared" si="26"/>
      </c>
      <c r="J405" s="36">
        <f t="shared" si="28"/>
        <v>4.468750000000001</v>
      </c>
      <c r="N405" s="39">
        <v>0.2923611111111111</v>
      </c>
    </row>
    <row r="406" spans="1:14" ht="13.5" thickBot="1">
      <c r="A406" s="14"/>
      <c r="G406" s="10">
        <f>SUM($K$21:K406)-SUM($N$21:N406)</f>
        <v>-109.24444444444384</v>
      </c>
      <c r="H406" s="49">
        <f aca="true" t="shared" si="30" ref="H406:H420">IF(E406="","",IF(G406&lt;0,"-"," ")&amp;TEXT(ABS(G406),"[h]:mm"))</f>
      </c>
      <c r="J406" s="36">
        <f t="shared" si="28"/>
        <v>4.468750000000001</v>
      </c>
      <c r="N406" s="39">
        <v>0.2923611111111111</v>
      </c>
    </row>
    <row r="407" spans="1:14" ht="13.5" thickBot="1">
      <c r="A407" s="14"/>
      <c r="G407" s="10">
        <f>SUM($K$21:K407)-SUM($N$21:N407)</f>
        <v>-109.53680555555495</v>
      </c>
      <c r="H407" s="49">
        <f t="shared" si="30"/>
      </c>
      <c r="J407" s="36">
        <f aca="true" t="shared" si="31" ref="J407:J412">K407+SUM(J406)</f>
        <v>4.468750000000001</v>
      </c>
      <c r="N407" s="39">
        <v>0.2923611111111111</v>
      </c>
    </row>
    <row r="408" spans="1:14" ht="13.5" thickBot="1">
      <c r="A408" s="14"/>
      <c r="G408" s="10">
        <f>SUM($K$21:K408)-SUM($N$21:N408)</f>
        <v>-109.82916666666605</v>
      </c>
      <c r="H408" s="49">
        <f t="shared" si="30"/>
      </c>
      <c r="J408" s="36">
        <f t="shared" si="31"/>
        <v>4.468750000000001</v>
      </c>
      <c r="N408" s="39">
        <v>0.2923611111111111</v>
      </c>
    </row>
    <row r="409" spans="1:14" ht="13.5" thickBot="1">
      <c r="A409" s="14"/>
      <c r="G409" s="10">
        <f>SUM($K$21:K409)-SUM($N$21:N409)</f>
        <v>-110.12152777777716</v>
      </c>
      <c r="H409" s="49">
        <f t="shared" si="30"/>
      </c>
      <c r="J409" s="36">
        <f t="shared" si="31"/>
        <v>4.468750000000001</v>
      </c>
      <c r="N409" s="39">
        <v>0.2923611111111111</v>
      </c>
    </row>
    <row r="410" spans="1:14" ht="13.5" thickBot="1">
      <c r="A410" s="14"/>
      <c r="G410" s="10">
        <f>SUM($K$21:K410)-SUM($N$21:N410)</f>
        <v>-110.41388888888827</v>
      </c>
      <c r="H410" s="49">
        <f t="shared" si="30"/>
      </c>
      <c r="J410" s="36">
        <f t="shared" si="31"/>
        <v>4.468750000000001</v>
      </c>
      <c r="N410" s="39">
        <v>0.2923611111111111</v>
      </c>
    </row>
    <row r="411" spans="1:10" ht="13.5" thickBot="1">
      <c r="A411" s="14"/>
      <c r="G411" s="10">
        <f>SUM($K$21:K411)-SUM($N$21:N411)</f>
        <v>-110.41388888888827</v>
      </c>
      <c r="H411" s="49">
        <f t="shared" si="30"/>
      </c>
      <c r="J411" s="36">
        <f t="shared" si="31"/>
        <v>4.468750000000001</v>
      </c>
    </row>
    <row r="412" spans="1:10" ht="12.75">
      <c r="A412" s="14"/>
      <c r="G412" s="10">
        <f>SUM($K$21:K412)-SUM($N$21:N412)</f>
        <v>-110.41388888888827</v>
      </c>
      <c r="H412" s="49">
        <f t="shared" si="30"/>
      </c>
      <c r="J412" s="36">
        <f t="shared" si="31"/>
        <v>4.468750000000001</v>
      </c>
    </row>
    <row r="413" spans="1:10" ht="12.75">
      <c r="A413" s="14"/>
      <c r="G413" s="10">
        <f>SUM($K$21:K413)-SUM($N$21:N413)</f>
        <v>-110.41388888888827</v>
      </c>
      <c r="H413" s="49">
        <f t="shared" si="30"/>
      </c>
      <c r="J413" s="33">
        <f aca="true" t="shared" si="32" ref="J413:J434">J412+K413</f>
        <v>4.468750000000001</v>
      </c>
    </row>
    <row r="414" spans="1:10" ht="12.75">
      <c r="A414" s="14"/>
      <c r="G414" s="10">
        <f>SUM($K$21:K414)-SUM($N$21:N414)</f>
        <v>-110.41388888888827</v>
      </c>
      <c r="H414" s="49">
        <f t="shared" si="30"/>
      </c>
      <c r="J414" s="33">
        <f t="shared" si="32"/>
        <v>4.468750000000001</v>
      </c>
    </row>
    <row r="415" spans="1:10" ht="12.75">
      <c r="A415" s="14"/>
      <c r="G415" s="10">
        <f>SUM($K$21:K415)-SUM($N$21:N415)</f>
        <v>-110.41388888888827</v>
      </c>
      <c r="H415" s="49">
        <f t="shared" si="30"/>
      </c>
      <c r="J415" s="33">
        <f t="shared" si="32"/>
        <v>4.468750000000001</v>
      </c>
    </row>
    <row r="416" spans="1:10" ht="12.75">
      <c r="A416" s="14"/>
      <c r="G416" s="10">
        <f>SUM($K$21:K416)-SUM($N$21:N416)</f>
        <v>-110.41388888888827</v>
      </c>
      <c r="H416" s="49">
        <f t="shared" si="30"/>
      </c>
      <c r="J416" s="33">
        <f t="shared" si="32"/>
        <v>4.468750000000001</v>
      </c>
    </row>
    <row r="417" spans="1:10" ht="12.75">
      <c r="A417" s="14"/>
      <c r="G417" s="10">
        <f>SUM($K$21:K417)-SUM($N$21:N417)</f>
        <v>-110.41388888888827</v>
      </c>
      <c r="H417" s="49">
        <f t="shared" si="30"/>
      </c>
      <c r="J417" s="33">
        <f t="shared" si="32"/>
        <v>4.468750000000001</v>
      </c>
    </row>
    <row r="418" spans="1:10" ht="12.75">
      <c r="A418" s="14"/>
      <c r="G418" s="10">
        <f>SUM($K$21:K418)-SUM($N$21:N418)</f>
        <v>-110.41388888888827</v>
      </c>
      <c r="H418" s="49">
        <f t="shared" si="30"/>
      </c>
      <c r="J418" s="33">
        <f t="shared" si="32"/>
        <v>4.468750000000001</v>
      </c>
    </row>
    <row r="419" spans="1:10" ht="12.75">
      <c r="A419" s="14"/>
      <c r="G419" s="10">
        <f>SUM($K$21:K419)-SUM($N$21:N419)</f>
        <v>-110.41388888888827</v>
      </c>
      <c r="H419" s="49">
        <f t="shared" si="30"/>
      </c>
      <c r="J419" s="33">
        <f t="shared" si="32"/>
        <v>4.468750000000001</v>
      </c>
    </row>
    <row r="420" spans="1:10" ht="12.75">
      <c r="A420" s="14"/>
      <c r="G420" s="10">
        <f>SUM($K$21:K420)-SUM($N$21:N420)</f>
        <v>-110.41388888888827</v>
      </c>
      <c r="H420" s="49">
        <f t="shared" si="30"/>
      </c>
      <c r="J420" s="33">
        <f t="shared" si="32"/>
        <v>4.468750000000001</v>
      </c>
    </row>
    <row r="421" spans="1:10" ht="12.75">
      <c r="A421" s="14"/>
      <c r="J421" s="33">
        <f t="shared" si="32"/>
        <v>4.468750000000001</v>
      </c>
    </row>
    <row r="422" spans="1:10" ht="12.75">
      <c r="A422" s="14"/>
      <c r="J422" s="33">
        <f t="shared" si="32"/>
        <v>4.468750000000001</v>
      </c>
    </row>
    <row r="423" spans="1:10" ht="12.75">
      <c r="A423" s="14"/>
      <c r="J423" s="33">
        <f t="shared" si="32"/>
        <v>4.468750000000001</v>
      </c>
    </row>
    <row r="424" spans="1:10" ht="12.75">
      <c r="A424" s="14"/>
      <c r="J424" s="33">
        <f t="shared" si="32"/>
        <v>4.468750000000001</v>
      </c>
    </row>
    <row r="425" spans="1:10" ht="12.75">
      <c r="A425" s="14"/>
      <c r="J425" s="33">
        <f t="shared" si="32"/>
        <v>4.468750000000001</v>
      </c>
    </row>
    <row r="426" spans="1:10" ht="12.75">
      <c r="A426" s="14"/>
      <c r="J426" s="33">
        <f t="shared" si="32"/>
        <v>4.468750000000001</v>
      </c>
    </row>
    <row r="427" spans="1:10" ht="12.75">
      <c r="A427" s="14"/>
      <c r="J427" s="33">
        <f t="shared" si="32"/>
        <v>4.468750000000001</v>
      </c>
    </row>
    <row r="428" spans="1:10" ht="12.75">
      <c r="A428" s="14"/>
      <c r="J428" s="33">
        <f t="shared" si="32"/>
        <v>4.468750000000001</v>
      </c>
    </row>
    <row r="429" ht="12.75">
      <c r="J429" s="33">
        <f t="shared" si="32"/>
        <v>4.468750000000001</v>
      </c>
    </row>
    <row r="430" ht="12.75">
      <c r="J430" s="33">
        <f t="shared" si="32"/>
        <v>4.468750000000001</v>
      </c>
    </row>
    <row r="431" ht="12.75">
      <c r="J431" s="33">
        <f t="shared" si="32"/>
        <v>4.468750000000001</v>
      </c>
    </row>
    <row r="432" ht="12.75">
      <c r="J432" s="33">
        <f t="shared" si="32"/>
        <v>4.468750000000001</v>
      </c>
    </row>
    <row r="433" ht="12.75">
      <c r="J433" s="33">
        <f t="shared" si="32"/>
        <v>4.468750000000001</v>
      </c>
    </row>
    <row r="434" ht="12.75">
      <c r="J434" s="33">
        <f t="shared" si="32"/>
        <v>4.468750000000001</v>
      </c>
    </row>
  </sheetData>
  <sheetProtection/>
  <mergeCells count="3">
    <mergeCell ref="B19:C19"/>
    <mergeCell ref="D19:E19"/>
    <mergeCell ref="D2:E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Stryker Orthopaedics Caen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braffray</dc:creator>
  <cp:keywords/>
  <dc:description/>
  <cp:lastModifiedBy>Eric</cp:lastModifiedBy>
  <dcterms:created xsi:type="dcterms:W3CDTF">2008-09-17T09:30:43Z</dcterms:created>
  <dcterms:modified xsi:type="dcterms:W3CDTF">2013-01-06T19:15:10Z</dcterms:modified>
  <cp:category/>
  <cp:version/>
  <cp:contentType/>
  <cp:contentStatus/>
</cp:coreProperties>
</file>