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885" yWindow="885" windowWidth="20730" windowHeight="11760" tabRatio="500"/>
  </bookViews>
  <sheets>
    <sheet name="Feuil1" sheetId="1" r:id="rId1"/>
    <sheet name="Feuil2" sheetId="2" r:id="rId2"/>
  </sheets>
  <definedNames>
    <definedName name="_xlnm.Print_Area" localSheetId="0">Feuil1!$A$3:$J$14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E5" i="1"/>
  <c r="D6" i="1"/>
  <c r="E6" i="1"/>
  <c r="D7" i="1"/>
  <c r="E7" i="1"/>
  <c r="D8" i="1"/>
  <c r="E8" i="1"/>
  <c r="D9" i="1"/>
  <c r="E9" i="1"/>
  <c r="D10" i="1"/>
  <c r="E10" i="1"/>
  <c r="E4" i="1"/>
  <c r="D4" i="1"/>
  <c r="E2" i="2"/>
  <c r="E3" i="2"/>
  <c r="E1" i="1"/>
  <c r="D3" i="2"/>
  <c r="C3" i="2"/>
  <c r="D2" i="2"/>
</calcChain>
</file>

<file path=xl/sharedStrings.xml><?xml version="1.0" encoding="utf-8"?>
<sst xmlns="http://schemas.openxmlformats.org/spreadsheetml/2006/main" count="21" uniqueCount="13">
  <si>
    <t>Pays</t>
  </si>
  <si>
    <t>Jour/heure départ</t>
  </si>
  <si>
    <t>Jour/heure retour</t>
  </si>
  <si>
    <t>Montant versé</t>
  </si>
  <si>
    <t>Durée voyage en hh:mm</t>
  </si>
  <si>
    <t>Allemagne</t>
  </si>
  <si>
    <t>Durée</t>
  </si>
  <si>
    <t>Total</t>
  </si>
  <si>
    <t>France</t>
  </si>
  <si>
    <t>Italie</t>
  </si>
  <si>
    <t>Espagne</t>
  </si>
  <si>
    <t>Supérieur à</t>
  </si>
  <si>
    <t>Inférieur 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</si>
</sst>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6" formatCode="[mm]"/>
    <numFmt numFmtId="167" formatCode="_-* #,##0.00\ [$€-1]_-;\-* #,##0.00\ [$€-1]_-;_-* &quot;-&quot;??\ [$€-1]_-;_-@_-"/>
    <numFmt numFmtId="168" formatCode="[hh]:mm"/>
    <numFmt numFmtId="171" formatCode="_-* #,##0\ &quot;€&quot;_-;\-* #,##0\ &quot;€&quot;_-;_-* &quot;-&quot;??\ &quot;€&quot;_-;_-@_-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68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71" fontId="2" fillId="0" borderId="0" xfId="1" applyNumberFormat="1" applyFont="1" applyBorder="1" applyAlignment="1">
      <alignment horizontal="center"/>
    </xf>
    <xf numFmtId="171" fontId="0" fillId="0" borderId="0" xfId="0" applyNumberFormat="1" applyFont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 wrapText="1"/>
    </xf>
    <xf numFmtId="167" fontId="7" fillId="2" borderId="0" xfId="1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168" fontId="1" fillId="0" borderId="0" xfId="0" applyNumberFormat="1" applyFont="1" applyBorder="1" applyAlignment="1">
      <alignment horizontal="center" vertical="center"/>
    </xf>
    <xf numFmtId="167" fontId="1" fillId="0" borderId="0" xfId="1" applyNumberFormat="1" applyFont="1" applyBorder="1"/>
    <xf numFmtId="167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7" fontId="1" fillId="0" borderId="0" xfId="0" applyNumberFormat="1" applyFont="1" applyBorder="1"/>
    <xf numFmtId="166" fontId="6" fillId="0" borderId="0" xfId="0" applyNumberFormat="1" applyFont="1" applyBorder="1" applyAlignment="1">
      <alignment horizontal="center"/>
    </xf>
    <xf numFmtId="22" fontId="1" fillId="0" borderId="0" xfId="0" applyNumberFormat="1" applyFont="1" applyBorder="1" applyAlignment="1">
      <alignment horizontal="center"/>
    </xf>
    <xf numFmtId="22" fontId="7" fillId="2" borderId="0" xfId="0" applyNumberFormat="1" applyFont="1" applyFill="1" applyBorder="1" applyAlignment="1">
      <alignment horizontal="center" vertical="center" wrapText="1"/>
    </xf>
    <xf numFmtId="22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/>
    <xf numFmtId="44" fontId="1" fillId="0" borderId="0" xfId="1" applyNumberFormat="1" applyFont="1" applyBorder="1" applyAlignment="1">
      <alignment vertical="center"/>
    </xf>
  </cellXfs>
  <cellStyles count="1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Monétaire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14"/>
  <sheetViews>
    <sheetView tabSelected="1" zoomScale="85" zoomScaleNormal="85" zoomScalePageLayoutView="125" workbookViewId="0"/>
  </sheetViews>
  <sheetFormatPr baseColWidth="10" defaultRowHeight="15" x14ac:dyDescent="0.25"/>
  <cols>
    <col min="1" max="1" width="10.625" style="12" customWidth="1"/>
    <col min="2" max="3" width="17.375" style="20" bestFit="1" customWidth="1"/>
    <col min="4" max="4" width="11" style="17" bestFit="1" customWidth="1"/>
    <col min="5" max="5" width="10.875" style="15" bestFit="1" customWidth="1"/>
    <col min="6" max="6" width="11" style="11"/>
    <col min="7" max="7" width="11.125" style="11" bestFit="1" customWidth="1"/>
    <col min="8" max="8" width="17.875" style="12" bestFit="1" customWidth="1"/>
    <col min="9" max="9" width="21.875" style="12" bestFit="1" customWidth="1"/>
    <col min="10" max="10" width="20.5" style="12" bestFit="1" customWidth="1"/>
    <col min="11" max="11" width="18.125" style="11" bestFit="1" customWidth="1"/>
    <col min="12" max="12" width="17.125" style="11" bestFit="1" customWidth="1"/>
    <col min="13" max="16384" width="11" style="11"/>
  </cols>
  <sheetData>
    <row r="1" spans="1:11" x14ac:dyDescent="0.25">
      <c r="D1" s="19" t="s">
        <v>7</v>
      </c>
      <c r="E1" s="18">
        <f>SUM(E4:E99)</f>
        <v>158</v>
      </c>
    </row>
    <row r="2" spans="1:11" ht="7.5" customHeight="1" x14ac:dyDescent="0.25"/>
    <row r="3" spans="1:11" ht="45" x14ac:dyDescent="0.25">
      <c r="A3" s="8" t="s">
        <v>0</v>
      </c>
      <c r="B3" s="21" t="s">
        <v>1</v>
      </c>
      <c r="C3" s="21" t="s">
        <v>2</v>
      </c>
      <c r="D3" s="9" t="s">
        <v>4</v>
      </c>
      <c r="E3" s="10" t="s">
        <v>3</v>
      </c>
      <c r="K3" s="13"/>
    </row>
    <row r="4" spans="1:11" x14ac:dyDescent="0.25">
      <c r="A4" s="13" t="s">
        <v>5</v>
      </c>
      <c r="B4" s="22">
        <v>41430.708333333336</v>
      </c>
      <c r="C4" s="22">
        <v>41432.857638888891</v>
      </c>
      <c r="D4" s="14">
        <f>IF(A4="","",(C4-B4))</f>
        <v>2.1493055555547471</v>
      </c>
      <c r="E4" s="24">
        <f>IF(A4="","",ROUNDDOWN(D4,0)*VLOOKUP(A4,Feuil2!$A:$D,2,FALSE)+VLOOKUP(A4,Feuil2!$A:$E,IF(D4-ROUNDDOWN(D4,0)&lt;Feuil2!$D$3,5,IF(D4-ROUNDDOWN(D4,0)&lt;Feuil2!$C$3,4,IF(D4-ROUNDDOWN(D4,0)&lt;Feuil2!$B$3,3,5))),FALSE))</f>
        <v>48</v>
      </c>
      <c r="F4" s="23"/>
    </row>
    <row r="5" spans="1:11" x14ac:dyDescent="0.25">
      <c r="A5" s="12" t="s">
        <v>9</v>
      </c>
      <c r="B5" s="22">
        <v>41430.708333333336</v>
      </c>
      <c r="C5" s="22">
        <v>41432.274305555555</v>
      </c>
      <c r="D5" s="14">
        <f t="shared" ref="D5:D10" si="0">IF(A5="","",(C5-B5))</f>
        <v>1.5659722222189885</v>
      </c>
      <c r="E5" s="24">
        <f>IF(A5="","",ROUNDDOWN(D5,0)*VLOOKUP(A5,Feuil2!$A:$D,2,FALSE)+VLOOKUP(A5,Feuil2!$A:$E,IF(D5-ROUNDDOWN(D5,0)&lt;Feuil2!$D$3,5,IF(D5-ROUNDDOWN(D5,0)&lt;Feuil2!$C$3,4,IF(D5-ROUNDDOWN(D5,0)&lt;Feuil2!$B$3,3,5))),FALSE))</f>
        <v>52</v>
      </c>
      <c r="F5" s="23"/>
      <c r="H5" s="16"/>
      <c r="I5" s="16"/>
      <c r="J5" s="16"/>
    </row>
    <row r="6" spans="1:11" x14ac:dyDescent="0.25">
      <c r="A6" s="12" t="s">
        <v>8</v>
      </c>
      <c r="B6" s="22">
        <v>41430.708333333336</v>
      </c>
      <c r="C6" s="22">
        <v>41431.982638888891</v>
      </c>
      <c r="D6" s="14">
        <f t="shared" si="0"/>
        <v>1.2743055555547471</v>
      </c>
      <c r="E6" s="24">
        <f>IF(A6="","",ROUNDDOWN(D6,0)*VLOOKUP(A6,Feuil2!$A:$D,2,FALSE)+VLOOKUP(A6,Feuil2!$A:$E,IF(D6-ROUNDDOWN(D6,0)&lt;Feuil2!$D$3,5,IF(D6-ROUNDDOWN(D6,0)&lt;Feuil2!$C$3,4,IF(D6-ROUNDDOWN(D6,0)&lt;Feuil2!$B$3,3,5))),FALSE))</f>
        <v>58</v>
      </c>
      <c r="H6" s="16"/>
      <c r="I6" s="16"/>
      <c r="J6" s="16"/>
    </row>
    <row r="7" spans="1:11" x14ac:dyDescent="0.25">
      <c r="D7" s="14" t="str">
        <f t="shared" si="0"/>
        <v/>
      </c>
      <c r="E7" s="24" t="str">
        <f>IF(A7="","",ROUNDDOWN(D7,0)*VLOOKUP(A7,Feuil2!$A:$D,2,FALSE)+VLOOKUP(A7,Feuil2!$A:$E,IF(D7-ROUNDDOWN(D7,0)&lt;Feuil2!$D$3,5,IF(D7-ROUNDDOWN(D7,0)&lt;Feuil2!$C$3,4,IF(D7-ROUNDDOWN(D7,0)&lt;Feuil2!$B$3,3,5))),FALSE))</f>
        <v/>
      </c>
      <c r="H7" s="16"/>
      <c r="I7" s="16"/>
      <c r="J7" s="16"/>
    </row>
    <row r="8" spans="1:11" x14ac:dyDescent="0.25">
      <c r="D8" s="14" t="str">
        <f t="shared" si="0"/>
        <v/>
      </c>
      <c r="E8" s="24" t="str">
        <f>IF(A8="","",ROUNDDOWN(D8,0)*VLOOKUP(A8,Feuil2!$A:$D,2,FALSE)+VLOOKUP(A8,Feuil2!$A:$E,IF(D8-ROUNDDOWN(D8,0)&lt;Feuil2!$D$3,5,IF(D8-ROUNDDOWN(D8,0)&lt;Feuil2!$C$3,4,IF(D8-ROUNDDOWN(D8,0)&lt;Feuil2!$B$3,3,5))),FALSE))</f>
        <v/>
      </c>
    </row>
    <row r="9" spans="1:11" x14ac:dyDescent="0.25">
      <c r="D9" s="14" t="str">
        <f t="shared" si="0"/>
        <v/>
      </c>
      <c r="E9" s="24" t="str">
        <f>IF(A9="","",ROUNDDOWN(D9,0)*VLOOKUP(A9,Feuil2!$A:$D,2,FALSE)+VLOOKUP(A9,Feuil2!$A:$E,IF(D9-ROUNDDOWN(D9,0)&lt;Feuil2!$D$3,5,IF(D9-ROUNDDOWN(D9,0)&lt;Feuil2!$C$3,4,IF(D9-ROUNDDOWN(D9,0)&lt;Feuil2!$B$3,3,5))),FALSE))</f>
        <v/>
      </c>
    </row>
    <row r="10" spans="1:11" x14ac:dyDescent="0.25">
      <c r="D10" s="14" t="str">
        <f t="shared" si="0"/>
        <v/>
      </c>
      <c r="E10" s="24" t="str">
        <f>IF(A10="","",ROUNDDOWN(D10,0)*VLOOKUP(A10,Feuil2!$A:$D,2,FALSE)+VLOOKUP(A10,Feuil2!$A:$E,IF(D10-ROUNDDOWN(D10,0)&lt;Feuil2!$D$3,5,IF(D10-ROUNDDOWN(D10,0)&lt;Feuil2!$C$3,4,IF(D10-ROUNDDOWN(D10,0)&lt;Feuil2!$B$3,3,5))),FALSE))</f>
        <v/>
      </c>
    </row>
    <row r="14" spans="1:11" x14ac:dyDescent="0.25">
      <c r="D14" s="11"/>
      <c r="E14" s="11"/>
    </row>
  </sheetData>
  <phoneticPr fontId="5" type="noConversion"/>
  <pageMargins left="0.75" right="0.75" top="1" bottom="1" header="0.5" footer="0.5"/>
  <pageSetup paperSize="9" scale="5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3" sqref="B3"/>
    </sheetView>
  </sheetViews>
  <sheetFormatPr baseColWidth="10" defaultRowHeight="15.75" x14ac:dyDescent="0.25"/>
  <cols>
    <col min="1" max="1" width="10" style="1" bestFit="1" customWidth="1"/>
    <col min="2" max="4" width="5.75" style="1" bestFit="1" customWidth="1"/>
    <col min="5" max="5" width="6.25" style="1" bestFit="1" customWidth="1"/>
    <col min="6" max="16384" width="11" style="1"/>
  </cols>
  <sheetData>
    <row r="1" spans="1:5" x14ac:dyDescent="0.25">
      <c r="B1" s="2"/>
      <c r="C1" s="2"/>
      <c r="D1" s="2"/>
      <c r="E1" s="2"/>
    </row>
    <row r="2" spans="1:5" x14ac:dyDescent="0.25">
      <c r="A2" s="1" t="s">
        <v>12</v>
      </c>
      <c r="B2" s="2"/>
      <c r="C2" s="3">
        <v>1</v>
      </c>
      <c r="D2" s="3">
        <f>1/24*14</f>
        <v>0.58333333333333326</v>
      </c>
      <c r="E2" s="3">
        <f>1/24*8</f>
        <v>0.33333333333333331</v>
      </c>
    </row>
    <row r="3" spans="1:5" x14ac:dyDescent="0.25">
      <c r="A3" s="1" t="s">
        <v>11</v>
      </c>
      <c r="B3" s="3">
        <v>1</v>
      </c>
      <c r="C3" s="3">
        <f>1/24*14</f>
        <v>0.58333333333333326</v>
      </c>
      <c r="D3" s="3">
        <f>1/24*8</f>
        <v>0.33333333333333331</v>
      </c>
      <c r="E3" s="3">
        <f>1/24*0</f>
        <v>0</v>
      </c>
    </row>
    <row r="4" spans="1:5" x14ac:dyDescent="0.25">
      <c r="B4" s="4" t="s">
        <v>3</v>
      </c>
      <c r="C4" s="4"/>
      <c r="D4" s="4"/>
    </row>
    <row r="5" spans="1:5" x14ac:dyDescent="0.25">
      <c r="A5" s="7" t="s">
        <v>0</v>
      </c>
      <c r="B5" s="7" t="s">
        <v>6</v>
      </c>
      <c r="C5" s="7" t="s">
        <v>6</v>
      </c>
      <c r="D5" s="7" t="s">
        <v>6</v>
      </c>
      <c r="E5" s="7" t="s">
        <v>6</v>
      </c>
    </row>
    <row r="6" spans="1:5" x14ac:dyDescent="0.25">
      <c r="A6" s="1" t="s">
        <v>5</v>
      </c>
      <c r="B6" s="5">
        <v>24</v>
      </c>
      <c r="C6" s="5">
        <v>12</v>
      </c>
      <c r="D6" s="5">
        <v>6</v>
      </c>
      <c r="E6" s="5">
        <v>0</v>
      </c>
    </row>
    <row r="7" spans="1:5" x14ac:dyDescent="0.25">
      <c r="A7" s="1" t="s">
        <v>10</v>
      </c>
      <c r="B7" s="6">
        <v>36</v>
      </c>
      <c r="C7" s="6">
        <v>24</v>
      </c>
      <c r="D7" s="6">
        <v>12</v>
      </c>
      <c r="E7" s="6">
        <v>0</v>
      </c>
    </row>
    <row r="8" spans="1:5" x14ac:dyDescent="0.25">
      <c r="A8" s="1" t="s">
        <v>8</v>
      </c>
      <c r="B8" s="6">
        <v>58</v>
      </c>
      <c r="C8" s="6">
        <v>39</v>
      </c>
      <c r="D8" s="6">
        <v>20</v>
      </c>
      <c r="E8" s="6">
        <v>0</v>
      </c>
    </row>
    <row r="9" spans="1:5" x14ac:dyDescent="0.25">
      <c r="A9" s="1" t="s">
        <v>9</v>
      </c>
      <c r="B9" s="6">
        <v>39</v>
      </c>
      <c r="C9" s="6">
        <v>26</v>
      </c>
      <c r="D9" s="6">
        <v>13</v>
      </c>
      <c r="E9" s="6">
        <v>0</v>
      </c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EZAV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MELONE Perso</dc:creator>
  <cp:lastModifiedBy>Cédric Guérin</cp:lastModifiedBy>
  <dcterms:created xsi:type="dcterms:W3CDTF">2013-06-12T20:03:31Z</dcterms:created>
  <dcterms:modified xsi:type="dcterms:W3CDTF">2013-06-12T22:45:36Z</dcterms:modified>
</cp:coreProperties>
</file>