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0" yWindow="210" windowWidth="12510" windowHeight="7305" activeTab="0"/>
  </bookViews>
  <sheets>
    <sheet name="jan" sheetId="1" r:id="rId1"/>
    <sheet name="fev" sheetId="2" r:id="rId2"/>
    <sheet name="mars" sheetId="3" r:id="rId3"/>
    <sheet name="Données" sheetId="4" r:id="rId4"/>
  </sheets>
  <externalReferences>
    <externalReference r:id="rId7"/>
  </externalReferences>
  <definedNames>
    <definedName name="_xlfn.SUMIFS" hidden="1">#NAME?</definedName>
    <definedName name="An">'[1]Récap annuel'!$A$1</definedName>
    <definedName name="Atelier" localSheetId="1">'fev'!#REF!</definedName>
    <definedName name="Atelier" localSheetId="2">'mars'!#REF!</definedName>
    <definedName name="Atelier">'jan'!#REF!</definedName>
    <definedName name="Codes" localSheetId="1">'fev'!#REF!</definedName>
    <definedName name="Codes" localSheetId="2">'mars'!#REF!</definedName>
    <definedName name="Codes">'jan'!#REF!</definedName>
    <definedName name="fériés">'Données'!$A$2:$A$14</definedName>
    <definedName name="Nuit_Prado" localSheetId="1">'fev'!#REF!</definedName>
    <definedName name="Nuit_Prado" localSheetId="2">'mars'!#REF!</definedName>
    <definedName name="Nuit_Prado">'jan'!#REF!</definedName>
    <definedName name="Nuit_RGB" localSheetId="1">'fev'!#REF!</definedName>
    <definedName name="Nuit_RGB" localSheetId="2">'mars'!#REF!</definedName>
    <definedName name="Nuit_RGB">'jan'!#REF!</definedName>
    <definedName name="Personnel" localSheetId="1">'fev'!#REF!</definedName>
    <definedName name="Personnel" localSheetId="2">'mars'!#REF!</definedName>
    <definedName name="Personnel">'jan'!#REF!</definedName>
    <definedName name="Soir_Prado" localSheetId="1">'fev'!#REF!</definedName>
    <definedName name="Soir_Prado" localSheetId="2">'mars'!#REF!</definedName>
    <definedName name="Soir_Prado">'jan'!#REF!</definedName>
  </definedNames>
  <calcPr fullCalcOnLoad="1"/>
</workbook>
</file>

<file path=xl/comments1.xml><?xml version="1.0" encoding="utf-8"?>
<comments xmlns="http://schemas.openxmlformats.org/spreadsheetml/2006/main">
  <authors>
    <author>nico</author>
  </authors>
  <commentList>
    <comment ref="I4" authorId="0">
      <text>
        <r>
          <rPr>
            <b/>
            <sz val="10"/>
            <rFont val="Tahoma"/>
            <family val="2"/>
          </rPr>
          <t>nico:</t>
        </r>
        <r>
          <rPr>
            <sz val="10"/>
            <rFont val="Tahoma"/>
            <family val="2"/>
          </rPr>
          <t xml:space="preserve">
j'aimerai  que si dans la cellule h4 si je mes o(en cas d'heure sup)  sa se mette dans i4 et que sa decompte pas dans k4
</t>
        </r>
      </text>
    </comment>
  </commentList>
</comments>
</file>

<file path=xl/comments4.xml><?xml version="1.0" encoding="utf-8"?>
<comments xmlns="http://schemas.openxmlformats.org/spreadsheetml/2006/main">
  <authors>
    <author>Daniel Maeder</author>
  </authors>
  <commentList>
    <comment ref="E1" authorId="0">
      <text>
        <r>
          <rPr>
            <b/>
            <sz val="8"/>
            <rFont val="Tahoma"/>
            <family val="2"/>
          </rPr>
          <t>Daniel Maeder:</t>
        </r>
        <r>
          <rPr>
            <sz val="8"/>
            <rFont val="Tahoma"/>
            <family val="2"/>
          </rPr>
          <t xml:space="preserve">
Entrer la date de début de contrat</t>
        </r>
      </text>
    </comment>
    <comment ref="G1" authorId="0">
      <text>
        <r>
          <rPr>
            <b/>
            <sz val="8"/>
            <rFont val="Tahoma"/>
            <family val="2"/>
          </rPr>
          <t>Daniel Maeder:</t>
        </r>
        <r>
          <rPr>
            <sz val="8"/>
            <rFont val="Tahoma"/>
            <family val="2"/>
          </rPr>
          <t xml:space="preserve">
Introduire le temps de présence quotidien.</t>
        </r>
      </text>
    </comment>
    <comment ref="H1" authorId="0">
      <text>
        <r>
          <rPr>
            <b/>
            <sz val="8"/>
            <rFont val="Tahoma"/>
            <family val="2"/>
          </rPr>
          <t>Daniel Maeder:</t>
        </r>
        <r>
          <rPr>
            <sz val="8"/>
            <rFont val="Tahoma"/>
            <family val="2"/>
          </rPr>
          <t xml:space="preserve">
Liste des codes d'absences.</t>
        </r>
      </text>
    </comment>
  </commentList>
</comments>
</file>

<file path=xl/sharedStrings.xml><?xml version="1.0" encoding="utf-8"?>
<sst xmlns="http://schemas.openxmlformats.org/spreadsheetml/2006/main" count="84" uniqueCount="29">
  <si>
    <t>Total</t>
  </si>
  <si>
    <t>Cumul</t>
  </si>
  <si>
    <t>Arrivée</t>
  </si>
  <si>
    <t>Départ</t>
  </si>
  <si>
    <t>Code</t>
  </si>
  <si>
    <t>Codes</t>
  </si>
  <si>
    <t>Temps</t>
  </si>
  <si>
    <t>Temps par défaut</t>
  </si>
  <si>
    <t>Férié</t>
  </si>
  <si>
    <t>Date début de contrat</t>
  </si>
  <si>
    <t>Remarques</t>
  </si>
  <si>
    <t>Fériés de l'année</t>
  </si>
  <si>
    <t>repos hebdo</t>
  </si>
  <si>
    <t>cp</t>
  </si>
  <si>
    <t>total janvier</t>
  </si>
  <si>
    <t>absence</t>
  </si>
  <si>
    <t>recap</t>
  </si>
  <si>
    <t xml:space="preserve">cp </t>
  </si>
  <si>
    <t>cp pris</t>
  </si>
  <si>
    <t>cp restant</t>
  </si>
  <si>
    <t>cp acquis</t>
  </si>
  <si>
    <t>sou total</t>
  </si>
  <si>
    <t>temps heure sup</t>
  </si>
  <si>
    <t>hs</t>
  </si>
  <si>
    <t xml:space="preserve">arret maladie </t>
  </si>
  <si>
    <t>accident de travail</t>
  </si>
  <si>
    <t>H RECUP</t>
  </si>
  <si>
    <t>h recup</t>
  </si>
  <si>
    <t>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</si>
</sst>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[$-F800]dddd\,\ mmmm\ dd\,\ yyyy"/>
    <numFmt numFmtId="173" formatCode="[h]&quot;h&quot;mm"/>
    <numFmt numFmtId="174" formatCode="[$-100C]dddd\,\ d\.\ mmmm\ yyyy"/>
    <numFmt numFmtId="175" formatCode="[$-F400]h:mm:ss\ AM/PM"/>
    <numFmt numFmtId="176" formatCode="[h]:mm"/>
    <numFmt numFmtId="177" formatCode="[hh]:mm"/>
    <numFmt numFmtId="178" formatCode="[$-807]dddd\,\ d\.\ mmmm\ yyyy"/>
    <numFmt numFmtId="179" formatCode="[$-40C]dddd\ d\ mmmm\ yyyy"/>
    <numFmt numFmtId="180" formatCode="mmm\-yy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1" fillId="27" borderId="3" applyNumberFormat="0" applyFon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Font="1" applyAlignment="1">
      <alignment horizontal="center"/>
    </xf>
    <xf numFmtId="172" fontId="0" fillId="0" borderId="0" xfId="0" applyNumberFormat="1" applyFill="1" applyAlignment="1">
      <alignment vertical="top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20" fontId="0" fillId="34" borderId="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20" fontId="0" fillId="35" borderId="1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4" fontId="0" fillId="33" borderId="10" xfId="0" applyNumberFormat="1" applyFill="1" applyBorder="1" applyAlignment="1">
      <alignment/>
    </xf>
    <xf numFmtId="20" fontId="0" fillId="0" borderId="0" xfId="0" applyNumberFormat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0" borderId="14" xfId="0" applyBorder="1" applyAlignment="1">
      <alignment/>
    </xf>
    <xf numFmtId="172" fontId="5" fillId="0" borderId="15" xfId="0" applyNumberFormat="1" applyFont="1" applyFill="1" applyBorder="1" applyAlignment="1" applyProtection="1">
      <alignment/>
      <protection hidden="1"/>
    </xf>
    <xf numFmtId="172" fontId="0" fillId="0" borderId="15" xfId="0" applyNumberFormat="1" applyFill="1" applyBorder="1" applyAlignment="1" applyProtection="1">
      <alignment/>
      <protection hidden="1"/>
    </xf>
    <xf numFmtId="172" fontId="0" fillId="0" borderId="16" xfId="0" applyNumberFormat="1" applyFill="1" applyBorder="1" applyAlignment="1" applyProtection="1">
      <alignment/>
      <protection hidden="1"/>
    </xf>
    <xf numFmtId="20" fontId="0" fillId="34" borderId="0" xfId="0" applyNumberFormat="1" applyFill="1" applyAlignment="1">
      <alignment/>
    </xf>
    <xf numFmtId="172" fontId="0" fillId="36" borderId="0" xfId="0" applyNumberFormat="1" applyFill="1" applyAlignment="1">
      <alignment vertical="top"/>
    </xf>
    <xf numFmtId="20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177" fontId="0" fillId="36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7" fontId="0" fillId="0" borderId="0" xfId="0" applyNumberFormat="1" applyFill="1" applyAlignment="1">
      <alignment horizontal="center"/>
    </xf>
    <xf numFmtId="0" fontId="0" fillId="34" borderId="11" xfId="0" applyFont="1" applyFill="1" applyBorder="1" applyAlignment="1">
      <alignment/>
    </xf>
    <xf numFmtId="20" fontId="0" fillId="34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37" borderId="0" xfId="0" applyNumberFormat="1" applyFill="1" applyAlignment="1">
      <alignment vertical="top"/>
    </xf>
    <xf numFmtId="172" fontId="0" fillId="0" borderId="0" xfId="0" applyNumberFormat="1" applyFont="1" applyFill="1" applyAlignment="1">
      <alignment vertical="top"/>
    </xf>
    <xf numFmtId="20" fontId="0" fillId="0" borderId="0" xfId="0" applyNumberFormat="1" applyAlignment="1">
      <alignment/>
    </xf>
    <xf numFmtId="0" fontId="0" fillId="33" borderId="10" xfId="0" applyFont="1" applyFill="1" applyBorder="1" applyAlignment="1">
      <alignment horizontal="center" vertical="center"/>
    </xf>
    <xf numFmtId="20" fontId="0" fillId="0" borderId="0" xfId="0" applyNumberFormat="1" applyFont="1" applyAlignment="1">
      <alignment horizontal="center"/>
    </xf>
    <xf numFmtId="177" fontId="0" fillId="37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3">
    <dxf>
      <fill>
        <patternFill>
          <bgColor indexed="47"/>
        </patternFill>
      </fill>
    </dxf>
    <dxf>
      <fill>
        <patternFill patternType="solid">
          <bgColor indexed="13"/>
        </patternFill>
      </fill>
    </dxf>
    <dxf>
      <fill>
        <patternFill>
          <bgColor rgb="FF7030A0"/>
        </patternFill>
      </fill>
    </dxf>
    <dxf>
      <fill>
        <patternFill patternType="solid">
          <bgColor rgb="FFFFFF00"/>
        </patternFill>
      </fill>
    </dxf>
    <dxf>
      <fill>
        <patternFill patternType="solid">
          <fgColor indexed="13"/>
          <bgColor indexed="42"/>
        </patternFill>
      </fill>
    </dxf>
    <dxf>
      <fill>
        <patternFill>
          <bgColor rgb="FF7030A0"/>
        </patternFill>
      </fill>
    </dxf>
    <dxf>
      <fill>
        <patternFill patternType="solid">
          <bgColor rgb="FFFFFF00"/>
        </patternFill>
      </fill>
    </dxf>
    <dxf>
      <fill>
        <patternFill>
          <bgColor rgb="FF7030A0"/>
        </patternFill>
      </fill>
    </dxf>
    <dxf>
      <fill>
        <patternFill patternType="solid">
          <bgColor rgb="FFFFFF00"/>
        </patternFill>
      </fill>
    </dxf>
    <dxf>
      <fill>
        <patternFill>
          <bgColor rgb="FF7030A0"/>
        </patternFill>
      </fill>
    </dxf>
    <dxf>
      <fill>
        <patternFill patternType="solid">
          <bgColor rgb="FFFFFF00"/>
        </patternFill>
      </fill>
    </dxf>
    <dxf>
      <fill>
        <patternFill>
          <bgColor rgb="FF7030A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ning%20de%20pr&#233;sence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ning de présence 2012"/>
      <sheetName val="Janvier "/>
      <sheetName val="Février"/>
      <sheetName val="Mars"/>
      <sheetName val="Avril"/>
      <sheetName val="Mai"/>
      <sheetName val="Juin"/>
      <sheetName val="Juillet"/>
      <sheetName val="Août"/>
      <sheetName val="Septembre"/>
      <sheetName val="Octobre"/>
      <sheetName val="Novembre"/>
      <sheetName val="Decembre"/>
      <sheetName val="Récap annuel"/>
      <sheetName val="Données"/>
    </sheetNames>
    <sheetDataSet>
      <sheetData sheetId="13">
        <row r="1">
          <cell r="A1">
            <v>2013</v>
          </cell>
        </row>
      </sheetData>
    </sheetDataSet>
  </externalBook>
</externalLink>
</file>

<file path=xl/tables/table1.xml><?xml version="1.0" encoding="utf-8"?>
<table xmlns="http://schemas.openxmlformats.org/spreadsheetml/2006/main" id="19" name="Table620" displayName="Table620" ref="H1:I8" comment="" totalsRowShown="0">
  <autoFilter ref="H1:I8"/>
  <tableColumns count="2">
    <tableColumn id="1" name="Codes"/>
    <tableColumn id="2" name="Temp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0"/>
  <sheetViews>
    <sheetView tabSelected="1" zoomScale="85" zoomScaleNormal="85" zoomScalePageLayoutView="0" workbookViewId="0" topLeftCell="A1">
      <pane xSplit="1" ySplit="1" topLeftCell="B2" activePane="bottomRight" state="frozen"/>
      <selection pane="topLeft" activeCell="A35" sqref="A35:IV62"/>
      <selection pane="topRight" activeCell="A35" sqref="A35:IV62"/>
      <selection pane="bottomLeft" activeCell="A35" sqref="A35:IV62"/>
      <selection pane="bottomRight" activeCell="N10" sqref="N10"/>
    </sheetView>
  </sheetViews>
  <sheetFormatPr defaultColWidth="9.140625" defaultRowHeight="12.75"/>
  <cols>
    <col min="1" max="1" width="27.140625" style="0" bestFit="1" customWidth="1"/>
    <col min="2" max="2" width="8.7109375" style="0" customWidth="1"/>
    <col min="3" max="3" width="7.28125" style="0" customWidth="1"/>
    <col min="4" max="4" width="8.421875" style="0" customWidth="1"/>
    <col min="5" max="5" width="8.00390625" style="0" customWidth="1"/>
    <col min="6" max="6" width="10.7109375" style="0" customWidth="1"/>
    <col min="7" max="7" width="8.140625" style="0" customWidth="1"/>
    <col min="8" max="8" width="5.00390625" style="0" customWidth="1"/>
    <col min="9" max="10" width="10.7109375" style="0" customWidth="1"/>
    <col min="11" max="11" width="19.8515625" style="0" customWidth="1"/>
    <col min="12" max="12" width="2.8515625" style="0" customWidth="1"/>
  </cols>
  <sheetData>
    <row r="1" spans="1:11" ht="12.75">
      <c r="A1" s="46">
        <v>2013</v>
      </c>
      <c r="B1" s="1" t="s">
        <v>2</v>
      </c>
      <c r="C1" s="1" t="s">
        <v>3</v>
      </c>
      <c r="D1" s="1" t="s">
        <v>2</v>
      </c>
      <c r="E1" s="1" t="s">
        <v>3</v>
      </c>
      <c r="F1" s="8" t="s">
        <v>4</v>
      </c>
      <c r="G1" s="1" t="s">
        <v>0</v>
      </c>
      <c r="H1" s="1" t="s">
        <v>27</v>
      </c>
      <c r="I1" s="39" t="s">
        <v>26</v>
      </c>
      <c r="J1" s="39" t="s">
        <v>23</v>
      </c>
      <c r="K1" s="21" t="s">
        <v>10</v>
      </c>
    </row>
    <row r="2" spans="1:14" ht="12.75">
      <c r="A2" s="36">
        <f>DATE(A1,1,1)</f>
        <v>39813</v>
      </c>
      <c r="B2" s="40"/>
      <c r="C2" s="40"/>
      <c r="D2" s="18"/>
      <c r="E2" s="18"/>
      <c r="F2" s="9" t="s">
        <v>8</v>
      </c>
      <c r="G2" s="5">
        <f>IF(OR(B2="",C2=""),0,MOD(C2-B2,1))+IF(OR(D2="",E2=""),0,MOD(E2-D2,1))+IF(F2="",0,VLOOKUP(F2,Données!$H$2:$I$8,2,FALSE))</f>
        <v>0</v>
      </c>
      <c r="H2" s="5"/>
      <c r="I2" s="5" t="str">
        <f>IF(H2="o",G2-Données!$G$1,"00:00")</f>
        <v>00:00</v>
      </c>
      <c r="J2" s="5" t="str">
        <f>IF(OR(F2=Données!$H$2,F2=Données!$H$3,F2=Données!$H$4,F2=Données!$H$5,F2=Données!$H$7,F2=Données!$H$6),"00:00",(G2-Données!$G$2)-I2)</f>
        <v>00:00</v>
      </c>
      <c r="K2" s="5"/>
      <c r="N2">
        <f>COUNTIF(fériés,A2)</f>
        <v>1</v>
      </c>
    </row>
    <row r="3" spans="1:11" ht="12.75">
      <c r="A3" s="7">
        <f aca="true" t="shared" si="0" ref="A3:A32">A2+1</f>
        <v>39814</v>
      </c>
      <c r="B3" s="18">
        <v>0.375</v>
      </c>
      <c r="C3" s="18">
        <v>0.5</v>
      </c>
      <c r="D3" s="18">
        <v>0.5833333333333334</v>
      </c>
      <c r="E3" s="18">
        <v>0.7708333333333334</v>
      </c>
      <c r="F3" s="47" t="s">
        <v>12</v>
      </c>
      <c r="G3" s="5">
        <f>IF(OR(B3="",C3=""),0,MOD(C3-B3,1))+IF(OR(D3="",E3=""),0,MOD(E3-D3,1))+IF(F3="",0,VLOOKUP(F3,Données!$H$2:$I$8,2,FALSE))</f>
        <v>0.3125</v>
      </c>
      <c r="H3" s="42" t="s">
        <v>28</v>
      </c>
      <c r="I3" s="5">
        <f>IF(H3="o",G3-Données!$G$1,"00:00")</f>
        <v>0</v>
      </c>
      <c r="J3" s="5" t="str">
        <f>IF(OR(F3=Données!$H$2,F3=Données!$H$3,F3=Données!$H$4,F3=Données!$H$5,F3=Données!$H$7,F3=Données!$H$6),"00:00",(G3-Données!$G$2)-I3)</f>
        <v>00:00</v>
      </c>
      <c r="K3" s="5"/>
    </row>
    <row r="4" spans="1:11" ht="12.75">
      <c r="A4" s="7">
        <f t="shared" si="0"/>
        <v>39815</v>
      </c>
      <c r="B4" s="18">
        <v>0.375</v>
      </c>
      <c r="C4" s="18">
        <v>0.5</v>
      </c>
      <c r="D4" s="18">
        <v>0.5833333333333334</v>
      </c>
      <c r="E4" s="18">
        <v>0.7708333333333334</v>
      </c>
      <c r="F4" s="9"/>
      <c r="G4" s="5">
        <f>IF(OR(B4="",C4=""),0,MOD(C4-B4,1))+IF(OR(D4="",E4=""),0,MOD(E4-D4,1))+IF(F4="",0,VLOOKUP(F4,Données!$H$2:$I$8,2,FALSE))</f>
        <v>0.3125</v>
      </c>
      <c r="H4" s="42"/>
      <c r="I4" s="5" t="str">
        <f>IF(H4="o",G4-Données!$G$1,"00:00")</f>
        <v>00:00</v>
      </c>
      <c r="J4" s="5">
        <f>IF(OR(F4=Données!$H$2,F4=Données!$H$3,F4=Données!$H$4,F4=Données!$H$5,F4=Données!$H$7,F4=Données!$H$6),"00:00",(G4-Données!$G$2)-I4)</f>
        <v>0.020833333333333315</v>
      </c>
      <c r="K4" s="5"/>
    </row>
    <row r="5" spans="1:11" ht="12.75">
      <c r="A5" s="7">
        <f t="shared" si="0"/>
        <v>39816</v>
      </c>
      <c r="B5" s="18">
        <v>0.375</v>
      </c>
      <c r="C5" s="18">
        <v>0.5</v>
      </c>
      <c r="D5" s="18">
        <v>0.583333333333333</v>
      </c>
      <c r="E5" s="18">
        <v>0.7708333333333334</v>
      </c>
      <c r="F5" s="9"/>
      <c r="G5" s="5">
        <f>IF(OR(B5="",C5=""),0,MOD(C5-B5,1))+IF(OR(D5="",E5=""),0,MOD(E5-D5,1))+IF(F5="",0,VLOOKUP(F5,Données!$H$2:$I$8,2,FALSE))</f>
        <v>0.31250000000000033</v>
      </c>
      <c r="H5" s="5"/>
      <c r="I5" s="5" t="str">
        <f>IF(H5="o",G5-Données!$G$1,"00:00")</f>
        <v>00:00</v>
      </c>
      <c r="J5" s="5">
        <f>IF(OR(F5=Données!$H$2,F5=Données!$H$3,F5=Données!$H$4,F5=Données!$H$5,F5=Données!$H$7,F5=Données!$H$6),"00:00",(G5-Données!$G$2)-I5)</f>
        <v>0.020833333333333648</v>
      </c>
      <c r="K5" s="5"/>
    </row>
    <row r="6" spans="1:11" ht="12.75">
      <c r="A6" s="7">
        <f t="shared" si="0"/>
        <v>39817</v>
      </c>
      <c r="B6" s="18">
        <v>0.3958333333333333</v>
      </c>
      <c r="C6" s="18">
        <v>0.5</v>
      </c>
      <c r="D6" s="18">
        <v>0.5416666666666666</v>
      </c>
      <c r="E6" s="18">
        <v>0.75</v>
      </c>
      <c r="F6" s="9"/>
      <c r="G6" s="5">
        <f>IF(OR(B6="",C6=""),0,MOD(C6-B6,1))+IF(OR(D6="",E6=""),0,MOD(E6-D6,1))+IF(F6="",0,VLOOKUP(F6,Données!$H$2:$I$8,2,FALSE))</f>
        <v>0.31250000000000006</v>
      </c>
      <c r="H6" s="5"/>
      <c r="I6" s="5" t="str">
        <f>IF(H6="o",G6-Données!$G$1,"00:00")</f>
        <v>00:00</v>
      </c>
      <c r="J6" s="5">
        <f>IF(OR(F6=Données!$H$2,F6=Données!$H$3,F6=Données!$H$4,F6=Données!$H$5,F6=Données!$H$7,F6=Données!$H$6),"00:00",(G6-Données!$G$2)-I6)</f>
        <v>0.02083333333333337</v>
      </c>
      <c r="K6" s="5"/>
    </row>
    <row r="7" spans="1:11" ht="12.75">
      <c r="A7" s="7">
        <f t="shared" si="0"/>
        <v>39818</v>
      </c>
      <c r="B7" s="31"/>
      <c r="C7" s="31"/>
      <c r="D7" s="31"/>
      <c r="E7" s="31"/>
      <c r="F7" s="9"/>
      <c r="G7" s="5">
        <f>SUM(G2:G6)</f>
        <v>1.2500000000000004</v>
      </c>
      <c r="H7" s="32"/>
      <c r="I7" s="5">
        <f>SUM(I2:I6)</f>
        <v>0</v>
      </c>
      <c r="J7" s="5">
        <f>SUM(J2:J6)</f>
        <v>0.06250000000000033</v>
      </c>
      <c r="K7" s="41"/>
    </row>
    <row r="8" spans="1:11" ht="12.75">
      <c r="A8" s="7">
        <f t="shared" si="0"/>
        <v>39819</v>
      </c>
      <c r="B8" s="18">
        <v>0.375</v>
      </c>
      <c r="C8" s="18">
        <v>0.5</v>
      </c>
      <c r="D8" s="18">
        <v>0.5833333333333334</v>
      </c>
      <c r="E8" s="18">
        <v>0.7708333333333334</v>
      </c>
      <c r="F8" s="9"/>
      <c r="G8" s="5">
        <f>IF(OR(B8="",C8=""),0,MOD(C8-B8,1))+IF(OR(D8="",E8=""),0,MOD(E8-D8,1))+IF(F8="",0,VLOOKUP(F8,Données!$H$2:$I$8,2,FALSE))</f>
        <v>0.3125</v>
      </c>
      <c r="H8" s="5"/>
      <c r="I8" s="5" t="str">
        <f>IF(H8="o",G8-Données!$G$1,"00:00")</f>
        <v>00:00</v>
      </c>
      <c r="J8" s="5">
        <f>IF(OR(F8=Données!$H$2,F8=Données!$H$3,F8=Données!$H$4,F8=Données!$H$5,F8=Données!$H$7,F8=Données!$H$6),"00:00",(G8-Données!$G$2)-I8)</f>
        <v>0.020833333333333315</v>
      </c>
      <c r="K8" s="5"/>
    </row>
    <row r="9" spans="1:11" ht="12.75">
      <c r="A9" s="7">
        <f t="shared" si="0"/>
        <v>39820</v>
      </c>
      <c r="B9" s="18">
        <v>0.375</v>
      </c>
      <c r="C9" s="18">
        <v>0.5</v>
      </c>
      <c r="D9" s="18">
        <v>0.5833333333333334</v>
      </c>
      <c r="E9" s="18">
        <v>0.7708333333333334</v>
      </c>
      <c r="F9" s="9"/>
      <c r="G9" s="5">
        <f>IF(OR(B9="",C9=""),0,MOD(C9-B9,1))+IF(OR(D9="",E9=""),0,MOD(E9-D9,1))+IF(F9="",0,VLOOKUP(F9,Données!$H$2:$I$8,2,FALSE))</f>
        <v>0.3125</v>
      </c>
      <c r="H9" s="5"/>
      <c r="I9" s="5" t="str">
        <f>IF(H9="o",G9-Données!$G$1,"00:00")</f>
        <v>00:00</v>
      </c>
      <c r="J9" s="5">
        <f>IF(OR(F9=Données!$H$2,F9=Données!$H$3,F9=Données!$H$4,F9=Données!$H$5,F9=Données!$H$7,F9=Données!$H$6),"00:00",(G9-Données!$G$2)-I9)</f>
        <v>0.020833333333333315</v>
      </c>
      <c r="K9" s="5"/>
    </row>
    <row r="10" spans="1:11" ht="12.75">
      <c r="A10" s="7">
        <f t="shared" si="0"/>
        <v>39821</v>
      </c>
      <c r="B10" s="18"/>
      <c r="C10" s="18"/>
      <c r="D10" s="18"/>
      <c r="E10" s="18"/>
      <c r="F10" s="9" t="s">
        <v>12</v>
      </c>
      <c r="G10" s="5">
        <f>IF(OR(B10="",C10=""),0,MOD(C10-B10,1))+IF(OR(D10="",E10=""),0,MOD(E10-D10,1))+IF(F10="",0,VLOOKUP(F10,Données!$H$2:$I$8,2,FALSE))</f>
        <v>0</v>
      </c>
      <c r="H10" s="42"/>
      <c r="I10" s="5" t="str">
        <f>IF(H10="o",G10-Données!$G$1,"00:00")</f>
        <v>00:00</v>
      </c>
      <c r="J10" s="5" t="str">
        <f>IF(OR(F10=Données!$H$2,F10=Données!$H$3,F10=Données!$H$4,F10=Données!$H$5,F10=Données!$H$7,F10=Données!$H$6),"00:00",(G10-Données!$G$2)-I10)</f>
        <v>00:00</v>
      </c>
      <c r="K10" s="5"/>
    </row>
    <row r="11" spans="1:11" ht="12.75">
      <c r="A11" s="7">
        <f t="shared" si="0"/>
        <v>39822</v>
      </c>
      <c r="B11" s="18">
        <v>0.375</v>
      </c>
      <c r="C11" s="18">
        <v>0.5</v>
      </c>
      <c r="D11" s="18">
        <v>0.583333333333333</v>
      </c>
      <c r="E11" s="18">
        <v>0.770833333333333</v>
      </c>
      <c r="F11" s="9"/>
      <c r="G11" s="5">
        <f>IF(OR(B11="",C11=""),0,MOD(C11-B11,1))+IF(OR(D11="",E11=""),0,MOD(E11-D11,1))+IF(F11="",0,VLOOKUP(F11,Données!$H$2:$I$8,2,FALSE))</f>
        <v>0.3125</v>
      </c>
      <c r="H11" s="5"/>
      <c r="I11" s="5" t="str">
        <f>IF(H11="o",G11-Données!$G$1,"00:00")</f>
        <v>00:00</v>
      </c>
      <c r="J11" s="5">
        <f>IF(OR(F11=Données!$H$2,F11=Données!$H$3,F11=Données!$H$4,F11=Données!$H$5,F11=Données!$H$7,F11=Données!$H$6),"00:00",(G11-Données!$G$2)-I11)</f>
        <v>0.020833333333333315</v>
      </c>
      <c r="K11" s="5"/>
    </row>
    <row r="12" spans="1:11" ht="12.75">
      <c r="A12" s="7">
        <f t="shared" si="0"/>
        <v>39823</v>
      </c>
      <c r="B12" s="18">
        <v>0.375</v>
      </c>
      <c r="C12" s="18">
        <v>0.5</v>
      </c>
      <c r="D12" s="18">
        <v>0.583333333333333</v>
      </c>
      <c r="E12" s="18">
        <v>0.770833333333333</v>
      </c>
      <c r="F12" s="9"/>
      <c r="G12" s="5">
        <f>IF(OR(B12="",C12=""),0,MOD(C12-B12,1))+IF(OR(D12="",E12=""),0,MOD(E12-D12,1))+IF(F12="",0,VLOOKUP(F12,Données!$H$2:$I$8,2,FALSE))</f>
        <v>0.3125</v>
      </c>
      <c r="H12" s="5"/>
      <c r="I12" s="5" t="str">
        <f>IF(H12="o",G12-Données!$G$1,"00:00")</f>
        <v>00:00</v>
      </c>
      <c r="J12" s="5">
        <f>IF(OR(F12=Données!$H$2,F12=Données!$H$3,F12=Données!$H$4,F12=Données!$H$5,F12=Données!$H$7,F12=Données!$H$6),"00:00",(G12-Données!$G$2)-I12)</f>
        <v>0.020833333333333315</v>
      </c>
      <c r="K12" s="5"/>
    </row>
    <row r="13" spans="1:11" ht="12.75">
      <c r="A13" s="7">
        <f t="shared" si="0"/>
        <v>39824</v>
      </c>
      <c r="B13" s="18">
        <v>0.3958333333333333</v>
      </c>
      <c r="C13" s="18">
        <v>0.5</v>
      </c>
      <c r="D13" s="18">
        <v>0.5416666666666666</v>
      </c>
      <c r="E13" s="18">
        <v>0.75</v>
      </c>
      <c r="F13" s="9"/>
      <c r="G13" s="5">
        <f>IF(OR(B13="",C13=""),0,MOD(C13-B13,1))+IF(OR(D13="",E13=""),0,MOD(E13-D13,1))+IF(F13="",0,VLOOKUP(F13,Données!$H$2:$I$8,2,FALSE))</f>
        <v>0.31250000000000006</v>
      </c>
      <c r="H13" s="5"/>
      <c r="I13" s="5" t="str">
        <f>IF(H13="o",G13-Données!$G$1,"00:00")</f>
        <v>00:00</v>
      </c>
      <c r="J13" s="5">
        <f>IF(OR(F13=Données!$H$2,F13=Données!$H$3,F13=Données!$H$4,F13=Données!$H$5,F13=Données!$H$7,F13=Données!$H$6),"00:00",(G13-Données!$G$2)-I13)</f>
        <v>0.02083333333333337</v>
      </c>
      <c r="K13" s="5"/>
    </row>
    <row r="14" spans="1:11" ht="12.75">
      <c r="A14" s="7">
        <f t="shared" si="0"/>
        <v>39825</v>
      </c>
      <c r="B14" s="31"/>
      <c r="C14" s="31"/>
      <c r="D14" s="31"/>
      <c r="E14" s="31"/>
      <c r="F14" s="9"/>
      <c r="G14" s="5">
        <f>SUM(G8:G13)</f>
        <v>1.5625</v>
      </c>
      <c r="H14" s="32"/>
      <c r="I14" s="5">
        <f>SUM(I8:I13)</f>
        <v>0</v>
      </c>
      <c r="J14" s="5">
        <f>SUM(J8:J13)</f>
        <v>0.10416666666666663</v>
      </c>
      <c r="K14" s="32"/>
    </row>
    <row r="15" spans="1:11" ht="12.75">
      <c r="A15" s="7">
        <f t="shared" si="0"/>
        <v>39826</v>
      </c>
      <c r="B15" s="18">
        <v>0.375</v>
      </c>
      <c r="C15" s="18">
        <v>0.5</v>
      </c>
      <c r="D15" s="18">
        <v>0.5833333333333334</v>
      </c>
      <c r="E15" s="18">
        <v>0.7708333333333334</v>
      </c>
      <c r="F15" s="9"/>
      <c r="G15" s="5">
        <f>IF(OR(B15="",C15=""),0,MOD(C15-B15,1))+IF(OR(D15="",E15=""),0,MOD(E15-D15,1))+IF(F15="",0,VLOOKUP(F15,Données!$H$2:$I$8,2,FALSE))</f>
        <v>0.3125</v>
      </c>
      <c r="H15" s="5"/>
      <c r="I15" s="5" t="str">
        <f>IF(H15="o",G15-Données!$G$1,"00:00")</f>
        <v>00:00</v>
      </c>
      <c r="J15" s="5">
        <f>IF(OR(F15=Données!$H$2,F15=Données!$H$3,F15=Données!$H$4,F15=Données!$H$5,F15=Données!$H$7,F15=Données!$H$6),"00:00",(G15-Données!$G$2)-I15)</f>
        <v>0.020833333333333315</v>
      </c>
      <c r="K15" s="5"/>
    </row>
    <row r="16" spans="1:11" ht="12.75">
      <c r="A16" s="7">
        <f t="shared" si="0"/>
        <v>39827</v>
      </c>
      <c r="B16" s="18">
        <v>0.375</v>
      </c>
      <c r="C16" s="18">
        <v>0.5</v>
      </c>
      <c r="D16" s="18">
        <v>0.5833333333333334</v>
      </c>
      <c r="E16" s="18">
        <v>0.7708333333333334</v>
      </c>
      <c r="F16" s="9"/>
      <c r="G16" s="5">
        <f>IF(OR(B16="",C16=""),0,MOD(C16-B16,1))+IF(OR(D16="",E16=""),0,MOD(E16-D16,1))+IF(F16="",0,VLOOKUP(F16,Données!$H$2:$I$8,2,FALSE))</f>
        <v>0.3125</v>
      </c>
      <c r="H16" s="5"/>
      <c r="I16" s="5" t="str">
        <f>IF(H16="o",G16-Données!$G$1,"00:00")</f>
        <v>00:00</v>
      </c>
      <c r="J16" s="5">
        <f>IF(OR(F16=Données!$H$2,F16=Données!$H$3,F16=Données!$H$4,F16=Données!$H$5,F16=Données!$H$7,F16=Données!$H$6),"00:00",(G16-Données!$G$2)-I16)</f>
        <v>0.020833333333333315</v>
      </c>
      <c r="K16" s="5"/>
    </row>
    <row r="17" spans="1:11" ht="12.75">
      <c r="A17" s="7">
        <f t="shared" si="0"/>
        <v>39828</v>
      </c>
      <c r="B17" s="18"/>
      <c r="C17" s="18"/>
      <c r="D17" s="18"/>
      <c r="E17" s="18"/>
      <c r="F17" s="9" t="s">
        <v>12</v>
      </c>
      <c r="G17" s="5">
        <f>IF(OR(B17="",C17=""),0,MOD(C17-B17,1))+IF(OR(D17="",E17=""),0,MOD(E17-D17,1))+IF(F17="",0,VLOOKUP(F17,Données!$H$2:$I$8,2,FALSE))</f>
        <v>0</v>
      </c>
      <c r="H17" s="5"/>
      <c r="I17" s="5" t="str">
        <f>IF(H17="o",G17-Données!$G$1,"00:00")</f>
        <v>00:00</v>
      </c>
      <c r="J17" s="5" t="str">
        <f>IF(OR(F17=Données!$H$2,F17=Données!$H$3,F17=Données!$H$4,F17=Données!$H$5,F17=Données!$H$7,F17=Données!$H$6),"00:00",(G17-Données!$G$2)-I17)</f>
        <v>00:00</v>
      </c>
      <c r="K17" s="5"/>
    </row>
    <row r="18" spans="1:11" ht="12.75">
      <c r="A18" s="7">
        <f t="shared" si="0"/>
        <v>39829</v>
      </c>
      <c r="B18" s="18">
        <v>0.375</v>
      </c>
      <c r="C18" s="18">
        <v>0.5</v>
      </c>
      <c r="D18" s="18">
        <v>0.583333333333333</v>
      </c>
      <c r="E18" s="18">
        <v>0.770833333333333</v>
      </c>
      <c r="F18" s="9"/>
      <c r="G18" s="5">
        <f>IF(OR(B18="",C18=""),0,MOD(C18-B18,1))+IF(OR(D18="",E18=""),0,MOD(E18-D18,1))+IF(F18="",0,VLOOKUP(F18,Données!$H$2:$I$8,2,FALSE))</f>
        <v>0.3125</v>
      </c>
      <c r="H18" s="5"/>
      <c r="I18" s="5" t="str">
        <f>IF(H18="o",G18-Données!$G$1,"00:00")</f>
        <v>00:00</v>
      </c>
      <c r="J18" s="5">
        <f>IF(OR(F18=Données!$H$2,F18=Données!$H$3,F18=Données!$H$4,F18=Données!$H$5,F18=Données!$H$7,F18=Données!$H$6),"00:00",(G18-Données!$G$2)-I18)</f>
        <v>0.020833333333333315</v>
      </c>
      <c r="K18" s="5"/>
    </row>
    <row r="19" spans="1:11" ht="12.75">
      <c r="A19" s="7">
        <f t="shared" si="0"/>
        <v>39830</v>
      </c>
      <c r="B19" s="18">
        <v>0.375</v>
      </c>
      <c r="C19" s="18">
        <v>0.5</v>
      </c>
      <c r="D19" s="18">
        <v>0.583333333333333</v>
      </c>
      <c r="E19" s="18">
        <v>0.770833333333333</v>
      </c>
      <c r="F19" s="9"/>
      <c r="G19" s="5">
        <f>IF(OR(B19="",C19=""),0,MOD(C19-B19,1))+IF(OR(D19="",E19=""),0,MOD(E19-D19,1))+IF(F19="",0,VLOOKUP(F19,Données!$H$2:$I$8,2,FALSE))</f>
        <v>0.3125</v>
      </c>
      <c r="H19" s="5"/>
      <c r="I19" s="5" t="str">
        <f>IF(H19="o",G19-Données!$G$1,"00:00")</f>
        <v>00:00</v>
      </c>
      <c r="J19" s="5">
        <f>IF(OR(F19=Données!$H$2,F19=Données!$H$3,F19=Données!$H$4,F19=Données!$H$5,F19=Données!$H$7,F19=Données!$H$6),"00:00",(G19-Données!$G$2)-I19)</f>
        <v>0.020833333333333315</v>
      </c>
      <c r="K19" s="5"/>
    </row>
    <row r="20" spans="1:11" ht="12.75">
      <c r="A20" s="7">
        <f t="shared" si="0"/>
        <v>39831</v>
      </c>
      <c r="B20" s="18">
        <v>0.3958333333333333</v>
      </c>
      <c r="C20" s="18">
        <v>0.5</v>
      </c>
      <c r="D20" s="18">
        <v>0.5416666666666666</v>
      </c>
      <c r="E20" s="18">
        <v>0.75</v>
      </c>
      <c r="F20" s="9"/>
      <c r="G20" s="5">
        <f>IF(OR(B20="",C20=""),0,MOD(C20-B20,1))+IF(OR(D20="",E20=""),0,MOD(E20-D20,1))+IF(F20="",0,VLOOKUP(F20,Données!$H$2:$I$8,2,FALSE))</f>
        <v>0.31250000000000006</v>
      </c>
      <c r="H20" s="5"/>
      <c r="I20" s="5" t="str">
        <f>IF(H20="o",G20-Données!$G$1,"00:00")</f>
        <v>00:00</v>
      </c>
      <c r="J20" s="5">
        <f>IF(OR(F20=Données!$H$2,F20=Données!$H$3,F20=Données!$H$4,F20=Données!$H$5,F20=Données!$H$7,F20=Données!$H$6),"00:00",(G20-Données!$G$2)-I20)</f>
        <v>0.02083333333333337</v>
      </c>
      <c r="K20" s="5"/>
    </row>
    <row r="21" spans="1:11" ht="12.75">
      <c r="A21" s="7">
        <f t="shared" si="0"/>
        <v>39832</v>
      </c>
      <c r="B21" s="31"/>
      <c r="C21" s="31"/>
      <c r="D21" s="31"/>
      <c r="E21" s="31"/>
      <c r="F21" s="9"/>
      <c r="G21" s="5">
        <f>SUM(G15:G20)</f>
        <v>1.5625</v>
      </c>
      <c r="H21" s="32"/>
      <c r="I21" s="5">
        <f>SUM(I15:I20)</f>
        <v>0</v>
      </c>
      <c r="J21" s="5">
        <f>SUM(J15:J20)</f>
        <v>0.10416666666666663</v>
      </c>
      <c r="K21" s="32"/>
    </row>
    <row r="22" spans="1:11" ht="12.75">
      <c r="A22" s="7">
        <f t="shared" si="0"/>
        <v>39833</v>
      </c>
      <c r="B22" s="18">
        <v>0.375</v>
      </c>
      <c r="C22" s="18">
        <v>0.5</v>
      </c>
      <c r="D22" s="18">
        <v>0.5833333333333334</v>
      </c>
      <c r="E22" s="18">
        <v>0.7708333333333334</v>
      </c>
      <c r="F22" s="9"/>
      <c r="G22" s="5">
        <f>IF(OR(B22="",C22=""),0,MOD(C22-B22,1))+IF(OR(D22="",E22=""),0,MOD(E22-D22,1))+IF(F22="",0,VLOOKUP(F22,Données!$H$2:$I$8,2,FALSE))</f>
        <v>0.3125</v>
      </c>
      <c r="H22" s="5"/>
      <c r="I22" s="5" t="str">
        <f>IF(H22="o",G22-Données!$G$1,"00:00")</f>
        <v>00:00</v>
      </c>
      <c r="J22" s="5">
        <f>IF(OR(F22=Données!$H$2,F22=Données!$H$3,F22=Données!$H$4,F22=Données!$H$5,F22=Données!$H$7,F22=Données!$H$6),"00:00",(G22-Données!$G$2)-I22)</f>
        <v>0.020833333333333315</v>
      </c>
      <c r="K22" s="5"/>
    </row>
    <row r="23" spans="1:11" ht="12.75">
      <c r="A23" s="7">
        <f t="shared" si="0"/>
        <v>39834</v>
      </c>
      <c r="B23" s="18">
        <v>0.375</v>
      </c>
      <c r="C23" s="18">
        <v>0.5</v>
      </c>
      <c r="D23" s="18">
        <v>0.5833333333333334</v>
      </c>
      <c r="E23" s="18">
        <v>0.7708333333333334</v>
      </c>
      <c r="F23" s="9"/>
      <c r="G23" s="5">
        <f>IF(OR(B23="",C23=""),0,MOD(C23-B23,1))+IF(OR(D23="",E23=""),0,MOD(E23-D23,1))+IF(F23="",0,VLOOKUP(F23,Données!$H$2:$I$8,2,FALSE))</f>
        <v>0.3125</v>
      </c>
      <c r="H23" s="5"/>
      <c r="I23" s="5" t="str">
        <f>IF(H23="o",G23-Données!$G$1,"00:00")</f>
        <v>00:00</v>
      </c>
      <c r="J23" s="5">
        <f>IF(OR(F23=Données!$H$2,F23=Données!$H$3,F23=Données!$H$4,F23=Données!$H$5,F23=Données!$H$7,F23=Données!$H$6),"00:00",(G23-Données!$G$2)-I23)</f>
        <v>0.020833333333333315</v>
      </c>
      <c r="K23" s="5"/>
    </row>
    <row r="24" spans="1:11" ht="12.75">
      <c r="A24" s="7">
        <f t="shared" si="0"/>
        <v>39835</v>
      </c>
      <c r="B24" s="18"/>
      <c r="C24" s="18"/>
      <c r="D24" s="18"/>
      <c r="E24" s="18"/>
      <c r="F24" s="9" t="s">
        <v>12</v>
      </c>
      <c r="G24" s="5">
        <f>IF(OR(B24="",C24=""),0,MOD(C24-B24,1))+IF(OR(D24="",E24=""),0,MOD(E24-D24,1))+IF(F24="",0,VLOOKUP(F24,Données!$H$2:$I$8,2,FALSE))</f>
        <v>0</v>
      </c>
      <c r="H24" s="5"/>
      <c r="I24" s="5" t="str">
        <f>IF(H24="o",G24-Données!$G$1,"00:00")</f>
        <v>00:00</v>
      </c>
      <c r="J24" s="5" t="str">
        <f>IF(OR(F24=Données!$H$2,F24=Données!$H$3,F24=Données!$H$4,F24=Données!$H$5,F24=Données!$H$7,F24=Données!$H$6),"00:00",(G24-Données!$G$2)-I24)</f>
        <v>00:00</v>
      </c>
      <c r="K24" s="5"/>
    </row>
    <row r="25" spans="1:11" ht="12.75">
      <c r="A25" s="7">
        <f t="shared" si="0"/>
        <v>39836</v>
      </c>
      <c r="B25" s="18">
        <v>0.375</v>
      </c>
      <c r="C25" s="18">
        <v>0.5</v>
      </c>
      <c r="D25" s="18">
        <v>0.583333333333333</v>
      </c>
      <c r="E25" s="18">
        <v>0.770833333333333</v>
      </c>
      <c r="F25" s="9"/>
      <c r="G25" s="5">
        <f>IF(OR(B25="",C25=""),0,MOD(C25-B25,1))+IF(OR(D25="",E25=""),0,MOD(E25-D25,1))+IF(F25="",0,VLOOKUP(F25,Données!$H$2:$I$8,2,FALSE))</f>
        <v>0.3125</v>
      </c>
      <c r="H25" s="5"/>
      <c r="I25" s="5" t="str">
        <f>IF(H25="o",G25-Données!$G$1,"00:00")</f>
        <v>00:00</v>
      </c>
      <c r="J25" s="5">
        <f>IF(OR(F25=Données!$H$2,F25=Données!$H$3,F25=Données!$H$4,F25=Données!$H$5,F25=Données!$H$7,F25=Données!$H$6),"00:00",(G25-Données!$G$2)-I25)</f>
        <v>0.020833333333333315</v>
      </c>
      <c r="K25" s="5"/>
    </row>
    <row r="26" spans="1:11" ht="12.75">
      <c r="A26" s="7">
        <f t="shared" si="0"/>
        <v>39837</v>
      </c>
      <c r="B26" s="18">
        <v>0.375</v>
      </c>
      <c r="C26" s="18">
        <v>0.5</v>
      </c>
      <c r="D26" s="18">
        <v>0.583333333333333</v>
      </c>
      <c r="E26" s="18">
        <v>0.770833333333333</v>
      </c>
      <c r="F26" s="9"/>
      <c r="G26" s="5">
        <f>IF(OR(B26="",C26=""),0,MOD(C26-B26,1))+IF(OR(D26="",E26=""),0,MOD(E26-D26,1))+IF(F26="",0,VLOOKUP(F26,Données!$H$2:$I$8,2,FALSE))</f>
        <v>0.3125</v>
      </c>
      <c r="H26" s="5"/>
      <c r="I26" s="5" t="str">
        <f>IF(H26="o",G26-Données!$G$1,"00:00")</f>
        <v>00:00</v>
      </c>
      <c r="J26" s="5">
        <f>IF(OR(F26=Données!$H$2,F26=Données!$H$3,F26=Données!$H$4,F26=Données!$H$5,F26=Données!$H$7,F26=Données!$H$6),"00:00",(G26-Données!$G$2)-I26)</f>
        <v>0.020833333333333315</v>
      </c>
      <c r="K26" s="5"/>
    </row>
    <row r="27" spans="1:11" ht="12.75">
      <c r="A27" s="7">
        <f t="shared" si="0"/>
        <v>39838</v>
      </c>
      <c r="B27" s="18">
        <v>0.3958333333333333</v>
      </c>
      <c r="C27" s="18">
        <v>0.5</v>
      </c>
      <c r="D27" s="18">
        <v>0.5416666666666666</v>
      </c>
      <c r="E27" s="18">
        <v>0.75</v>
      </c>
      <c r="F27" s="9"/>
      <c r="G27" s="5">
        <f>IF(OR(B27="",C27=""),0,MOD(C27-B27,1))+IF(OR(D27="",E27=""),0,MOD(E27-D27,1))+IF(F27="",0,VLOOKUP(F27,Données!$H$2:$I$8,2,FALSE))</f>
        <v>0.31250000000000006</v>
      </c>
      <c r="H27" s="5"/>
      <c r="I27" s="5">
        <f>SUM(I22:I26)</f>
        <v>0</v>
      </c>
      <c r="J27" s="5">
        <f>IF(OR(F27=Données!$H$2,F27=Données!$H$3,F27=Données!$H$4,F27=Données!$H$5,F27=Données!$H$7,F27=Données!$H$6),"00:00",(G27-Données!$G$2)-I27)</f>
        <v>0.02083333333333337</v>
      </c>
      <c r="K27" s="5"/>
    </row>
    <row r="28" spans="1:11" ht="12.75">
      <c r="A28" s="7">
        <f t="shared" si="0"/>
        <v>39839</v>
      </c>
      <c r="B28" s="31"/>
      <c r="C28" s="31"/>
      <c r="D28" s="31"/>
      <c r="E28" s="31"/>
      <c r="F28" s="9"/>
      <c r="G28" s="5">
        <f>SUM(G22:G27)</f>
        <v>1.5625</v>
      </c>
      <c r="H28" s="32"/>
      <c r="I28" s="5">
        <f>SUM(I22:I27)</f>
        <v>0</v>
      </c>
      <c r="J28" s="5">
        <f>SUM(J22:J27)</f>
        <v>0.10416666666666663</v>
      </c>
      <c r="K28" s="32"/>
    </row>
    <row r="29" spans="1:11" ht="12.75">
      <c r="A29" s="7">
        <f t="shared" si="0"/>
        <v>39840</v>
      </c>
      <c r="B29" s="18">
        <v>0.375</v>
      </c>
      <c r="C29" s="18">
        <v>0.5</v>
      </c>
      <c r="D29" s="18">
        <v>0.5833333333333334</v>
      </c>
      <c r="E29" s="18">
        <v>0.7708333333333334</v>
      </c>
      <c r="F29" s="9"/>
      <c r="G29" s="5">
        <f>IF(OR(B29="",C29=""),0,MOD(C29-B29,1))+IF(OR(D29="",E29=""),0,MOD(E29-D29,1))+IF(F29="",0,VLOOKUP(F29,Données!$H$2:$I$8,2,FALSE))</f>
        <v>0.3125</v>
      </c>
      <c r="H29" s="5"/>
      <c r="I29" s="5" t="str">
        <f>IF(H29="o",G29-Données!$G$1,"00:00")</f>
        <v>00:00</v>
      </c>
      <c r="J29" s="5">
        <f>IF(OR(F29=Données!$H$2,F29=Données!$H$3,F29=Données!$H$4,F29=Données!$H$5,F29=Données!$H$7,F29=Données!$H$6),"00:00",(G29-Données!$G$2)-I29)</f>
        <v>0.020833333333333315</v>
      </c>
      <c r="K29" s="5"/>
    </row>
    <row r="30" spans="1:11" ht="12.75">
      <c r="A30" s="7">
        <f t="shared" si="0"/>
        <v>39841</v>
      </c>
      <c r="B30" s="18">
        <v>0.375</v>
      </c>
      <c r="C30" s="18">
        <v>0.5</v>
      </c>
      <c r="D30" s="18">
        <v>0.5833333333333334</v>
      </c>
      <c r="E30" s="18">
        <v>0.7708333333333334</v>
      </c>
      <c r="F30" s="9"/>
      <c r="G30" s="5">
        <f>IF(OR(B30="",C30=""),0,MOD(C30-B30,1))+IF(OR(D30="",E30=""),0,MOD(E30-D30,1))+IF(F30="",0,VLOOKUP(F30,Données!$H$2:$I$8,2,FALSE))</f>
        <v>0.3125</v>
      </c>
      <c r="H30" s="5"/>
      <c r="I30" s="5" t="str">
        <f>IF(H30="o",G30-Données!$G$1,"00:00")</f>
        <v>00:00</v>
      </c>
      <c r="J30" s="5">
        <f>IF(OR(F30=Données!$H$2,F30=Données!$H$3,F30=Données!$H$4,F30=Données!$H$5,F30=Données!$H$7,F30=Données!$H$6),"00:00",(G30-Données!$G$2)-I30)</f>
        <v>0.020833333333333315</v>
      </c>
      <c r="K30" s="5"/>
    </row>
    <row r="31" spans="1:11" ht="12.75">
      <c r="A31" s="7">
        <f t="shared" si="0"/>
        <v>39842</v>
      </c>
      <c r="B31" s="40"/>
      <c r="C31" s="40"/>
      <c r="D31" s="18"/>
      <c r="E31" s="18"/>
      <c r="F31" s="9" t="s">
        <v>12</v>
      </c>
      <c r="G31" s="5">
        <f>IF(OR(B31="",C31=""),0,MOD(C31-B31,1))+IF(OR(D31="",E31=""),0,MOD(E31-D31,1))+IF(F31="",0,VLOOKUP(F31,Données!$H$2:$I$8,2,FALSE))</f>
        <v>0</v>
      </c>
      <c r="H31" s="5"/>
      <c r="I31" s="5" t="str">
        <f>IF(H31="o",G31-Données!$G$1,"00:00")</f>
        <v>00:00</v>
      </c>
      <c r="J31" s="5" t="str">
        <f>IF(OR(F31=Données!$H$2,F31=Données!$H$3,F31=Données!$H$4,F31=Données!$H$5,F31=Données!$H$7,F31=Données!$H$6),"00:00",(G31-Données!$G$2)-I31)</f>
        <v>00:00</v>
      </c>
      <c r="K31" s="5"/>
    </row>
    <row r="32" spans="1:11" ht="12.75">
      <c r="A32" s="7">
        <f t="shared" si="0"/>
        <v>39843</v>
      </c>
      <c r="B32" s="18">
        <v>0.375</v>
      </c>
      <c r="C32" s="18">
        <v>0.5</v>
      </c>
      <c r="D32" s="18">
        <v>0.583333333333333</v>
      </c>
      <c r="E32" s="18">
        <v>0.770833333333333</v>
      </c>
      <c r="F32" s="9"/>
      <c r="G32" s="5">
        <f>IF(OR(B32="",C32=""),0,MOD(C32-B32,1))+IF(OR(D32="",E32=""),0,MOD(E32-D32,1))+IF(F32="",0,VLOOKUP(F32,Données!$H$2:$I$8,2,FALSE))</f>
        <v>0.3125</v>
      </c>
      <c r="H32" s="5"/>
      <c r="I32" s="5" t="str">
        <f>IF(H32="o",G32-Données!$G$1,"00:00")</f>
        <v>00:00</v>
      </c>
      <c r="J32" s="5">
        <f>IF(OR(F32=Données!$H$2,F32=Données!$H$3,F32=Données!$H$4,F32=Données!$H$5,F32=Données!$H$7,F32=Données!$H$6),"00:00",(G32-Données!$G$2)-I32)</f>
        <v>0.020833333333333315</v>
      </c>
      <c r="K32" s="5"/>
    </row>
    <row r="33" spans="1:11" ht="12.75">
      <c r="A33" s="37" t="s">
        <v>21</v>
      </c>
      <c r="B33" s="18"/>
      <c r="C33" s="18"/>
      <c r="D33" s="18"/>
      <c r="E33" s="18"/>
      <c r="F33" s="9"/>
      <c r="G33" s="5">
        <f>SUM(G29:G32)</f>
        <v>0.9375</v>
      </c>
      <c r="H33" s="5"/>
      <c r="I33" s="5" t="str">
        <f>IF(H33="o",G33-Données!$G$1,"00:00")</f>
        <v>00:00</v>
      </c>
      <c r="J33" s="5">
        <f>SUM(J29:J32)</f>
        <v>0.062499999999999944</v>
      </c>
      <c r="K33" s="5"/>
    </row>
    <row r="34" spans="1:11" ht="12.75">
      <c r="A34" s="27" t="s">
        <v>14</v>
      </c>
      <c r="B34" s="28"/>
      <c r="C34" s="28"/>
      <c r="D34" s="28"/>
      <c r="E34" s="28"/>
      <c r="F34" s="29"/>
      <c r="G34" s="30">
        <f>SUM(G28,G21,G14,G7,G33)</f>
        <v>6.875</v>
      </c>
      <c r="H34" s="30"/>
      <c r="I34" s="30">
        <f>SUM(I33,I28,I21,I14,I7)</f>
        <v>0</v>
      </c>
      <c r="J34" s="30">
        <f>SUM(J33,J28,J21,J14,J7)</f>
        <v>0.43750000000000017</v>
      </c>
      <c r="K34" s="30"/>
    </row>
    <row r="35" spans="1:11" s="44" customFormat="1" ht="12.75">
      <c r="A35" s="7"/>
      <c r="B35" s="45" t="s">
        <v>16</v>
      </c>
      <c r="C35" s="45" t="s">
        <v>17</v>
      </c>
      <c r="D35" s="35" t="s">
        <v>16</v>
      </c>
      <c r="E35" s="35" t="s">
        <v>17</v>
      </c>
      <c r="F35" s="31"/>
      <c r="G35" s="32"/>
      <c r="H35" s="32"/>
      <c r="I35" s="32"/>
      <c r="J35" s="32"/>
      <c r="K35" s="32"/>
    </row>
    <row r="36" spans="1:11" s="44" customFormat="1" ht="12.75">
      <c r="A36" s="7"/>
      <c r="B36" s="45" t="s">
        <v>20</v>
      </c>
      <c r="C36" s="44">
        <v>25</v>
      </c>
      <c r="D36" s="35" t="s">
        <v>20</v>
      </c>
      <c r="E36">
        <v>25</v>
      </c>
      <c r="F36" s="31"/>
      <c r="G36" s="32"/>
      <c r="H36" s="32"/>
      <c r="I36" s="32"/>
      <c r="J36" s="32"/>
      <c r="K36" s="32"/>
    </row>
    <row r="37" spans="1:11" s="44" customFormat="1" ht="12.75">
      <c r="A37" s="7"/>
      <c r="B37" s="45" t="s">
        <v>18</v>
      </c>
      <c r="C37" s="44">
        <f>COUNTIF(F:F,D24)</f>
        <v>0</v>
      </c>
      <c r="D37" s="35" t="s">
        <v>18</v>
      </c>
      <c r="E37">
        <f>COUNTIF(F:F,cp)</f>
        <v>0</v>
      </c>
      <c r="F37" s="31"/>
      <c r="G37" s="32"/>
      <c r="H37" s="32"/>
      <c r="I37" s="32"/>
      <c r="J37" s="32"/>
      <c r="K37" s="32"/>
    </row>
    <row r="38" spans="1:11" s="44" customFormat="1" ht="12.75">
      <c r="A38" s="7"/>
      <c r="B38" s="45" t="s">
        <v>19</v>
      </c>
      <c r="C38" s="44">
        <f>C36-C37</f>
        <v>25</v>
      </c>
      <c r="D38" s="35" t="s">
        <v>19</v>
      </c>
      <c r="E38">
        <f>E36-E37</f>
        <v>25</v>
      </c>
      <c r="F38" s="31"/>
      <c r="G38" s="32"/>
      <c r="H38" s="32"/>
      <c r="I38" s="32"/>
      <c r="J38" s="32"/>
      <c r="K38" s="32"/>
    </row>
    <row r="39" spans="1:11" s="44" customFormat="1" ht="12.75">
      <c r="A39" s="7"/>
      <c r="B39" s="43"/>
      <c r="C39" s="43"/>
      <c r="D39" s="43"/>
      <c r="E39" s="43"/>
      <c r="F39" s="31"/>
      <c r="G39" s="32"/>
      <c r="H39" s="32"/>
      <c r="I39" s="32"/>
      <c r="J39" s="32"/>
      <c r="K39" s="32"/>
    </row>
    <row r="40" spans="1:11" ht="12.75">
      <c r="A40" s="7">
        <f>A32+1</f>
        <v>39844</v>
      </c>
      <c r="B40" s="18">
        <v>0.375</v>
      </c>
      <c r="C40" s="18">
        <v>0.5</v>
      </c>
      <c r="D40" s="18">
        <v>0.583333333333333</v>
      </c>
      <c r="E40" s="18">
        <v>0.770833333333333</v>
      </c>
      <c r="F40" s="9"/>
      <c r="G40" s="5">
        <f>IF(OR(B40="",C40=""),0,MOD(C40-B40,1))+IF(OR(D40="",E40=""),0,MOD(E40-D40,1))+IF(F40="",0,VLOOKUP(F40,Données!$H$2:$I$8,2,FALSE))</f>
        <v>0.3125</v>
      </c>
      <c r="H40" s="5"/>
      <c r="I40" s="5" t="str">
        <f>IF(H40="o",G40-Données!$G$1,"00:00")</f>
        <v>00:00</v>
      </c>
      <c r="J40" s="5">
        <f>IF(OR(F40=Données!$H$2,F40=Données!$H$3,F40=Données!$H$4,F40=Données!$H$5,F40=Données!$H$7,F40=Données!$H$6),"00:00",(G40-Données!$G$2)-I40)</f>
        <v>0.020833333333333315</v>
      </c>
      <c r="K40" s="5"/>
    </row>
    <row r="41" spans="1:11" ht="12.75">
      <c r="A41" s="7">
        <f>A40+1</f>
        <v>39845</v>
      </c>
      <c r="B41" s="18">
        <v>0.375</v>
      </c>
      <c r="C41" s="18">
        <v>0.5</v>
      </c>
      <c r="D41" s="18">
        <v>0.583333333333333</v>
      </c>
      <c r="E41" s="18">
        <v>0.770833333333333</v>
      </c>
      <c r="F41" s="9"/>
      <c r="G41" s="5">
        <f>IF(OR(B41="",C41=""),0,MOD(C41-B41,1))+IF(OR(D41="",E41=""),0,MOD(E41-D41,1))+IF(F41="",0,VLOOKUP(F41,Données!$H$2:$I$8,2,FALSE))</f>
        <v>0.3125</v>
      </c>
      <c r="H41" s="5"/>
      <c r="I41" s="5" t="str">
        <f>IF(H41="o",G41-Données!$G$1,"00:00")</f>
        <v>00:00</v>
      </c>
      <c r="J41" s="5">
        <f>IF(OR(F41=Données!$H$2,F41=Données!$H$3,F41=Données!$H$4,F41=Données!$H$5,F41=Données!$H$7,F41=Données!$H$6),"00:00",(G41-Données!$G$2)-I41)</f>
        <v>0.020833333333333315</v>
      </c>
      <c r="K41" s="5"/>
    </row>
    <row r="42" spans="1:11" ht="12.75">
      <c r="A42" s="7">
        <f aca="true" t="shared" si="1" ref="A42:A67">A41+1</f>
        <v>39846</v>
      </c>
      <c r="B42" s="18">
        <v>0.375</v>
      </c>
      <c r="C42" s="18">
        <v>0.5</v>
      </c>
      <c r="D42" s="18">
        <v>0.583333333333333</v>
      </c>
      <c r="E42" s="18">
        <v>0.770833333333333</v>
      </c>
      <c r="F42" s="9"/>
      <c r="G42" s="5">
        <f>SUM(G40:G41)</f>
        <v>0.625</v>
      </c>
      <c r="H42" s="5"/>
      <c r="I42" s="5" t="str">
        <f>IF(H42="o",G42-Données!$G$1,"00:00")</f>
        <v>00:00</v>
      </c>
      <c r="J42" s="5">
        <f>IF(OR(F42=Données!$H$2,F42=Données!$H$3,F42=Données!$H$4,F42=Données!$H$5,F42=Données!$H$7,F42=Données!$H$6),"00:00",(G42-Données!$G$2)-I42)</f>
        <v>0.3333333333333333</v>
      </c>
      <c r="K42" s="5"/>
    </row>
    <row r="43" spans="1:11" ht="12.75">
      <c r="A43" s="7">
        <f t="shared" si="1"/>
        <v>39847</v>
      </c>
      <c r="B43" s="18">
        <v>0.375</v>
      </c>
      <c r="C43" s="18">
        <v>0.5</v>
      </c>
      <c r="D43" s="18">
        <v>0.583333333333333</v>
      </c>
      <c r="E43" s="18">
        <v>0.770833333333333</v>
      </c>
      <c r="F43" s="9"/>
      <c r="G43" s="5">
        <f>IF(OR(B43="",C43=""),0,MOD(C43-B43,1))+IF(OR(D43="",E43=""),0,MOD(E43-D43,1))+IF(F43="",0,VLOOKUP(F43,Données!$H$2:$I$8,2,FALSE))</f>
        <v>0.3125</v>
      </c>
      <c r="H43" s="5"/>
      <c r="I43" s="5" t="str">
        <f>IF(H43="o",G43-Données!$G$1,"00:00")</f>
        <v>00:00</v>
      </c>
      <c r="J43" s="5">
        <f>IF(OR(F43=Données!$H$2,F43=Données!$H$3,F43=Données!$H$4,F43=Données!$H$5,F43=Données!$H$7,F43=Données!$H$6),"00:00",(G43-Données!$G$2)-I43)</f>
        <v>0.020833333333333315</v>
      </c>
      <c r="K43" s="5"/>
    </row>
    <row r="44" spans="1:11" ht="12.75">
      <c r="A44" s="7">
        <f t="shared" si="1"/>
        <v>39848</v>
      </c>
      <c r="B44" s="18">
        <v>0.375</v>
      </c>
      <c r="C44" s="18">
        <v>0.5</v>
      </c>
      <c r="D44" s="18">
        <v>0.583333333333333</v>
      </c>
      <c r="E44" s="18">
        <v>0.770833333333333</v>
      </c>
      <c r="F44" s="9"/>
      <c r="G44" s="5">
        <f>IF(OR(B44="",C44=""),0,MOD(C44-B44,1))+IF(OR(D44="",E44=""),0,MOD(E44-D44,1))+IF(F44="",0,VLOOKUP(F44,Données!$H$2:$I$8,2,FALSE))</f>
        <v>0.3125</v>
      </c>
      <c r="H44" s="5"/>
      <c r="I44" s="5" t="str">
        <f>IF(H44="o",G44-Données!$G$1,"00:00")</f>
        <v>00:00</v>
      </c>
      <c r="J44" s="5">
        <f>IF(OR(F44=Données!$H$2,F44=Données!$H$3,F44=Données!$H$4,F44=Données!$H$5,F44=Données!$H$7,F44=Données!$H$6),"00:00",(G44-Données!$G$2)-I44)</f>
        <v>0.020833333333333315</v>
      </c>
      <c r="K44" s="5"/>
    </row>
    <row r="45" spans="1:11" ht="12.75">
      <c r="A45" s="7">
        <f t="shared" si="1"/>
        <v>39849</v>
      </c>
      <c r="B45" s="18">
        <v>0.375</v>
      </c>
      <c r="C45" s="18">
        <v>0.5</v>
      </c>
      <c r="D45" s="18">
        <v>0.583333333333333</v>
      </c>
      <c r="E45" s="18">
        <v>0.770833333333333</v>
      </c>
      <c r="F45" s="9"/>
      <c r="G45" s="5">
        <f>IF(OR(B45="",C45=""),0,MOD(C45-B45,1))+IF(OR(D45="",E45=""),0,MOD(E45-D45,1))+IF(F45="",0,VLOOKUP(F45,Données!$H$2:$I$8,2,FALSE))</f>
        <v>0.3125</v>
      </c>
      <c r="H45" s="5"/>
      <c r="I45" s="5" t="str">
        <f>IF(H45="o",G45-Données!$G$1,"00:00")</f>
        <v>00:00</v>
      </c>
      <c r="J45" s="5">
        <f>IF(OR(F45=Données!$H$2,F45=Données!$H$3,F45=Données!$H$4,F45=Données!$H$5,F45=Données!$H$7,F45=Données!$H$6),"00:00",(G45-Données!$G$2)-I45)</f>
        <v>0.020833333333333315</v>
      </c>
      <c r="K45" s="5"/>
    </row>
    <row r="46" spans="1:11" ht="12.75">
      <c r="A46" s="7">
        <f t="shared" si="1"/>
        <v>39850</v>
      </c>
      <c r="B46" s="18">
        <v>0.375</v>
      </c>
      <c r="C46" s="18">
        <v>0.5</v>
      </c>
      <c r="D46" s="18">
        <v>0.583333333333333</v>
      </c>
      <c r="E46" s="18">
        <v>0.770833333333333</v>
      </c>
      <c r="F46" s="9"/>
      <c r="G46" s="5">
        <f>IF(OR(B46="",C46=""),0,MOD(C46-B46,1))+IF(OR(D46="",E46=""),0,MOD(E46-D46,1))+IF(F46="",0,VLOOKUP(F46,Données!$H$2:$I$8,2,FALSE))</f>
        <v>0.3125</v>
      </c>
      <c r="H46" s="5"/>
      <c r="I46" s="5" t="str">
        <f>IF(H46="o",G46-Données!$G$1,"00:00")</f>
        <v>00:00</v>
      </c>
      <c r="J46" s="5">
        <f>IF(OR(F46=Données!$H$2,F46=Données!$H$3,F46=Données!$H$4,F46=Données!$H$5,F46=Données!$H$7,F46=Données!$H$6),"00:00",(G46-Données!$G$2)-I46)</f>
        <v>0.020833333333333315</v>
      </c>
      <c r="K46" s="5"/>
    </row>
    <row r="47" spans="1:11" ht="12.75">
      <c r="A47" s="7">
        <f t="shared" si="1"/>
        <v>39851</v>
      </c>
      <c r="B47" s="18">
        <v>0.375</v>
      </c>
      <c r="C47" s="18">
        <v>0.5</v>
      </c>
      <c r="D47" s="18">
        <v>0.583333333333333</v>
      </c>
      <c r="E47" s="18">
        <v>0.770833333333333</v>
      </c>
      <c r="F47" s="9"/>
      <c r="G47" s="5">
        <f>IF(OR(B47="",C47=""),0,MOD(C47-B47,1))+IF(OR(D47="",E47=""),0,MOD(E47-D47,1))+IF(F47="",0,VLOOKUP(F47,Données!$H$2:$I$8,2,FALSE))</f>
        <v>0.3125</v>
      </c>
      <c r="H47" s="5"/>
      <c r="I47" s="5" t="str">
        <f>IF(H47="o",G47-Données!$G$1,"00:00")</f>
        <v>00:00</v>
      </c>
      <c r="J47" s="5">
        <f>IF(OR(F47=Données!$H$2,F47=Données!$H$3,F47=Données!$H$4,F47=Données!$H$5,F47=Données!$H$7,F47=Données!$H$6),"00:00",(G47-Données!$G$2)-I47)</f>
        <v>0.020833333333333315</v>
      </c>
      <c r="K47" s="5"/>
    </row>
    <row r="48" spans="1:11" ht="12.75">
      <c r="A48" s="7">
        <f t="shared" si="1"/>
        <v>39852</v>
      </c>
      <c r="B48" s="18">
        <v>0.375</v>
      </c>
      <c r="C48" s="18">
        <v>0.5</v>
      </c>
      <c r="D48" s="18">
        <v>0.583333333333333</v>
      </c>
      <c r="E48" s="18">
        <v>0.770833333333333</v>
      </c>
      <c r="F48" s="9"/>
      <c r="G48" s="5">
        <f>IF(OR(B48="",C48=""),0,MOD(C48-B48,1))+IF(OR(D48="",E48=""),0,MOD(E48-D48,1))+IF(F48="",0,VLOOKUP(F48,Données!$H$2:$I$8,2,FALSE))</f>
        <v>0.3125</v>
      </c>
      <c r="H48" s="5"/>
      <c r="I48" s="5" t="str">
        <f>IF(H48="o",G48-Données!$G$1,"00:00")</f>
        <v>00:00</v>
      </c>
      <c r="J48" s="5">
        <f>IF(OR(F48=Données!$H$2,F48=Données!$H$3,F48=Données!$H$4,F48=Données!$H$5,F48=Données!$H$7,F48=Données!$H$6),"00:00",(G48-Données!$G$2)-I48)</f>
        <v>0.020833333333333315</v>
      </c>
      <c r="K48" s="5"/>
    </row>
    <row r="49" spans="1:11" ht="12.75">
      <c r="A49" s="7">
        <f t="shared" si="1"/>
        <v>39853</v>
      </c>
      <c r="B49" s="18">
        <v>0.375</v>
      </c>
      <c r="C49" s="18">
        <v>0.5</v>
      </c>
      <c r="D49" s="18">
        <v>0.583333333333333</v>
      </c>
      <c r="E49" s="18">
        <v>0.770833333333333</v>
      </c>
      <c r="F49" s="9"/>
      <c r="G49" s="5">
        <f>IF(OR(B49="",C49=""),0,MOD(C49-B49,1))+IF(OR(D49="",E49=""),0,MOD(E49-D49,1))+IF(F49="",0,VLOOKUP(F49,Données!$H$2:$I$8,2,FALSE))</f>
        <v>0.3125</v>
      </c>
      <c r="H49" s="5"/>
      <c r="I49" s="5" t="str">
        <f>IF(H49="o",G49-Données!$G$1,"00:00")</f>
        <v>00:00</v>
      </c>
      <c r="J49" s="5">
        <f>IF(OR(F49=Données!$H$2,F49=Données!$H$3,F49=Données!$H$4,F49=Données!$H$5,F49=Données!$H$7,F49=Données!$H$6),"00:00",(G49-Données!$G$2)-I49)</f>
        <v>0.020833333333333315</v>
      </c>
      <c r="K49" s="5"/>
    </row>
    <row r="50" spans="1:11" ht="12.75">
      <c r="A50" s="7">
        <f t="shared" si="1"/>
        <v>39854</v>
      </c>
      <c r="B50" s="18">
        <v>0.375</v>
      </c>
      <c r="C50" s="18">
        <v>0.5</v>
      </c>
      <c r="D50" s="18">
        <v>0.583333333333333</v>
      </c>
      <c r="E50" s="18">
        <v>0.770833333333333</v>
      </c>
      <c r="F50" s="9"/>
      <c r="G50" s="5">
        <f>IF(OR(B50="",C50=""),0,MOD(C50-B50,1))+IF(OR(D50="",E50=""),0,MOD(E50-D50,1))+IF(F50="",0,VLOOKUP(F50,Données!$H$2:$I$8,2,FALSE))</f>
        <v>0.3125</v>
      </c>
      <c r="H50" s="5"/>
      <c r="I50" s="5" t="str">
        <f>IF(H50="o",G50-Données!$G$1,"00:00")</f>
        <v>00:00</v>
      </c>
      <c r="J50" s="5">
        <f>IF(OR(F50=Données!$H$2,F50=Données!$H$3,F50=Données!$H$4,F50=Données!$H$5,F50=Données!$H$7,F50=Données!$H$6),"00:00",(G50-Données!$G$2)-I50)</f>
        <v>0.020833333333333315</v>
      </c>
      <c r="K50" s="5"/>
    </row>
    <row r="51" spans="1:11" ht="12.75">
      <c r="A51" s="7">
        <f t="shared" si="1"/>
        <v>39855</v>
      </c>
      <c r="B51" s="18">
        <v>0.375</v>
      </c>
      <c r="C51" s="18">
        <v>0.5</v>
      </c>
      <c r="D51" s="18">
        <v>0.583333333333333</v>
      </c>
      <c r="E51" s="18">
        <v>0.770833333333333</v>
      </c>
      <c r="F51" s="9"/>
      <c r="G51" s="5">
        <f>IF(OR(B51="",C51=""),0,MOD(C51-B51,1))+IF(OR(D51="",E51=""),0,MOD(E51-D51,1))+IF(F51="",0,VLOOKUP(F51,Données!$H$2:$I$8,2,FALSE))</f>
        <v>0.3125</v>
      </c>
      <c r="H51" s="5"/>
      <c r="I51" s="5" t="str">
        <f>IF(H51="o",G51-Données!$G$1,"00:00")</f>
        <v>00:00</v>
      </c>
      <c r="J51" s="5">
        <f>IF(OR(F51=Données!$H$2,F51=Données!$H$3,F51=Données!$H$4,F51=Données!$H$5,F51=Données!$H$7,F51=Données!$H$6),"00:00",(G51-Données!$G$2)-I51)</f>
        <v>0.020833333333333315</v>
      </c>
      <c r="K51" s="5"/>
    </row>
    <row r="52" spans="1:11" ht="12.75">
      <c r="A52" s="7">
        <f t="shared" si="1"/>
        <v>39856</v>
      </c>
      <c r="B52" s="18">
        <v>0.375</v>
      </c>
      <c r="C52" s="18">
        <v>0.5</v>
      </c>
      <c r="D52" s="18">
        <v>0.583333333333333</v>
      </c>
      <c r="E52" s="18">
        <v>0.770833333333333</v>
      </c>
      <c r="F52" s="9"/>
      <c r="G52" s="5">
        <f>IF(OR(B52="",C52=""),0,MOD(C52-B52,1))+IF(OR(D52="",E52=""),0,MOD(E52-D52,1))+IF(F52="",0,VLOOKUP(F52,Données!$H$2:$I$8,2,FALSE))</f>
        <v>0.3125</v>
      </c>
      <c r="H52" s="5"/>
      <c r="I52" s="5" t="str">
        <f>IF(H52="o",G52-Données!$G$1,"00:00")</f>
        <v>00:00</v>
      </c>
      <c r="J52" s="5">
        <f>IF(OR(F52=Données!$H$2,F52=Données!$H$3,F52=Données!$H$4,F52=Données!$H$5,F52=Données!$H$7,F52=Données!$H$6),"00:00",(G52-Données!$G$2)-I52)</f>
        <v>0.020833333333333315</v>
      </c>
      <c r="K52" s="5"/>
    </row>
    <row r="53" spans="1:11" ht="12.75">
      <c r="A53" s="7">
        <f t="shared" si="1"/>
        <v>39857</v>
      </c>
      <c r="B53" s="18">
        <v>0.375</v>
      </c>
      <c r="C53" s="18">
        <v>0.5</v>
      </c>
      <c r="D53" s="18">
        <v>0.583333333333333</v>
      </c>
      <c r="E53" s="18">
        <v>0.770833333333333</v>
      </c>
      <c r="F53" s="9"/>
      <c r="G53" s="5">
        <f>IF(OR(B53="",C53=""),0,MOD(C53-B53,1))+IF(OR(D53="",E53=""),0,MOD(E53-D53,1))+IF(F53="",0,VLOOKUP(F53,Données!$H$2:$I$8,2,FALSE))</f>
        <v>0.3125</v>
      </c>
      <c r="H53" s="5"/>
      <c r="I53" s="5" t="str">
        <f>IF(H53="o",G53-Données!$G$1,"00:00")</f>
        <v>00:00</v>
      </c>
      <c r="J53" s="5">
        <f>IF(OR(F53=Données!$H$2,F53=Données!$H$3,F53=Données!$H$4,F53=Données!$H$5,F53=Données!$H$7,F53=Données!$H$6),"00:00",(G53-Données!$G$2)-I53)</f>
        <v>0.020833333333333315</v>
      </c>
      <c r="K53" s="5"/>
    </row>
    <row r="54" spans="1:11" ht="12.75">
      <c r="A54" s="7">
        <f t="shared" si="1"/>
        <v>39858</v>
      </c>
      <c r="B54" s="18">
        <v>0.375</v>
      </c>
      <c r="C54" s="18">
        <v>0.5</v>
      </c>
      <c r="D54" s="18">
        <v>0.583333333333333</v>
      </c>
      <c r="E54" s="18">
        <v>0.770833333333333</v>
      </c>
      <c r="F54" s="9"/>
      <c r="G54" s="5">
        <f>IF(OR(B54="",C54=""),0,MOD(C54-B54,1))+IF(OR(D54="",E54=""),0,MOD(E54-D54,1))+IF(F54="",0,VLOOKUP(F54,Données!$H$2:$I$8,2,FALSE))</f>
        <v>0.3125</v>
      </c>
      <c r="H54" s="5"/>
      <c r="I54" s="5" t="str">
        <f>IF(H54="o",G54-Données!$G$1,"00:00")</f>
        <v>00:00</v>
      </c>
      <c r="J54" s="5">
        <f>IF(OR(F54=Données!$H$2,F54=Données!$H$3,F54=Données!$H$4,F54=Données!$H$5,F54=Données!$H$7,F54=Données!$H$6),"00:00",(G54-Données!$G$2)-I54)</f>
        <v>0.020833333333333315</v>
      </c>
      <c r="K54" s="5"/>
    </row>
    <row r="55" spans="1:11" ht="12.75">
      <c r="A55" s="7">
        <f t="shared" si="1"/>
        <v>39859</v>
      </c>
      <c r="B55" s="18">
        <v>0.375</v>
      </c>
      <c r="C55" s="18">
        <v>0.5</v>
      </c>
      <c r="D55" s="18">
        <v>0.583333333333333</v>
      </c>
      <c r="E55" s="18">
        <v>0.770833333333333</v>
      </c>
      <c r="F55" s="9"/>
      <c r="G55" s="5">
        <f>IF(OR(B55="",C55=""),0,MOD(C55-B55,1))+IF(OR(D55="",E55=""),0,MOD(E55-D55,1))+IF(F55="",0,VLOOKUP(F55,Données!$H$2:$I$8,2,FALSE))</f>
        <v>0.3125</v>
      </c>
      <c r="H55" s="5"/>
      <c r="I55" s="5" t="str">
        <f>IF(H55="o",G55-Données!$G$1,"00:00")</f>
        <v>00:00</v>
      </c>
      <c r="J55" s="5">
        <f>IF(OR(F55=Données!$H$2,F55=Données!$H$3,F55=Données!$H$4,F55=Données!$H$5,F55=Données!$H$7,F55=Données!$H$6),"00:00",(G55-Données!$G$2)-I55)</f>
        <v>0.020833333333333315</v>
      </c>
      <c r="K55" s="5"/>
    </row>
    <row r="56" spans="1:11" ht="12.75">
      <c r="A56" s="7">
        <f t="shared" si="1"/>
        <v>39860</v>
      </c>
      <c r="B56" s="18">
        <v>0.375</v>
      </c>
      <c r="C56" s="18">
        <v>0.5</v>
      </c>
      <c r="D56" s="18">
        <v>0.583333333333333</v>
      </c>
      <c r="E56" s="18">
        <v>0.770833333333333</v>
      </c>
      <c r="F56" s="9"/>
      <c r="G56" s="5">
        <f>IF(OR(B56="",C56=""),0,MOD(C56-B56,1))+IF(OR(D56="",E56=""),0,MOD(E56-D56,1))+IF(F56="",0,VLOOKUP(F56,Données!$H$2:$I$8,2,FALSE))</f>
        <v>0.3125</v>
      </c>
      <c r="H56" s="5"/>
      <c r="I56" s="5" t="str">
        <f>IF(H56="o",G56-Données!$G$1,"00:00")</f>
        <v>00:00</v>
      </c>
      <c r="J56" s="5">
        <f>IF(OR(F56=Données!$H$2,F56=Données!$H$3,F56=Données!$H$4,F56=Données!$H$5,F56=Données!$H$7,F56=Données!$H$6),"00:00",(G56-Données!$G$2)-I56)</f>
        <v>0.020833333333333315</v>
      </c>
      <c r="K56" s="5"/>
    </row>
    <row r="57" spans="1:11" ht="12.75">
      <c r="A57" s="7">
        <f t="shared" si="1"/>
        <v>39861</v>
      </c>
      <c r="B57" s="18">
        <v>0.375</v>
      </c>
      <c r="C57" s="18">
        <v>0.5</v>
      </c>
      <c r="D57" s="18">
        <v>0.583333333333333</v>
      </c>
      <c r="E57" s="18">
        <v>0.770833333333333</v>
      </c>
      <c r="F57" s="9"/>
      <c r="G57" s="5">
        <f>IF(OR(B57="",C57=""),0,MOD(C57-B57,1))+IF(OR(D57="",E57=""),0,MOD(E57-D57,1))+IF(F57="",0,VLOOKUP(F57,Données!$H$2:$I$8,2,FALSE))</f>
        <v>0.3125</v>
      </c>
      <c r="H57" s="5"/>
      <c r="I57" s="5" t="str">
        <f>IF(H57="o",G57-Données!$G$1,"00:00")</f>
        <v>00:00</v>
      </c>
      <c r="J57" s="5">
        <f>IF(OR(F57=Données!$H$2,F57=Données!$H$3,F57=Données!$H$4,F57=Données!$H$5,F57=Données!$H$7,F57=Données!$H$6),"00:00",(G57-Données!$G$2)-I57)</f>
        <v>0.020833333333333315</v>
      </c>
      <c r="K57" s="5"/>
    </row>
    <row r="58" spans="1:11" ht="12.75">
      <c r="A58" s="7">
        <f t="shared" si="1"/>
        <v>39862</v>
      </c>
      <c r="B58" s="18">
        <v>0.375</v>
      </c>
      <c r="C58" s="18">
        <v>0.5</v>
      </c>
      <c r="D58" s="18">
        <v>0.583333333333333</v>
      </c>
      <c r="E58" s="18">
        <v>0.770833333333333</v>
      </c>
      <c r="F58" s="9"/>
      <c r="G58" s="5">
        <f>IF(OR(B58="",C58=""),0,MOD(C58-B58,1))+IF(OR(D58="",E58=""),0,MOD(E58-D58,1))+IF(F58="",0,VLOOKUP(F58,Données!$H$2:$I$8,2,FALSE))</f>
        <v>0.3125</v>
      </c>
      <c r="H58" s="5"/>
      <c r="I58" s="5" t="str">
        <f>IF(H58="o",G58-Données!$G$1,"00:00")</f>
        <v>00:00</v>
      </c>
      <c r="J58" s="5">
        <f>IF(OR(F58=Données!$H$2,F58=Données!$H$3,F58=Données!$H$4,F58=Données!$H$5,F58=Données!$H$7,F58=Données!$H$6),"00:00",(G58-Données!$G$2)-I58)</f>
        <v>0.020833333333333315</v>
      </c>
      <c r="K58" s="5"/>
    </row>
    <row r="59" spans="1:11" ht="12.75">
      <c r="A59" s="7">
        <f t="shared" si="1"/>
        <v>39863</v>
      </c>
      <c r="B59" s="18">
        <v>0.375</v>
      </c>
      <c r="C59" s="18">
        <v>0.5</v>
      </c>
      <c r="D59" s="18">
        <v>0.583333333333333</v>
      </c>
      <c r="E59" s="18">
        <v>0.770833333333333</v>
      </c>
      <c r="F59" s="9"/>
      <c r="G59" s="5">
        <f>IF(OR(B59="",C59=""),0,MOD(C59-B59,1))+IF(OR(D59="",E59=""),0,MOD(E59-D59,1))+IF(F59="",0,VLOOKUP(F59,Données!$H$2:$I$8,2,FALSE))</f>
        <v>0.3125</v>
      </c>
      <c r="H59" s="5"/>
      <c r="I59" s="5" t="str">
        <f>IF(H59="o",G59-Données!$G$1,"00:00")</f>
        <v>00:00</v>
      </c>
      <c r="J59" s="5">
        <f>IF(OR(F59=Données!$H$2,F59=Données!$H$3,F59=Données!$H$4,F59=Données!$H$5,F59=Données!$H$7,F59=Données!$H$6),"00:00",(G59-Données!$G$2)-I59)</f>
        <v>0.020833333333333315</v>
      </c>
      <c r="K59" s="5"/>
    </row>
    <row r="60" spans="1:11" ht="12.75">
      <c r="A60" s="7">
        <f t="shared" si="1"/>
        <v>39864</v>
      </c>
      <c r="B60" s="18">
        <v>0.375</v>
      </c>
      <c r="C60" s="18">
        <v>0.5</v>
      </c>
      <c r="D60" s="18">
        <v>0.583333333333333</v>
      </c>
      <c r="E60" s="18">
        <v>0.770833333333333</v>
      </c>
      <c r="F60" s="9"/>
      <c r="G60" s="5">
        <f>IF(OR(B60="",C60=""),0,MOD(C60-B60,1))+IF(OR(D60="",E60=""),0,MOD(E60-D60,1))+IF(F60="",0,VLOOKUP(F60,Données!$H$2:$I$8,2,FALSE))</f>
        <v>0.3125</v>
      </c>
      <c r="H60" s="5"/>
      <c r="I60" s="5" t="str">
        <f>IF(H60="o",G60-Données!$G$1,"00:00")</f>
        <v>00:00</v>
      </c>
      <c r="J60" s="5">
        <f>IF(OR(F60=Données!$H$2,F60=Données!$H$3,F60=Données!$H$4,F60=Données!$H$5,F60=Données!$H$7,F60=Données!$H$6),"00:00",(G60-Données!$G$2)-I60)</f>
        <v>0.020833333333333315</v>
      </c>
      <c r="K60" s="5"/>
    </row>
    <row r="61" spans="1:11" ht="12.75">
      <c r="A61" s="7">
        <f t="shared" si="1"/>
        <v>39865</v>
      </c>
      <c r="B61" s="18">
        <v>0.375</v>
      </c>
      <c r="C61" s="18">
        <v>0.5</v>
      </c>
      <c r="D61" s="18">
        <v>0.583333333333333</v>
      </c>
      <c r="E61" s="18">
        <v>0.770833333333333</v>
      </c>
      <c r="F61" s="9"/>
      <c r="G61" s="5">
        <f>IF(OR(B61="",C61=""),0,MOD(C61-B61,1))+IF(OR(D61="",E61=""),0,MOD(E61-D61,1))+IF(F61="",0,VLOOKUP(F61,Données!$H$2:$I$8,2,FALSE))</f>
        <v>0.3125</v>
      </c>
      <c r="H61" s="5"/>
      <c r="I61" s="5" t="str">
        <f>IF(H61="o",G61-Données!$G$1,"00:00")</f>
        <v>00:00</v>
      </c>
      <c r="J61" s="5">
        <f>IF(OR(F61=Données!$H$2,F61=Données!$H$3,F61=Données!$H$4,F61=Données!$H$5,F61=Données!$H$7,F61=Données!$H$6),"00:00",(G61-Données!$G$2)-I61)</f>
        <v>0.020833333333333315</v>
      </c>
      <c r="K61" s="5"/>
    </row>
    <row r="62" spans="1:11" ht="12.75">
      <c r="A62" s="7">
        <f t="shared" si="1"/>
        <v>39866</v>
      </c>
      <c r="B62" s="18">
        <v>0.375</v>
      </c>
      <c r="C62" s="18">
        <v>0.5</v>
      </c>
      <c r="D62" s="18">
        <v>0.583333333333333</v>
      </c>
      <c r="E62" s="18">
        <v>0.770833333333333</v>
      </c>
      <c r="F62" s="9"/>
      <c r="G62" s="5">
        <f>IF(OR(B62="",C62=""),0,MOD(C62-B62,1))+IF(OR(D62="",E62=""),0,MOD(E62-D62,1))+IF(F62="",0,VLOOKUP(F62,Données!$H$2:$I$8,2,FALSE))</f>
        <v>0.3125</v>
      </c>
      <c r="H62" s="5"/>
      <c r="I62" s="5" t="str">
        <f>IF(H62="o",G62-Données!$G$1,"00:00")</f>
        <v>00:00</v>
      </c>
      <c r="J62" s="5">
        <f>IF(OR(F62=Données!$H$2,F62=Données!$H$3,F62=Données!$H$4,F62=Données!$H$5,F62=Données!$H$7,F62=Données!$H$6),"00:00",(G62-Données!$G$2)-I62)</f>
        <v>0.020833333333333315</v>
      </c>
      <c r="K62" s="5"/>
    </row>
    <row r="63" spans="1:11" ht="12.75">
      <c r="A63" s="7">
        <f t="shared" si="1"/>
        <v>39867</v>
      </c>
      <c r="B63" s="18">
        <v>0.375</v>
      </c>
      <c r="C63" s="18">
        <v>0.5</v>
      </c>
      <c r="D63" s="18">
        <v>0.583333333333333</v>
      </c>
      <c r="E63" s="18">
        <v>0.770833333333333</v>
      </c>
      <c r="F63" s="9"/>
      <c r="G63" s="5">
        <f>IF(OR(B63="",C63=""),0,MOD(C63-B63,1))+IF(OR(D63="",E63=""),0,MOD(E63-D63,1))+IF(F63="",0,VLOOKUP(F63,Données!$H$2:$I$8,2,FALSE))</f>
        <v>0.3125</v>
      </c>
      <c r="H63" s="5"/>
      <c r="I63" s="5" t="str">
        <f>IF(H63="o",G63-Données!$G$1,"00:00")</f>
        <v>00:00</v>
      </c>
      <c r="J63" s="5">
        <f>IF(OR(F63=Données!$H$2,F63=Données!$H$3,F63=Données!$H$4,F63=Données!$H$5,F63=Données!$H$7,F63=Données!$H$6),"00:00",(G63-Données!$G$2)-I63)</f>
        <v>0.020833333333333315</v>
      </c>
      <c r="K63" s="5"/>
    </row>
    <row r="64" spans="1:11" ht="12.75">
      <c r="A64" s="7">
        <f t="shared" si="1"/>
        <v>39868</v>
      </c>
      <c r="B64" s="18">
        <v>0.375</v>
      </c>
      <c r="C64" s="18">
        <v>0.5</v>
      </c>
      <c r="D64" s="18">
        <v>0.583333333333333</v>
      </c>
      <c r="E64" s="18">
        <v>0.770833333333333</v>
      </c>
      <c r="F64" s="9"/>
      <c r="G64" s="5">
        <f>IF(OR(B64="",C64=""),0,MOD(C64-B64,1))+IF(OR(D64="",E64=""),0,MOD(E64-D64,1))+IF(F64="",0,VLOOKUP(F64,Données!$H$2:$I$8,2,FALSE))</f>
        <v>0.3125</v>
      </c>
      <c r="H64" s="5"/>
      <c r="I64" s="5" t="str">
        <f>IF(H64="o",G64-Données!$G$1,"00:00")</f>
        <v>00:00</v>
      </c>
      <c r="J64" s="5">
        <f>IF(OR(F64=Données!$H$2,F64=Données!$H$3,F64=Données!$H$4,F64=Données!$H$5,F64=Données!$H$7,F64=Données!$H$6),"00:00",(G64-Données!$G$2)-I64)</f>
        <v>0.020833333333333315</v>
      </c>
      <c r="K64" s="5"/>
    </row>
    <row r="65" spans="1:11" ht="12.75">
      <c r="A65" s="7">
        <f t="shared" si="1"/>
        <v>39869</v>
      </c>
      <c r="B65" s="18">
        <v>0.375</v>
      </c>
      <c r="C65" s="18">
        <v>0.5</v>
      </c>
      <c r="D65" s="18">
        <v>0.583333333333333</v>
      </c>
      <c r="E65" s="18">
        <v>0.770833333333333</v>
      </c>
      <c r="F65" s="9"/>
      <c r="G65" s="5">
        <f>IF(OR(B65="",C65=""),0,MOD(C65-B65,1))+IF(OR(D65="",E65=""),0,MOD(E65-D65,1))+IF(F65="",0,VLOOKUP(F65,Données!$H$2:$I$8,2,FALSE))</f>
        <v>0.3125</v>
      </c>
      <c r="H65" s="5"/>
      <c r="I65" s="5" t="str">
        <f>IF(H65="o",G65-Données!$G$1,"00:00")</f>
        <v>00:00</v>
      </c>
      <c r="J65" s="5">
        <f>IF(OR(F65=Données!$H$2,F65=Données!$H$3,F65=Données!$H$4,F65=Données!$H$5,F65=Données!$H$7,F65=Données!$H$6),"00:00",(G65-Données!$G$2)-I65)</f>
        <v>0.020833333333333315</v>
      </c>
      <c r="K65" s="5"/>
    </row>
    <row r="66" spans="1:11" ht="12.75">
      <c r="A66" s="7">
        <f t="shared" si="1"/>
        <v>39870</v>
      </c>
      <c r="B66" s="18">
        <v>0.375</v>
      </c>
      <c r="C66" s="18">
        <v>0.5</v>
      </c>
      <c r="D66" s="18">
        <v>0.583333333333333</v>
      </c>
      <c r="E66" s="18">
        <v>0.770833333333333</v>
      </c>
      <c r="F66" s="9"/>
      <c r="G66" s="5">
        <f>IF(OR(B66="",C66=""),0,MOD(C66-B66,1))+IF(OR(D66="",E66=""),0,MOD(E66-D66,1))+IF(F66="",0,VLOOKUP(F66,Données!$H$2:$I$8,2,FALSE))</f>
        <v>0.3125</v>
      </c>
      <c r="H66" s="5"/>
      <c r="I66" s="5" t="str">
        <f>IF(H66="o",G66-Données!$G$1,"00:00")</f>
        <v>00:00</v>
      </c>
      <c r="J66" s="5">
        <f>IF(OR(F66=Données!$H$2,F66=Données!$H$3,F66=Données!$H$4,F66=Données!$H$5,F66=Données!$H$7,F66=Données!$H$6),"00:00",(G66-Données!$G$2)-I66)</f>
        <v>0.020833333333333315</v>
      </c>
      <c r="K66" s="5"/>
    </row>
    <row r="67" spans="1:11" ht="12.75">
      <c r="A67" s="7">
        <f t="shared" si="1"/>
        <v>39871</v>
      </c>
      <c r="B67" s="18">
        <v>0.375</v>
      </c>
      <c r="C67" s="18">
        <v>0.5</v>
      </c>
      <c r="D67" s="18">
        <v>0.583333333333333</v>
      </c>
      <c r="E67" s="18">
        <v>0.770833333333333</v>
      </c>
      <c r="F67" s="9"/>
      <c r="G67" s="5">
        <f>IF(OR(B67="",C67=""),0,MOD(C67-B67,1))+IF(OR(D67="",E67=""),0,MOD(E67-D67,1))+IF(F67="",0,VLOOKUP(F67,Données!$H$2:$I$8,2,FALSE))</f>
        <v>0.3125</v>
      </c>
      <c r="H67" s="5"/>
      <c r="I67" s="5" t="str">
        <f>IF(H67="o",G67-Données!$G$1,"00:00")</f>
        <v>00:00</v>
      </c>
      <c r="J67" s="5">
        <f>IF(OR(F67=Données!$H$2,F67=Données!$H$3,F67=Données!$H$4,F67=Données!$H$5,F67=Données!$H$7,F67=Données!$H$6),"00:00",(G67-Données!$G$2)-I67)</f>
        <v>0.020833333333333315</v>
      </c>
      <c r="K67" s="5"/>
    </row>
    <row r="68" spans="1:11" ht="12.75">
      <c r="A68" s="7">
        <f aca="true" t="shared" si="2" ref="A68:A73">A67+1</f>
        <v>39872</v>
      </c>
      <c r="B68" s="18">
        <v>0.375</v>
      </c>
      <c r="C68" s="18">
        <v>0.5</v>
      </c>
      <c r="D68" s="18">
        <v>0.583333333333333</v>
      </c>
      <c r="E68" s="18">
        <v>0.770833333333333</v>
      </c>
      <c r="F68" s="9"/>
      <c r="G68" s="5">
        <f>IF(OR(B68="",C68=""),0,MOD(C68-B68,1))+IF(OR(D68="",E68=""),0,MOD(E68-D68,1))+IF(F68="",0,VLOOKUP(F68,Données!$H$2:$I$8,2,FALSE))</f>
        <v>0.3125</v>
      </c>
      <c r="H68" s="5"/>
      <c r="I68" s="5" t="str">
        <f>IF(H68="o",G68-Données!$G$1,"00:00")</f>
        <v>00:00</v>
      </c>
      <c r="J68" s="5">
        <f>IF(OR(F68=Données!$H$2,F68=Données!$H$3,F68=Données!$H$4,F68=Données!$H$5,F68=Données!$H$7,F68=Données!$H$6),"00:00",(G68-Données!$G$2)-I68)</f>
        <v>0.020833333333333315</v>
      </c>
      <c r="K68" s="5"/>
    </row>
    <row r="69" spans="1:11" ht="12.75">
      <c r="A69" s="7">
        <f t="shared" si="2"/>
        <v>39873</v>
      </c>
      <c r="B69" s="18">
        <v>0.3958333333333333</v>
      </c>
      <c r="C69" s="18">
        <v>0.5</v>
      </c>
      <c r="D69" s="18">
        <v>0.5416666666666666</v>
      </c>
      <c r="E69" s="18">
        <v>0.75</v>
      </c>
      <c r="F69" s="9"/>
      <c r="G69" s="5">
        <f>IF(OR(B69="",C69=""),0,MOD(C69-B69,1))+IF(OR(D69="",E69=""),0,MOD(E69-D69,1))+IF(F69="",0,VLOOKUP(F69,Données!$H$2:$I$8,2,FALSE))</f>
        <v>0.31250000000000006</v>
      </c>
      <c r="H69" s="5"/>
      <c r="I69" s="5" t="str">
        <f>IF(H69="o",G69-Données!$G$1,"00:00")</f>
        <v>00:00</v>
      </c>
      <c r="J69" s="5">
        <f>IF(OR(F69=Données!$H$2,F69=Données!$H$3,F69=Données!$H$4,F69=Données!$H$5,F69=Données!$H$7,F69=Données!$H$6),"00:00",(G69-Données!$G$2)-I69)</f>
        <v>0.02083333333333337</v>
      </c>
      <c r="K69" s="5"/>
    </row>
    <row r="70" spans="1:11" ht="12.75">
      <c r="A70" s="7">
        <f t="shared" si="2"/>
        <v>39874</v>
      </c>
      <c r="B70" s="2"/>
      <c r="C70" s="2"/>
      <c r="D70" s="2"/>
      <c r="E70" s="2"/>
      <c r="F70" s="9"/>
      <c r="G70" s="5">
        <f>IF(OR(B70="",C70=""),0,MOD(C70-B70,1))+IF(OR(D70="",E70=""),0,MOD(E70-D70,1))+IF(F70="",0,VLOOKUP(F70,Données!$H$2:$I$8,2,FALSE))</f>
        <v>0</v>
      </c>
      <c r="H70" s="5"/>
      <c r="I70" s="5" t="str">
        <f>IF(H70="o",G70-Données!$G$1,"00:00")</f>
        <v>00:00</v>
      </c>
      <c r="J70" s="5">
        <f>IF(OR(F70=Données!$H$2,F70=Données!$H$3,F70=Données!$H$4,F70=Données!$H$5,F70=Données!$H$7,F70=Données!$H$6),"00:00",(G70-Données!$G$2)-I70)</f>
        <v>-0.2916666666666667</v>
      </c>
      <c r="K70" s="5"/>
    </row>
    <row r="71" spans="1:11" ht="12.75">
      <c r="A71" s="7">
        <f t="shared" si="2"/>
        <v>39875</v>
      </c>
      <c r="B71" s="18">
        <v>0.375</v>
      </c>
      <c r="C71" s="18">
        <v>0.5</v>
      </c>
      <c r="D71" s="18">
        <v>0.5833333333333334</v>
      </c>
      <c r="E71" s="18">
        <v>0.7708333333333334</v>
      </c>
      <c r="F71" s="9"/>
      <c r="G71" s="5">
        <f>IF(OR(B71="",C71=""),0,MOD(C71-B71,1))+IF(OR(D71="",E71=""),0,MOD(E71-D71,1))+IF(F71="",0,VLOOKUP(F71,Données!$H$2:$I$8,2,FALSE))</f>
        <v>0.3125</v>
      </c>
      <c r="H71" s="5"/>
      <c r="I71" s="5" t="str">
        <f>IF(H71="o",G71-Données!$G$1,"00:00")</f>
        <v>00:00</v>
      </c>
      <c r="J71" s="5">
        <f>IF(OR(F71=Données!$H$2,F71=Données!$H$3,F71=Données!$H$4,F71=Données!$H$5,F71=Données!$H$7,F71=Données!$H$6),"00:00",(G71-Données!$G$2)-I71)</f>
        <v>0.020833333333333315</v>
      </c>
      <c r="K71" s="5"/>
    </row>
    <row r="72" spans="1:11" ht="12.75">
      <c r="A72" s="7">
        <f t="shared" si="2"/>
        <v>39876</v>
      </c>
      <c r="B72" s="18">
        <v>0.375</v>
      </c>
      <c r="C72" s="18">
        <v>0.5</v>
      </c>
      <c r="D72" s="18">
        <v>0.5833333333333334</v>
      </c>
      <c r="E72" s="18">
        <v>0.7708333333333334</v>
      </c>
      <c r="F72" s="9"/>
      <c r="G72" s="5">
        <f>IF(OR(B72="",C72=""),0,MOD(C72-B72,1))+IF(OR(D72="",E72=""),0,MOD(E72-D72,1))+IF(F72="",0,VLOOKUP(F72,Données!$H$2:$I$8,2,FALSE))</f>
        <v>0.3125</v>
      </c>
      <c r="H72" s="5"/>
      <c r="I72" s="5" t="str">
        <f>IF(H72="o",G72-Données!$G$1,"00:00")</f>
        <v>00:00</v>
      </c>
      <c r="J72" s="5">
        <f>IF(OR(F72=Données!$H$2,F72=Données!$H$3,F72=Données!$H$4,F72=Données!$H$5,F72=Données!$H$7,F72=Données!$H$6),"00:00",(G72-Données!$G$2)-I72)</f>
        <v>0.020833333333333315</v>
      </c>
      <c r="K72" s="5"/>
    </row>
    <row r="73" spans="1:11" ht="12.75">
      <c r="A73" s="7">
        <f t="shared" si="2"/>
        <v>39877</v>
      </c>
      <c r="B73" s="18"/>
      <c r="C73" s="18"/>
      <c r="D73" s="18"/>
      <c r="E73" s="18"/>
      <c r="F73" s="9"/>
      <c r="G73" s="5">
        <f>IF(OR(B73="",C73=""),0,MOD(C73-B73,1))+IF(OR(D73="",E73=""),0,MOD(E73-D73,1))+IF(F73="",0,VLOOKUP(F73,Données!$H$2:$I$8,2,FALSE))</f>
        <v>0</v>
      </c>
      <c r="H73" s="5"/>
      <c r="I73" s="5" t="str">
        <f>IF(H73="o",G73-Données!$G$1,"00:00")</f>
        <v>00:00</v>
      </c>
      <c r="J73" s="5">
        <f>IF(OR(F73=Données!$H$2,F73=Données!$H$3,F73=Données!$H$4,F73=Données!$H$5,F73=Données!$H$7,F73=Données!$H$6),"00:00",(G73-Données!$G$2)-I73)</f>
        <v>-0.2916666666666667</v>
      </c>
      <c r="K73" s="5"/>
    </row>
    <row r="74" spans="1:11" ht="12.75">
      <c r="A74" s="7">
        <f aca="true" t="shared" si="3" ref="A74:A137">A73+1</f>
        <v>39878</v>
      </c>
      <c r="B74" s="18">
        <v>0.375</v>
      </c>
      <c r="C74" s="18">
        <v>0.5</v>
      </c>
      <c r="D74" s="18">
        <v>0.583333333333333</v>
      </c>
      <c r="E74" s="18">
        <v>0.770833333333333</v>
      </c>
      <c r="F74" s="9"/>
      <c r="G74" s="5">
        <f>IF(OR(B74="",C74=""),0,MOD(C74-B74,1))+IF(OR(D74="",E74=""),0,MOD(E74-D74,1))+IF(F74="",0,VLOOKUP(F74,Données!$H$2:$I$8,2,FALSE))</f>
        <v>0.3125</v>
      </c>
      <c r="H74" s="5"/>
      <c r="I74" s="5" t="str">
        <f>IF(H74="o",G74-Données!$G$1,"00:00")</f>
        <v>00:00</v>
      </c>
      <c r="J74" s="5">
        <f>IF(OR(F74=Données!$H$2,F74=Données!$H$3,F74=Données!$H$4,F74=Données!$H$5,F74=Données!$H$7,F74=Données!$H$6),"00:00",(G74-Données!$G$2)-I74)</f>
        <v>0.020833333333333315</v>
      </c>
      <c r="K74" s="5"/>
    </row>
    <row r="75" spans="1:11" ht="12.75">
      <c r="A75" s="7">
        <f t="shared" si="3"/>
        <v>39879</v>
      </c>
      <c r="B75" s="18">
        <v>0.375</v>
      </c>
      <c r="C75" s="18">
        <v>0.5</v>
      </c>
      <c r="D75" s="18">
        <v>0.583333333333333</v>
      </c>
      <c r="E75" s="18">
        <v>0.770833333333333</v>
      </c>
      <c r="F75" s="9"/>
      <c r="G75" s="5">
        <f>IF(OR(B75="",C75=""),0,MOD(C75-B75,1))+IF(OR(D75="",E75=""),0,MOD(E75-D75,1))+IF(F75="",0,VLOOKUP(F75,Données!$H$2:$I$8,2,FALSE))</f>
        <v>0.3125</v>
      </c>
      <c r="H75" s="5"/>
      <c r="I75" s="5" t="str">
        <f>IF(H75="o",G75-Données!$G$1,"00:00")</f>
        <v>00:00</v>
      </c>
      <c r="J75" s="5">
        <f>IF(OR(F75=Données!$H$2,F75=Données!$H$3,F75=Données!$H$4,F75=Données!$H$5,F75=Données!$H$7,F75=Données!$H$6),"00:00",(G75-Données!$G$2)-I75)</f>
        <v>0.020833333333333315</v>
      </c>
      <c r="K75" s="5"/>
    </row>
    <row r="76" spans="1:11" ht="12.75">
      <c r="A76" s="7">
        <f t="shared" si="3"/>
        <v>39880</v>
      </c>
      <c r="B76" s="18">
        <v>0.3958333333333333</v>
      </c>
      <c r="C76" s="18">
        <v>0.5</v>
      </c>
      <c r="D76" s="18">
        <v>0.5416666666666666</v>
      </c>
      <c r="E76" s="18">
        <v>0.75</v>
      </c>
      <c r="F76" s="9"/>
      <c r="G76" s="5">
        <f>IF(OR(B76="",C76=""),0,MOD(C76-B76,1))+IF(OR(D76="",E76=""),0,MOD(E76-D76,1))+IF(F76="",0,VLOOKUP(F76,Données!$H$2:$I$8,2,FALSE))</f>
        <v>0.31250000000000006</v>
      </c>
      <c r="H76" s="5"/>
      <c r="I76" s="5" t="str">
        <f>IF(H76="o",G76-Données!$G$1,"00:00")</f>
        <v>00:00</v>
      </c>
      <c r="J76" s="5">
        <f>IF(OR(F76=Données!$H$2,F76=Données!$H$3,F76=Données!$H$4,F76=Données!$H$5,F76=Données!$H$7,F76=Données!$H$6),"00:00",(G76-Données!$G$2)-I76)</f>
        <v>0.02083333333333337</v>
      </c>
      <c r="K76" s="5"/>
    </row>
    <row r="77" spans="1:11" ht="12.75">
      <c r="A77" s="7">
        <f t="shared" si="3"/>
        <v>39881</v>
      </c>
      <c r="B77" s="2"/>
      <c r="C77" s="2"/>
      <c r="D77" s="2"/>
      <c r="E77" s="2"/>
      <c r="F77" s="9"/>
      <c r="G77" s="5">
        <f>IF(OR(B77="",C77=""),0,MOD(C77-B77,1))+IF(OR(D77="",E77=""),0,MOD(E77-D77,1))+IF(F77="",0,VLOOKUP(F77,Données!$H$2:$I$8,2,FALSE))</f>
        <v>0</v>
      </c>
      <c r="H77" s="5"/>
      <c r="I77" s="5" t="str">
        <f>IF(H77="o",G77-Données!$G$1,"00:00")</f>
        <v>00:00</v>
      </c>
      <c r="J77" s="5">
        <f>IF(OR(F77=Données!$H$2,F77=Données!$H$3,F77=Données!$H$4,F77=Données!$H$5,F77=Données!$H$7,F77=Données!$H$6),"00:00",(G77-Données!$G$2)-I77)</f>
        <v>-0.2916666666666667</v>
      </c>
      <c r="K77" s="5"/>
    </row>
    <row r="78" spans="1:11" ht="12.75">
      <c r="A78" s="7">
        <f t="shared" si="3"/>
        <v>39882</v>
      </c>
      <c r="B78" s="18">
        <v>0.375</v>
      </c>
      <c r="C78" s="18">
        <v>0.5</v>
      </c>
      <c r="D78" s="18">
        <v>0.5833333333333334</v>
      </c>
      <c r="E78" s="18">
        <v>0.7708333333333334</v>
      </c>
      <c r="F78" s="9"/>
      <c r="G78" s="5">
        <f>IF(OR(B78="",C78=""),0,MOD(C78-B78,1))+IF(OR(D78="",E78=""),0,MOD(E78-D78,1))+IF(F78="",0,VLOOKUP(F78,Données!$H$2:$I$8,2,FALSE))</f>
        <v>0.3125</v>
      </c>
      <c r="H78" s="5"/>
      <c r="I78" s="5" t="str">
        <f>IF(H78="o",G78-Données!$G$1,"00:00")</f>
        <v>00:00</v>
      </c>
      <c r="J78" s="5">
        <f>IF(OR(F78=Données!$H$2,F78=Données!$H$3,F78=Données!$H$4,F78=Données!$H$5,F78=Données!$H$7,F78=Données!$H$6),"00:00",(G78-Données!$G$2)-I78)</f>
        <v>0.020833333333333315</v>
      </c>
      <c r="K78" s="5"/>
    </row>
    <row r="79" spans="1:11" ht="12.75">
      <c r="A79" s="7">
        <f t="shared" si="3"/>
        <v>39883</v>
      </c>
      <c r="B79" s="18">
        <v>0.375</v>
      </c>
      <c r="C79" s="18">
        <v>0.5</v>
      </c>
      <c r="D79" s="18">
        <v>0.5833333333333334</v>
      </c>
      <c r="E79" s="18">
        <v>0.7708333333333334</v>
      </c>
      <c r="F79" s="9"/>
      <c r="G79" s="5">
        <f>IF(OR(B79="",C79=""),0,MOD(C79-B79,1))+IF(OR(D79="",E79=""),0,MOD(E79-D79,1))+IF(F79="",0,VLOOKUP(F79,Données!$H$2:$I$8,2,FALSE))</f>
        <v>0.3125</v>
      </c>
      <c r="H79" s="5"/>
      <c r="I79" s="5" t="str">
        <f>IF(H79="o",G79-Données!$G$1,"00:00")</f>
        <v>00:00</v>
      </c>
      <c r="J79" s="5">
        <f>IF(OR(F79=Données!$H$2,F79=Données!$H$3,F79=Données!$H$4,F79=Données!$H$5,F79=Données!$H$7,F79=Données!$H$6),"00:00",(G79-Données!$G$2)-I79)</f>
        <v>0.020833333333333315</v>
      </c>
      <c r="K79" s="5"/>
    </row>
    <row r="80" spans="1:11" ht="12.75">
      <c r="A80" s="7">
        <f t="shared" si="3"/>
        <v>39884</v>
      </c>
      <c r="B80" s="18"/>
      <c r="C80" s="18"/>
      <c r="D80" s="18"/>
      <c r="E80" s="18"/>
      <c r="F80" s="9"/>
      <c r="G80" s="5">
        <f>IF(OR(B80="",C80=""),0,MOD(C80-B80,1))+IF(OR(D80="",E80=""),0,MOD(E80-D80,1))+IF(F80="",0,VLOOKUP(F80,Données!$H$2:$I$8,2,FALSE))</f>
        <v>0</v>
      </c>
      <c r="H80" s="5"/>
      <c r="I80" s="5" t="str">
        <f>IF(H80="o",G80-Données!$G$1,"00:00")</f>
        <v>00:00</v>
      </c>
      <c r="J80" s="5">
        <f>IF(OR(F80=Données!$H$2,F80=Données!$H$3,F80=Données!$H$4,F80=Données!$H$5,F80=Données!$H$7,F80=Données!$H$6),"00:00",(G80-Données!$G$2)-I80)</f>
        <v>-0.2916666666666667</v>
      </c>
      <c r="K80" s="5"/>
    </row>
    <row r="81" spans="1:11" ht="12.75">
      <c r="A81" s="7">
        <f t="shared" si="3"/>
        <v>39885</v>
      </c>
      <c r="B81" s="18">
        <v>0.375</v>
      </c>
      <c r="C81" s="18">
        <v>0.5</v>
      </c>
      <c r="D81" s="18">
        <v>0.583333333333333</v>
      </c>
      <c r="E81" s="18">
        <v>0.770833333333333</v>
      </c>
      <c r="F81" s="9"/>
      <c r="G81" s="5">
        <f>IF(OR(B81="",C81=""),0,MOD(C81-B81,1))+IF(OR(D81="",E81=""),0,MOD(E81-D81,1))+IF(F81="",0,VLOOKUP(F81,Données!$H$2:$I$8,2,FALSE))</f>
        <v>0.3125</v>
      </c>
      <c r="H81" s="5"/>
      <c r="I81" s="5" t="str">
        <f>IF(H81="o",G81-Données!$G$1,"00:00")</f>
        <v>00:00</v>
      </c>
      <c r="J81" s="5">
        <f>IF(OR(F81=Données!$H$2,F81=Données!$H$3,F81=Données!$H$4,F81=Données!$H$5,F81=Données!$H$7,F81=Données!$H$6),"00:00",(G81-Données!$G$2)-I81)</f>
        <v>0.020833333333333315</v>
      </c>
      <c r="K81" s="5"/>
    </row>
    <row r="82" spans="1:11" ht="12.75">
      <c r="A82" s="7">
        <f t="shared" si="3"/>
        <v>39886</v>
      </c>
      <c r="B82" s="18">
        <v>0.375</v>
      </c>
      <c r="C82" s="18">
        <v>0.5</v>
      </c>
      <c r="D82" s="18">
        <v>0.583333333333333</v>
      </c>
      <c r="E82" s="18">
        <v>0.770833333333333</v>
      </c>
      <c r="F82" s="9"/>
      <c r="G82" s="5">
        <f>IF(OR(B82="",C82=""),0,MOD(C82-B82,1))+IF(OR(D82="",E82=""),0,MOD(E82-D82,1))+IF(F82="",0,VLOOKUP(F82,Données!$H$2:$I$8,2,FALSE))</f>
        <v>0.3125</v>
      </c>
      <c r="H82" s="5"/>
      <c r="I82" s="5" t="str">
        <f>IF(H82="o",G82-Données!$G$1,"00:00")</f>
        <v>00:00</v>
      </c>
      <c r="J82" s="5">
        <f>IF(OR(F82=Données!$H$2,F82=Données!$H$3,F82=Données!$H$4,F82=Données!$H$5,F82=Données!$H$7,F82=Données!$H$6),"00:00",(G82-Données!$G$2)-I82)</f>
        <v>0.020833333333333315</v>
      </c>
      <c r="K82" s="5"/>
    </row>
    <row r="83" spans="1:11" ht="12.75">
      <c r="A83" s="7">
        <f t="shared" si="3"/>
        <v>39887</v>
      </c>
      <c r="B83" s="18">
        <v>0.3958333333333333</v>
      </c>
      <c r="C83" s="18">
        <v>0.5</v>
      </c>
      <c r="D83" s="18">
        <v>0.5416666666666666</v>
      </c>
      <c r="E83" s="18">
        <v>0.75</v>
      </c>
      <c r="F83" s="9"/>
      <c r="G83" s="5">
        <f>IF(OR(B83="",C83=""),0,MOD(C83-B83,1))+IF(OR(D83="",E83=""),0,MOD(E83-D83,1))+IF(F83="",0,VLOOKUP(F83,Données!$H$2:$I$8,2,FALSE))</f>
        <v>0.31250000000000006</v>
      </c>
      <c r="H83" s="5"/>
      <c r="I83" s="5" t="str">
        <f>IF(H83="o",G83-Données!$G$1,"00:00")</f>
        <v>00:00</v>
      </c>
      <c r="J83" s="5">
        <f>IF(OR(F83=Données!$H$2,F83=Données!$H$3,F83=Données!$H$4,F83=Données!$H$5,F83=Données!$H$7,F83=Données!$H$6),"00:00",(G83-Données!$G$2)-I83)</f>
        <v>0.02083333333333337</v>
      </c>
      <c r="K83" s="5"/>
    </row>
    <row r="84" spans="1:11" ht="12.75">
      <c r="A84" s="7">
        <f t="shared" si="3"/>
        <v>39888</v>
      </c>
      <c r="B84" s="2"/>
      <c r="C84" s="2"/>
      <c r="D84" s="2"/>
      <c r="E84" s="2"/>
      <c r="F84" s="9"/>
      <c r="G84" s="5">
        <f>IF(OR(B84="",C84=""),0,MOD(C84-B84,1))+IF(OR(D84="",E84=""),0,MOD(E84-D84,1))+IF(F84="",0,VLOOKUP(F84,Données!$H$2:$I$8,2,FALSE))</f>
        <v>0</v>
      </c>
      <c r="H84" s="5"/>
      <c r="I84" s="5" t="str">
        <f>IF(H84="o",G84-Données!$G$1,"00:00")</f>
        <v>00:00</v>
      </c>
      <c r="J84" s="5">
        <f>IF(OR(F84=Données!$H$2,F84=Données!$H$3,F84=Données!$H$4,F84=Données!$H$5,F84=Données!$H$7,F84=Données!$H$6),"00:00",(G84-Données!$G$2)-I84)</f>
        <v>-0.2916666666666667</v>
      </c>
      <c r="K84" s="5"/>
    </row>
    <row r="85" spans="1:11" ht="12.75">
      <c r="A85" s="7">
        <f t="shared" si="3"/>
        <v>39889</v>
      </c>
      <c r="B85" s="18">
        <v>0.375</v>
      </c>
      <c r="C85" s="18">
        <v>0.5</v>
      </c>
      <c r="D85" s="18">
        <v>0.5833333333333334</v>
      </c>
      <c r="E85" s="18">
        <v>0.7708333333333334</v>
      </c>
      <c r="F85" s="9"/>
      <c r="G85" s="5">
        <f>IF(OR(B85="",C85=""),0,MOD(C85-B85,1))+IF(OR(D85="",E85=""),0,MOD(E85-D85,1))+IF(F85="",0,VLOOKUP(F85,Données!$H$2:$I$8,2,FALSE))</f>
        <v>0.3125</v>
      </c>
      <c r="H85" s="5"/>
      <c r="I85" s="5" t="str">
        <f>IF(H85="o",G85-Données!$G$1,"00:00")</f>
        <v>00:00</v>
      </c>
      <c r="J85" s="5">
        <f>IF(OR(F85=Données!$H$2,F85=Données!$H$3,F85=Données!$H$4,F85=Données!$H$5,F85=Données!$H$7,F85=Données!$H$6),"00:00",(G85-Données!$G$2)-I85)</f>
        <v>0.020833333333333315</v>
      </c>
      <c r="K85" s="5"/>
    </row>
    <row r="86" spans="1:11" ht="12.75">
      <c r="A86" s="7">
        <f t="shared" si="3"/>
        <v>39890</v>
      </c>
      <c r="B86" s="18">
        <v>0.375</v>
      </c>
      <c r="C86" s="18">
        <v>0.5</v>
      </c>
      <c r="D86" s="18">
        <v>0.5833333333333334</v>
      </c>
      <c r="E86" s="18">
        <v>0.7708333333333334</v>
      </c>
      <c r="F86" s="9"/>
      <c r="G86" s="5">
        <f>IF(OR(B86="",C86=""),0,MOD(C86-B86,1))+IF(OR(D86="",E86=""),0,MOD(E86-D86,1))+IF(F86="",0,VLOOKUP(F86,Données!$H$2:$I$8,2,FALSE))</f>
        <v>0.3125</v>
      </c>
      <c r="H86" s="5"/>
      <c r="I86" s="5" t="str">
        <f>IF(H86="o",G86-Données!$G$1,"00:00")</f>
        <v>00:00</v>
      </c>
      <c r="J86" s="5">
        <f>IF(OR(F86=Données!$H$2,F86=Données!$H$3,F86=Données!$H$4,F86=Données!$H$5,F86=Données!$H$7,F86=Données!$H$6),"00:00",(G86-Données!$G$2)-I86)</f>
        <v>0.020833333333333315</v>
      </c>
      <c r="K86" s="5"/>
    </row>
    <row r="87" spans="1:11" ht="12.75">
      <c r="A87" s="7">
        <f t="shared" si="3"/>
        <v>39891</v>
      </c>
      <c r="B87" s="18"/>
      <c r="C87" s="18"/>
      <c r="D87" s="18"/>
      <c r="E87" s="18"/>
      <c r="F87" s="9"/>
      <c r="G87" s="5">
        <f>IF(OR(B87="",C87=""),0,MOD(C87-B87,1))+IF(OR(D87="",E87=""),0,MOD(E87-D87,1))+IF(F87="",0,VLOOKUP(F87,Données!$H$2:$I$8,2,FALSE))</f>
        <v>0</v>
      </c>
      <c r="H87" s="5"/>
      <c r="I87" s="5" t="str">
        <f>IF(H87="o",G87-Données!$G$1,"00:00")</f>
        <v>00:00</v>
      </c>
      <c r="J87" s="5">
        <f>IF(OR(F87=Données!$H$2,F87=Données!$H$3,F87=Données!$H$4,F87=Données!$H$5,F87=Données!$H$7,F87=Données!$H$6),"00:00",(G87-Données!$G$2)-I87)</f>
        <v>-0.2916666666666667</v>
      </c>
      <c r="K87" s="5"/>
    </row>
    <row r="88" spans="1:11" ht="12.75">
      <c r="A88" s="7">
        <f t="shared" si="3"/>
        <v>39892</v>
      </c>
      <c r="B88" s="18">
        <v>0.375</v>
      </c>
      <c r="C88" s="18">
        <v>0.5</v>
      </c>
      <c r="D88" s="18">
        <v>0.583333333333333</v>
      </c>
      <c r="E88" s="18">
        <v>0.770833333333333</v>
      </c>
      <c r="F88" s="9"/>
      <c r="G88" s="5">
        <f>IF(OR(B88="",C88=""),0,MOD(C88-B88,1))+IF(OR(D88="",E88=""),0,MOD(E88-D88,1))+IF(F88="",0,VLOOKUP(F88,Données!$H$2:$I$8,2,FALSE))</f>
        <v>0.3125</v>
      </c>
      <c r="H88" s="5"/>
      <c r="I88" s="5" t="str">
        <f>IF(H88="o",G88-Données!$G$1,"00:00")</f>
        <v>00:00</v>
      </c>
      <c r="J88" s="5">
        <f>IF(OR(F88=Données!$H$2,F88=Données!$H$3,F88=Données!$H$4,F88=Données!$H$5,F88=Données!$H$7,F88=Données!$H$6),"00:00",(G88-Données!$G$2)-I88)</f>
        <v>0.020833333333333315</v>
      </c>
      <c r="K88" s="5"/>
    </row>
    <row r="89" spans="1:11" ht="12.75">
      <c r="A89" s="7">
        <f t="shared" si="3"/>
        <v>39893</v>
      </c>
      <c r="B89" s="18">
        <v>0.375</v>
      </c>
      <c r="C89" s="18">
        <v>0.5</v>
      </c>
      <c r="D89" s="18">
        <v>0.583333333333333</v>
      </c>
      <c r="E89" s="18">
        <v>0.770833333333333</v>
      </c>
      <c r="F89" s="9"/>
      <c r="G89" s="5">
        <f>IF(OR(B89="",C89=""),0,MOD(C89-B89,1))+IF(OR(D89="",E89=""),0,MOD(E89-D89,1))+IF(F89="",0,VLOOKUP(F89,Données!$H$2:$I$8,2,FALSE))</f>
        <v>0.3125</v>
      </c>
      <c r="H89" s="5"/>
      <c r="I89" s="5" t="str">
        <f>IF(H89="o",G89-Données!$G$1,"00:00")</f>
        <v>00:00</v>
      </c>
      <c r="J89" s="5">
        <f>IF(OR(F89=Données!$H$2,F89=Données!$H$3,F89=Données!$H$4,F89=Données!$H$5,F89=Données!$H$7,F89=Données!$H$6),"00:00",(G89-Données!$G$2)-I89)</f>
        <v>0.020833333333333315</v>
      </c>
      <c r="K89" s="5"/>
    </row>
    <row r="90" spans="1:11" ht="12.75">
      <c r="A90" s="7">
        <f t="shared" si="3"/>
        <v>39894</v>
      </c>
      <c r="B90" s="18">
        <v>0.3958333333333333</v>
      </c>
      <c r="C90" s="18">
        <v>0.5</v>
      </c>
      <c r="D90" s="18">
        <v>0.5416666666666666</v>
      </c>
      <c r="E90" s="18">
        <v>0.75</v>
      </c>
      <c r="F90" s="9"/>
      <c r="G90" s="5">
        <f>IF(OR(B90="",C90=""),0,MOD(C90-B90,1))+IF(OR(D90="",E90=""),0,MOD(E90-D90,1))+IF(F90="",0,VLOOKUP(F90,Données!$H$2:$I$8,2,FALSE))</f>
        <v>0.31250000000000006</v>
      </c>
      <c r="H90" s="5"/>
      <c r="I90" s="5" t="str">
        <f>IF(H90="o",G90-Données!$G$1,"00:00")</f>
        <v>00:00</v>
      </c>
      <c r="J90" s="5">
        <f>IF(OR(F90=Données!$H$2,F90=Données!$H$3,F90=Données!$H$4,F90=Données!$H$5,F90=Données!$H$7,F90=Données!$H$6),"00:00",(G90-Données!$G$2)-I90)</f>
        <v>0.02083333333333337</v>
      </c>
      <c r="K90" s="5"/>
    </row>
    <row r="91" spans="1:11" ht="12.75">
      <c r="A91" s="7">
        <f t="shared" si="3"/>
        <v>39895</v>
      </c>
      <c r="B91" s="2"/>
      <c r="C91" s="2"/>
      <c r="D91" s="2"/>
      <c r="E91" s="2"/>
      <c r="F91" s="9"/>
      <c r="G91" s="5">
        <f>IF(OR(B91="",C91=""),0,MOD(C91-B91,1))+IF(OR(D91="",E91=""),0,MOD(E91-D91,1))+IF(F91="",0,VLOOKUP(F91,Données!$H$2:$I$8,2,FALSE))</f>
        <v>0</v>
      </c>
      <c r="H91" s="5"/>
      <c r="I91" s="5" t="str">
        <f>IF(H91="o",G91-Données!$G$1,"00:00")</f>
        <v>00:00</v>
      </c>
      <c r="J91" s="5">
        <f>IF(OR(F91=Données!$H$2,F91=Données!$H$3,F91=Données!$H$4,F91=Données!$H$5,F91=Données!$H$7,F91=Données!$H$6),"00:00",(G91-Données!$G$2)-I91)</f>
        <v>-0.2916666666666667</v>
      </c>
      <c r="K91" s="5"/>
    </row>
    <row r="92" spans="1:11" ht="12.75">
      <c r="A92" s="7">
        <f t="shared" si="3"/>
        <v>39896</v>
      </c>
      <c r="B92" s="18">
        <v>0.375</v>
      </c>
      <c r="C92" s="18">
        <v>0.5</v>
      </c>
      <c r="D92" s="18">
        <v>0.5833333333333334</v>
      </c>
      <c r="E92" s="18">
        <v>0.7708333333333334</v>
      </c>
      <c r="F92" s="9"/>
      <c r="G92" s="5">
        <f>IF(OR(B92="",C92=""),0,MOD(C92-B92,1))+IF(OR(D92="",E92=""),0,MOD(E92-D92,1))+IF(F92="",0,VLOOKUP(F92,Données!$H$2:$I$8,2,FALSE))</f>
        <v>0.3125</v>
      </c>
      <c r="H92" s="5"/>
      <c r="I92" s="5" t="str">
        <f>IF(H92="o",G92-Données!$G$1,"00:00")</f>
        <v>00:00</v>
      </c>
      <c r="J92" s="5">
        <f>IF(OR(F92=Données!$H$2,F92=Données!$H$3,F92=Données!$H$4,F92=Données!$H$5,F92=Données!$H$7,F92=Données!$H$6),"00:00",(G92-Données!$G$2)-I92)</f>
        <v>0.020833333333333315</v>
      </c>
      <c r="K92" s="5"/>
    </row>
    <row r="93" spans="1:11" ht="12.75">
      <c r="A93" s="7">
        <f t="shared" si="3"/>
        <v>39897</v>
      </c>
      <c r="B93" s="18">
        <v>0.375</v>
      </c>
      <c r="C93" s="18">
        <v>0.5</v>
      </c>
      <c r="D93" s="18">
        <v>0.5833333333333334</v>
      </c>
      <c r="E93" s="18">
        <v>0.7708333333333334</v>
      </c>
      <c r="F93" s="9"/>
      <c r="G93" s="5">
        <f>IF(OR(B93="",C93=""),0,MOD(C93-B93,1))+IF(OR(D93="",E93=""),0,MOD(E93-D93,1))+IF(F93="",0,VLOOKUP(F93,Données!$H$2:$I$8,2,FALSE))</f>
        <v>0.3125</v>
      </c>
      <c r="H93" s="5"/>
      <c r="I93" s="5" t="str">
        <f>IF(H93="o",G93-Données!$G$1,"00:00")</f>
        <v>00:00</v>
      </c>
      <c r="J93" s="5">
        <f>IF(OR(F93=Données!$H$2,F93=Données!$H$3,F93=Données!$H$4,F93=Données!$H$5,F93=Données!$H$7,F93=Données!$H$6),"00:00",(G93-Données!$G$2)-I93)</f>
        <v>0.020833333333333315</v>
      </c>
      <c r="K93" s="5"/>
    </row>
    <row r="94" spans="1:11" ht="12.75">
      <c r="A94" s="7">
        <f t="shared" si="3"/>
        <v>39898</v>
      </c>
      <c r="B94" s="18"/>
      <c r="C94" s="18"/>
      <c r="D94" s="18"/>
      <c r="E94" s="18"/>
      <c r="F94" s="9"/>
      <c r="G94" s="5">
        <f>IF(OR(B94="",C94=""),0,MOD(C94-B94,1))+IF(OR(D94="",E94=""),0,MOD(E94-D94,1))+IF(F94="",0,VLOOKUP(F94,Données!$H$2:$I$8,2,FALSE))</f>
        <v>0</v>
      </c>
      <c r="H94" s="5"/>
      <c r="I94" s="5" t="str">
        <f>IF(H94="o",G94-Données!$G$1,"00:00")</f>
        <v>00:00</v>
      </c>
      <c r="J94" s="5">
        <f>IF(OR(F94=Données!$H$2,F94=Données!$H$3,F94=Données!$H$4,F94=Données!$H$5,F94=Données!$H$7,F94=Données!$H$6),"00:00",(G94-Données!$G$2)-I94)</f>
        <v>-0.2916666666666667</v>
      </c>
      <c r="K94" s="5"/>
    </row>
    <row r="95" spans="1:11" ht="12.75">
      <c r="A95" s="7">
        <f t="shared" si="3"/>
        <v>39899</v>
      </c>
      <c r="B95" s="18">
        <v>0.375</v>
      </c>
      <c r="C95" s="18">
        <v>0.5</v>
      </c>
      <c r="D95" s="18">
        <v>0.583333333333333</v>
      </c>
      <c r="E95" s="18">
        <v>0.770833333333333</v>
      </c>
      <c r="F95" s="9"/>
      <c r="G95" s="5">
        <f>IF(OR(B95="",C95=""),0,MOD(C95-B95,1))+IF(OR(D95="",E95=""),0,MOD(E95-D95,1))+IF(F95="",0,VLOOKUP(F95,Données!$H$2:$I$8,2,FALSE))</f>
        <v>0.3125</v>
      </c>
      <c r="H95" s="5"/>
      <c r="I95" s="5" t="str">
        <f>IF(H95="o",G95-Données!$G$1,"00:00")</f>
        <v>00:00</v>
      </c>
      <c r="J95" s="5">
        <f>IF(OR(F95=Données!$H$2,F95=Données!$H$3,F95=Données!$H$4,F95=Données!$H$5,F95=Données!$H$7,F95=Données!$H$6),"00:00",(G95-Données!$G$2)-I95)</f>
        <v>0.020833333333333315</v>
      </c>
      <c r="K95" s="5"/>
    </row>
    <row r="96" spans="1:11" ht="12.75">
      <c r="A96" s="7">
        <f t="shared" si="3"/>
        <v>39900</v>
      </c>
      <c r="B96" s="18">
        <v>0.375</v>
      </c>
      <c r="C96" s="18">
        <v>0.5</v>
      </c>
      <c r="D96" s="18">
        <v>0.583333333333333</v>
      </c>
      <c r="E96" s="18">
        <v>0.770833333333333</v>
      </c>
      <c r="F96" s="9"/>
      <c r="G96" s="5">
        <f>IF(OR(B96="",C96=""),0,MOD(C96-B96,1))+IF(OR(D96="",E96=""),0,MOD(E96-D96,1))+IF(F96="",0,VLOOKUP(F96,Données!$H$2:$I$8,2,FALSE))</f>
        <v>0.3125</v>
      </c>
      <c r="H96" s="5"/>
      <c r="I96" s="5" t="str">
        <f>IF(H96="o",G96-Données!$G$1,"00:00")</f>
        <v>00:00</v>
      </c>
      <c r="J96" s="5">
        <f>IF(OR(F96=Données!$H$2,F96=Données!$H$3,F96=Données!$H$4,F96=Données!$H$5,F96=Données!$H$7,F96=Données!$H$6),"00:00",(G96-Données!$G$2)-I96)</f>
        <v>0.020833333333333315</v>
      </c>
      <c r="K96" s="5"/>
    </row>
    <row r="97" spans="1:11" ht="12.75">
      <c r="A97" s="7">
        <f t="shared" si="3"/>
        <v>39901</v>
      </c>
      <c r="B97" s="18">
        <v>0.3958333333333333</v>
      </c>
      <c r="C97" s="18">
        <v>0.5</v>
      </c>
      <c r="D97" s="18">
        <v>0.5416666666666666</v>
      </c>
      <c r="E97" s="18">
        <v>0.75</v>
      </c>
      <c r="F97" s="9"/>
      <c r="G97" s="5">
        <f>IF(OR(B97="",C97=""),0,MOD(C97-B97,1))+IF(OR(D97="",E97=""),0,MOD(E97-D97,1))+IF(F97="",0,VLOOKUP(F97,Données!$H$2:$I$8,2,FALSE))</f>
        <v>0.31250000000000006</v>
      </c>
      <c r="H97" s="5"/>
      <c r="I97" s="5" t="str">
        <f>IF(H97="o",G97-Données!$G$1,"00:00")</f>
        <v>00:00</v>
      </c>
      <c r="J97" s="5">
        <f>IF(OR(F97=Données!$H$2,F97=Données!$H$3,F97=Données!$H$4,F97=Données!$H$5,F97=Données!$H$7,F97=Données!$H$6),"00:00",(G97-Données!$G$2)-I97)</f>
        <v>0.02083333333333337</v>
      </c>
      <c r="K97" s="5"/>
    </row>
    <row r="98" spans="1:11" ht="12.75">
      <c r="A98" s="7">
        <f t="shared" si="3"/>
        <v>39902</v>
      </c>
      <c r="B98" s="2"/>
      <c r="C98" s="2"/>
      <c r="D98" s="2"/>
      <c r="E98" s="2"/>
      <c r="F98" s="9"/>
      <c r="G98" s="5">
        <f>IF(OR(B98="",C98=""),0,MOD(C98-B98,1))+IF(OR(D98="",E98=""),0,MOD(E98-D98,1))+IF(F98="",0,VLOOKUP(F98,Données!$H$2:$I$8,2,FALSE))</f>
        <v>0</v>
      </c>
      <c r="H98" s="5"/>
      <c r="I98" s="5" t="str">
        <f>IF(H98="o",G98-Données!$G$1,"00:00")</f>
        <v>00:00</v>
      </c>
      <c r="J98" s="5">
        <f>IF(OR(F98=Données!$H$2,F98=Données!$H$3,F98=Données!$H$4,F98=Données!$H$5,F98=Données!$H$7,F98=Données!$H$6),"00:00",(G98-Données!$G$2)-I98)</f>
        <v>-0.2916666666666667</v>
      </c>
      <c r="K98" s="5"/>
    </row>
    <row r="99" spans="1:11" ht="12.75">
      <c r="A99" s="7">
        <f t="shared" si="3"/>
        <v>39903</v>
      </c>
      <c r="B99" s="18">
        <v>0.375</v>
      </c>
      <c r="C99" s="18">
        <v>0.5</v>
      </c>
      <c r="D99" s="18">
        <v>0.5833333333333334</v>
      </c>
      <c r="E99" s="18">
        <v>0.7708333333333334</v>
      </c>
      <c r="F99" s="9"/>
      <c r="G99" s="5">
        <f>IF(OR(B99="",C99=""),0,MOD(C99-B99,1))+IF(OR(D99="",E99=""),0,MOD(E99-D99,1))+IF(F99="",0,VLOOKUP(F99,Données!$H$2:$I$8,2,FALSE))</f>
        <v>0.3125</v>
      </c>
      <c r="H99" s="5"/>
      <c r="I99" s="5" t="str">
        <f>IF(H99="o",G99-Données!$G$1,"00:00")</f>
        <v>00:00</v>
      </c>
      <c r="J99" s="5">
        <f>IF(OR(F99=Données!$H$2,F99=Données!$H$3,F99=Données!$H$4,F99=Données!$H$5,F99=Données!$H$7,F99=Données!$H$6),"00:00",(G99-Données!$G$2)-I99)</f>
        <v>0.020833333333333315</v>
      </c>
      <c r="K99" s="5"/>
    </row>
    <row r="100" spans="1:11" ht="12.75">
      <c r="A100" s="7">
        <f t="shared" si="3"/>
        <v>39904</v>
      </c>
      <c r="B100" s="18">
        <v>0.375</v>
      </c>
      <c r="C100" s="18">
        <v>0.5</v>
      </c>
      <c r="D100" s="18">
        <v>0.5833333333333334</v>
      </c>
      <c r="E100" s="18">
        <v>0.7708333333333334</v>
      </c>
      <c r="F100" s="9"/>
      <c r="G100" s="5">
        <f>IF(OR(B100="",C100=""),0,MOD(C100-B100,1))+IF(OR(D100="",E100=""),0,MOD(E100-D100,1))+IF(F100="",0,VLOOKUP(F100,Données!$H$2:$I$8,2,FALSE))</f>
        <v>0.3125</v>
      </c>
      <c r="H100" s="5"/>
      <c r="I100" s="5" t="str">
        <f>IF(H100="o",G100-Données!$G$1,"00:00")</f>
        <v>00:00</v>
      </c>
      <c r="J100" s="5">
        <f>IF(OR(F100=Données!$H$2,F100=Données!$H$3,F100=Données!$H$4,F100=Données!$H$5,F100=Données!$H$7,F100=Données!$H$6),"00:00",(G100-Données!$G$2)-I100)</f>
        <v>0.020833333333333315</v>
      </c>
      <c r="K100" s="5"/>
    </row>
    <row r="101" spans="1:11" ht="12.75">
      <c r="A101" s="7">
        <f t="shared" si="3"/>
        <v>39905</v>
      </c>
      <c r="B101" s="18"/>
      <c r="C101" s="18"/>
      <c r="D101" s="18"/>
      <c r="E101" s="18"/>
      <c r="F101" s="9"/>
      <c r="G101" s="5">
        <f>IF(OR(B101="",C101=""),0,MOD(C101-B101,1))+IF(OR(D101="",E101=""),0,MOD(E101-D101,1))+IF(F101="",0,VLOOKUP(F101,Données!$H$2:$I$8,2,FALSE))</f>
        <v>0</v>
      </c>
      <c r="H101" s="5"/>
      <c r="I101" s="5" t="str">
        <f>IF(H101="o",G101-Données!$G$1,"00:00")</f>
        <v>00:00</v>
      </c>
      <c r="J101" s="5">
        <f>IF(OR(F101=Données!$H$2,F101=Données!$H$3,F101=Données!$H$4,F101=Données!$H$5,F101=Données!$H$7,F101=Données!$H$6),"00:00",(G101-Données!$G$2)-I101)</f>
        <v>-0.2916666666666667</v>
      </c>
      <c r="K101" s="5"/>
    </row>
    <row r="102" spans="1:11" ht="12.75">
      <c r="A102" s="7">
        <f t="shared" si="3"/>
        <v>39906</v>
      </c>
      <c r="B102" s="18">
        <v>0.375</v>
      </c>
      <c r="C102" s="18">
        <v>0.5</v>
      </c>
      <c r="D102" s="18">
        <v>0.583333333333333</v>
      </c>
      <c r="E102" s="18">
        <v>0.770833333333333</v>
      </c>
      <c r="F102" s="9"/>
      <c r="G102" s="5">
        <f>IF(OR(B102="",C102=""),0,MOD(C102-B102,1))+IF(OR(D102="",E102=""),0,MOD(E102-D102,1))+IF(F102="",0,VLOOKUP(F102,Données!$H$2:$I$8,2,FALSE))</f>
        <v>0.3125</v>
      </c>
      <c r="H102" s="5"/>
      <c r="I102" s="5" t="str">
        <f>IF(H102="o",G102-Données!$G$1,"00:00")</f>
        <v>00:00</v>
      </c>
      <c r="J102" s="5">
        <f>IF(OR(F102=Données!$H$2,F102=Données!$H$3,F102=Données!$H$4,F102=Données!$H$5,F102=Données!$H$7,F102=Données!$H$6),"00:00",(G102-Données!$G$2)-I102)</f>
        <v>0.020833333333333315</v>
      </c>
      <c r="K102" s="5"/>
    </row>
    <row r="103" spans="1:11" ht="12.75">
      <c r="A103" s="7">
        <f t="shared" si="3"/>
        <v>39907</v>
      </c>
      <c r="B103" s="18">
        <v>0.375</v>
      </c>
      <c r="C103" s="18">
        <v>0.5</v>
      </c>
      <c r="D103" s="18">
        <v>0.583333333333333</v>
      </c>
      <c r="E103" s="18">
        <v>0.770833333333333</v>
      </c>
      <c r="F103" s="9"/>
      <c r="G103" s="5">
        <f>IF(OR(B103="",C103=""),0,MOD(C103-B103,1))+IF(OR(D103="",E103=""),0,MOD(E103-D103,1))+IF(F103="",0,VLOOKUP(F103,Données!$H$2:$I$8,2,FALSE))</f>
        <v>0.3125</v>
      </c>
      <c r="H103" s="5"/>
      <c r="I103" s="5" t="str">
        <f>IF(H103="o",G103-Données!$G$1,"00:00")</f>
        <v>00:00</v>
      </c>
      <c r="J103" s="5">
        <f>IF(OR(F103=Données!$H$2,F103=Données!$H$3,F103=Données!$H$4,F103=Données!$H$5,F103=Données!$H$7,F103=Données!$H$6),"00:00",(G103-Données!$G$2)-I103)</f>
        <v>0.020833333333333315</v>
      </c>
      <c r="K103" s="5"/>
    </row>
    <row r="104" spans="1:11" ht="12.75">
      <c r="A104" s="7">
        <f t="shared" si="3"/>
        <v>39908</v>
      </c>
      <c r="B104" s="18">
        <v>0.3958333333333333</v>
      </c>
      <c r="C104" s="18">
        <v>0.5</v>
      </c>
      <c r="D104" s="18">
        <v>0.5416666666666666</v>
      </c>
      <c r="E104" s="18">
        <v>0.75</v>
      </c>
      <c r="F104" s="9"/>
      <c r="G104" s="5">
        <f>IF(OR(B104="",C104=""),0,MOD(C104-B104,1))+IF(OR(D104="",E104=""),0,MOD(E104-D104,1))+IF(F104="",0,VLOOKUP(F104,Données!$H$2:$I$8,2,FALSE))</f>
        <v>0.31250000000000006</v>
      </c>
      <c r="H104" s="5"/>
      <c r="I104" s="5" t="str">
        <f>IF(H104="o",G104-Données!$G$1,"00:00")</f>
        <v>00:00</v>
      </c>
      <c r="J104" s="5">
        <f>IF(OR(F104=Données!$H$2,F104=Données!$H$3,F104=Données!$H$4,F104=Données!$H$5,F104=Données!$H$7,F104=Données!$H$6),"00:00",(G104-Données!$G$2)-I104)</f>
        <v>0.02083333333333337</v>
      </c>
      <c r="K104" s="5"/>
    </row>
    <row r="105" spans="1:11" ht="12.75">
      <c r="A105" s="7">
        <f t="shared" si="3"/>
        <v>39909</v>
      </c>
      <c r="B105" s="2"/>
      <c r="C105" s="2"/>
      <c r="D105" s="2"/>
      <c r="E105" s="2"/>
      <c r="F105" s="9"/>
      <c r="G105" s="5">
        <f>IF(OR(B105="",C105=""),0,MOD(C105-B105,1))+IF(OR(D105="",E105=""),0,MOD(E105-D105,1))+IF(F105="",0,VLOOKUP(F105,Données!$H$2:$I$8,2,FALSE))</f>
        <v>0</v>
      </c>
      <c r="H105" s="5"/>
      <c r="I105" s="5" t="str">
        <f>IF(H105="o",G105-Données!$G$1,"00:00")</f>
        <v>00:00</v>
      </c>
      <c r="J105" s="5">
        <f>IF(OR(F105=Données!$H$2,F105=Données!$H$3,F105=Données!$H$4,F105=Données!$H$5,F105=Données!$H$7,F105=Données!$H$6),"00:00",(G105-Données!$G$2)-I105)</f>
        <v>-0.2916666666666667</v>
      </c>
      <c r="K105" s="5"/>
    </row>
    <row r="106" spans="1:11" ht="12.75">
      <c r="A106" s="7">
        <f t="shared" si="3"/>
        <v>39910</v>
      </c>
      <c r="B106" s="18">
        <v>0.375</v>
      </c>
      <c r="C106" s="18">
        <v>0.5</v>
      </c>
      <c r="D106" s="18">
        <v>0.5833333333333334</v>
      </c>
      <c r="E106" s="18">
        <v>0.7708333333333334</v>
      </c>
      <c r="F106" s="9"/>
      <c r="G106" s="5">
        <f>IF(OR(B106="",C106=""),0,MOD(C106-B106,1))+IF(OR(D106="",E106=""),0,MOD(E106-D106,1))+IF(F106="",0,VLOOKUP(F106,Données!$H$2:$I$8,2,FALSE))</f>
        <v>0.3125</v>
      </c>
      <c r="H106" s="5"/>
      <c r="I106" s="5" t="str">
        <f>IF(H106="o",G106-Données!$G$1,"00:00")</f>
        <v>00:00</v>
      </c>
      <c r="J106" s="5">
        <f>IF(OR(F106=Données!$H$2,F106=Données!$H$3,F106=Données!$H$4,F106=Données!$H$5,F106=Données!$H$7,F106=Données!$H$6),"00:00",(G106-Données!$G$2)-I106)</f>
        <v>0.020833333333333315</v>
      </c>
      <c r="K106" s="5"/>
    </row>
    <row r="107" spans="1:11" ht="12.75">
      <c r="A107" s="7">
        <f t="shared" si="3"/>
        <v>39911</v>
      </c>
      <c r="B107" s="18">
        <v>0.375</v>
      </c>
      <c r="C107" s="18">
        <v>0.5</v>
      </c>
      <c r="D107" s="18">
        <v>0.5833333333333334</v>
      </c>
      <c r="E107" s="18">
        <v>0.7708333333333334</v>
      </c>
      <c r="F107" s="9"/>
      <c r="G107" s="5">
        <f>IF(OR(B107="",C107=""),0,MOD(C107-B107,1))+IF(OR(D107="",E107=""),0,MOD(E107-D107,1))+IF(F107="",0,VLOOKUP(F107,Données!$H$2:$I$8,2,FALSE))</f>
        <v>0.3125</v>
      </c>
      <c r="H107" s="5"/>
      <c r="I107" s="5" t="str">
        <f>IF(H107="o",G107-Données!$G$1,"00:00")</f>
        <v>00:00</v>
      </c>
      <c r="J107" s="5">
        <f>IF(OR(F107=Données!$H$2,F107=Données!$H$3,F107=Données!$H$4,F107=Données!$H$5,F107=Données!$H$7,F107=Données!$H$6),"00:00",(G107-Données!$G$2)-I107)</f>
        <v>0.020833333333333315</v>
      </c>
      <c r="K107" s="5"/>
    </row>
    <row r="108" spans="1:11" ht="12.75">
      <c r="A108" s="7">
        <f t="shared" si="3"/>
        <v>39912</v>
      </c>
      <c r="B108" s="18"/>
      <c r="C108" s="18"/>
      <c r="D108" s="18"/>
      <c r="E108" s="18"/>
      <c r="F108" s="9"/>
      <c r="G108" s="5">
        <f>IF(OR(B108="",C108=""),0,MOD(C108-B108,1))+IF(OR(D108="",E108=""),0,MOD(E108-D108,1))+IF(F108="",0,VLOOKUP(F108,Données!$H$2:$I$8,2,FALSE))</f>
        <v>0</v>
      </c>
      <c r="H108" s="5"/>
      <c r="I108" s="5" t="str">
        <f>IF(H108="o",G108-Données!$G$1,"00:00")</f>
        <v>00:00</v>
      </c>
      <c r="J108" s="5">
        <f>IF(OR(F108=Données!$H$2,F108=Données!$H$3,F108=Données!$H$4,F108=Données!$H$5,F108=Données!$H$7,F108=Données!$H$6),"00:00",(G108-Données!$G$2)-I108)</f>
        <v>-0.2916666666666667</v>
      </c>
      <c r="K108" s="5"/>
    </row>
    <row r="109" spans="1:11" ht="12.75">
      <c r="A109" s="7">
        <f t="shared" si="3"/>
        <v>39913</v>
      </c>
      <c r="B109" s="18">
        <v>0.375</v>
      </c>
      <c r="C109" s="18">
        <v>0.5</v>
      </c>
      <c r="D109" s="18">
        <v>0.583333333333333</v>
      </c>
      <c r="E109" s="18">
        <v>0.770833333333333</v>
      </c>
      <c r="F109" s="9"/>
      <c r="G109" s="5">
        <f>IF(OR(B109="",C109=""),0,MOD(C109-B109,1))+IF(OR(D109="",E109=""),0,MOD(E109-D109,1))+IF(F109="",0,VLOOKUP(F109,Données!$H$2:$I$8,2,FALSE))</f>
        <v>0.3125</v>
      </c>
      <c r="H109" s="5"/>
      <c r="I109" s="5" t="str">
        <f>IF(H109="o",G109-Données!$G$1,"00:00")</f>
        <v>00:00</v>
      </c>
      <c r="J109" s="5">
        <f>IF(OR(F109=Données!$H$2,F109=Données!$H$3,F109=Données!$H$4,F109=Données!$H$5,F109=Données!$H$7,F109=Données!$H$6),"00:00",(G109-Données!$G$2)-I109)</f>
        <v>0.020833333333333315</v>
      </c>
      <c r="K109" s="5"/>
    </row>
    <row r="110" spans="1:11" ht="12.75">
      <c r="A110" s="7">
        <f t="shared" si="3"/>
        <v>39914</v>
      </c>
      <c r="B110" s="18">
        <v>0.375</v>
      </c>
      <c r="C110" s="18">
        <v>0.5</v>
      </c>
      <c r="D110" s="18">
        <v>0.583333333333333</v>
      </c>
      <c r="E110" s="18">
        <v>0.770833333333333</v>
      </c>
      <c r="F110" s="9"/>
      <c r="G110" s="5">
        <f>IF(OR(B110="",C110=""),0,MOD(C110-B110,1))+IF(OR(D110="",E110=""),0,MOD(E110-D110,1))+IF(F110="",0,VLOOKUP(F110,Données!$H$2:$I$8,2,FALSE))</f>
        <v>0.3125</v>
      </c>
      <c r="H110" s="5"/>
      <c r="I110" s="5" t="str">
        <f>IF(H110="o",G110-Données!$G$1,"00:00")</f>
        <v>00:00</v>
      </c>
      <c r="J110" s="5">
        <f>IF(OR(F110=Données!$H$2,F110=Données!$H$3,F110=Données!$H$4,F110=Données!$H$5,F110=Données!$H$7,F110=Données!$H$6),"00:00",(G110-Données!$G$2)-I110)</f>
        <v>0.020833333333333315</v>
      </c>
      <c r="K110" s="5"/>
    </row>
    <row r="111" spans="1:11" ht="12.75">
      <c r="A111" s="7">
        <f t="shared" si="3"/>
        <v>39915</v>
      </c>
      <c r="B111" s="18">
        <v>0.3958333333333333</v>
      </c>
      <c r="C111" s="18">
        <v>0.5</v>
      </c>
      <c r="D111" s="18">
        <v>0.5416666666666666</v>
      </c>
      <c r="E111" s="18">
        <v>0.75</v>
      </c>
      <c r="F111" s="9"/>
      <c r="G111" s="5">
        <f>IF(OR(B111="",C111=""),0,MOD(C111-B111,1))+IF(OR(D111="",E111=""),0,MOD(E111-D111,1))+IF(F111="",0,VLOOKUP(F111,Données!$H$2:$I$8,2,FALSE))</f>
        <v>0.31250000000000006</v>
      </c>
      <c r="H111" s="5"/>
      <c r="I111" s="5" t="str">
        <f>IF(H111="o",G111-Données!$G$1,"00:00")</f>
        <v>00:00</v>
      </c>
      <c r="J111" s="5">
        <f>IF(OR(F111=Données!$H$2,F111=Données!$H$3,F111=Données!$H$4,F111=Données!$H$5,F111=Données!$H$7,F111=Données!$H$6),"00:00",(G111-Données!$G$2)-I111)</f>
        <v>0.02083333333333337</v>
      </c>
      <c r="K111" s="5"/>
    </row>
    <row r="112" spans="1:11" ht="12.75">
      <c r="A112" s="7">
        <f t="shared" si="3"/>
        <v>39916</v>
      </c>
      <c r="B112" s="2"/>
      <c r="C112" s="2"/>
      <c r="D112" s="2"/>
      <c r="E112" s="2"/>
      <c r="F112" s="9"/>
      <c r="G112" s="5">
        <f>IF(OR(B112="",C112=""),0,MOD(C112-B112,1))+IF(OR(D112="",E112=""),0,MOD(E112-D112,1))+IF(F112="",0,VLOOKUP(F112,Données!$H$2:$I$8,2,FALSE))</f>
        <v>0</v>
      </c>
      <c r="H112" s="5"/>
      <c r="I112" s="5" t="str">
        <f>IF(H112="o",G112-Données!$G$1,"00:00")</f>
        <v>00:00</v>
      </c>
      <c r="J112" s="5">
        <f>IF(OR(F112=Données!$H$2,F112=Données!$H$3,F112=Données!$H$4,F112=Données!$H$5,F112=Données!$H$7,F112=Données!$H$6),"00:00",(G112-Données!$G$2)-I112)</f>
        <v>-0.2916666666666667</v>
      </c>
      <c r="K112" s="5"/>
    </row>
    <row r="113" spans="1:11" ht="12.75">
      <c r="A113" s="7">
        <f t="shared" si="3"/>
        <v>39917</v>
      </c>
      <c r="B113" s="18">
        <v>0.375</v>
      </c>
      <c r="C113" s="18">
        <v>0.5</v>
      </c>
      <c r="D113" s="18">
        <v>0.5833333333333334</v>
      </c>
      <c r="E113" s="18">
        <v>0.7708333333333334</v>
      </c>
      <c r="F113" s="9"/>
      <c r="G113" s="5">
        <f>IF(OR(B113="",C113=""),0,MOD(C113-B113,1))+IF(OR(D113="",E113=""),0,MOD(E113-D113,1))+IF(F113="",0,VLOOKUP(F113,Données!$H$2:$I$8,2,FALSE))</f>
        <v>0.3125</v>
      </c>
      <c r="H113" s="5"/>
      <c r="I113" s="5" t="str">
        <f>IF(H113="o",G113-Données!$G$1,"00:00")</f>
        <v>00:00</v>
      </c>
      <c r="J113" s="5">
        <f>IF(OR(F113=Données!$H$2,F113=Données!$H$3,F113=Données!$H$4,F113=Données!$H$5,F113=Données!$H$7,F113=Données!$H$6),"00:00",(G113-Données!$G$2)-I113)</f>
        <v>0.020833333333333315</v>
      </c>
      <c r="K113" s="5"/>
    </row>
    <row r="114" spans="1:11" ht="12.75">
      <c r="A114" s="7">
        <f t="shared" si="3"/>
        <v>39918</v>
      </c>
      <c r="B114" s="18">
        <v>0.375</v>
      </c>
      <c r="C114" s="18">
        <v>0.5</v>
      </c>
      <c r="D114" s="18">
        <v>0.5833333333333334</v>
      </c>
      <c r="E114" s="18">
        <v>0.7708333333333334</v>
      </c>
      <c r="F114" s="9"/>
      <c r="G114" s="5">
        <f>IF(OR(B114="",C114=""),0,MOD(C114-B114,1))+IF(OR(D114="",E114=""),0,MOD(E114-D114,1))+IF(F114="",0,VLOOKUP(F114,Données!$H$2:$I$8,2,FALSE))</f>
        <v>0.3125</v>
      </c>
      <c r="H114" s="5"/>
      <c r="I114" s="5" t="str">
        <f>IF(H114="o",G114-Données!$G$1,"00:00")</f>
        <v>00:00</v>
      </c>
      <c r="J114" s="5">
        <f>IF(OR(F114=Données!$H$2,F114=Données!$H$3,F114=Données!$H$4,F114=Données!$H$5,F114=Données!$H$7,F114=Données!$H$6),"00:00",(G114-Données!$G$2)-I114)</f>
        <v>0.020833333333333315</v>
      </c>
      <c r="K114" s="5"/>
    </row>
    <row r="115" spans="1:11" ht="12.75">
      <c r="A115" s="7">
        <f t="shared" si="3"/>
        <v>39919</v>
      </c>
      <c r="B115" s="18"/>
      <c r="C115" s="18"/>
      <c r="D115" s="18"/>
      <c r="E115" s="18"/>
      <c r="F115" s="9"/>
      <c r="G115" s="5">
        <f>IF(OR(B115="",C115=""),0,MOD(C115-B115,1))+IF(OR(D115="",E115=""),0,MOD(E115-D115,1))+IF(F115="",0,VLOOKUP(F115,Données!$H$2:$I$8,2,FALSE))</f>
        <v>0</v>
      </c>
      <c r="H115" s="5"/>
      <c r="I115" s="5" t="str">
        <f>IF(H115="o",G115-Données!$G$1,"00:00")</f>
        <v>00:00</v>
      </c>
      <c r="J115" s="5">
        <f>IF(OR(F115=Données!$H$2,F115=Données!$H$3,F115=Données!$H$4,F115=Données!$H$5,F115=Données!$H$7,F115=Données!$H$6),"00:00",(G115-Données!$G$2)-I115)</f>
        <v>-0.2916666666666667</v>
      </c>
      <c r="K115" s="5"/>
    </row>
    <row r="116" spans="1:11" ht="12.75">
      <c r="A116" s="7">
        <f t="shared" si="3"/>
        <v>39920</v>
      </c>
      <c r="B116" s="18">
        <v>0.375</v>
      </c>
      <c r="C116" s="18">
        <v>0.5</v>
      </c>
      <c r="D116" s="18">
        <v>0.583333333333333</v>
      </c>
      <c r="E116" s="18">
        <v>0.770833333333333</v>
      </c>
      <c r="F116" s="9"/>
      <c r="G116" s="5">
        <f>IF(OR(B116="",C116=""),0,MOD(C116-B116,1))+IF(OR(D116="",E116=""),0,MOD(E116-D116,1))+IF(F116="",0,VLOOKUP(F116,Données!$H$2:$I$8,2,FALSE))</f>
        <v>0.3125</v>
      </c>
      <c r="H116" s="5"/>
      <c r="I116" s="5" t="str">
        <f>IF(H116="o",G116-Données!$G$1,"00:00")</f>
        <v>00:00</v>
      </c>
      <c r="J116" s="5">
        <f>IF(OR(F116=Données!$H$2,F116=Données!$H$3,F116=Données!$H$4,F116=Données!$H$5,F116=Données!$H$7,F116=Données!$H$6),"00:00",(G116-Données!$G$2)-I116)</f>
        <v>0.020833333333333315</v>
      </c>
      <c r="K116" s="5"/>
    </row>
    <row r="117" spans="1:11" ht="12.75">
      <c r="A117" s="7">
        <f t="shared" si="3"/>
        <v>39921</v>
      </c>
      <c r="B117" s="18">
        <v>0.375</v>
      </c>
      <c r="C117" s="18">
        <v>0.5</v>
      </c>
      <c r="D117" s="18">
        <v>0.583333333333333</v>
      </c>
      <c r="E117" s="18">
        <v>0.770833333333333</v>
      </c>
      <c r="F117" s="9"/>
      <c r="G117" s="5">
        <f>IF(OR(B117="",C117=""),0,MOD(C117-B117,1))+IF(OR(D117="",E117=""),0,MOD(E117-D117,1))+IF(F117="",0,VLOOKUP(F117,Données!$H$2:$I$8,2,FALSE))</f>
        <v>0.3125</v>
      </c>
      <c r="H117" s="5"/>
      <c r="I117" s="5" t="str">
        <f>IF(H117="o",G117-Données!$G$1,"00:00")</f>
        <v>00:00</v>
      </c>
      <c r="J117" s="5">
        <f>IF(OR(F117=Données!$H$2,F117=Données!$H$3,F117=Données!$H$4,F117=Données!$H$5,F117=Données!$H$7,F117=Données!$H$6),"00:00",(G117-Données!$G$2)-I117)</f>
        <v>0.020833333333333315</v>
      </c>
      <c r="K117" s="5"/>
    </row>
    <row r="118" spans="1:11" ht="12.75">
      <c r="A118" s="7">
        <f t="shared" si="3"/>
        <v>39922</v>
      </c>
      <c r="B118" s="18">
        <v>0.3958333333333333</v>
      </c>
      <c r="C118" s="18">
        <v>0.5</v>
      </c>
      <c r="D118" s="18">
        <v>0.5416666666666666</v>
      </c>
      <c r="E118" s="18">
        <v>0.75</v>
      </c>
      <c r="F118" s="9"/>
      <c r="G118" s="5">
        <f>IF(OR(B118="",C118=""),0,MOD(C118-B118,1))+IF(OR(D118="",E118=""),0,MOD(E118-D118,1))+IF(F118="",0,VLOOKUP(F118,Données!$H$2:$I$8,2,FALSE))</f>
        <v>0.31250000000000006</v>
      </c>
      <c r="H118" s="5"/>
      <c r="I118" s="5" t="str">
        <f>IF(H118="o",G118-Données!$G$1,"00:00")</f>
        <v>00:00</v>
      </c>
      <c r="J118" s="5">
        <f>IF(OR(F118=Données!$H$2,F118=Données!$H$3,F118=Données!$H$4,F118=Données!$H$5,F118=Données!$H$7,F118=Données!$H$6),"00:00",(G118-Données!$G$2)-I118)</f>
        <v>0.02083333333333337</v>
      </c>
      <c r="K118" s="5"/>
    </row>
    <row r="119" spans="1:11" ht="12.75">
      <c r="A119" s="7">
        <f t="shared" si="3"/>
        <v>39923</v>
      </c>
      <c r="B119" s="2"/>
      <c r="C119" s="2"/>
      <c r="D119" s="2"/>
      <c r="E119" s="2"/>
      <c r="F119" s="9"/>
      <c r="G119" s="5">
        <f>IF(OR(B119="",C119=""),0,MOD(C119-B119,1))+IF(OR(D119="",E119=""),0,MOD(E119-D119,1))+IF(F119="",0,VLOOKUP(F119,Données!$H$2:$I$8,2,FALSE))</f>
        <v>0</v>
      </c>
      <c r="H119" s="5"/>
      <c r="I119" s="5" t="str">
        <f>IF(H119="o",G119-Données!$G$1,"00:00")</f>
        <v>00:00</v>
      </c>
      <c r="J119" s="5">
        <f>IF(OR(F119=Données!$H$2,F119=Données!$H$3,F119=Données!$H$4,F119=Données!$H$5,F119=Données!$H$7,F119=Données!$H$6),"00:00",(G119-Données!$G$2)-I119)</f>
        <v>-0.2916666666666667</v>
      </c>
      <c r="K119" s="5"/>
    </row>
    <row r="120" spans="1:11" ht="12.75">
      <c r="A120" s="7">
        <f t="shared" si="3"/>
        <v>39924</v>
      </c>
      <c r="B120" s="18">
        <v>0.375</v>
      </c>
      <c r="C120" s="18">
        <v>0.5</v>
      </c>
      <c r="D120" s="18">
        <v>0.5833333333333334</v>
      </c>
      <c r="E120" s="18">
        <v>0.7708333333333334</v>
      </c>
      <c r="F120" s="9"/>
      <c r="G120" s="5">
        <f>IF(OR(B120="",C120=""),0,MOD(C120-B120,1))+IF(OR(D120="",E120=""),0,MOD(E120-D120,1))+IF(F120="",0,VLOOKUP(F120,Données!$H$2:$I$8,2,FALSE))</f>
        <v>0.3125</v>
      </c>
      <c r="H120" s="5"/>
      <c r="I120" s="5" t="str">
        <f>IF(H120="o",G120-Données!$G$1,"00:00")</f>
        <v>00:00</v>
      </c>
      <c r="J120" s="5">
        <f>IF(OR(F120=Données!$H$2,F120=Données!$H$3,F120=Données!$H$4,F120=Données!$H$5,F120=Données!$H$7,F120=Données!$H$6),"00:00",(G120-Données!$G$2)-I120)</f>
        <v>0.020833333333333315</v>
      </c>
      <c r="K120" s="5"/>
    </row>
    <row r="121" spans="1:11" ht="12.75">
      <c r="A121" s="7">
        <f t="shared" si="3"/>
        <v>39925</v>
      </c>
      <c r="B121" s="18">
        <v>0.375</v>
      </c>
      <c r="C121" s="18">
        <v>0.5</v>
      </c>
      <c r="D121" s="18">
        <v>0.5833333333333334</v>
      </c>
      <c r="E121" s="18">
        <v>0.7708333333333334</v>
      </c>
      <c r="F121" s="9"/>
      <c r="G121" s="5">
        <f>IF(OR(B121="",C121=""),0,MOD(C121-B121,1))+IF(OR(D121="",E121=""),0,MOD(E121-D121,1))+IF(F121="",0,VLOOKUP(F121,Données!$H$2:$I$8,2,FALSE))</f>
        <v>0.3125</v>
      </c>
      <c r="H121" s="5"/>
      <c r="I121" s="5" t="str">
        <f>IF(H121="o",G121-Données!$G$1,"00:00")</f>
        <v>00:00</v>
      </c>
      <c r="J121" s="5">
        <f>IF(OR(F121=Données!$H$2,F121=Données!$H$3,F121=Données!$H$4,F121=Données!$H$5,F121=Données!$H$7,F121=Données!$H$6),"00:00",(G121-Données!$G$2)-I121)</f>
        <v>0.020833333333333315</v>
      </c>
      <c r="K121" s="5"/>
    </row>
    <row r="122" spans="1:11" ht="12.75">
      <c r="A122" s="7">
        <f t="shared" si="3"/>
        <v>39926</v>
      </c>
      <c r="B122" s="18"/>
      <c r="C122" s="18"/>
      <c r="D122" s="18"/>
      <c r="E122" s="18"/>
      <c r="F122" s="9"/>
      <c r="G122" s="5">
        <f>IF(OR(B122="",C122=""),0,MOD(C122-B122,1))+IF(OR(D122="",E122=""),0,MOD(E122-D122,1))+IF(F122="",0,VLOOKUP(F122,Données!$H$2:$I$8,2,FALSE))</f>
        <v>0</v>
      </c>
      <c r="H122" s="5"/>
      <c r="I122" s="5" t="str">
        <f>IF(H122="o",G122-Données!$G$1,"00:00")</f>
        <v>00:00</v>
      </c>
      <c r="J122" s="5">
        <f>IF(OR(F122=Données!$H$2,F122=Données!$H$3,F122=Données!$H$4,F122=Données!$H$5,F122=Données!$H$7,F122=Données!$H$6),"00:00",(G122-Données!$G$2)-I122)</f>
        <v>-0.2916666666666667</v>
      </c>
      <c r="K122" s="5"/>
    </row>
    <row r="123" spans="1:11" ht="12.75">
      <c r="A123" s="7">
        <f t="shared" si="3"/>
        <v>39927</v>
      </c>
      <c r="B123" s="18">
        <v>0.375</v>
      </c>
      <c r="C123" s="18">
        <v>0.5</v>
      </c>
      <c r="D123" s="18">
        <v>0.583333333333333</v>
      </c>
      <c r="E123" s="18">
        <v>0.770833333333333</v>
      </c>
      <c r="F123" s="9"/>
      <c r="G123" s="5">
        <f>IF(OR(B123="",C123=""),0,MOD(C123-B123,1))+IF(OR(D123="",E123=""),0,MOD(E123-D123,1))+IF(F123="",0,VLOOKUP(F123,Données!$H$2:$I$8,2,FALSE))</f>
        <v>0.3125</v>
      </c>
      <c r="H123" s="5"/>
      <c r="I123" s="5" t="str">
        <f>IF(H123="o",G123-Données!$G$1,"00:00")</f>
        <v>00:00</v>
      </c>
      <c r="J123" s="5">
        <f>IF(OR(F123=Données!$H$2,F123=Données!$H$3,F123=Données!$H$4,F123=Données!$H$5,F123=Données!$H$7,F123=Données!$H$6),"00:00",(G123-Données!$G$2)-I123)</f>
        <v>0.020833333333333315</v>
      </c>
      <c r="K123" s="5"/>
    </row>
    <row r="124" spans="1:11" ht="12.75">
      <c r="A124" s="7">
        <f t="shared" si="3"/>
        <v>39928</v>
      </c>
      <c r="B124" s="18">
        <v>0.375</v>
      </c>
      <c r="C124" s="18">
        <v>0.5</v>
      </c>
      <c r="D124" s="18">
        <v>0.583333333333333</v>
      </c>
      <c r="E124" s="18">
        <v>0.770833333333333</v>
      </c>
      <c r="F124" s="9"/>
      <c r="G124" s="5">
        <f>IF(OR(B124="",C124=""),0,MOD(C124-B124,1))+IF(OR(D124="",E124=""),0,MOD(E124-D124,1))+IF(F124="",0,VLOOKUP(F124,Données!$H$2:$I$8,2,FALSE))</f>
        <v>0.3125</v>
      </c>
      <c r="H124" s="5"/>
      <c r="I124" s="5" t="str">
        <f>IF(H124="o",G124-Données!$G$1,"00:00")</f>
        <v>00:00</v>
      </c>
      <c r="J124" s="5">
        <f>IF(OR(F124=Données!$H$2,F124=Données!$H$3,F124=Données!$H$4,F124=Données!$H$5,F124=Données!$H$7,F124=Données!$H$6),"00:00",(G124-Données!$G$2)-I124)</f>
        <v>0.020833333333333315</v>
      </c>
      <c r="K124" s="5"/>
    </row>
    <row r="125" spans="1:11" ht="12.75">
      <c r="A125" s="7">
        <f t="shared" si="3"/>
        <v>39929</v>
      </c>
      <c r="B125" s="18">
        <v>0.3958333333333333</v>
      </c>
      <c r="C125" s="18">
        <v>0.5</v>
      </c>
      <c r="D125" s="18">
        <v>0.5416666666666666</v>
      </c>
      <c r="E125" s="18">
        <v>0.75</v>
      </c>
      <c r="F125" s="9"/>
      <c r="G125" s="5">
        <f>IF(OR(B125="",C125=""),0,MOD(C125-B125,1))+IF(OR(D125="",E125=""),0,MOD(E125-D125,1))+IF(F125="",0,VLOOKUP(F125,Données!$H$2:$I$8,2,FALSE))</f>
        <v>0.31250000000000006</v>
      </c>
      <c r="H125" s="5"/>
      <c r="I125" s="5" t="str">
        <f>IF(H125="o",G125-Données!$G$1,"00:00")</f>
        <v>00:00</v>
      </c>
      <c r="J125" s="5">
        <f>IF(OR(F125=Données!$H$2,F125=Données!$H$3,F125=Données!$H$4,F125=Données!$H$5,F125=Données!$H$7,F125=Données!$H$6),"00:00",(G125-Données!$G$2)-I125)</f>
        <v>0.02083333333333337</v>
      </c>
      <c r="K125" s="5"/>
    </row>
    <row r="126" spans="1:11" ht="12.75">
      <c r="A126" s="7">
        <f t="shared" si="3"/>
        <v>39930</v>
      </c>
      <c r="B126" s="2"/>
      <c r="C126" s="2"/>
      <c r="D126" s="2"/>
      <c r="E126" s="2"/>
      <c r="F126" s="9"/>
      <c r="G126" s="5">
        <f>IF(OR(B126="",C126=""),0,MOD(C126-B126,1))+IF(OR(D126="",E126=""),0,MOD(E126-D126,1))+IF(F126="",0,VLOOKUP(F126,Données!$H$2:$I$8,2,FALSE))</f>
        <v>0</v>
      </c>
      <c r="H126" s="5"/>
      <c r="I126" s="5" t="str">
        <f>IF(H126="o",G126-Données!$G$1,"00:00")</f>
        <v>00:00</v>
      </c>
      <c r="J126" s="5">
        <f>IF(OR(F126=Données!$H$2,F126=Données!$H$3,F126=Données!$H$4,F126=Données!$H$5,F126=Données!$H$7,F126=Données!$H$6),"00:00",(G126-Données!$G$2)-I126)</f>
        <v>-0.2916666666666667</v>
      </c>
      <c r="K126" s="5"/>
    </row>
    <row r="127" spans="1:11" ht="12.75">
      <c r="A127" s="7">
        <f t="shared" si="3"/>
        <v>39931</v>
      </c>
      <c r="B127" s="18">
        <v>0.375</v>
      </c>
      <c r="C127" s="18">
        <v>0.5</v>
      </c>
      <c r="D127" s="18">
        <v>0.5833333333333334</v>
      </c>
      <c r="E127" s="18">
        <v>0.7708333333333334</v>
      </c>
      <c r="F127" s="9"/>
      <c r="G127" s="5">
        <f>IF(OR(B127="",C127=""),0,MOD(C127-B127,1))+IF(OR(D127="",E127=""),0,MOD(E127-D127,1))+IF(F127="",0,VLOOKUP(F127,Données!$H$2:$I$8,2,FALSE))</f>
        <v>0.3125</v>
      </c>
      <c r="H127" s="5"/>
      <c r="I127" s="5" t="str">
        <f>IF(H127="o",G127-Données!$G$1,"00:00")</f>
        <v>00:00</v>
      </c>
      <c r="J127" s="5">
        <f>IF(OR(F127=Données!$H$2,F127=Données!$H$3,F127=Données!$H$4,F127=Données!$H$5,F127=Données!$H$7,F127=Données!$H$6),"00:00",(G127-Données!$G$2)-I127)</f>
        <v>0.020833333333333315</v>
      </c>
      <c r="K127" s="5"/>
    </row>
    <row r="128" spans="1:11" ht="12.75">
      <c r="A128" s="7">
        <f t="shared" si="3"/>
        <v>39932</v>
      </c>
      <c r="B128" s="18">
        <v>0.375</v>
      </c>
      <c r="C128" s="18">
        <v>0.5</v>
      </c>
      <c r="D128" s="18">
        <v>0.5833333333333334</v>
      </c>
      <c r="E128" s="18">
        <v>0.7708333333333334</v>
      </c>
      <c r="F128" s="9"/>
      <c r="G128" s="5">
        <f>IF(OR(B128="",C128=""),0,MOD(C128-B128,1))+IF(OR(D128="",E128=""),0,MOD(E128-D128,1))+IF(F128="",0,VLOOKUP(F128,Données!$H$2:$I$8,2,FALSE))</f>
        <v>0.3125</v>
      </c>
      <c r="H128" s="5"/>
      <c r="I128" s="5" t="str">
        <f>IF(H128="o",G128-Données!$G$1,"00:00")</f>
        <v>00:00</v>
      </c>
      <c r="J128" s="5">
        <f>IF(OR(F128=Données!$H$2,F128=Données!$H$3,F128=Données!$H$4,F128=Données!$H$5,F128=Données!$H$7,F128=Données!$H$6),"00:00",(G128-Données!$G$2)-I128)</f>
        <v>0.020833333333333315</v>
      </c>
      <c r="K128" s="5"/>
    </row>
    <row r="129" spans="1:11" ht="12.75">
      <c r="A129" s="7">
        <f t="shared" si="3"/>
        <v>39933</v>
      </c>
      <c r="B129" s="18"/>
      <c r="C129" s="18"/>
      <c r="D129" s="18"/>
      <c r="E129" s="18"/>
      <c r="F129" s="9"/>
      <c r="G129" s="5">
        <f>IF(OR(B129="",C129=""),0,MOD(C129-B129,1))+IF(OR(D129="",E129=""),0,MOD(E129-D129,1))+IF(F129="",0,VLOOKUP(F129,Données!$H$2:$I$8,2,FALSE))</f>
        <v>0</v>
      </c>
      <c r="H129" s="5"/>
      <c r="I129" s="5" t="str">
        <f>IF(H129="o",G129-Données!$G$1,"00:00")</f>
        <v>00:00</v>
      </c>
      <c r="J129" s="5">
        <f>IF(OR(F129=Données!$H$2,F129=Données!$H$3,F129=Données!$H$4,F129=Données!$H$5,F129=Données!$H$7,F129=Données!$H$6),"00:00",(G129-Données!$G$2)-I129)</f>
        <v>-0.2916666666666667</v>
      </c>
      <c r="K129" s="5"/>
    </row>
    <row r="130" spans="1:11" ht="12.75">
      <c r="A130" s="7">
        <f t="shared" si="3"/>
        <v>39934</v>
      </c>
      <c r="B130" s="18">
        <v>0.375</v>
      </c>
      <c r="C130" s="18">
        <v>0.5</v>
      </c>
      <c r="D130" s="18">
        <v>0.583333333333333</v>
      </c>
      <c r="E130" s="18">
        <v>0.770833333333333</v>
      </c>
      <c r="F130" s="9"/>
      <c r="G130" s="5">
        <f>IF(OR(B130="",C130=""),0,MOD(C130-B130,1))+IF(OR(D130="",E130=""),0,MOD(E130-D130,1))+IF(F130="",0,VLOOKUP(F130,Données!$H$2:$I$8,2,FALSE))</f>
        <v>0.3125</v>
      </c>
      <c r="H130" s="5"/>
      <c r="I130" s="5" t="str">
        <f>IF(H130="o",G130-Données!$G$1,"00:00")</f>
        <v>00:00</v>
      </c>
      <c r="J130" s="5">
        <f>IF(OR(F130=Données!$H$2,F130=Données!$H$3,F130=Données!$H$4,F130=Données!$H$5,F130=Données!$H$7,F130=Données!$H$6),"00:00",(G130-Données!$G$2)-I130)</f>
        <v>0.020833333333333315</v>
      </c>
      <c r="K130" s="5"/>
    </row>
    <row r="131" spans="1:11" ht="12.75">
      <c r="A131" s="7">
        <f t="shared" si="3"/>
        <v>39935</v>
      </c>
      <c r="B131" s="18">
        <v>0.375</v>
      </c>
      <c r="C131" s="18">
        <v>0.5</v>
      </c>
      <c r="D131" s="18">
        <v>0.583333333333333</v>
      </c>
      <c r="E131" s="18">
        <v>0.770833333333333</v>
      </c>
      <c r="F131" s="9"/>
      <c r="G131" s="5">
        <f>IF(OR(B131="",C131=""),0,MOD(C131-B131,1))+IF(OR(D131="",E131=""),0,MOD(E131-D131,1))+IF(F131="",0,VLOOKUP(F131,Données!$H$2:$I$8,2,FALSE))</f>
        <v>0.3125</v>
      </c>
      <c r="H131" s="5"/>
      <c r="I131" s="5" t="str">
        <f>IF(H131="o",G131-Données!$G$1,"00:00")</f>
        <v>00:00</v>
      </c>
      <c r="J131" s="5">
        <f>IF(OR(F131=Données!$H$2,F131=Données!$H$3,F131=Données!$H$4,F131=Données!$H$5,F131=Données!$H$7,F131=Données!$H$6),"00:00",(G131-Données!$G$2)-I131)</f>
        <v>0.020833333333333315</v>
      </c>
      <c r="K131" s="5"/>
    </row>
    <row r="132" spans="1:11" ht="12.75">
      <c r="A132" s="7">
        <f t="shared" si="3"/>
        <v>39936</v>
      </c>
      <c r="B132" s="18">
        <v>0.3958333333333333</v>
      </c>
      <c r="C132" s="18">
        <v>0.5</v>
      </c>
      <c r="D132" s="18">
        <v>0.5416666666666666</v>
      </c>
      <c r="E132" s="18">
        <v>0.75</v>
      </c>
      <c r="F132" s="9"/>
      <c r="G132" s="5">
        <f>IF(OR(B132="",C132=""),0,MOD(C132-B132,1))+IF(OR(D132="",E132=""),0,MOD(E132-D132,1))+IF(F132="",0,VLOOKUP(F132,Données!$H$2:$I$8,2,FALSE))</f>
        <v>0.31250000000000006</v>
      </c>
      <c r="H132" s="5"/>
      <c r="I132" s="5" t="str">
        <f>IF(H132="o",G132-Données!$G$1,"00:00")</f>
        <v>00:00</v>
      </c>
      <c r="J132" s="5">
        <f>IF(OR(F132=Données!$H$2,F132=Données!$H$3,F132=Données!$H$4,F132=Données!$H$5,F132=Données!$H$7,F132=Données!$H$6),"00:00",(G132-Données!$G$2)-I132)</f>
        <v>0.02083333333333337</v>
      </c>
      <c r="K132" s="5"/>
    </row>
    <row r="133" spans="1:11" ht="12.75">
      <c r="A133" s="7">
        <f t="shared" si="3"/>
        <v>39937</v>
      </c>
      <c r="B133" s="2"/>
      <c r="C133" s="2"/>
      <c r="D133" s="2"/>
      <c r="E133" s="2"/>
      <c r="F133" s="9"/>
      <c r="G133" s="5">
        <f>IF(OR(B133="",C133=""),0,MOD(C133-B133,1))+IF(OR(D133="",E133=""),0,MOD(E133-D133,1))+IF(F133="",0,VLOOKUP(F133,Données!$H$2:$I$8,2,FALSE))</f>
        <v>0</v>
      </c>
      <c r="H133" s="5"/>
      <c r="I133" s="5" t="str">
        <f>IF(H133="o",G133-Données!$G$1,"00:00")</f>
        <v>00:00</v>
      </c>
      <c r="J133" s="5">
        <f>IF(OR(F133=Données!$H$2,F133=Données!$H$3,F133=Données!$H$4,F133=Données!$H$5,F133=Données!$H$7,F133=Données!$H$6),"00:00",(G133-Données!$G$2)-I133)</f>
        <v>-0.2916666666666667</v>
      </c>
      <c r="K133" s="5"/>
    </row>
    <row r="134" spans="1:11" ht="12.75">
      <c r="A134" s="7">
        <f t="shared" si="3"/>
        <v>39938</v>
      </c>
      <c r="B134" s="18">
        <v>0.375</v>
      </c>
      <c r="C134" s="18">
        <v>0.5</v>
      </c>
      <c r="D134" s="18">
        <v>0.5833333333333334</v>
      </c>
      <c r="E134" s="18">
        <v>0.7708333333333334</v>
      </c>
      <c r="F134" s="9"/>
      <c r="G134" s="5">
        <f>IF(OR(B134="",C134=""),0,MOD(C134-B134,1))+IF(OR(D134="",E134=""),0,MOD(E134-D134,1))+IF(F134="",0,VLOOKUP(F134,Données!$H$2:$I$8,2,FALSE))</f>
        <v>0.3125</v>
      </c>
      <c r="H134" s="5"/>
      <c r="I134" s="5" t="str">
        <f>IF(H134="o",G134-Données!$G$1,"00:00")</f>
        <v>00:00</v>
      </c>
      <c r="J134" s="5">
        <f>IF(OR(F134=Données!$H$2,F134=Données!$H$3,F134=Données!$H$4,F134=Données!$H$5,F134=Données!$H$7,F134=Données!$H$6),"00:00",(G134-Données!$G$2)-I134)</f>
        <v>0.020833333333333315</v>
      </c>
      <c r="K134" s="5"/>
    </row>
    <row r="135" spans="1:11" ht="12.75">
      <c r="A135" s="7">
        <f t="shared" si="3"/>
        <v>39939</v>
      </c>
      <c r="B135" s="18">
        <v>0.375</v>
      </c>
      <c r="C135" s="18">
        <v>0.5</v>
      </c>
      <c r="D135" s="18">
        <v>0.5833333333333334</v>
      </c>
      <c r="E135" s="18">
        <v>0.7708333333333334</v>
      </c>
      <c r="F135" s="9"/>
      <c r="G135" s="5">
        <f>IF(OR(B135="",C135=""),0,MOD(C135-B135,1))+IF(OR(D135="",E135=""),0,MOD(E135-D135,1))+IF(F135="",0,VLOOKUP(F135,Données!$H$2:$I$8,2,FALSE))</f>
        <v>0.3125</v>
      </c>
      <c r="H135" s="5"/>
      <c r="I135" s="5" t="str">
        <f>IF(H135="o",G135-Données!$G$1,"00:00")</f>
        <v>00:00</v>
      </c>
      <c r="J135" s="5">
        <f>IF(OR(F135=Données!$H$2,F135=Données!$H$3,F135=Données!$H$4,F135=Données!$H$5,F135=Données!$H$7,F135=Données!$H$6),"00:00",(G135-Données!$G$2)-I135)</f>
        <v>0.020833333333333315</v>
      </c>
      <c r="K135" s="5"/>
    </row>
    <row r="136" spans="1:11" ht="12.75">
      <c r="A136" s="7">
        <f t="shared" si="3"/>
        <v>39940</v>
      </c>
      <c r="B136" s="18"/>
      <c r="C136" s="18"/>
      <c r="D136" s="18"/>
      <c r="E136" s="18"/>
      <c r="F136" s="9"/>
      <c r="G136" s="5">
        <f>IF(OR(B136="",C136=""),0,MOD(C136-B136,1))+IF(OR(D136="",E136=""),0,MOD(E136-D136,1))+IF(F136="",0,VLOOKUP(F136,Données!$H$2:$I$8,2,FALSE))</f>
        <v>0</v>
      </c>
      <c r="H136" s="5"/>
      <c r="I136" s="5" t="str">
        <f>IF(H136="o",G136-Données!$G$1,"00:00")</f>
        <v>00:00</v>
      </c>
      <c r="J136" s="5">
        <f>IF(OR(F136=Données!$H$2,F136=Données!$H$3,F136=Données!$H$4,F136=Données!$H$5,F136=Données!$H$7,F136=Données!$H$6),"00:00",(G136-Données!$G$2)-I136)</f>
        <v>-0.2916666666666667</v>
      </c>
      <c r="K136" s="5"/>
    </row>
    <row r="137" spans="1:11" ht="12.75">
      <c r="A137" s="7">
        <f t="shared" si="3"/>
        <v>39941</v>
      </c>
      <c r="B137" s="18">
        <v>0.375</v>
      </c>
      <c r="C137" s="18">
        <v>0.5</v>
      </c>
      <c r="D137" s="18">
        <v>0.583333333333333</v>
      </c>
      <c r="E137" s="18">
        <v>0.770833333333333</v>
      </c>
      <c r="F137" s="9"/>
      <c r="G137" s="5">
        <f>IF(OR(B137="",C137=""),0,MOD(C137-B137,1))+IF(OR(D137="",E137=""),0,MOD(E137-D137,1))+IF(F137="",0,VLOOKUP(F137,Données!$H$2:$I$8,2,FALSE))</f>
        <v>0.3125</v>
      </c>
      <c r="H137" s="5"/>
      <c r="I137" s="5" t="str">
        <f>IF(H137="o",G137-Données!$G$1,"00:00")</f>
        <v>00:00</v>
      </c>
      <c r="J137" s="5">
        <f>IF(OR(F137=Données!$H$2,F137=Données!$H$3,F137=Données!$H$4,F137=Données!$H$5,F137=Données!$H$7,F137=Données!$H$6),"00:00",(G137-Données!$G$2)-I137)</f>
        <v>0.020833333333333315</v>
      </c>
      <c r="K137" s="5"/>
    </row>
    <row r="138" spans="1:11" ht="12.75">
      <c r="A138" s="7">
        <f aca="true" t="shared" si="4" ref="A138:A201">A137+1</f>
        <v>39942</v>
      </c>
      <c r="B138" s="18">
        <v>0.375</v>
      </c>
      <c r="C138" s="18">
        <v>0.5</v>
      </c>
      <c r="D138" s="18">
        <v>0.583333333333333</v>
      </c>
      <c r="E138" s="18">
        <v>0.770833333333333</v>
      </c>
      <c r="F138" s="9"/>
      <c r="G138" s="5">
        <f>IF(OR(B138="",C138=""),0,MOD(C138-B138,1))+IF(OR(D138="",E138=""),0,MOD(E138-D138,1))+IF(F138="",0,VLOOKUP(F138,Données!$H$2:$I$8,2,FALSE))</f>
        <v>0.3125</v>
      </c>
      <c r="H138" s="5"/>
      <c r="I138" s="5" t="str">
        <f>IF(H138="o",G138-Données!$G$1,"00:00")</f>
        <v>00:00</v>
      </c>
      <c r="J138" s="5">
        <f>IF(OR(F138=Données!$H$2,F138=Données!$H$3,F138=Données!$H$4,F138=Données!$H$5,F138=Données!$H$7,F138=Données!$H$6),"00:00",(G138-Données!$G$2)-I138)</f>
        <v>0.020833333333333315</v>
      </c>
      <c r="K138" s="5"/>
    </row>
    <row r="139" spans="1:11" ht="12.75">
      <c r="A139" s="7">
        <f t="shared" si="4"/>
        <v>39943</v>
      </c>
      <c r="B139" s="18">
        <v>0.3958333333333333</v>
      </c>
      <c r="C139" s="18">
        <v>0.5</v>
      </c>
      <c r="D139" s="18">
        <v>0.5416666666666666</v>
      </c>
      <c r="E139" s="18">
        <v>0.75</v>
      </c>
      <c r="F139" s="9"/>
      <c r="G139" s="5">
        <f>IF(OR(B139="",C139=""),0,MOD(C139-B139,1))+IF(OR(D139="",E139=""),0,MOD(E139-D139,1))+IF(F139="",0,VLOOKUP(F139,Données!$H$2:$I$8,2,FALSE))</f>
        <v>0.31250000000000006</v>
      </c>
      <c r="H139" s="5"/>
      <c r="I139" s="5" t="str">
        <f>IF(H139="o",G139-Données!$G$1,"00:00")</f>
        <v>00:00</v>
      </c>
      <c r="J139" s="5">
        <f>IF(OR(F139=Données!$H$2,F139=Données!$H$3,F139=Données!$H$4,F139=Données!$H$5,F139=Données!$H$7,F139=Données!$H$6),"00:00",(G139-Données!$G$2)-I139)</f>
        <v>0.02083333333333337</v>
      </c>
      <c r="K139" s="5"/>
    </row>
    <row r="140" spans="1:11" ht="12.75">
      <c r="A140" s="7">
        <f t="shared" si="4"/>
        <v>39944</v>
      </c>
      <c r="B140" s="2"/>
      <c r="C140" s="2"/>
      <c r="D140" s="2"/>
      <c r="E140" s="2"/>
      <c r="F140" s="9"/>
      <c r="G140" s="5">
        <f>IF(OR(B140="",C140=""),0,MOD(C140-B140,1))+IF(OR(D140="",E140=""),0,MOD(E140-D140,1))+IF(F140="",0,VLOOKUP(F140,Données!$H$2:$I$8,2,FALSE))</f>
        <v>0</v>
      </c>
      <c r="H140" s="5"/>
      <c r="I140" s="5" t="str">
        <f>IF(H140="o",G140-Données!$G$1,"00:00")</f>
        <v>00:00</v>
      </c>
      <c r="J140" s="5">
        <f>IF(OR(F140=Données!$H$2,F140=Données!$H$3,F140=Données!$H$4,F140=Données!$H$5,F140=Données!$H$7,F140=Données!$H$6),"00:00",(G140-Données!$G$2)-I140)</f>
        <v>-0.2916666666666667</v>
      </c>
      <c r="K140" s="5"/>
    </row>
    <row r="141" spans="1:11" ht="12.75">
      <c r="A141" s="7">
        <f t="shared" si="4"/>
        <v>39945</v>
      </c>
      <c r="B141" s="18">
        <v>0.375</v>
      </c>
      <c r="C141" s="18">
        <v>0.5</v>
      </c>
      <c r="D141" s="18">
        <v>0.5833333333333334</v>
      </c>
      <c r="E141" s="18">
        <v>0.7708333333333334</v>
      </c>
      <c r="F141" s="9"/>
      <c r="G141" s="5">
        <f>IF(OR(B141="",C141=""),0,MOD(C141-B141,1))+IF(OR(D141="",E141=""),0,MOD(E141-D141,1))+IF(F141="",0,VLOOKUP(F141,Données!$H$2:$I$8,2,FALSE))</f>
        <v>0.3125</v>
      </c>
      <c r="H141" s="5"/>
      <c r="I141" s="5" t="str">
        <f>IF(H141="o",G141-Données!$G$1,"00:00")</f>
        <v>00:00</v>
      </c>
      <c r="J141" s="5">
        <f>IF(OR(F141=Données!$H$2,F141=Données!$H$3,F141=Données!$H$4,F141=Données!$H$5,F141=Données!$H$7,F141=Données!$H$6),"00:00",(G141-Données!$G$2)-I141)</f>
        <v>0.020833333333333315</v>
      </c>
      <c r="K141" s="5"/>
    </row>
    <row r="142" spans="1:11" ht="12.75">
      <c r="A142" s="7">
        <f t="shared" si="4"/>
        <v>39946</v>
      </c>
      <c r="B142" s="18">
        <v>0.375</v>
      </c>
      <c r="C142" s="18">
        <v>0.5</v>
      </c>
      <c r="D142" s="18">
        <v>0.5833333333333334</v>
      </c>
      <c r="E142" s="18">
        <v>0.7708333333333334</v>
      </c>
      <c r="F142" s="9"/>
      <c r="G142" s="5">
        <f>IF(OR(B142="",C142=""),0,MOD(C142-B142,1))+IF(OR(D142="",E142=""),0,MOD(E142-D142,1))+IF(F142="",0,VLOOKUP(F142,Données!$H$2:$I$8,2,FALSE))</f>
        <v>0.3125</v>
      </c>
      <c r="H142" s="5"/>
      <c r="I142" s="5" t="str">
        <f>IF(H142="o",G142-Données!$G$1,"00:00")</f>
        <v>00:00</v>
      </c>
      <c r="J142" s="5">
        <f>IF(OR(F142=Données!$H$2,F142=Données!$H$3,F142=Données!$H$4,F142=Données!$H$5,F142=Données!$H$7,F142=Données!$H$6),"00:00",(G142-Données!$G$2)-I142)</f>
        <v>0.020833333333333315</v>
      </c>
      <c r="K142" s="5"/>
    </row>
    <row r="143" spans="1:11" ht="12.75">
      <c r="A143" s="7">
        <f t="shared" si="4"/>
        <v>39947</v>
      </c>
      <c r="B143" s="18"/>
      <c r="C143" s="18"/>
      <c r="D143" s="18"/>
      <c r="E143" s="18"/>
      <c r="F143" s="9"/>
      <c r="G143" s="5">
        <f>IF(OR(B143="",C143=""),0,MOD(C143-B143,1))+IF(OR(D143="",E143=""),0,MOD(E143-D143,1))+IF(F143="",0,VLOOKUP(F143,Données!$H$2:$I$8,2,FALSE))</f>
        <v>0</v>
      </c>
      <c r="H143" s="5"/>
      <c r="I143" s="5" t="str">
        <f>IF(H143="o",G143-Données!$G$1,"00:00")</f>
        <v>00:00</v>
      </c>
      <c r="J143" s="5">
        <f>IF(OR(F143=Données!$H$2,F143=Données!$H$3,F143=Données!$H$4,F143=Données!$H$5,F143=Données!$H$7,F143=Données!$H$6),"00:00",(G143-Données!$G$2)-I143)</f>
        <v>-0.2916666666666667</v>
      </c>
      <c r="K143" s="5"/>
    </row>
    <row r="144" spans="1:11" ht="12.75">
      <c r="A144" s="7">
        <f t="shared" si="4"/>
        <v>39948</v>
      </c>
      <c r="B144" s="18">
        <v>0.375</v>
      </c>
      <c r="C144" s="18">
        <v>0.5</v>
      </c>
      <c r="D144" s="18">
        <v>0.583333333333333</v>
      </c>
      <c r="E144" s="18">
        <v>0.770833333333333</v>
      </c>
      <c r="F144" s="9"/>
      <c r="G144" s="5">
        <f>IF(OR(B144="",C144=""),0,MOD(C144-B144,1))+IF(OR(D144="",E144=""),0,MOD(E144-D144,1))+IF(F144="",0,VLOOKUP(F144,Données!$H$2:$I$8,2,FALSE))</f>
        <v>0.3125</v>
      </c>
      <c r="H144" s="5"/>
      <c r="I144" s="5" t="str">
        <f>IF(H144="o",G144-Données!$G$1,"00:00")</f>
        <v>00:00</v>
      </c>
      <c r="J144" s="5">
        <f>IF(OR(F144=Données!$H$2,F144=Données!$H$3,F144=Données!$H$4,F144=Données!$H$5,F144=Données!$H$7,F144=Données!$H$6),"00:00",(G144-Données!$G$2)-I144)</f>
        <v>0.020833333333333315</v>
      </c>
      <c r="K144" s="5"/>
    </row>
    <row r="145" spans="1:11" ht="12.75">
      <c r="A145" s="7">
        <f t="shared" si="4"/>
        <v>39949</v>
      </c>
      <c r="B145" s="18">
        <v>0.375</v>
      </c>
      <c r="C145" s="18">
        <v>0.5</v>
      </c>
      <c r="D145" s="18">
        <v>0.583333333333333</v>
      </c>
      <c r="E145" s="18">
        <v>0.770833333333333</v>
      </c>
      <c r="F145" s="9"/>
      <c r="G145" s="5">
        <f>IF(OR(B145="",C145=""),0,MOD(C145-B145,1))+IF(OR(D145="",E145=""),0,MOD(E145-D145,1))+IF(F145="",0,VLOOKUP(F145,Données!$H$2:$I$8,2,FALSE))</f>
        <v>0.3125</v>
      </c>
      <c r="H145" s="5"/>
      <c r="I145" s="5" t="str">
        <f>IF(H145="o",G145-Données!$G$1,"00:00")</f>
        <v>00:00</v>
      </c>
      <c r="J145" s="5">
        <f>IF(OR(F145=Données!$H$2,F145=Données!$H$3,F145=Données!$H$4,F145=Données!$H$5,F145=Données!$H$7,F145=Données!$H$6),"00:00",(G145-Données!$G$2)-I145)</f>
        <v>0.020833333333333315</v>
      </c>
      <c r="K145" s="5"/>
    </row>
    <row r="146" spans="1:11" ht="12.75">
      <c r="A146" s="7">
        <f t="shared" si="4"/>
        <v>39950</v>
      </c>
      <c r="B146" s="18">
        <v>0.3958333333333333</v>
      </c>
      <c r="C146" s="18">
        <v>0.5</v>
      </c>
      <c r="D146" s="18">
        <v>0.5416666666666666</v>
      </c>
      <c r="E146" s="18">
        <v>0.75</v>
      </c>
      <c r="F146" s="9"/>
      <c r="G146" s="5">
        <f>IF(OR(B146="",C146=""),0,MOD(C146-B146,1))+IF(OR(D146="",E146=""),0,MOD(E146-D146,1))+IF(F146="",0,VLOOKUP(F146,Données!$H$2:$I$8,2,FALSE))</f>
        <v>0.31250000000000006</v>
      </c>
      <c r="H146" s="5"/>
      <c r="I146" s="5" t="str">
        <f>IF(H146="o",G146-Données!$G$1,"00:00")</f>
        <v>00:00</v>
      </c>
      <c r="J146" s="5">
        <f>IF(OR(F146=Données!$H$2,F146=Données!$H$3,F146=Données!$H$4,F146=Données!$H$5,F146=Données!$H$7,F146=Données!$H$6),"00:00",(G146-Données!$G$2)-I146)</f>
        <v>0.02083333333333337</v>
      </c>
      <c r="K146" s="5"/>
    </row>
    <row r="147" spans="1:11" ht="12.75">
      <c r="A147" s="7">
        <f t="shared" si="4"/>
        <v>39951</v>
      </c>
      <c r="B147" s="2"/>
      <c r="C147" s="2"/>
      <c r="D147" s="2"/>
      <c r="E147" s="2"/>
      <c r="F147" s="9"/>
      <c r="G147" s="5">
        <f>IF(OR(B147="",C147=""),0,MOD(C147-B147,1))+IF(OR(D147="",E147=""),0,MOD(E147-D147,1))+IF(F147="",0,VLOOKUP(F147,Données!$H$2:$I$8,2,FALSE))</f>
        <v>0</v>
      </c>
      <c r="H147" s="5"/>
      <c r="I147" s="5" t="str">
        <f>IF(H147="o",G147-Données!$G$1,"00:00")</f>
        <v>00:00</v>
      </c>
      <c r="J147" s="5">
        <f>IF(OR(F147=Données!$H$2,F147=Données!$H$3,F147=Données!$H$4,F147=Données!$H$5,F147=Données!$H$7,F147=Données!$H$6),"00:00",(G147-Données!$G$2)-I147)</f>
        <v>-0.2916666666666667</v>
      </c>
      <c r="K147" s="5"/>
    </row>
    <row r="148" spans="1:11" ht="12.75">
      <c r="A148" s="7">
        <f t="shared" si="4"/>
        <v>39952</v>
      </c>
      <c r="B148" s="18">
        <v>0.375</v>
      </c>
      <c r="C148" s="18">
        <v>0.5</v>
      </c>
      <c r="D148" s="18">
        <v>0.5833333333333334</v>
      </c>
      <c r="E148" s="18">
        <v>0.7708333333333334</v>
      </c>
      <c r="F148" s="9"/>
      <c r="G148" s="5">
        <f>IF(OR(B148="",C148=""),0,MOD(C148-B148,1))+IF(OR(D148="",E148=""),0,MOD(E148-D148,1))+IF(F148="",0,VLOOKUP(F148,Données!$H$2:$I$8,2,FALSE))</f>
        <v>0.3125</v>
      </c>
      <c r="H148" s="5"/>
      <c r="I148" s="5" t="str">
        <f>IF(H148="o",G148-Données!$G$1,"00:00")</f>
        <v>00:00</v>
      </c>
      <c r="J148" s="5">
        <f>IF(OR(F148=Données!$H$2,F148=Données!$H$3,F148=Données!$H$4,F148=Données!$H$5,F148=Données!$H$7,F148=Données!$H$6),"00:00",(G148-Données!$G$2)-I148)</f>
        <v>0.020833333333333315</v>
      </c>
      <c r="K148" s="5"/>
    </row>
    <row r="149" spans="1:11" ht="12.75">
      <c r="A149" s="7">
        <f t="shared" si="4"/>
        <v>39953</v>
      </c>
      <c r="B149" s="18">
        <v>0.375</v>
      </c>
      <c r="C149" s="18">
        <v>0.5</v>
      </c>
      <c r="D149" s="18">
        <v>0.5833333333333334</v>
      </c>
      <c r="E149" s="18">
        <v>0.7708333333333334</v>
      </c>
      <c r="F149" s="9"/>
      <c r="G149" s="5">
        <f>IF(OR(B149="",C149=""),0,MOD(C149-B149,1))+IF(OR(D149="",E149=""),0,MOD(E149-D149,1))+IF(F149="",0,VLOOKUP(F149,Données!$H$2:$I$8,2,FALSE))</f>
        <v>0.3125</v>
      </c>
      <c r="H149" s="5"/>
      <c r="I149" s="5" t="str">
        <f>IF(H149="o",G149-Données!$G$1,"00:00")</f>
        <v>00:00</v>
      </c>
      <c r="J149" s="5">
        <f>IF(OR(F149=Données!$H$2,F149=Données!$H$3,F149=Données!$H$4,F149=Données!$H$5,F149=Données!$H$7,F149=Données!$H$6),"00:00",(G149-Données!$G$2)-I149)</f>
        <v>0.020833333333333315</v>
      </c>
      <c r="K149" s="5"/>
    </row>
    <row r="150" spans="1:11" ht="12.75">
      <c r="A150" s="7">
        <f t="shared" si="4"/>
        <v>39954</v>
      </c>
      <c r="B150" s="18"/>
      <c r="C150" s="18"/>
      <c r="D150" s="18"/>
      <c r="E150" s="18"/>
      <c r="F150" s="9"/>
      <c r="G150" s="5">
        <f>IF(OR(B150="",C150=""),0,MOD(C150-B150,1))+IF(OR(D150="",E150=""),0,MOD(E150-D150,1))+IF(F150="",0,VLOOKUP(F150,Données!$H$2:$I$8,2,FALSE))</f>
        <v>0</v>
      </c>
      <c r="H150" s="5"/>
      <c r="I150" s="5" t="str">
        <f>IF(H150="o",G150-Données!$G$1,"00:00")</f>
        <v>00:00</v>
      </c>
      <c r="J150" s="5">
        <f>IF(OR(F150=Données!$H$2,F150=Données!$H$3,F150=Données!$H$4,F150=Données!$H$5,F150=Données!$H$7,F150=Données!$H$6),"00:00",(G150-Données!$G$2)-I150)</f>
        <v>-0.2916666666666667</v>
      </c>
      <c r="K150" s="5"/>
    </row>
    <row r="151" spans="1:11" ht="12.75">
      <c r="A151" s="7">
        <f t="shared" si="4"/>
        <v>39955</v>
      </c>
      <c r="B151" s="18">
        <v>0.375</v>
      </c>
      <c r="C151" s="18">
        <v>0.5</v>
      </c>
      <c r="D151" s="18">
        <v>0.583333333333333</v>
      </c>
      <c r="E151" s="18">
        <v>0.770833333333333</v>
      </c>
      <c r="F151" s="9"/>
      <c r="G151" s="5">
        <f>IF(OR(B151="",C151=""),0,MOD(C151-B151,1))+IF(OR(D151="",E151=""),0,MOD(E151-D151,1))+IF(F151="",0,VLOOKUP(F151,Données!$H$2:$I$8,2,FALSE))</f>
        <v>0.3125</v>
      </c>
      <c r="H151" s="5"/>
      <c r="I151" s="5" t="str">
        <f>IF(H151="o",G151-Données!$G$1,"00:00")</f>
        <v>00:00</v>
      </c>
      <c r="J151" s="5">
        <f>IF(OR(F151=Données!$H$2,F151=Données!$H$3,F151=Données!$H$4,F151=Données!$H$5,F151=Données!$H$7,F151=Données!$H$6),"00:00",(G151-Données!$G$2)-I151)</f>
        <v>0.020833333333333315</v>
      </c>
      <c r="K151" s="5"/>
    </row>
    <row r="152" spans="1:11" ht="12.75">
      <c r="A152" s="7">
        <f t="shared" si="4"/>
        <v>39956</v>
      </c>
      <c r="B152" s="18">
        <v>0.375</v>
      </c>
      <c r="C152" s="18">
        <v>0.5</v>
      </c>
      <c r="D152" s="18">
        <v>0.583333333333333</v>
      </c>
      <c r="E152" s="18">
        <v>0.770833333333333</v>
      </c>
      <c r="F152" s="9"/>
      <c r="G152" s="5">
        <f>IF(OR(B152="",C152=""),0,MOD(C152-B152,1))+IF(OR(D152="",E152=""),0,MOD(E152-D152,1))+IF(F152="",0,VLOOKUP(F152,Données!$H$2:$I$8,2,FALSE))</f>
        <v>0.3125</v>
      </c>
      <c r="H152" s="5"/>
      <c r="I152" s="5" t="str">
        <f>IF(H152="o",G152-Données!$G$1,"00:00")</f>
        <v>00:00</v>
      </c>
      <c r="J152" s="5">
        <f>IF(OR(F152=Données!$H$2,F152=Données!$H$3,F152=Données!$H$4,F152=Données!$H$5,F152=Données!$H$7,F152=Données!$H$6),"00:00",(G152-Données!$G$2)-I152)</f>
        <v>0.020833333333333315</v>
      </c>
      <c r="K152" s="5"/>
    </row>
    <row r="153" spans="1:11" ht="12.75">
      <c r="A153" s="7">
        <f t="shared" si="4"/>
        <v>39957</v>
      </c>
      <c r="B153" s="18">
        <v>0.3958333333333333</v>
      </c>
      <c r="C153" s="18">
        <v>0.5</v>
      </c>
      <c r="D153" s="18">
        <v>0.5416666666666666</v>
      </c>
      <c r="E153" s="18">
        <v>0.75</v>
      </c>
      <c r="F153" s="9"/>
      <c r="G153" s="5">
        <f>IF(OR(B153="",C153=""),0,MOD(C153-B153,1))+IF(OR(D153="",E153=""),0,MOD(E153-D153,1))+IF(F153="",0,VLOOKUP(F153,Données!$H$2:$I$8,2,FALSE))</f>
        <v>0.31250000000000006</v>
      </c>
      <c r="H153" s="5"/>
      <c r="I153" s="5" t="str">
        <f>IF(H153="o",G153-Données!$G$1,"00:00")</f>
        <v>00:00</v>
      </c>
      <c r="J153" s="5">
        <f>IF(OR(F153=Données!$H$2,F153=Données!$H$3,F153=Données!$H$4,F153=Données!$H$5,F153=Données!$H$7,F153=Données!$H$6),"00:00",(G153-Données!$G$2)-I153)</f>
        <v>0.02083333333333337</v>
      </c>
      <c r="K153" s="5"/>
    </row>
    <row r="154" spans="1:11" ht="12.75">
      <c r="A154" s="7">
        <f t="shared" si="4"/>
        <v>39958</v>
      </c>
      <c r="B154" s="2"/>
      <c r="C154" s="2"/>
      <c r="D154" s="2"/>
      <c r="E154" s="2"/>
      <c r="F154" s="9"/>
      <c r="G154" s="5">
        <f>IF(OR(B154="",C154=""),0,MOD(C154-B154,1))+IF(OR(D154="",E154=""),0,MOD(E154-D154,1))+IF(F154="",0,VLOOKUP(F154,Données!$H$2:$I$8,2,FALSE))</f>
        <v>0</v>
      </c>
      <c r="H154" s="5"/>
      <c r="I154" s="5" t="str">
        <f>IF(H154="o",G154-Données!$G$1,"00:00")</f>
        <v>00:00</v>
      </c>
      <c r="J154" s="5">
        <f>IF(OR(F154=Données!$H$2,F154=Données!$H$3,F154=Données!$H$4,F154=Données!$H$5,F154=Données!$H$7,F154=Données!$H$6),"00:00",(G154-Données!$G$2)-I154)</f>
        <v>-0.2916666666666667</v>
      </c>
      <c r="K154" s="5"/>
    </row>
    <row r="155" spans="1:11" ht="12.75">
      <c r="A155" s="7">
        <f t="shared" si="4"/>
        <v>39959</v>
      </c>
      <c r="B155" s="18">
        <v>0.375</v>
      </c>
      <c r="C155" s="18">
        <v>0.5</v>
      </c>
      <c r="D155" s="18">
        <v>0.5833333333333334</v>
      </c>
      <c r="E155" s="18">
        <v>0.7708333333333334</v>
      </c>
      <c r="F155" s="9"/>
      <c r="G155" s="5">
        <f>IF(OR(B155="",C155=""),0,MOD(C155-B155,1))+IF(OR(D155="",E155=""),0,MOD(E155-D155,1))+IF(F155="",0,VLOOKUP(F155,Données!$H$2:$I$8,2,FALSE))</f>
        <v>0.3125</v>
      </c>
      <c r="H155" s="5"/>
      <c r="I155" s="5" t="str">
        <f>IF(H155="o",G155-Données!$G$1,"00:00")</f>
        <v>00:00</v>
      </c>
      <c r="J155" s="5">
        <f>IF(OR(F155=Données!$H$2,F155=Données!$H$3,F155=Données!$H$4,F155=Données!$H$5,F155=Données!$H$7,F155=Données!$H$6),"00:00",(G155-Données!$G$2)-I155)</f>
        <v>0.020833333333333315</v>
      </c>
      <c r="K155" s="5"/>
    </row>
    <row r="156" spans="1:11" ht="12.75">
      <c r="A156" s="7">
        <f t="shared" si="4"/>
        <v>39960</v>
      </c>
      <c r="B156" s="18">
        <v>0.375</v>
      </c>
      <c r="C156" s="18">
        <v>0.5</v>
      </c>
      <c r="D156" s="18">
        <v>0.5833333333333334</v>
      </c>
      <c r="E156" s="18">
        <v>0.7708333333333334</v>
      </c>
      <c r="F156" s="9"/>
      <c r="G156" s="5">
        <f>IF(OR(B156="",C156=""),0,MOD(C156-B156,1))+IF(OR(D156="",E156=""),0,MOD(E156-D156,1))+IF(F156="",0,VLOOKUP(F156,Données!$H$2:$I$8,2,FALSE))</f>
        <v>0.3125</v>
      </c>
      <c r="H156" s="5"/>
      <c r="I156" s="5" t="str">
        <f>IF(H156="o",G156-Données!$G$1,"00:00")</f>
        <v>00:00</v>
      </c>
      <c r="J156" s="5">
        <f>IF(OR(F156=Données!$H$2,F156=Données!$H$3,F156=Données!$H$4,F156=Données!$H$5,F156=Données!$H$7,F156=Données!$H$6),"00:00",(G156-Données!$G$2)-I156)</f>
        <v>0.020833333333333315</v>
      </c>
      <c r="K156" s="5"/>
    </row>
    <row r="157" spans="1:11" ht="12.75">
      <c r="A157" s="7">
        <f t="shared" si="4"/>
        <v>39961</v>
      </c>
      <c r="B157" s="18"/>
      <c r="C157" s="18"/>
      <c r="D157" s="18"/>
      <c r="E157" s="18"/>
      <c r="F157" s="9"/>
      <c r="G157" s="5">
        <f>IF(OR(B157="",C157=""),0,MOD(C157-B157,1))+IF(OR(D157="",E157=""),0,MOD(E157-D157,1))+IF(F157="",0,VLOOKUP(F157,Données!$H$2:$I$8,2,FALSE))</f>
        <v>0</v>
      </c>
      <c r="H157" s="5"/>
      <c r="I157" s="5" t="str">
        <f>IF(H157="o",G157-Données!$G$1,"00:00")</f>
        <v>00:00</v>
      </c>
      <c r="J157" s="5">
        <f>IF(OR(F157=Données!$H$2,F157=Données!$H$3,F157=Données!$H$4,F157=Données!$H$5,F157=Données!$H$7,F157=Données!$H$6),"00:00",(G157-Données!$G$2)-I157)</f>
        <v>-0.2916666666666667</v>
      </c>
      <c r="K157" s="5"/>
    </row>
    <row r="158" spans="1:11" ht="12.75">
      <c r="A158" s="7">
        <f t="shared" si="4"/>
        <v>39962</v>
      </c>
      <c r="B158" s="18">
        <v>0.375</v>
      </c>
      <c r="C158" s="18">
        <v>0.5</v>
      </c>
      <c r="D158" s="18">
        <v>0.583333333333333</v>
      </c>
      <c r="E158" s="18">
        <v>0.770833333333333</v>
      </c>
      <c r="F158" s="9"/>
      <c r="G158" s="5">
        <f>IF(OR(B158="",C158=""),0,MOD(C158-B158,1))+IF(OR(D158="",E158=""),0,MOD(E158-D158,1))+IF(F158="",0,VLOOKUP(F158,Données!$H$2:$I$8,2,FALSE))</f>
        <v>0.3125</v>
      </c>
      <c r="H158" s="5"/>
      <c r="I158" s="5" t="str">
        <f>IF(H158="o",G158-Données!$G$1,"00:00")</f>
        <v>00:00</v>
      </c>
      <c r="J158" s="5">
        <f>IF(OR(F158=Données!$H$2,F158=Données!$H$3,F158=Données!$H$4,F158=Données!$H$5,F158=Données!$H$7,F158=Données!$H$6),"00:00",(G158-Données!$G$2)-I158)</f>
        <v>0.020833333333333315</v>
      </c>
      <c r="K158" s="5"/>
    </row>
    <row r="159" spans="1:11" ht="12.75">
      <c r="A159" s="7">
        <f t="shared" si="4"/>
        <v>39963</v>
      </c>
      <c r="B159" s="18">
        <v>0.375</v>
      </c>
      <c r="C159" s="18">
        <v>0.5</v>
      </c>
      <c r="D159" s="18">
        <v>0.583333333333333</v>
      </c>
      <c r="E159" s="18">
        <v>0.770833333333333</v>
      </c>
      <c r="F159" s="9"/>
      <c r="G159" s="5">
        <f>IF(OR(B159="",C159=""),0,MOD(C159-B159,1))+IF(OR(D159="",E159=""),0,MOD(E159-D159,1))+IF(F159="",0,VLOOKUP(F159,Données!$H$2:$I$8,2,FALSE))</f>
        <v>0.3125</v>
      </c>
      <c r="H159" s="5"/>
      <c r="I159" s="5" t="str">
        <f>IF(H159="o",G159-Données!$G$1,"00:00")</f>
        <v>00:00</v>
      </c>
      <c r="J159" s="5">
        <f>IF(OR(F159=Données!$H$2,F159=Données!$H$3,F159=Données!$H$4,F159=Données!$H$5,F159=Données!$H$7,F159=Données!$H$6),"00:00",(G159-Données!$G$2)-I159)</f>
        <v>0.020833333333333315</v>
      </c>
      <c r="K159" s="5"/>
    </row>
    <row r="160" spans="1:11" ht="12.75">
      <c r="A160" s="7">
        <f t="shared" si="4"/>
        <v>39964</v>
      </c>
      <c r="B160" s="18">
        <v>0.3958333333333333</v>
      </c>
      <c r="C160" s="18">
        <v>0.5</v>
      </c>
      <c r="D160" s="18">
        <v>0.5416666666666666</v>
      </c>
      <c r="E160" s="18">
        <v>0.75</v>
      </c>
      <c r="F160" s="9"/>
      <c r="G160" s="5">
        <f>IF(OR(B160="",C160=""),0,MOD(C160-B160,1))+IF(OR(D160="",E160=""),0,MOD(E160-D160,1))+IF(F160="",0,VLOOKUP(F160,Données!$H$2:$I$8,2,FALSE))</f>
        <v>0.31250000000000006</v>
      </c>
      <c r="H160" s="5"/>
      <c r="I160" s="5" t="str">
        <f>IF(H160="o",G160-Données!$G$1,"00:00")</f>
        <v>00:00</v>
      </c>
      <c r="J160" s="5">
        <f>IF(OR(F160=Données!$H$2,F160=Données!$H$3,F160=Données!$H$4,F160=Données!$H$5,F160=Données!$H$7,F160=Données!$H$6),"00:00",(G160-Données!$G$2)-I160)</f>
        <v>0.02083333333333337</v>
      </c>
      <c r="K160" s="5"/>
    </row>
    <row r="161" spans="1:11" ht="12.75">
      <c r="A161" s="7">
        <f t="shared" si="4"/>
        <v>39965</v>
      </c>
      <c r="B161" s="2"/>
      <c r="C161" s="2"/>
      <c r="D161" s="2"/>
      <c r="E161" s="2"/>
      <c r="F161" s="9"/>
      <c r="G161" s="5">
        <f>IF(OR(B161="",C161=""),0,MOD(C161-B161,1))+IF(OR(D161="",E161=""),0,MOD(E161-D161,1))+IF(F161="",0,VLOOKUP(F161,Données!$H$2:$I$8,2,FALSE))</f>
        <v>0</v>
      </c>
      <c r="H161" s="5"/>
      <c r="I161" s="5" t="str">
        <f>IF(H161="o",G161-Données!$G$1,"00:00")</f>
        <v>00:00</v>
      </c>
      <c r="J161" s="5">
        <f>IF(OR(F161=Données!$H$2,F161=Données!$H$3,F161=Données!$H$4,F161=Données!$H$5,F161=Données!$H$7,F161=Données!$H$6),"00:00",(G161-Données!$G$2)-I161)</f>
        <v>-0.2916666666666667</v>
      </c>
      <c r="K161" s="5"/>
    </row>
    <row r="162" spans="1:11" ht="12.75">
      <c r="A162" s="7">
        <f t="shared" si="4"/>
        <v>39966</v>
      </c>
      <c r="B162" s="18">
        <v>0.375</v>
      </c>
      <c r="C162" s="18">
        <v>0.5</v>
      </c>
      <c r="D162" s="18">
        <v>0.5833333333333334</v>
      </c>
      <c r="E162" s="18">
        <v>0.7708333333333334</v>
      </c>
      <c r="F162" s="9"/>
      <c r="G162" s="5">
        <f>IF(OR(B162="",C162=""),0,MOD(C162-B162,1))+IF(OR(D162="",E162=""),0,MOD(E162-D162,1))+IF(F162="",0,VLOOKUP(F162,Données!$H$2:$I$8,2,FALSE))</f>
        <v>0.3125</v>
      </c>
      <c r="H162" s="5"/>
      <c r="I162" s="5" t="str">
        <f>IF(H162="o",G162-Données!$G$1,"00:00")</f>
        <v>00:00</v>
      </c>
      <c r="J162" s="5">
        <f>IF(OR(F162=Données!$H$2,F162=Données!$H$3,F162=Données!$H$4,F162=Données!$H$5,F162=Données!$H$7,F162=Données!$H$6),"00:00",(G162-Données!$G$2)-I162)</f>
        <v>0.020833333333333315</v>
      </c>
      <c r="K162" s="5"/>
    </row>
    <row r="163" spans="1:11" ht="12.75">
      <c r="A163" s="7">
        <f t="shared" si="4"/>
        <v>39967</v>
      </c>
      <c r="B163" s="18">
        <v>0.375</v>
      </c>
      <c r="C163" s="18">
        <v>0.5</v>
      </c>
      <c r="D163" s="18">
        <v>0.5833333333333334</v>
      </c>
      <c r="E163" s="18">
        <v>0.7708333333333334</v>
      </c>
      <c r="F163" s="9"/>
      <c r="G163" s="5">
        <f>IF(OR(B163="",C163=""),0,MOD(C163-B163,1))+IF(OR(D163="",E163=""),0,MOD(E163-D163,1))+IF(F163="",0,VLOOKUP(F163,Données!$H$2:$I$8,2,FALSE))</f>
        <v>0.3125</v>
      </c>
      <c r="H163" s="5"/>
      <c r="I163" s="5" t="str">
        <f>IF(H163="o",G163-Données!$G$1,"00:00")</f>
        <v>00:00</v>
      </c>
      <c r="J163" s="5">
        <f>IF(OR(F163=Données!$H$2,F163=Données!$H$3,F163=Données!$H$4,F163=Données!$H$5,F163=Données!$H$7,F163=Données!$H$6),"00:00",(G163-Données!$G$2)-I163)</f>
        <v>0.020833333333333315</v>
      </c>
      <c r="K163" s="5"/>
    </row>
    <row r="164" spans="1:11" ht="12.75">
      <c r="A164" s="7">
        <f t="shared" si="4"/>
        <v>39968</v>
      </c>
      <c r="B164" s="18"/>
      <c r="C164" s="18"/>
      <c r="D164" s="18"/>
      <c r="E164" s="18"/>
      <c r="F164" s="9"/>
      <c r="G164" s="5">
        <f>IF(OR(B164="",C164=""),0,MOD(C164-B164,1))+IF(OR(D164="",E164=""),0,MOD(E164-D164,1))+IF(F164="",0,VLOOKUP(F164,Données!$H$2:$I$8,2,FALSE))</f>
        <v>0</v>
      </c>
      <c r="H164" s="5"/>
      <c r="I164" s="5" t="str">
        <f>IF(H164="o",G164-Données!$G$1,"00:00")</f>
        <v>00:00</v>
      </c>
      <c r="J164" s="5">
        <f>IF(OR(F164=Données!$H$2,F164=Données!$H$3,F164=Données!$H$4,F164=Données!$H$5,F164=Données!$H$7,F164=Données!$H$6),"00:00",(G164-Données!$G$2)-I164)</f>
        <v>-0.2916666666666667</v>
      </c>
      <c r="K164" s="5"/>
    </row>
    <row r="165" spans="1:11" ht="12.75">
      <c r="A165" s="7">
        <f t="shared" si="4"/>
        <v>39969</v>
      </c>
      <c r="B165" s="18">
        <v>0.375</v>
      </c>
      <c r="C165" s="18">
        <v>0.5</v>
      </c>
      <c r="D165" s="18">
        <v>0.583333333333333</v>
      </c>
      <c r="E165" s="18">
        <v>0.770833333333333</v>
      </c>
      <c r="F165" s="9"/>
      <c r="G165" s="5">
        <f>IF(OR(B165="",C165=""),0,MOD(C165-B165,1))+IF(OR(D165="",E165=""),0,MOD(E165-D165,1))+IF(F165="",0,VLOOKUP(F165,Données!$H$2:$I$8,2,FALSE))</f>
        <v>0.3125</v>
      </c>
      <c r="H165" s="5"/>
      <c r="I165" s="5" t="str">
        <f>IF(H165="o",G165-Données!$G$1,"00:00")</f>
        <v>00:00</v>
      </c>
      <c r="J165" s="5">
        <f>IF(OR(F165=Données!$H$2,F165=Données!$H$3,F165=Données!$H$4,F165=Données!$H$5,F165=Données!$H$7,F165=Données!$H$6),"00:00",(G165-Données!$G$2)-I165)</f>
        <v>0.020833333333333315</v>
      </c>
      <c r="K165" s="5"/>
    </row>
    <row r="166" spans="1:11" ht="12.75">
      <c r="A166" s="7">
        <f t="shared" si="4"/>
        <v>39970</v>
      </c>
      <c r="B166" s="18">
        <v>0.375</v>
      </c>
      <c r="C166" s="18">
        <v>0.5</v>
      </c>
      <c r="D166" s="18">
        <v>0.583333333333333</v>
      </c>
      <c r="E166" s="18">
        <v>0.770833333333333</v>
      </c>
      <c r="F166" s="9"/>
      <c r="G166" s="5">
        <f>IF(OR(B166="",C166=""),0,MOD(C166-B166,1))+IF(OR(D166="",E166=""),0,MOD(E166-D166,1))+IF(F166="",0,VLOOKUP(F166,Données!$H$2:$I$8,2,FALSE))</f>
        <v>0.3125</v>
      </c>
      <c r="H166" s="5"/>
      <c r="I166" s="5" t="str">
        <f>IF(H166="o",G166-Données!$G$1,"00:00")</f>
        <v>00:00</v>
      </c>
      <c r="J166" s="5">
        <f>IF(OR(F166=Données!$H$2,F166=Données!$H$3,F166=Données!$H$4,F166=Données!$H$5,F166=Données!$H$7,F166=Données!$H$6),"00:00",(G166-Données!$G$2)-I166)</f>
        <v>0.020833333333333315</v>
      </c>
      <c r="K166" s="5"/>
    </row>
    <row r="167" spans="1:11" ht="12.75">
      <c r="A167" s="7">
        <f t="shared" si="4"/>
        <v>39971</v>
      </c>
      <c r="B167" s="18">
        <v>0.3958333333333333</v>
      </c>
      <c r="C167" s="18">
        <v>0.5</v>
      </c>
      <c r="D167" s="18">
        <v>0.5416666666666666</v>
      </c>
      <c r="E167" s="18">
        <v>0.75</v>
      </c>
      <c r="F167" s="9"/>
      <c r="G167" s="5">
        <f>IF(OR(B167="",C167=""),0,MOD(C167-B167,1))+IF(OR(D167="",E167=""),0,MOD(E167-D167,1))+IF(F167="",0,VLOOKUP(F167,Données!$H$2:$I$8,2,FALSE))</f>
        <v>0.31250000000000006</v>
      </c>
      <c r="H167" s="5"/>
      <c r="I167" s="5" t="str">
        <f>IF(H167="o",G167-Données!$G$1,"00:00")</f>
        <v>00:00</v>
      </c>
      <c r="J167" s="5">
        <f>IF(OR(F167=Données!$H$2,F167=Données!$H$3,F167=Données!$H$4,F167=Données!$H$5,F167=Données!$H$7,F167=Données!$H$6),"00:00",(G167-Données!$G$2)-I167)</f>
        <v>0.02083333333333337</v>
      </c>
      <c r="K167" s="5"/>
    </row>
    <row r="168" spans="1:11" ht="12.75">
      <c r="A168" s="7">
        <f t="shared" si="4"/>
        <v>39972</v>
      </c>
      <c r="B168" s="2"/>
      <c r="C168" s="2"/>
      <c r="D168" s="2"/>
      <c r="E168" s="2"/>
      <c r="F168" s="9"/>
      <c r="G168" s="5">
        <f>IF(OR(B168="",C168=""),0,MOD(C168-B168,1))+IF(OR(D168="",E168=""),0,MOD(E168-D168,1))+IF(F168="",0,VLOOKUP(F168,Données!$H$2:$I$8,2,FALSE))</f>
        <v>0</v>
      </c>
      <c r="H168" s="5"/>
      <c r="I168" s="5" t="str">
        <f>IF(H168="o",G168-Données!$G$1,"00:00")</f>
        <v>00:00</v>
      </c>
      <c r="J168" s="5">
        <f>IF(OR(F168=Données!$H$2,F168=Données!$H$3,F168=Données!$H$4,F168=Données!$H$5,F168=Données!$H$7,F168=Données!$H$6),"00:00",(G168-Données!$G$2)-I168)</f>
        <v>-0.2916666666666667</v>
      </c>
      <c r="K168" s="5"/>
    </row>
    <row r="169" spans="1:11" ht="12.75">
      <c r="A169" s="7">
        <f t="shared" si="4"/>
        <v>39973</v>
      </c>
      <c r="B169" s="18">
        <v>0.375</v>
      </c>
      <c r="C169" s="18">
        <v>0.5</v>
      </c>
      <c r="D169" s="18">
        <v>0.5833333333333334</v>
      </c>
      <c r="E169" s="18">
        <v>0.7708333333333334</v>
      </c>
      <c r="F169" s="9"/>
      <c r="G169" s="5">
        <f>IF(OR(B169="",C169=""),0,MOD(C169-B169,1))+IF(OR(D169="",E169=""),0,MOD(E169-D169,1))+IF(F169="",0,VLOOKUP(F169,Données!$H$2:$I$8,2,FALSE))</f>
        <v>0.3125</v>
      </c>
      <c r="H169" s="5"/>
      <c r="I169" s="5" t="str">
        <f>IF(H169="o",G169-Données!$G$1,"00:00")</f>
        <v>00:00</v>
      </c>
      <c r="J169" s="5">
        <f>IF(OR(F169=Données!$H$2,F169=Données!$H$3,F169=Données!$H$4,F169=Données!$H$5,F169=Données!$H$7,F169=Données!$H$6),"00:00",(G169-Données!$G$2)-I169)</f>
        <v>0.020833333333333315</v>
      </c>
      <c r="K169" s="5"/>
    </row>
    <row r="170" spans="1:11" ht="12.75">
      <c r="A170" s="7">
        <f t="shared" si="4"/>
        <v>39974</v>
      </c>
      <c r="B170" s="18">
        <v>0.375</v>
      </c>
      <c r="C170" s="18">
        <v>0.5</v>
      </c>
      <c r="D170" s="18">
        <v>0.5833333333333334</v>
      </c>
      <c r="E170" s="18">
        <v>0.7708333333333334</v>
      </c>
      <c r="F170" s="9"/>
      <c r="G170" s="5">
        <f>IF(OR(B170="",C170=""),0,MOD(C170-B170,1))+IF(OR(D170="",E170=""),0,MOD(E170-D170,1))+IF(F170="",0,VLOOKUP(F170,Données!$H$2:$I$8,2,FALSE))</f>
        <v>0.3125</v>
      </c>
      <c r="H170" s="5"/>
      <c r="I170" s="5" t="str">
        <f>IF(H170="o",G170-Données!$G$1,"00:00")</f>
        <v>00:00</v>
      </c>
      <c r="J170" s="5">
        <f>IF(OR(F170=Données!$H$2,F170=Données!$H$3,F170=Données!$H$4,F170=Données!$H$5,F170=Données!$H$7,F170=Données!$H$6),"00:00",(G170-Données!$G$2)-I170)</f>
        <v>0.020833333333333315</v>
      </c>
      <c r="K170" s="5"/>
    </row>
    <row r="171" spans="1:11" ht="12.75">
      <c r="A171" s="7">
        <f t="shared" si="4"/>
        <v>39975</v>
      </c>
      <c r="B171" s="18"/>
      <c r="C171" s="18"/>
      <c r="D171" s="18"/>
      <c r="E171" s="18"/>
      <c r="F171" s="9"/>
      <c r="G171" s="5">
        <f>IF(OR(B171="",C171=""),0,MOD(C171-B171,1))+IF(OR(D171="",E171=""),0,MOD(E171-D171,1))+IF(F171="",0,VLOOKUP(F171,Données!$H$2:$I$8,2,FALSE))</f>
        <v>0</v>
      </c>
      <c r="H171" s="5"/>
      <c r="I171" s="5" t="str">
        <f>IF(H171="o",G171-Données!$G$1,"00:00")</f>
        <v>00:00</v>
      </c>
      <c r="J171" s="5">
        <f>IF(OR(F171=Données!$H$2,F171=Données!$H$3,F171=Données!$H$4,F171=Données!$H$5,F171=Données!$H$7,F171=Données!$H$6),"00:00",(G171-Données!$G$2)-I171)</f>
        <v>-0.2916666666666667</v>
      </c>
      <c r="K171" s="5"/>
    </row>
    <row r="172" spans="1:11" ht="12.75">
      <c r="A172" s="7">
        <f t="shared" si="4"/>
        <v>39976</v>
      </c>
      <c r="B172" s="18">
        <v>0.375</v>
      </c>
      <c r="C172" s="18">
        <v>0.5</v>
      </c>
      <c r="D172" s="18">
        <v>0.583333333333333</v>
      </c>
      <c r="E172" s="18">
        <v>0.770833333333333</v>
      </c>
      <c r="F172" s="9"/>
      <c r="G172" s="5">
        <f>IF(OR(B172="",C172=""),0,MOD(C172-B172,1))+IF(OR(D172="",E172=""),0,MOD(E172-D172,1))+IF(F172="",0,VLOOKUP(F172,Données!$H$2:$I$8,2,FALSE))</f>
        <v>0.3125</v>
      </c>
      <c r="H172" s="5"/>
      <c r="I172" s="5" t="str">
        <f>IF(H172="o",G172-Données!$G$1,"00:00")</f>
        <v>00:00</v>
      </c>
      <c r="J172" s="5">
        <f>IF(OR(F172=Données!$H$2,F172=Données!$H$3,F172=Données!$H$4,F172=Données!$H$5,F172=Données!$H$7,F172=Données!$H$6),"00:00",(G172-Données!$G$2)-I172)</f>
        <v>0.020833333333333315</v>
      </c>
      <c r="K172" s="5"/>
    </row>
    <row r="173" spans="1:11" ht="12.75">
      <c r="A173" s="7">
        <f t="shared" si="4"/>
        <v>39977</v>
      </c>
      <c r="B173" s="18">
        <v>0.375</v>
      </c>
      <c r="C173" s="18">
        <v>0.5</v>
      </c>
      <c r="D173" s="18">
        <v>0.583333333333333</v>
      </c>
      <c r="E173" s="18">
        <v>0.770833333333333</v>
      </c>
      <c r="F173" s="9"/>
      <c r="G173" s="5">
        <f>IF(OR(B173="",C173=""),0,MOD(C173-B173,1))+IF(OR(D173="",E173=""),0,MOD(E173-D173,1))+IF(F173="",0,VLOOKUP(F173,Données!$H$2:$I$8,2,FALSE))</f>
        <v>0.3125</v>
      </c>
      <c r="H173" s="5"/>
      <c r="I173" s="5" t="str">
        <f>IF(H173="o",G173-Données!$G$1,"00:00")</f>
        <v>00:00</v>
      </c>
      <c r="J173" s="5">
        <f>IF(OR(F173=Données!$H$2,F173=Données!$H$3,F173=Données!$H$4,F173=Données!$H$5,F173=Données!$H$7,F173=Données!$H$6),"00:00",(G173-Données!$G$2)-I173)</f>
        <v>0.020833333333333315</v>
      </c>
      <c r="K173" s="5"/>
    </row>
    <row r="174" spans="1:11" ht="12.75">
      <c r="A174" s="7">
        <f t="shared" si="4"/>
        <v>39978</v>
      </c>
      <c r="B174" s="18">
        <v>0.3958333333333333</v>
      </c>
      <c r="C174" s="18">
        <v>0.5</v>
      </c>
      <c r="D174" s="18">
        <v>0.5416666666666666</v>
      </c>
      <c r="E174" s="18">
        <v>0.75</v>
      </c>
      <c r="F174" s="9"/>
      <c r="G174" s="5">
        <f>IF(OR(B174="",C174=""),0,MOD(C174-B174,1))+IF(OR(D174="",E174=""),0,MOD(E174-D174,1))+IF(F174="",0,VLOOKUP(F174,Données!$H$2:$I$8,2,FALSE))</f>
        <v>0.31250000000000006</v>
      </c>
      <c r="H174" s="5"/>
      <c r="I174" s="5" t="str">
        <f>IF(H174="o",G174-Données!$G$1,"00:00")</f>
        <v>00:00</v>
      </c>
      <c r="J174" s="5">
        <f>IF(OR(F174=Données!$H$2,F174=Données!$H$3,F174=Données!$H$4,F174=Données!$H$5,F174=Données!$H$7,F174=Données!$H$6),"00:00",(G174-Données!$G$2)-I174)</f>
        <v>0.02083333333333337</v>
      </c>
      <c r="K174" s="5"/>
    </row>
    <row r="175" spans="1:11" ht="12.75">
      <c r="A175" s="7">
        <f t="shared" si="4"/>
        <v>39979</v>
      </c>
      <c r="B175" s="2"/>
      <c r="C175" s="2"/>
      <c r="D175" s="2"/>
      <c r="E175" s="2"/>
      <c r="F175" s="9"/>
      <c r="G175" s="5">
        <f>IF(OR(B175="",C175=""),0,MOD(C175-B175,1))+IF(OR(D175="",E175=""),0,MOD(E175-D175,1))+IF(F175="",0,VLOOKUP(F175,Données!$H$2:$I$8,2,FALSE))</f>
        <v>0</v>
      </c>
      <c r="H175" s="5"/>
      <c r="I175" s="5" t="str">
        <f>IF(H175="o",G175-Données!$G$1,"00:00")</f>
        <v>00:00</v>
      </c>
      <c r="J175" s="5">
        <f>IF(OR(F175=Données!$H$2,F175=Données!$H$3,F175=Données!$H$4,F175=Données!$H$5,F175=Données!$H$7,F175=Données!$H$6),"00:00",(G175-Données!$G$2)-I175)</f>
        <v>-0.2916666666666667</v>
      </c>
      <c r="K175" s="5"/>
    </row>
    <row r="176" spans="1:11" ht="12.75">
      <c r="A176" s="7">
        <f t="shared" si="4"/>
        <v>39980</v>
      </c>
      <c r="B176" s="18">
        <v>0.375</v>
      </c>
      <c r="C176" s="18">
        <v>0.5</v>
      </c>
      <c r="D176" s="18">
        <v>0.5833333333333334</v>
      </c>
      <c r="E176" s="18">
        <v>0.7708333333333334</v>
      </c>
      <c r="F176" s="9"/>
      <c r="G176" s="5">
        <f>IF(OR(B176="",C176=""),0,MOD(C176-B176,1))+IF(OR(D176="",E176=""),0,MOD(E176-D176,1))+IF(F176="",0,VLOOKUP(F176,Données!$H$2:$I$8,2,FALSE))</f>
        <v>0.3125</v>
      </c>
      <c r="H176" s="5"/>
      <c r="I176" s="5" t="str">
        <f>IF(H176="o",G176-Données!$G$1,"00:00")</f>
        <v>00:00</v>
      </c>
      <c r="J176" s="5">
        <f>IF(OR(F176=Données!$H$2,F176=Données!$H$3,F176=Données!$H$4,F176=Données!$H$5,F176=Données!$H$7,F176=Données!$H$6),"00:00",(G176-Données!$G$2)-I176)</f>
        <v>0.020833333333333315</v>
      </c>
      <c r="K176" s="5"/>
    </row>
    <row r="177" spans="1:11" ht="12.75">
      <c r="A177" s="7">
        <f t="shared" si="4"/>
        <v>39981</v>
      </c>
      <c r="B177" s="18">
        <v>0.375</v>
      </c>
      <c r="C177" s="18">
        <v>0.5</v>
      </c>
      <c r="D177" s="18">
        <v>0.5833333333333334</v>
      </c>
      <c r="E177" s="18">
        <v>0.7708333333333334</v>
      </c>
      <c r="F177" s="9"/>
      <c r="G177" s="5">
        <f>IF(OR(B177="",C177=""),0,MOD(C177-B177,1))+IF(OR(D177="",E177=""),0,MOD(E177-D177,1))+IF(F177="",0,VLOOKUP(F177,Données!$H$2:$I$8,2,FALSE))</f>
        <v>0.3125</v>
      </c>
      <c r="H177" s="5"/>
      <c r="I177" s="5" t="str">
        <f>IF(H177="o",G177-Données!$G$1,"00:00")</f>
        <v>00:00</v>
      </c>
      <c r="J177" s="5">
        <f>IF(OR(F177=Données!$H$2,F177=Données!$H$3,F177=Données!$H$4,F177=Données!$H$5,F177=Données!$H$7,F177=Données!$H$6),"00:00",(G177-Données!$G$2)-I177)</f>
        <v>0.020833333333333315</v>
      </c>
      <c r="K177" s="5"/>
    </row>
    <row r="178" spans="1:11" ht="12.75">
      <c r="A178" s="7">
        <f t="shared" si="4"/>
        <v>39982</v>
      </c>
      <c r="B178" s="18"/>
      <c r="C178" s="18"/>
      <c r="D178" s="18"/>
      <c r="E178" s="18"/>
      <c r="F178" s="9"/>
      <c r="G178" s="5">
        <f>IF(OR(B178="",C178=""),0,MOD(C178-B178,1))+IF(OR(D178="",E178=""),0,MOD(E178-D178,1))+IF(F178="",0,VLOOKUP(F178,Données!$H$2:$I$8,2,FALSE))</f>
        <v>0</v>
      </c>
      <c r="H178" s="5"/>
      <c r="I178" s="5" t="str">
        <f>IF(H178="o",G178-Données!$G$1,"00:00")</f>
        <v>00:00</v>
      </c>
      <c r="J178" s="5">
        <f>IF(OR(F178=Données!$H$2,F178=Données!$H$3,F178=Données!$H$4,F178=Données!$H$5,F178=Données!$H$7,F178=Données!$H$6),"00:00",(G178-Données!$G$2)-I178)</f>
        <v>-0.2916666666666667</v>
      </c>
      <c r="K178" s="5"/>
    </row>
    <row r="179" spans="1:11" ht="12.75">
      <c r="A179" s="7">
        <f t="shared" si="4"/>
        <v>39983</v>
      </c>
      <c r="B179" s="18">
        <v>0.375</v>
      </c>
      <c r="C179" s="18">
        <v>0.5</v>
      </c>
      <c r="D179" s="18">
        <v>0.583333333333333</v>
      </c>
      <c r="E179" s="18">
        <v>0.770833333333333</v>
      </c>
      <c r="F179" s="9"/>
      <c r="G179" s="5">
        <f>IF(OR(B179="",C179=""),0,MOD(C179-B179,1))+IF(OR(D179="",E179=""),0,MOD(E179-D179,1))+IF(F179="",0,VLOOKUP(F179,Données!$H$2:$I$8,2,FALSE))</f>
        <v>0.3125</v>
      </c>
      <c r="H179" s="5"/>
      <c r="I179" s="5" t="str">
        <f>IF(H179="o",G179-Données!$G$1,"00:00")</f>
        <v>00:00</v>
      </c>
      <c r="J179" s="5">
        <f>IF(OR(F179=Données!$H$2,F179=Données!$H$3,F179=Données!$H$4,F179=Données!$H$5,F179=Données!$H$7,F179=Données!$H$6),"00:00",(G179-Données!$G$2)-I179)</f>
        <v>0.020833333333333315</v>
      </c>
      <c r="K179" s="5"/>
    </row>
    <row r="180" spans="1:11" ht="12.75">
      <c r="A180" s="7">
        <f t="shared" si="4"/>
        <v>39984</v>
      </c>
      <c r="B180" s="18">
        <v>0.375</v>
      </c>
      <c r="C180" s="18">
        <v>0.5</v>
      </c>
      <c r="D180" s="18">
        <v>0.583333333333333</v>
      </c>
      <c r="E180" s="18">
        <v>0.770833333333333</v>
      </c>
      <c r="F180" s="9"/>
      <c r="G180" s="5">
        <f>IF(OR(B180="",C180=""),0,MOD(C180-B180,1))+IF(OR(D180="",E180=""),0,MOD(E180-D180,1))+IF(F180="",0,VLOOKUP(F180,Données!$H$2:$I$8,2,FALSE))</f>
        <v>0.3125</v>
      </c>
      <c r="H180" s="5"/>
      <c r="I180" s="5" t="str">
        <f>IF(H180="o",G180-Données!$G$1,"00:00")</f>
        <v>00:00</v>
      </c>
      <c r="J180" s="5">
        <f>IF(OR(F180=Données!$H$2,F180=Données!$H$3,F180=Données!$H$4,F180=Données!$H$5,F180=Données!$H$7,F180=Données!$H$6),"00:00",(G180-Données!$G$2)-I180)</f>
        <v>0.020833333333333315</v>
      </c>
      <c r="K180" s="5"/>
    </row>
    <row r="181" spans="1:11" ht="12.75">
      <c r="A181" s="7">
        <f t="shared" si="4"/>
        <v>39985</v>
      </c>
      <c r="B181" s="18">
        <v>0.3958333333333333</v>
      </c>
      <c r="C181" s="18">
        <v>0.5</v>
      </c>
      <c r="D181" s="18">
        <v>0.5416666666666666</v>
      </c>
      <c r="E181" s="18">
        <v>0.75</v>
      </c>
      <c r="F181" s="9"/>
      <c r="G181" s="5">
        <f>IF(OR(B181="",C181=""),0,MOD(C181-B181,1))+IF(OR(D181="",E181=""),0,MOD(E181-D181,1))+IF(F181="",0,VLOOKUP(F181,Données!$H$2:$I$8,2,FALSE))</f>
        <v>0.31250000000000006</v>
      </c>
      <c r="H181" s="5"/>
      <c r="I181" s="5" t="str">
        <f>IF(H181="o",G181-Données!$G$1,"00:00")</f>
        <v>00:00</v>
      </c>
      <c r="J181" s="5">
        <f>IF(OR(F181=Données!$H$2,F181=Données!$H$3,F181=Données!$H$4,F181=Données!$H$5,F181=Données!$H$7,F181=Données!$H$6),"00:00",(G181-Données!$G$2)-I181)</f>
        <v>0.02083333333333337</v>
      </c>
      <c r="K181" s="5"/>
    </row>
    <row r="182" spans="1:11" ht="12.75">
      <c r="A182" s="7">
        <f t="shared" si="4"/>
        <v>39986</v>
      </c>
      <c r="B182" s="2"/>
      <c r="C182" s="2"/>
      <c r="D182" s="2"/>
      <c r="E182" s="2"/>
      <c r="F182" s="9"/>
      <c r="G182" s="5">
        <f>IF(OR(B182="",C182=""),0,MOD(C182-B182,1))+IF(OR(D182="",E182=""),0,MOD(E182-D182,1))+IF(F182="",0,VLOOKUP(F182,Données!$H$2:$I$8,2,FALSE))</f>
        <v>0</v>
      </c>
      <c r="H182" s="5"/>
      <c r="I182" s="5" t="str">
        <f>IF(H182="o",G182-Données!$G$1,"00:00")</f>
        <v>00:00</v>
      </c>
      <c r="J182" s="5">
        <f>IF(OR(F182=Données!$H$2,F182=Données!$H$3,F182=Données!$H$4,F182=Données!$H$5,F182=Données!$H$7,F182=Données!$H$6),"00:00",(G182-Données!$G$2)-I182)</f>
        <v>-0.2916666666666667</v>
      </c>
      <c r="K182" s="5"/>
    </row>
    <row r="183" spans="1:11" ht="12.75">
      <c r="A183" s="7">
        <f t="shared" si="4"/>
        <v>39987</v>
      </c>
      <c r="B183" s="18">
        <v>0.3333333333333333</v>
      </c>
      <c r="C183" s="18">
        <v>0.5</v>
      </c>
      <c r="D183" s="18">
        <v>0.5416666666666666</v>
      </c>
      <c r="E183" s="18">
        <v>0.7708333333333334</v>
      </c>
      <c r="F183" s="9"/>
      <c r="G183" s="5">
        <f>IF(OR(B183="",C183=""),0,MOD(C183-B183,1))+IF(OR(D183="",E183=""),0,MOD(E183-D183,1))+IF(F183="",0,VLOOKUP(F183,Données!$H$2:$I$8,2,FALSE))</f>
        <v>0.3958333333333334</v>
      </c>
      <c r="H183" s="5"/>
      <c r="I183" s="5" t="str">
        <f>IF(H183="o",G183-Données!$G$1,"00:00")</f>
        <v>00:00</v>
      </c>
      <c r="J183" s="5">
        <f>IF(OR(F183=Données!$H$2,F183=Données!$H$3,F183=Données!$H$4,F183=Données!$H$5,F183=Données!$H$7,F183=Données!$H$6),"00:00",(G183-Données!$G$2)-I183)</f>
        <v>0.10416666666666674</v>
      </c>
      <c r="K183" s="5"/>
    </row>
    <row r="184" spans="1:11" ht="12.75">
      <c r="A184" s="7">
        <f t="shared" si="4"/>
        <v>39988</v>
      </c>
      <c r="B184" s="18">
        <v>0.375</v>
      </c>
      <c r="C184" s="18">
        <v>0.5</v>
      </c>
      <c r="D184" s="18">
        <v>0.5416666666666666</v>
      </c>
      <c r="E184" s="18">
        <v>0.7708333333333334</v>
      </c>
      <c r="F184" s="9"/>
      <c r="G184" s="5">
        <f>IF(OR(B184="",C184=""),0,MOD(C184-B184,1))+IF(OR(D184="",E184=""),0,MOD(E184-D184,1))+IF(F184="",0,VLOOKUP(F184,Données!$H$2:$I$8,2,FALSE))</f>
        <v>0.35416666666666674</v>
      </c>
      <c r="H184" s="5"/>
      <c r="I184" s="5" t="str">
        <f>IF(H184="o",G184-Données!$G$1,"00:00")</f>
        <v>00:00</v>
      </c>
      <c r="J184" s="5">
        <f>IF(OR(F184=Données!$H$2,F184=Données!$H$3,F184=Données!$H$4,F184=Données!$H$5,F184=Données!$H$7,F184=Données!$H$6),"00:00",(G184-Données!$G$2)-I184)</f>
        <v>0.06250000000000006</v>
      </c>
      <c r="K184" s="5"/>
    </row>
    <row r="185" spans="1:11" ht="12.75">
      <c r="A185" s="7">
        <f t="shared" si="4"/>
        <v>39989</v>
      </c>
      <c r="B185" s="18">
        <v>0.375</v>
      </c>
      <c r="C185" s="18">
        <v>0.5</v>
      </c>
      <c r="D185" s="18">
        <v>0.5833333333333334</v>
      </c>
      <c r="E185" s="18">
        <v>0.7708333333333334</v>
      </c>
      <c r="F185" s="9"/>
      <c r="G185" s="5">
        <f>IF(OR(B185="",C185=""),0,MOD(C185-B185,1))+IF(OR(D185="",E185=""),0,MOD(E185-D185,1))+IF(F185="",0,VLOOKUP(F185,Données!$H$2:$I$8,2,FALSE))</f>
        <v>0.3125</v>
      </c>
      <c r="H185" s="5"/>
      <c r="I185" s="5" t="str">
        <f>IF(H185="o",G185-Données!$G$1,"00:00")</f>
        <v>00:00</v>
      </c>
      <c r="J185" s="5">
        <f>IF(OR(F185=Données!$H$2,F185=Données!$H$3,F185=Données!$H$4,F185=Données!$H$5,F185=Données!$H$7,F185=Données!$H$6),"00:00",(G185-Données!$G$2)-I185)</f>
        <v>0.020833333333333315</v>
      </c>
      <c r="K185" s="5"/>
    </row>
    <row r="186" spans="1:11" ht="12.75">
      <c r="A186" s="7">
        <f t="shared" si="4"/>
        <v>39990</v>
      </c>
      <c r="B186" s="18">
        <v>0.375</v>
      </c>
      <c r="C186" s="18">
        <v>0.5</v>
      </c>
      <c r="D186" s="18">
        <v>0.5833333333333334</v>
      </c>
      <c r="E186" s="18">
        <v>0.7708333333333334</v>
      </c>
      <c r="F186" s="9"/>
      <c r="G186" s="5">
        <f>IF(OR(B186="",C186=""),0,MOD(C186-B186,1))+IF(OR(D186="",E186=""),0,MOD(E186-D186,1))+IF(F186="",0,VLOOKUP(F186,Données!$H$2:$I$8,2,FALSE))</f>
        <v>0.3125</v>
      </c>
      <c r="H186" s="5"/>
      <c r="I186" s="5" t="str">
        <f>IF(H186="o",G186-Données!$G$1,"00:00")</f>
        <v>00:00</v>
      </c>
      <c r="J186" s="5">
        <f>IF(OR(F186=Données!$H$2,F186=Données!$H$3,F186=Données!$H$4,F186=Données!$H$5,F186=Données!$H$7,F186=Données!$H$6),"00:00",(G186-Données!$G$2)-I186)</f>
        <v>0.020833333333333315</v>
      </c>
      <c r="K186" s="5"/>
    </row>
    <row r="187" spans="1:11" ht="12.75">
      <c r="A187" s="7">
        <f t="shared" si="4"/>
        <v>39991</v>
      </c>
      <c r="B187" s="18">
        <v>0.375</v>
      </c>
      <c r="C187" s="18">
        <v>0.5</v>
      </c>
      <c r="D187" s="18">
        <v>0.5833333333333334</v>
      </c>
      <c r="E187" s="18">
        <v>0.7708333333333334</v>
      </c>
      <c r="F187" s="9"/>
      <c r="G187" s="5">
        <f>IF(OR(B187="",C187=""),0,MOD(C187-B187,1))+IF(OR(D187="",E187=""),0,MOD(E187-D187,1))+IF(F187="",0,VLOOKUP(F187,Données!$H$2:$I$8,2,FALSE))</f>
        <v>0.3125</v>
      </c>
      <c r="H187" s="5"/>
      <c r="I187" s="5" t="str">
        <f>IF(H187="o",G187-Données!$G$1,"00:00")</f>
        <v>00:00</v>
      </c>
      <c r="J187" s="5">
        <f>IF(OR(F187=Données!$H$2,F187=Données!$H$3,F187=Données!$H$4,F187=Données!$H$5,F187=Données!$H$7,F187=Données!$H$6),"00:00",(G187-Données!$G$2)-I187)</f>
        <v>0.020833333333333315</v>
      </c>
      <c r="K187" s="5"/>
    </row>
    <row r="188" spans="1:11" ht="12.75">
      <c r="A188" s="7">
        <f t="shared" si="4"/>
        <v>39992</v>
      </c>
      <c r="B188" s="18">
        <v>0.3958333333333333</v>
      </c>
      <c r="C188" s="18">
        <v>0.5</v>
      </c>
      <c r="D188" s="18">
        <v>0.5416666666666666</v>
      </c>
      <c r="E188" s="18">
        <v>0.75</v>
      </c>
      <c r="F188" s="9"/>
      <c r="G188" s="5">
        <f>IF(OR(B188="",C188=""),0,MOD(C188-B188,1))+IF(OR(D188="",E188=""),0,MOD(E188-D188,1))+IF(F188="",0,VLOOKUP(F188,Données!$H$2:$I$8,2,FALSE))</f>
        <v>0.31250000000000006</v>
      </c>
      <c r="H188" s="5"/>
      <c r="I188" s="5" t="str">
        <f>IF(H188="o",G188-Données!$G$1,"00:00")</f>
        <v>00:00</v>
      </c>
      <c r="J188" s="5">
        <f>IF(OR(F188=Données!$H$2,F188=Données!$H$3,F188=Données!$H$4,F188=Données!$H$5,F188=Données!$H$7,F188=Données!$H$6),"00:00",(G188-Données!$G$2)-I188)</f>
        <v>0.02083333333333337</v>
      </c>
      <c r="K188" s="5"/>
    </row>
    <row r="189" spans="1:11" ht="12.75">
      <c r="A189" s="7">
        <f t="shared" si="4"/>
        <v>39993</v>
      </c>
      <c r="B189" s="2"/>
      <c r="C189" s="2"/>
      <c r="D189" s="2"/>
      <c r="E189" s="2"/>
      <c r="F189" s="9"/>
      <c r="G189" s="5">
        <f>IF(OR(B189="",C189=""),0,MOD(C189-B189,1))+IF(OR(D189="",E189=""),0,MOD(E189-D189,1))+IF(F189="",0,VLOOKUP(F189,Données!$H$2:$I$8,2,FALSE))</f>
        <v>0</v>
      </c>
      <c r="H189" s="5"/>
      <c r="I189" s="5" t="str">
        <f>IF(H189="o",G189-Données!$G$1,"00:00")</f>
        <v>00:00</v>
      </c>
      <c r="J189" s="5">
        <f>IF(OR(F189=Données!$H$2,F189=Données!$H$3,F189=Données!$H$4,F189=Données!$H$5,F189=Données!$H$7,F189=Données!$H$6),"00:00",(G189-Données!$G$2)-I189)</f>
        <v>-0.2916666666666667</v>
      </c>
      <c r="K189" s="5"/>
    </row>
    <row r="190" spans="1:11" ht="12.75">
      <c r="A190" s="7">
        <f t="shared" si="4"/>
        <v>39994</v>
      </c>
      <c r="B190" s="18">
        <v>0.375</v>
      </c>
      <c r="C190" s="18">
        <v>0.5</v>
      </c>
      <c r="D190" s="18">
        <v>0.5833333333333334</v>
      </c>
      <c r="E190" s="18">
        <v>0.7708333333333334</v>
      </c>
      <c r="F190" s="9"/>
      <c r="G190" s="5">
        <f>IF(OR(B190="",C190=""),0,MOD(C190-B190,1))+IF(OR(D190="",E190=""),0,MOD(E190-D190,1))+IF(F190="",0,VLOOKUP(F190,Données!$H$2:$I$8,2,FALSE))</f>
        <v>0.3125</v>
      </c>
      <c r="H190" s="5"/>
      <c r="I190" s="5" t="str">
        <f>IF(H190="o",G190-Données!$G$1,"00:00")</f>
        <v>00:00</v>
      </c>
      <c r="J190" s="5">
        <f>IF(OR(F190=Données!$H$2,F190=Données!$H$3,F190=Données!$H$4,F190=Données!$H$5,F190=Données!$H$7,F190=Données!$H$6),"00:00",(G190-Données!$G$2)-I190)</f>
        <v>0.020833333333333315</v>
      </c>
      <c r="K190" s="5"/>
    </row>
    <row r="191" spans="1:11" ht="12.75">
      <c r="A191" s="7">
        <f t="shared" si="4"/>
        <v>39995</v>
      </c>
      <c r="B191" s="18">
        <v>0.375</v>
      </c>
      <c r="C191" s="18">
        <v>0.5</v>
      </c>
      <c r="D191" s="18">
        <v>0.5833333333333334</v>
      </c>
      <c r="E191" s="18">
        <v>0.7708333333333334</v>
      </c>
      <c r="F191" s="9"/>
      <c r="G191" s="5">
        <f>IF(OR(B191="",C191=""),0,MOD(C191-B191,1))+IF(OR(D191="",E191=""),0,MOD(E191-D191,1))+IF(F191="",0,VLOOKUP(F191,Données!$H$2:$I$8,2,FALSE))</f>
        <v>0.3125</v>
      </c>
      <c r="H191" s="5"/>
      <c r="I191" s="5" t="str">
        <f>IF(H191="o",G191-Données!$G$1,"00:00")</f>
        <v>00:00</v>
      </c>
      <c r="J191" s="5">
        <f>IF(OR(F191=Données!$H$2,F191=Données!$H$3,F191=Données!$H$4,F191=Données!$H$5,F191=Données!$H$7,F191=Données!$H$6),"00:00",(G191-Données!$G$2)-I191)</f>
        <v>0.020833333333333315</v>
      </c>
      <c r="K191" s="5"/>
    </row>
    <row r="192" spans="1:11" ht="12.75">
      <c r="A192" s="7">
        <f t="shared" si="4"/>
        <v>39996</v>
      </c>
      <c r="B192" s="18"/>
      <c r="C192" s="18"/>
      <c r="D192" s="18"/>
      <c r="E192" s="18"/>
      <c r="F192" s="9"/>
      <c r="G192" s="5">
        <f>IF(OR(B192="",C192=""),0,MOD(C192-B192,1))+IF(OR(D192="",E192=""),0,MOD(E192-D192,1))+IF(F192="",0,VLOOKUP(F192,Données!$H$2:$I$8,2,FALSE))</f>
        <v>0</v>
      </c>
      <c r="H192" s="5"/>
      <c r="I192" s="5" t="str">
        <f>IF(H192="o",G192-Données!$G$1,"00:00")</f>
        <v>00:00</v>
      </c>
      <c r="J192" s="5">
        <f>IF(OR(F192=Données!$H$2,F192=Données!$H$3,F192=Données!$H$4,F192=Données!$H$5,F192=Données!$H$7,F192=Données!$H$6),"00:00",(G192-Données!$G$2)-I192)</f>
        <v>-0.2916666666666667</v>
      </c>
      <c r="K192" s="5"/>
    </row>
    <row r="193" spans="1:11" ht="12.75">
      <c r="A193" s="7">
        <f t="shared" si="4"/>
        <v>39997</v>
      </c>
      <c r="B193" s="18">
        <v>0.375</v>
      </c>
      <c r="C193" s="18">
        <v>0.5</v>
      </c>
      <c r="D193" s="18">
        <v>0.583333333333333</v>
      </c>
      <c r="E193" s="18">
        <v>0.770833333333333</v>
      </c>
      <c r="F193" s="9"/>
      <c r="G193" s="5">
        <f>IF(OR(B193="",C193=""),0,MOD(C193-B193,1))+IF(OR(D193="",E193=""),0,MOD(E193-D193,1))+IF(F193="",0,VLOOKUP(F193,Données!$H$2:$I$8,2,FALSE))</f>
        <v>0.3125</v>
      </c>
      <c r="H193" s="5"/>
      <c r="I193" s="5" t="str">
        <f>IF(H193="o",G193-Données!$G$1,"00:00")</f>
        <v>00:00</v>
      </c>
      <c r="J193" s="5">
        <f>IF(OR(F193=Données!$H$2,F193=Données!$H$3,F193=Données!$H$4,F193=Données!$H$5,F193=Données!$H$7,F193=Données!$H$6),"00:00",(G193-Données!$G$2)-I193)</f>
        <v>0.020833333333333315</v>
      </c>
      <c r="K193" s="5"/>
    </row>
    <row r="194" spans="1:11" ht="12.75">
      <c r="A194" s="7">
        <f t="shared" si="4"/>
        <v>39998</v>
      </c>
      <c r="B194" s="18">
        <v>0.375</v>
      </c>
      <c r="C194" s="18">
        <v>0.5</v>
      </c>
      <c r="D194" s="18">
        <v>0.583333333333333</v>
      </c>
      <c r="E194" s="18">
        <v>0.770833333333333</v>
      </c>
      <c r="F194" s="9"/>
      <c r="G194" s="5">
        <f>IF(OR(B194="",C194=""),0,MOD(C194-B194,1))+IF(OR(D194="",E194=""),0,MOD(E194-D194,1))+IF(F194="",0,VLOOKUP(F194,Données!$H$2:$I$8,2,FALSE))</f>
        <v>0.3125</v>
      </c>
      <c r="H194" s="5"/>
      <c r="I194" s="5" t="str">
        <f>IF(H194="o",G194-Données!$G$1,"00:00")</f>
        <v>00:00</v>
      </c>
      <c r="J194" s="5">
        <f>IF(OR(F194=Données!$H$2,F194=Données!$H$3,F194=Données!$H$4,F194=Données!$H$5,F194=Données!$H$7,F194=Données!$H$6),"00:00",(G194-Données!$G$2)-I194)</f>
        <v>0.020833333333333315</v>
      </c>
      <c r="K194" s="5"/>
    </row>
    <row r="195" spans="1:11" ht="12.75">
      <c r="A195" s="7">
        <f t="shared" si="4"/>
        <v>39999</v>
      </c>
      <c r="B195" s="18">
        <v>0.3958333333333333</v>
      </c>
      <c r="C195" s="18">
        <v>0.5</v>
      </c>
      <c r="D195" s="18">
        <v>0.5416666666666666</v>
      </c>
      <c r="E195" s="18">
        <v>0.75</v>
      </c>
      <c r="F195" s="9"/>
      <c r="G195" s="5">
        <f>IF(OR(B195="",C195=""),0,MOD(C195-B195,1))+IF(OR(D195="",E195=""),0,MOD(E195-D195,1))+IF(F195="",0,VLOOKUP(F195,Données!$H$2:$I$8,2,FALSE))</f>
        <v>0.31250000000000006</v>
      </c>
      <c r="H195" s="5"/>
      <c r="I195" s="5" t="str">
        <f>IF(H195="o",G195-Données!$G$1,"00:00")</f>
        <v>00:00</v>
      </c>
      <c r="J195" s="5">
        <f>IF(OR(F195=Données!$H$2,F195=Données!$H$3,F195=Données!$H$4,F195=Données!$H$5,F195=Données!$H$7,F195=Données!$H$6),"00:00",(G195-Données!$G$2)-I195)</f>
        <v>0.02083333333333337</v>
      </c>
      <c r="K195" s="5"/>
    </row>
    <row r="196" spans="1:11" ht="12.75">
      <c r="A196" s="7">
        <f t="shared" si="4"/>
        <v>40000</v>
      </c>
      <c r="B196" s="2"/>
      <c r="C196" s="2"/>
      <c r="D196" s="2"/>
      <c r="E196" s="2"/>
      <c r="F196" s="9"/>
      <c r="G196" s="5">
        <f>IF(OR(B196="",C196=""),0,MOD(C196-B196,1))+IF(OR(D196="",E196=""),0,MOD(E196-D196,1))+IF(F196="",0,VLOOKUP(F196,Données!$H$2:$I$8,2,FALSE))</f>
        <v>0</v>
      </c>
      <c r="H196" s="5"/>
      <c r="I196" s="5" t="str">
        <f>IF(H196="o",G196-Données!$G$1,"00:00")</f>
        <v>00:00</v>
      </c>
      <c r="J196" s="5">
        <f>IF(OR(F196=Données!$H$2,F196=Données!$H$3,F196=Données!$H$4,F196=Données!$H$5,F196=Données!$H$7,F196=Données!$H$6),"00:00",(G196-Données!$G$2)-I196)</f>
        <v>-0.2916666666666667</v>
      </c>
      <c r="K196" s="5"/>
    </row>
    <row r="197" spans="1:11" ht="12.75">
      <c r="A197" s="7">
        <f t="shared" si="4"/>
        <v>40001</v>
      </c>
      <c r="B197" s="18">
        <v>0.375</v>
      </c>
      <c r="C197" s="18">
        <v>0.5</v>
      </c>
      <c r="D197" s="18">
        <v>0.5833333333333334</v>
      </c>
      <c r="E197" s="18">
        <v>0.7708333333333334</v>
      </c>
      <c r="F197" s="9"/>
      <c r="G197" s="5">
        <f>IF(OR(B197="",C197=""),0,MOD(C197-B197,1))+IF(OR(D197="",E197=""),0,MOD(E197-D197,1))+IF(F197="",0,VLOOKUP(F197,Données!$H$2:$I$8,2,FALSE))</f>
        <v>0.3125</v>
      </c>
      <c r="H197" s="5"/>
      <c r="I197" s="5" t="str">
        <f>IF(H197="o",G197-Données!$G$1,"00:00")</f>
        <v>00:00</v>
      </c>
      <c r="J197" s="5">
        <f>IF(OR(F197=Données!$H$2,F197=Données!$H$3,F197=Données!$H$4,F197=Données!$H$5,F197=Données!$H$7,F197=Données!$H$6),"00:00",(G197-Données!$G$2)-I197)</f>
        <v>0.020833333333333315</v>
      </c>
      <c r="K197" s="5"/>
    </row>
    <row r="198" spans="1:11" ht="12.75">
      <c r="A198" s="7">
        <f t="shared" si="4"/>
        <v>40002</v>
      </c>
      <c r="B198" s="18">
        <v>0.375</v>
      </c>
      <c r="C198" s="18">
        <v>0.5</v>
      </c>
      <c r="D198" s="18">
        <v>0.5833333333333334</v>
      </c>
      <c r="E198" s="18">
        <v>0.7708333333333334</v>
      </c>
      <c r="F198" s="9"/>
      <c r="G198" s="5">
        <f>IF(OR(B198="",C198=""),0,MOD(C198-B198,1))+IF(OR(D198="",E198=""),0,MOD(E198-D198,1))+IF(F198="",0,VLOOKUP(F198,Données!$H$2:$I$8,2,FALSE))</f>
        <v>0.3125</v>
      </c>
      <c r="H198" s="5"/>
      <c r="I198" s="5" t="str">
        <f>IF(H198="o",G198-Données!$G$1,"00:00")</f>
        <v>00:00</v>
      </c>
      <c r="J198" s="5">
        <f>IF(OR(F198=Données!$H$2,F198=Données!$H$3,F198=Données!$H$4,F198=Données!$H$5,F198=Données!$H$7,F198=Données!$H$6),"00:00",(G198-Données!$G$2)-I198)</f>
        <v>0.020833333333333315</v>
      </c>
      <c r="K198" s="5"/>
    </row>
    <row r="199" spans="1:11" ht="12.75">
      <c r="A199" s="7">
        <f t="shared" si="4"/>
        <v>40003</v>
      </c>
      <c r="B199" s="18"/>
      <c r="C199" s="18"/>
      <c r="D199" s="18"/>
      <c r="E199" s="18"/>
      <c r="F199" s="9"/>
      <c r="G199" s="5">
        <f>IF(OR(B199="",C199=""),0,MOD(C199-B199,1))+IF(OR(D199="",E199=""),0,MOD(E199-D199,1))+IF(F199="",0,VLOOKUP(F199,Données!$H$2:$I$8,2,FALSE))</f>
        <v>0</v>
      </c>
      <c r="H199" s="5"/>
      <c r="I199" s="5" t="str">
        <f>IF(H199="o",G199-Données!$G$1,"00:00")</f>
        <v>00:00</v>
      </c>
      <c r="J199" s="5">
        <f>IF(OR(F199=Données!$H$2,F199=Données!$H$3,F199=Données!$H$4,F199=Données!$H$5,F199=Données!$H$7,F199=Données!$H$6),"00:00",(G199-Données!$G$2)-I199)</f>
        <v>-0.2916666666666667</v>
      </c>
      <c r="K199" s="5"/>
    </row>
    <row r="200" spans="1:11" ht="12.75">
      <c r="A200" s="7">
        <f t="shared" si="4"/>
        <v>40004</v>
      </c>
      <c r="B200" s="18">
        <v>0.375</v>
      </c>
      <c r="C200" s="18">
        <v>0.5</v>
      </c>
      <c r="D200" s="18">
        <v>0.583333333333333</v>
      </c>
      <c r="E200" s="18">
        <v>0.770833333333333</v>
      </c>
      <c r="F200" s="9"/>
      <c r="G200" s="5">
        <f>IF(OR(B200="",C200=""),0,MOD(C200-B200,1))+IF(OR(D200="",E200=""),0,MOD(E200-D200,1))+IF(F200="",0,VLOOKUP(F200,Données!$H$2:$I$8,2,FALSE))</f>
        <v>0.3125</v>
      </c>
      <c r="H200" s="5"/>
      <c r="I200" s="5" t="str">
        <f>IF(H200="o",G200-Données!$G$1,"00:00")</f>
        <v>00:00</v>
      </c>
      <c r="J200" s="5">
        <f>IF(OR(F200=Données!$H$2,F200=Données!$H$3,F200=Données!$H$4,F200=Données!$H$5,F200=Données!$H$7,F200=Données!$H$6),"00:00",(G200-Données!$G$2)-I200)</f>
        <v>0.020833333333333315</v>
      </c>
      <c r="K200" s="5"/>
    </row>
    <row r="201" spans="1:11" ht="12.75">
      <c r="A201" s="7">
        <f t="shared" si="4"/>
        <v>40005</v>
      </c>
      <c r="B201" s="18">
        <v>0.375</v>
      </c>
      <c r="C201" s="18">
        <v>0.5</v>
      </c>
      <c r="D201" s="18">
        <v>0.583333333333333</v>
      </c>
      <c r="E201" s="18">
        <v>0.770833333333333</v>
      </c>
      <c r="F201" s="9"/>
      <c r="G201" s="5">
        <f>IF(OR(B201="",C201=""),0,MOD(C201-B201,1))+IF(OR(D201="",E201=""),0,MOD(E201-D201,1))+IF(F201="",0,VLOOKUP(F201,Données!$H$2:$I$8,2,FALSE))</f>
        <v>0.3125</v>
      </c>
      <c r="H201" s="5"/>
      <c r="I201" s="5" t="str">
        <f>IF(H201="o",G201-Données!$G$1,"00:00")</f>
        <v>00:00</v>
      </c>
      <c r="J201" s="5">
        <f>IF(OR(F201=Données!$H$2,F201=Données!$H$3,F201=Données!$H$4,F201=Données!$H$5,F201=Données!$H$7,F201=Données!$H$6),"00:00",(G201-Données!$G$2)-I201)</f>
        <v>0.020833333333333315</v>
      </c>
      <c r="K201" s="5"/>
    </row>
    <row r="202" spans="1:11" ht="12.75">
      <c r="A202" s="7">
        <f aca="true" t="shared" si="5" ref="A202:A265">A201+1</f>
        <v>40006</v>
      </c>
      <c r="B202" s="18">
        <v>0.3958333333333333</v>
      </c>
      <c r="C202" s="18">
        <v>0.5</v>
      </c>
      <c r="D202" s="18">
        <v>0.5416666666666666</v>
      </c>
      <c r="E202" s="18">
        <v>0.75</v>
      </c>
      <c r="F202" s="9"/>
      <c r="G202" s="5">
        <f>IF(OR(B202="",C202=""),0,MOD(C202-B202,1))+IF(OR(D202="",E202=""),0,MOD(E202-D202,1))+IF(F202="",0,VLOOKUP(F202,Données!$H$2:$I$8,2,FALSE))</f>
        <v>0.31250000000000006</v>
      </c>
      <c r="H202" s="5"/>
      <c r="I202" s="5" t="str">
        <f>IF(H202="o",G202-Données!$G$1,"00:00")</f>
        <v>00:00</v>
      </c>
      <c r="J202" s="5">
        <f>IF(OR(F202=Données!$H$2,F202=Données!$H$3,F202=Données!$H$4,F202=Données!$H$5,F202=Données!$H$7,F202=Données!$H$6),"00:00",(G202-Données!$G$2)-I202)</f>
        <v>0.02083333333333337</v>
      </c>
      <c r="K202" s="5"/>
    </row>
    <row r="203" spans="1:11" ht="12.75">
      <c r="A203" s="7">
        <f t="shared" si="5"/>
        <v>40007</v>
      </c>
      <c r="B203" s="2"/>
      <c r="C203" s="2"/>
      <c r="D203" s="2"/>
      <c r="E203" s="2"/>
      <c r="F203" s="9"/>
      <c r="G203" s="5">
        <f>IF(OR(B203="",C203=""),0,MOD(C203-B203,1))+IF(OR(D203="",E203=""),0,MOD(E203-D203,1))+IF(F203="",0,VLOOKUP(F203,Données!$H$2:$I$8,2,FALSE))</f>
        <v>0</v>
      </c>
      <c r="H203" s="5"/>
      <c r="I203" s="5" t="str">
        <f>IF(H203="o",G203-Données!$G$1,"00:00")</f>
        <v>00:00</v>
      </c>
      <c r="J203" s="5">
        <f>IF(OR(F203=Données!$H$2,F203=Données!$H$3,F203=Données!$H$4,F203=Données!$H$5,F203=Données!$H$7,F203=Données!$H$6),"00:00",(G203-Données!$G$2)-I203)</f>
        <v>-0.2916666666666667</v>
      </c>
      <c r="K203" s="5"/>
    </row>
    <row r="204" spans="1:11" ht="12.75">
      <c r="A204" s="7">
        <f t="shared" si="5"/>
        <v>40008</v>
      </c>
      <c r="B204" s="18">
        <v>0.375</v>
      </c>
      <c r="C204" s="18">
        <v>0.5</v>
      </c>
      <c r="D204" s="18">
        <v>0.5833333333333334</v>
      </c>
      <c r="E204" s="18">
        <v>0.7708333333333334</v>
      </c>
      <c r="F204" s="9"/>
      <c r="G204" s="5">
        <f>IF(OR(B204="",C204=""),0,MOD(C204-B204,1))+IF(OR(D204="",E204=""),0,MOD(E204-D204,1))+IF(F204="",0,VLOOKUP(F204,Données!$H$2:$I$8,2,FALSE))</f>
        <v>0.3125</v>
      </c>
      <c r="H204" s="5"/>
      <c r="I204" s="5" t="str">
        <f>IF(H204="o",G204-Données!$G$1,"00:00")</f>
        <v>00:00</v>
      </c>
      <c r="J204" s="5">
        <f>IF(OR(F204=Données!$H$2,F204=Données!$H$3,F204=Données!$H$4,F204=Données!$H$5,F204=Données!$H$7,F204=Données!$H$6),"00:00",(G204-Données!$G$2)-I204)</f>
        <v>0.020833333333333315</v>
      </c>
      <c r="K204" s="5"/>
    </row>
    <row r="205" spans="1:11" ht="12.75">
      <c r="A205" s="7">
        <f t="shared" si="5"/>
        <v>40009</v>
      </c>
      <c r="B205" s="18">
        <v>0.375</v>
      </c>
      <c r="C205" s="18">
        <v>0.5</v>
      </c>
      <c r="D205" s="18">
        <v>0.5833333333333334</v>
      </c>
      <c r="E205" s="18">
        <v>0.7708333333333334</v>
      </c>
      <c r="F205" s="9"/>
      <c r="G205" s="5">
        <f>IF(OR(B205="",C205=""),0,MOD(C205-B205,1))+IF(OR(D205="",E205=""),0,MOD(E205-D205,1))+IF(F205="",0,VLOOKUP(F205,Données!$H$2:$I$8,2,FALSE))</f>
        <v>0.3125</v>
      </c>
      <c r="H205" s="5"/>
      <c r="I205" s="5" t="str">
        <f>IF(H205="o",G205-Données!$G$1,"00:00")</f>
        <v>00:00</v>
      </c>
      <c r="J205" s="5">
        <f>IF(OR(F205=Données!$H$2,F205=Données!$H$3,F205=Données!$H$4,F205=Données!$H$5,F205=Données!$H$7,F205=Données!$H$6),"00:00",(G205-Données!$G$2)-I205)</f>
        <v>0.020833333333333315</v>
      </c>
      <c r="K205" s="5"/>
    </row>
    <row r="206" spans="1:11" ht="12.75">
      <c r="A206" s="7">
        <f t="shared" si="5"/>
        <v>40010</v>
      </c>
      <c r="B206" s="18"/>
      <c r="C206" s="18"/>
      <c r="D206" s="18"/>
      <c r="E206" s="18"/>
      <c r="F206" s="9"/>
      <c r="G206" s="5">
        <f>IF(OR(B206="",C206=""),0,MOD(C206-B206,1))+IF(OR(D206="",E206=""),0,MOD(E206-D206,1))+IF(F206="",0,VLOOKUP(F206,Données!$H$2:$I$8,2,FALSE))</f>
        <v>0</v>
      </c>
      <c r="H206" s="5"/>
      <c r="I206" s="5" t="str">
        <f>IF(H206="o",G206-Données!$G$1,"00:00")</f>
        <v>00:00</v>
      </c>
      <c r="J206" s="5">
        <f>IF(OR(F206=Données!$H$2,F206=Données!$H$3,F206=Données!$H$4,F206=Données!$H$5,F206=Données!$H$7,F206=Données!$H$6),"00:00",(G206-Données!$G$2)-I206)</f>
        <v>-0.2916666666666667</v>
      </c>
      <c r="K206" s="5"/>
    </row>
    <row r="207" spans="1:11" ht="12.75">
      <c r="A207" s="7">
        <f t="shared" si="5"/>
        <v>40011</v>
      </c>
      <c r="B207" s="18">
        <v>0.375</v>
      </c>
      <c r="C207" s="18">
        <v>0.5</v>
      </c>
      <c r="D207" s="18">
        <v>0.583333333333333</v>
      </c>
      <c r="E207" s="18">
        <v>0.770833333333333</v>
      </c>
      <c r="F207" s="9"/>
      <c r="G207" s="5">
        <f>IF(OR(B207="",C207=""),0,MOD(C207-B207,1))+IF(OR(D207="",E207=""),0,MOD(E207-D207,1))+IF(F207="",0,VLOOKUP(F207,Données!$H$2:$I$8,2,FALSE))</f>
        <v>0.3125</v>
      </c>
      <c r="H207" s="5"/>
      <c r="I207" s="5" t="str">
        <f>IF(H207="o",G207-Données!$G$1,"00:00")</f>
        <v>00:00</v>
      </c>
      <c r="J207" s="5">
        <f>IF(OR(F207=Données!$H$2,F207=Données!$H$3,F207=Données!$H$4,F207=Données!$H$5,F207=Données!$H$7,F207=Données!$H$6),"00:00",(G207-Données!$G$2)-I207)</f>
        <v>0.020833333333333315</v>
      </c>
      <c r="K207" s="5"/>
    </row>
    <row r="208" spans="1:11" ht="12.75">
      <c r="A208" s="7">
        <f t="shared" si="5"/>
        <v>40012</v>
      </c>
      <c r="B208" s="18">
        <v>0.375</v>
      </c>
      <c r="C208" s="18">
        <v>0.5</v>
      </c>
      <c r="D208" s="18">
        <v>0.583333333333333</v>
      </c>
      <c r="E208" s="18">
        <v>0.770833333333333</v>
      </c>
      <c r="F208" s="9"/>
      <c r="G208" s="5">
        <f>IF(OR(B208="",C208=""),0,MOD(C208-B208,1))+IF(OR(D208="",E208=""),0,MOD(E208-D208,1))+IF(F208="",0,VLOOKUP(F208,Données!$H$2:$I$8,2,FALSE))</f>
        <v>0.3125</v>
      </c>
      <c r="H208" s="5"/>
      <c r="I208" s="5" t="str">
        <f>IF(H208="o",G208-Données!$G$1,"00:00")</f>
        <v>00:00</v>
      </c>
      <c r="J208" s="5">
        <f>IF(OR(F208=Données!$H$2,F208=Données!$H$3,F208=Données!$H$4,F208=Données!$H$5,F208=Données!$H$7,F208=Données!$H$6),"00:00",(G208-Données!$G$2)-I208)</f>
        <v>0.020833333333333315</v>
      </c>
      <c r="K208" s="5"/>
    </row>
    <row r="209" spans="1:11" ht="12.75">
      <c r="A209" s="7">
        <f t="shared" si="5"/>
        <v>40013</v>
      </c>
      <c r="B209" s="18">
        <v>0.3958333333333333</v>
      </c>
      <c r="C209" s="18">
        <v>0.5</v>
      </c>
      <c r="D209" s="18">
        <v>0.5416666666666666</v>
      </c>
      <c r="E209" s="18">
        <v>0.75</v>
      </c>
      <c r="F209" s="9"/>
      <c r="G209" s="5">
        <f>IF(OR(B209="",C209=""),0,MOD(C209-B209,1))+IF(OR(D209="",E209=""),0,MOD(E209-D209,1))+IF(F209="",0,VLOOKUP(F209,Données!$H$2:$I$8,2,FALSE))</f>
        <v>0.31250000000000006</v>
      </c>
      <c r="H209" s="5"/>
      <c r="I209" s="5" t="str">
        <f>IF(H209="o",G209-Données!$G$1,"00:00")</f>
        <v>00:00</v>
      </c>
      <c r="J209" s="5">
        <f>IF(OR(F209=Données!$H$2,F209=Données!$H$3,F209=Données!$H$4,F209=Données!$H$5,F209=Données!$H$7,F209=Données!$H$6),"00:00",(G209-Données!$G$2)-I209)</f>
        <v>0.02083333333333337</v>
      </c>
      <c r="K209" s="5"/>
    </row>
    <row r="210" spans="1:11" ht="12.75">
      <c r="A210" s="7">
        <f t="shared" si="5"/>
        <v>40014</v>
      </c>
      <c r="B210" s="2"/>
      <c r="C210" s="2"/>
      <c r="D210" s="2"/>
      <c r="E210" s="2"/>
      <c r="F210" s="9"/>
      <c r="G210" s="5">
        <f>IF(OR(B210="",C210=""),0,MOD(C210-B210,1))+IF(OR(D210="",E210=""),0,MOD(E210-D210,1))+IF(F210="",0,VLOOKUP(F210,Données!$H$2:$I$8,2,FALSE))</f>
        <v>0</v>
      </c>
      <c r="H210" s="5"/>
      <c r="I210" s="5" t="str">
        <f>IF(H210="o",G210-Données!$G$1,"00:00")</f>
        <v>00:00</v>
      </c>
      <c r="J210" s="5">
        <f>IF(OR(F210=Données!$H$2,F210=Données!$H$3,F210=Données!$H$4,F210=Données!$H$5,F210=Données!$H$7,F210=Données!$H$6),"00:00",(G210-Données!$G$2)-I210)</f>
        <v>-0.2916666666666667</v>
      </c>
      <c r="K210" s="5"/>
    </row>
    <row r="211" spans="1:11" ht="12.75">
      <c r="A211" s="7">
        <f t="shared" si="5"/>
        <v>40015</v>
      </c>
      <c r="B211" s="2"/>
      <c r="C211" s="2"/>
      <c r="D211" s="2"/>
      <c r="E211" s="2"/>
      <c r="F211" s="9"/>
      <c r="G211" s="5">
        <f>IF(OR(B211="",C211=""),0,MOD(C211-B211,1))+IF(OR(D211="",E211=""),0,MOD(E211-D211,1))+IF(F211="",0,VLOOKUP(F211,Données!$H$2:$I$8,2,FALSE))</f>
        <v>0</v>
      </c>
      <c r="H211" s="5"/>
      <c r="I211" s="5" t="str">
        <f>IF(H211="o",G211-Données!$G$1,"00:00")</f>
        <v>00:00</v>
      </c>
      <c r="J211" s="5">
        <f>IF(OR(F211=Données!$H$2,F211=Données!$H$3,F211=Données!$H$4,F211=Données!$H$5,F211=Données!$H$7,F211=Données!$H$6),"00:00",(G211-Données!$G$2)-I211)</f>
        <v>-0.2916666666666667</v>
      </c>
      <c r="K211" s="5"/>
    </row>
    <row r="212" spans="1:11" ht="12.75">
      <c r="A212" s="7">
        <f t="shared" si="5"/>
        <v>40016</v>
      </c>
      <c r="B212" s="2"/>
      <c r="C212" s="2"/>
      <c r="D212" s="2"/>
      <c r="E212" s="2"/>
      <c r="F212" s="9"/>
      <c r="G212" s="5">
        <f>IF(OR(B212="",C212=""),0,MOD(C212-B212,1))+IF(OR(D212="",E212=""),0,MOD(E212-D212,1))+IF(F212="",0,VLOOKUP(F212,Données!$H$2:$I$8,2,FALSE))</f>
        <v>0</v>
      </c>
      <c r="H212" s="5"/>
      <c r="I212" s="5" t="str">
        <f>IF(H212="o",G212-Données!$G$1,"00:00")</f>
        <v>00:00</v>
      </c>
      <c r="J212" s="5">
        <f>IF(OR(F212=Données!$H$2,F212=Données!$H$3,F212=Données!$H$4,F212=Données!$H$5,F212=Données!$H$7,F212=Données!$H$6),"00:00",(G212-Données!$G$2)-I212)</f>
        <v>-0.2916666666666667</v>
      </c>
      <c r="K212" s="5"/>
    </row>
    <row r="213" spans="1:11" ht="12.75">
      <c r="A213" s="7">
        <f t="shared" si="5"/>
        <v>40017</v>
      </c>
      <c r="B213" s="2"/>
      <c r="C213" s="2"/>
      <c r="D213" s="2"/>
      <c r="E213" s="2"/>
      <c r="F213" s="9"/>
      <c r="G213" s="5">
        <f>IF(OR(B213="",C213=""),0,MOD(C213-B213,1))+IF(OR(D213="",E213=""),0,MOD(E213-D213,1))+IF(F213="",0,VLOOKUP(F213,Données!$H$2:$I$8,2,FALSE))</f>
        <v>0</v>
      </c>
      <c r="H213" s="5"/>
      <c r="I213" s="5" t="str">
        <f>IF(H213="o",G213-Données!$G$1,"00:00")</f>
        <v>00:00</v>
      </c>
      <c r="J213" s="5">
        <f>IF(OR(F213=Données!$H$2,F213=Données!$H$3,F213=Données!$H$4,F213=Données!$H$5,F213=Données!$H$7,F213=Données!$H$6),"00:00",(G213-Données!$G$2)-I213)</f>
        <v>-0.2916666666666667</v>
      </c>
      <c r="K213" s="5"/>
    </row>
    <row r="214" spans="1:11" ht="12.75">
      <c r="A214" s="7">
        <f t="shared" si="5"/>
        <v>40018</v>
      </c>
      <c r="B214" s="2"/>
      <c r="C214" s="2"/>
      <c r="D214" s="2"/>
      <c r="E214" s="2"/>
      <c r="F214" s="9"/>
      <c r="G214" s="5">
        <f>IF(OR(B214="",C214=""),0,MOD(C214-B214,1))+IF(OR(D214="",E214=""),0,MOD(E214-D214,1))+IF(F214="",0,VLOOKUP(F214,Données!$H$2:$I$8,2,FALSE))</f>
        <v>0</v>
      </c>
      <c r="H214" s="5"/>
      <c r="I214" s="5" t="str">
        <f>IF(H214="o",G214-Données!$G$1,"00:00")</f>
        <v>00:00</v>
      </c>
      <c r="J214" s="5">
        <f>IF(OR(F214=Données!$H$2,F214=Données!$H$3,F214=Données!$H$4,F214=Données!$H$5,F214=Données!$H$7,F214=Données!$H$6),"00:00",(G214-Données!$G$2)-I214)</f>
        <v>-0.2916666666666667</v>
      </c>
      <c r="K214" s="5"/>
    </row>
    <row r="215" spans="1:11" ht="12.75">
      <c r="A215" s="7">
        <f t="shared" si="5"/>
        <v>40019</v>
      </c>
      <c r="B215" s="2"/>
      <c r="C215" s="2"/>
      <c r="D215" s="2"/>
      <c r="E215" s="2"/>
      <c r="F215" s="9"/>
      <c r="G215" s="5">
        <f>IF(OR(B215="",C215=""),0,MOD(C215-B215,1))+IF(OR(D215="",E215=""),0,MOD(E215-D215,1))+IF(F215="",0,VLOOKUP(F215,Données!$H$2:$I$8,2,FALSE))</f>
        <v>0</v>
      </c>
      <c r="H215" s="5"/>
      <c r="I215" s="5" t="str">
        <f>IF(H215="o",G215-Données!$G$1,"00:00")</f>
        <v>00:00</v>
      </c>
      <c r="J215" s="5">
        <f>IF(OR(F215=Données!$H$2,F215=Données!$H$3,F215=Données!$H$4,F215=Données!$H$5,F215=Données!$H$7,F215=Données!$H$6),"00:00",(G215-Données!$G$2)-I215)</f>
        <v>-0.2916666666666667</v>
      </c>
      <c r="K215" s="5"/>
    </row>
    <row r="216" spans="1:11" ht="12.75">
      <c r="A216" s="7">
        <f t="shared" si="5"/>
        <v>40020</v>
      </c>
      <c r="B216" s="2"/>
      <c r="C216" s="2"/>
      <c r="D216" s="2"/>
      <c r="E216" s="2"/>
      <c r="F216" s="9"/>
      <c r="G216" s="5">
        <f>IF(OR(B216="",C216=""),0,MOD(C216-B216,1))+IF(OR(D216="",E216=""),0,MOD(E216-D216,1))+IF(F216="",0,VLOOKUP(F216,Données!$H$2:$I$8,2,FALSE))</f>
        <v>0</v>
      </c>
      <c r="H216" s="5"/>
      <c r="I216" s="5" t="str">
        <f>IF(H216="o",G216-Données!$G$1,"00:00")</f>
        <v>00:00</v>
      </c>
      <c r="J216" s="5">
        <f>IF(OR(F216=Données!$H$2,F216=Données!$H$3,F216=Données!$H$4,F216=Données!$H$5,F216=Données!$H$7,F216=Données!$H$6),"00:00",(G216-Données!$G$2)-I216)</f>
        <v>-0.2916666666666667</v>
      </c>
      <c r="K216" s="5"/>
    </row>
    <row r="217" spans="1:11" ht="12.75">
      <c r="A217" s="7">
        <f t="shared" si="5"/>
        <v>40021</v>
      </c>
      <c r="B217" s="2"/>
      <c r="C217" s="2"/>
      <c r="D217" s="2"/>
      <c r="E217" s="2"/>
      <c r="F217" s="9"/>
      <c r="G217" s="5">
        <f>IF(OR(B217="",C217=""),0,MOD(C217-B217,1))+IF(OR(D217="",E217=""),0,MOD(E217-D217,1))+IF(F217="",0,VLOOKUP(F217,Données!$H$2:$I$8,2,FALSE))</f>
        <v>0</v>
      </c>
      <c r="H217" s="5"/>
      <c r="I217" s="5" t="str">
        <f>IF(H217="o",G217-Données!$G$1,"00:00")</f>
        <v>00:00</v>
      </c>
      <c r="J217" s="5">
        <f>IF(OR(F217=Données!$H$2,F217=Données!$H$3,F217=Données!$H$4,F217=Données!$H$5,F217=Données!$H$7,F217=Données!$H$6),"00:00",(G217-Données!$G$2)-I217)</f>
        <v>-0.2916666666666667</v>
      </c>
      <c r="K217" s="5"/>
    </row>
    <row r="218" spans="1:11" ht="12.75">
      <c r="A218" s="7">
        <f t="shared" si="5"/>
        <v>40022</v>
      </c>
      <c r="B218" s="2"/>
      <c r="C218" s="2"/>
      <c r="D218" s="2"/>
      <c r="E218" s="2"/>
      <c r="F218" s="9"/>
      <c r="G218" s="5">
        <f>IF(OR(B218="",C218=""),0,MOD(C218-B218,1))+IF(OR(D218="",E218=""),0,MOD(E218-D218,1))+IF(F218="",0,VLOOKUP(F218,Données!$H$2:$I$8,2,FALSE))</f>
        <v>0</v>
      </c>
      <c r="H218" s="5"/>
      <c r="I218" s="5" t="str">
        <f>IF(H218="o",G218-Données!$G$1,"00:00")</f>
        <v>00:00</v>
      </c>
      <c r="J218" s="5">
        <f>IF(OR(F218=Données!$H$2,F218=Données!$H$3,F218=Données!$H$4,F218=Données!$H$5,F218=Données!$H$7,F218=Données!$H$6),"00:00",(G218-Données!$G$2)-I218)</f>
        <v>-0.2916666666666667</v>
      </c>
      <c r="K218" s="5"/>
    </row>
    <row r="219" spans="1:11" ht="12.75">
      <c r="A219" s="7">
        <f t="shared" si="5"/>
        <v>40023</v>
      </c>
      <c r="B219" s="2"/>
      <c r="C219" s="2"/>
      <c r="D219" s="2"/>
      <c r="E219" s="2"/>
      <c r="F219" s="9"/>
      <c r="G219" s="5">
        <f>IF(OR(B219="",C219=""),0,MOD(C219-B219,1))+IF(OR(D219="",E219=""),0,MOD(E219-D219,1))+IF(F219="",0,VLOOKUP(F219,Données!$H$2:$I$8,2,FALSE))</f>
        <v>0</v>
      </c>
      <c r="H219" s="5"/>
      <c r="I219" s="5" t="str">
        <f>IF(H219="o",G219-Données!$G$1,"00:00")</f>
        <v>00:00</v>
      </c>
      <c r="J219" s="5">
        <f>IF(OR(F219=Données!$H$2,F219=Données!$H$3,F219=Données!$H$4,F219=Données!$H$5,F219=Données!$H$7,F219=Données!$H$6),"00:00",(G219-Données!$G$2)-I219)</f>
        <v>-0.2916666666666667</v>
      </c>
      <c r="K219" s="5"/>
    </row>
    <row r="220" spans="1:11" ht="12.75">
      <c r="A220" s="7">
        <f t="shared" si="5"/>
        <v>40024</v>
      </c>
      <c r="B220" s="2"/>
      <c r="C220" s="2"/>
      <c r="D220" s="2"/>
      <c r="E220" s="2"/>
      <c r="F220" s="9"/>
      <c r="G220" s="5">
        <f>IF(OR(B220="",C220=""),0,MOD(C220-B220,1))+IF(OR(D220="",E220=""),0,MOD(E220-D220,1))+IF(F220="",0,VLOOKUP(F220,Données!$H$2:$I$8,2,FALSE))</f>
        <v>0</v>
      </c>
      <c r="H220" s="5"/>
      <c r="I220" s="5" t="str">
        <f>IF(H220="o",G220-Données!$G$1,"00:00")</f>
        <v>00:00</v>
      </c>
      <c r="J220" s="5">
        <f>IF(OR(F220=Données!$H$2,F220=Données!$H$3,F220=Données!$H$4,F220=Données!$H$5,F220=Données!$H$7,F220=Données!$H$6),"00:00",(G220-Données!$G$2)-I220)</f>
        <v>-0.2916666666666667</v>
      </c>
      <c r="K220" s="5"/>
    </row>
    <row r="221" spans="1:11" ht="12.75">
      <c r="A221" s="7">
        <f t="shared" si="5"/>
        <v>40025</v>
      </c>
      <c r="B221" s="2"/>
      <c r="C221" s="2"/>
      <c r="D221" s="2"/>
      <c r="E221" s="2"/>
      <c r="F221" s="9"/>
      <c r="G221" s="5">
        <f>IF(OR(B221="",C221=""),0,MOD(C221-B221,1))+IF(OR(D221="",E221=""),0,MOD(E221-D221,1))+IF(F221="",0,VLOOKUP(F221,Données!$H$2:$I$8,2,FALSE))</f>
        <v>0</v>
      </c>
      <c r="H221" s="5"/>
      <c r="I221" s="5" t="str">
        <f>IF(H221="o",G221-Données!$G$1,"00:00")</f>
        <v>00:00</v>
      </c>
      <c r="J221" s="5">
        <f>IF(OR(F221=Données!$H$2,F221=Données!$H$3,F221=Données!$H$4,F221=Données!$H$5,F221=Données!$H$7,F221=Données!$H$6),"00:00",(G221-Données!$G$2)-I221)</f>
        <v>-0.2916666666666667</v>
      </c>
      <c r="K221" s="5"/>
    </row>
    <row r="222" spans="1:11" ht="12.75">
      <c r="A222" s="7">
        <f t="shared" si="5"/>
        <v>40026</v>
      </c>
      <c r="B222" s="2"/>
      <c r="C222" s="2"/>
      <c r="D222" s="2"/>
      <c r="E222" s="2"/>
      <c r="F222" s="9"/>
      <c r="G222" s="5">
        <f>IF(OR(B222="",C222=""),0,MOD(C222-B222,1))+IF(OR(D222="",E222=""),0,MOD(E222-D222,1))+IF(F222="",0,VLOOKUP(F222,Données!$H$2:$I$8,2,FALSE))</f>
        <v>0</v>
      </c>
      <c r="H222" s="5"/>
      <c r="I222" s="5" t="str">
        <f>IF(H222="o",G222-Données!$G$1,"00:00")</f>
        <v>00:00</v>
      </c>
      <c r="J222" s="5">
        <f>IF(OR(F222=Données!$H$2,F222=Données!$H$3,F222=Données!$H$4,F222=Données!$H$5,F222=Données!$H$7,F222=Données!$H$6),"00:00",(G222-Données!$G$2)-I222)</f>
        <v>-0.2916666666666667</v>
      </c>
      <c r="K222" s="5"/>
    </row>
    <row r="223" spans="1:11" ht="12.75">
      <c r="A223" s="7">
        <f t="shared" si="5"/>
        <v>40027</v>
      </c>
      <c r="B223" s="2"/>
      <c r="C223" s="2"/>
      <c r="D223" s="2"/>
      <c r="E223" s="2"/>
      <c r="F223" s="9"/>
      <c r="G223" s="5">
        <f>IF(OR(B223="",C223=""),0,MOD(C223-B223,1))+IF(OR(D223="",E223=""),0,MOD(E223-D223,1))+IF(F223="",0,VLOOKUP(F223,Données!$H$2:$I$8,2,FALSE))</f>
        <v>0</v>
      </c>
      <c r="H223" s="5"/>
      <c r="I223" s="5" t="str">
        <f>IF(H223="o",G223-Données!$G$1,"00:00")</f>
        <v>00:00</v>
      </c>
      <c r="J223" s="5">
        <f>IF(OR(F223=Données!$H$2,F223=Données!$H$3,F223=Données!$H$4,F223=Données!$H$5,F223=Données!$H$7,F223=Données!$H$6),"00:00",(G223-Données!$G$2)-I223)</f>
        <v>-0.2916666666666667</v>
      </c>
      <c r="K223" s="5"/>
    </row>
    <row r="224" spans="1:11" ht="12.75">
      <c r="A224" s="7">
        <f t="shared" si="5"/>
        <v>40028</v>
      </c>
      <c r="B224" s="2"/>
      <c r="C224" s="2"/>
      <c r="D224" s="2"/>
      <c r="E224" s="2"/>
      <c r="F224" s="9"/>
      <c r="G224" s="5">
        <f>IF(OR(B224="",C224=""),0,MOD(C224-B224,1))+IF(OR(D224="",E224=""),0,MOD(E224-D224,1))+IF(F224="",0,VLOOKUP(F224,Données!$H$2:$I$8,2,FALSE))</f>
        <v>0</v>
      </c>
      <c r="H224" s="5"/>
      <c r="I224" s="5" t="str">
        <f>IF(H224="o",G224-Données!$G$1,"00:00")</f>
        <v>00:00</v>
      </c>
      <c r="J224" s="5">
        <f>IF(OR(F224=Données!$H$2,F224=Données!$H$3,F224=Données!$H$4,F224=Données!$H$5,F224=Données!$H$7,F224=Données!$H$6),"00:00",(G224-Données!$G$2)-I224)</f>
        <v>-0.2916666666666667</v>
      </c>
      <c r="K224" s="5"/>
    </row>
    <row r="225" spans="1:11" ht="12.75">
      <c r="A225" s="7">
        <f t="shared" si="5"/>
        <v>40029</v>
      </c>
      <c r="B225" s="2"/>
      <c r="C225" s="2"/>
      <c r="D225" s="2"/>
      <c r="E225" s="2"/>
      <c r="F225" s="9"/>
      <c r="G225" s="5">
        <f>IF(OR(B225="",C225=""),0,MOD(C225-B225,1))+IF(OR(D225="",E225=""),0,MOD(E225-D225,1))+IF(F225="",0,VLOOKUP(F225,Données!$H$2:$I$8,2,FALSE))</f>
        <v>0</v>
      </c>
      <c r="H225" s="5"/>
      <c r="I225" s="5" t="str">
        <f>IF(H225="o",G225-Données!$G$1,"00:00")</f>
        <v>00:00</v>
      </c>
      <c r="J225" s="5">
        <f>IF(OR(F225=Données!$H$2,F225=Données!$H$3,F225=Données!$H$4,F225=Données!$H$5,F225=Données!$H$7,F225=Données!$H$6),"00:00",(G225-Données!$G$2)-I225)</f>
        <v>-0.2916666666666667</v>
      </c>
      <c r="K225" s="5"/>
    </row>
    <row r="226" spans="1:11" ht="12.75">
      <c r="A226" s="7">
        <f t="shared" si="5"/>
        <v>40030</v>
      </c>
      <c r="B226" s="2"/>
      <c r="C226" s="2"/>
      <c r="D226" s="2"/>
      <c r="E226" s="2"/>
      <c r="F226" s="9"/>
      <c r="G226" s="5">
        <f>IF(OR(B226="",C226=""),0,MOD(C226-B226,1))+IF(OR(D226="",E226=""),0,MOD(E226-D226,1))+IF(F226="",0,VLOOKUP(F226,Données!$H$2:$I$8,2,FALSE))</f>
        <v>0</v>
      </c>
      <c r="H226" s="5"/>
      <c r="I226" s="5" t="str">
        <f>IF(H226="o",G226-Données!$G$1,"00:00")</f>
        <v>00:00</v>
      </c>
      <c r="J226" s="5">
        <f>IF(OR(F226=Données!$H$2,F226=Données!$H$3,F226=Données!$H$4,F226=Données!$H$5,F226=Données!$H$7,F226=Données!$H$6),"00:00",(G226-Données!$G$2)-I226)</f>
        <v>-0.2916666666666667</v>
      </c>
      <c r="K226" s="5"/>
    </row>
    <row r="227" spans="1:11" ht="12.75">
      <c r="A227" s="7">
        <f t="shared" si="5"/>
        <v>40031</v>
      </c>
      <c r="B227" s="2"/>
      <c r="C227" s="2"/>
      <c r="D227" s="2"/>
      <c r="E227" s="2"/>
      <c r="F227" s="9"/>
      <c r="G227" s="5">
        <f>IF(OR(B227="",C227=""),0,MOD(C227-B227,1))+IF(OR(D227="",E227=""),0,MOD(E227-D227,1))+IF(F227="",0,VLOOKUP(F227,Données!$H$2:$I$8,2,FALSE))</f>
        <v>0</v>
      </c>
      <c r="H227" s="5"/>
      <c r="I227" s="5" t="str">
        <f>IF(H227="o",G227-Données!$G$1,"00:00")</f>
        <v>00:00</v>
      </c>
      <c r="J227" s="5">
        <f>IF(OR(F227=Données!$H$2,F227=Données!$H$3,F227=Données!$H$4,F227=Données!$H$5,F227=Données!$H$7,F227=Données!$H$6),"00:00",(G227-Données!$G$2)-I227)</f>
        <v>-0.2916666666666667</v>
      </c>
      <c r="K227" s="5"/>
    </row>
    <row r="228" spans="1:11" ht="12.75">
      <c r="A228" s="7">
        <f t="shared" si="5"/>
        <v>40032</v>
      </c>
      <c r="B228" s="2"/>
      <c r="C228" s="2"/>
      <c r="D228" s="2"/>
      <c r="E228" s="2"/>
      <c r="F228" s="9"/>
      <c r="G228" s="5">
        <f>IF(OR(B228="",C228=""),0,MOD(C228-B228,1))+IF(OR(D228="",E228=""),0,MOD(E228-D228,1))+IF(F228="",0,VLOOKUP(F228,Données!$H$2:$I$8,2,FALSE))</f>
        <v>0</v>
      </c>
      <c r="H228" s="5"/>
      <c r="I228" s="5" t="str">
        <f>IF(H228="o",G228-Données!$G$1,"00:00")</f>
        <v>00:00</v>
      </c>
      <c r="J228" s="5">
        <f>IF(OR(F228=Données!$H$2,F228=Données!$H$3,F228=Données!$H$4,F228=Données!$H$5,F228=Données!$H$7,F228=Données!$H$6),"00:00",(G228-Données!$G$2)-I228)</f>
        <v>-0.2916666666666667</v>
      </c>
      <c r="K228" s="5"/>
    </row>
    <row r="229" spans="1:11" ht="12.75">
      <c r="A229" s="7">
        <f t="shared" si="5"/>
        <v>40033</v>
      </c>
      <c r="B229" s="2"/>
      <c r="C229" s="2"/>
      <c r="D229" s="2"/>
      <c r="E229" s="2"/>
      <c r="F229" s="9"/>
      <c r="G229" s="5">
        <f>IF(OR(B229="",C229=""),0,MOD(C229-B229,1))+IF(OR(D229="",E229=""),0,MOD(E229-D229,1))+IF(F229="",0,VLOOKUP(F229,Données!$H$2:$I$8,2,FALSE))</f>
        <v>0</v>
      </c>
      <c r="H229" s="5"/>
      <c r="I229" s="5" t="str">
        <f>IF(H229="o",G229-Données!$G$1,"00:00")</f>
        <v>00:00</v>
      </c>
      <c r="J229" s="5">
        <f>IF(OR(F229=Données!$H$2,F229=Données!$H$3,F229=Données!$H$4,F229=Données!$H$5,F229=Données!$H$7,F229=Données!$H$6),"00:00",(G229-Données!$G$2)-I229)</f>
        <v>-0.2916666666666667</v>
      </c>
      <c r="K229" s="5"/>
    </row>
    <row r="230" spans="1:11" ht="12.75">
      <c r="A230" s="7">
        <f t="shared" si="5"/>
        <v>40034</v>
      </c>
      <c r="B230" s="2"/>
      <c r="C230" s="2"/>
      <c r="D230" s="2"/>
      <c r="E230" s="2"/>
      <c r="F230" s="9"/>
      <c r="G230" s="5">
        <f>IF(OR(B230="",C230=""),0,MOD(C230-B230,1))+IF(OR(D230="",E230=""),0,MOD(E230-D230,1))+IF(F230="",0,VLOOKUP(F230,Données!$H$2:$I$8,2,FALSE))</f>
        <v>0</v>
      </c>
      <c r="H230" s="5"/>
      <c r="I230" s="5" t="str">
        <f>IF(H230="o",G230-Données!$G$1,"00:00")</f>
        <v>00:00</v>
      </c>
      <c r="J230" s="5">
        <f>IF(OR(F230=Données!$H$2,F230=Données!$H$3,F230=Données!$H$4,F230=Données!$H$5,F230=Données!$H$7,F230=Données!$H$6),"00:00",(G230-Données!$G$2)-I230)</f>
        <v>-0.2916666666666667</v>
      </c>
      <c r="K230" s="5"/>
    </row>
    <row r="231" spans="1:11" ht="12.75">
      <c r="A231" s="7">
        <f t="shared" si="5"/>
        <v>40035</v>
      </c>
      <c r="B231" s="2"/>
      <c r="C231" s="2"/>
      <c r="D231" s="2"/>
      <c r="E231" s="2"/>
      <c r="F231" s="9"/>
      <c r="G231" s="5">
        <f>IF(OR(B231="",C231=""),0,MOD(C231-B231,1))+IF(OR(D231="",E231=""),0,MOD(E231-D231,1))+IF(F231="",0,VLOOKUP(F231,Données!$H$2:$I$8,2,FALSE))</f>
        <v>0</v>
      </c>
      <c r="H231" s="5"/>
      <c r="I231" s="5" t="str">
        <f>IF(H231="o",G231-Données!$G$1,"00:00")</f>
        <v>00:00</v>
      </c>
      <c r="J231" s="5">
        <f>IF(OR(F231=Données!$H$2,F231=Données!$H$3,F231=Données!$H$4,F231=Données!$H$5,F231=Données!$H$7,F231=Données!$H$6),"00:00",(G231-Données!$G$2)-I231)</f>
        <v>-0.2916666666666667</v>
      </c>
      <c r="K231" s="5"/>
    </row>
    <row r="232" spans="1:11" ht="12.75">
      <c r="A232" s="7">
        <f t="shared" si="5"/>
        <v>40036</v>
      </c>
      <c r="B232" s="2"/>
      <c r="C232" s="2"/>
      <c r="D232" s="2"/>
      <c r="E232" s="2"/>
      <c r="F232" s="9"/>
      <c r="G232" s="5">
        <f>IF(OR(B232="",C232=""),0,MOD(C232-B232,1))+IF(OR(D232="",E232=""),0,MOD(E232-D232,1))+IF(F232="",0,VLOOKUP(F232,Données!$H$2:$I$8,2,FALSE))</f>
        <v>0</v>
      </c>
      <c r="H232" s="5"/>
      <c r="I232" s="5" t="str">
        <f>IF(H232="o",G232-Données!$G$1,"00:00")</f>
        <v>00:00</v>
      </c>
      <c r="J232" s="5">
        <f>IF(OR(F232=Données!$H$2,F232=Données!$H$3,F232=Données!$H$4,F232=Données!$H$5,F232=Données!$H$7,F232=Données!$H$6),"00:00",(G232-Données!$G$2)-I232)</f>
        <v>-0.2916666666666667</v>
      </c>
      <c r="K232" s="5"/>
    </row>
    <row r="233" spans="1:11" ht="12.75">
      <c r="A233" s="7">
        <f t="shared" si="5"/>
        <v>40037</v>
      </c>
      <c r="B233" s="2"/>
      <c r="C233" s="2"/>
      <c r="D233" s="2"/>
      <c r="E233" s="2"/>
      <c r="F233" s="9"/>
      <c r="G233" s="5">
        <f>IF(OR(B233="",C233=""),0,MOD(C233-B233,1))+IF(OR(D233="",E233=""),0,MOD(E233-D233,1))+IF(F233="",0,VLOOKUP(F233,Données!$H$2:$I$8,2,FALSE))</f>
        <v>0</v>
      </c>
      <c r="H233" s="5"/>
      <c r="I233" s="5" t="str">
        <f>IF(H233="o",G233-Données!$G$1,"00:00")</f>
        <v>00:00</v>
      </c>
      <c r="J233" s="5">
        <f>IF(OR(F233=Données!$H$2,F233=Données!$H$3,F233=Données!$H$4,F233=Données!$H$5,F233=Données!$H$7,F233=Données!$H$6),"00:00",(G233-Données!$G$2)-I233)</f>
        <v>-0.2916666666666667</v>
      </c>
      <c r="K233" s="5"/>
    </row>
    <row r="234" spans="1:11" ht="12.75">
      <c r="A234" s="7">
        <f t="shared" si="5"/>
        <v>40038</v>
      </c>
      <c r="B234" s="2"/>
      <c r="C234" s="2"/>
      <c r="D234" s="2"/>
      <c r="E234" s="2"/>
      <c r="F234" s="9"/>
      <c r="G234" s="5">
        <f>IF(OR(B234="",C234=""),0,MOD(C234-B234,1))+IF(OR(D234="",E234=""),0,MOD(E234-D234,1))+IF(F234="",0,VLOOKUP(F234,Données!$H$2:$I$8,2,FALSE))</f>
        <v>0</v>
      </c>
      <c r="H234" s="5"/>
      <c r="I234" s="5" t="str">
        <f>IF(H234="o",G234-Données!$G$1,"00:00")</f>
        <v>00:00</v>
      </c>
      <c r="J234" s="5">
        <f>IF(OR(F234=Données!$H$2,F234=Données!$H$3,F234=Données!$H$4,F234=Données!$H$5,F234=Données!$H$7,F234=Données!$H$6),"00:00",(G234-Données!$G$2)-I234)</f>
        <v>-0.2916666666666667</v>
      </c>
      <c r="K234" s="5"/>
    </row>
    <row r="235" spans="1:11" ht="12.75">
      <c r="A235" s="7">
        <f t="shared" si="5"/>
        <v>40039</v>
      </c>
      <c r="B235" s="2"/>
      <c r="C235" s="2"/>
      <c r="D235" s="2"/>
      <c r="E235" s="2"/>
      <c r="F235" s="9"/>
      <c r="G235" s="5">
        <f>IF(OR(B235="",C235=""),0,MOD(C235-B235,1))+IF(OR(D235="",E235=""),0,MOD(E235-D235,1))+IF(F235="",0,VLOOKUP(F235,Données!$H$2:$I$8,2,FALSE))</f>
        <v>0</v>
      </c>
      <c r="H235" s="5"/>
      <c r="I235" s="5" t="str">
        <f>IF(H235="o",G235-Données!$G$1,"00:00")</f>
        <v>00:00</v>
      </c>
      <c r="J235" s="5">
        <f>IF(OR(F235=Données!$H$2,F235=Données!$H$3,F235=Données!$H$4,F235=Données!$H$5,F235=Données!$H$7,F235=Données!$H$6),"00:00",(G235-Données!$G$2)-I235)</f>
        <v>-0.2916666666666667</v>
      </c>
      <c r="K235" s="5"/>
    </row>
    <row r="236" spans="1:11" ht="12.75">
      <c r="A236" s="7">
        <f t="shared" si="5"/>
        <v>40040</v>
      </c>
      <c r="B236" s="2"/>
      <c r="C236" s="2"/>
      <c r="D236" s="2"/>
      <c r="E236" s="2"/>
      <c r="F236" s="9"/>
      <c r="G236" s="5">
        <f>IF(OR(B236="",C236=""),0,MOD(C236-B236,1))+IF(OR(D236="",E236=""),0,MOD(E236-D236,1))+IF(F236="",0,VLOOKUP(F236,Données!$H$2:$I$8,2,FALSE))</f>
        <v>0</v>
      </c>
      <c r="H236" s="5"/>
      <c r="I236" s="5" t="str">
        <f>IF(H236="o",G236-Données!$G$1,"00:00")</f>
        <v>00:00</v>
      </c>
      <c r="J236" s="5">
        <f>IF(OR(F236=Données!$H$2,F236=Données!$H$3,F236=Données!$H$4,F236=Données!$H$5,F236=Données!$H$7,F236=Données!$H$6),"00:00",(G236-Données!$G$2)-I236)</f>
        <v>-0.2916666666666667</v>
      </c>
      <c r="K236" s="5"/>
    </row>
    <row r="237" spans="1:11" ht="12.75">
      <c r="A237" s="7">
        <f t="shared" si="5"/>
        <v>40041</v>
      </c>
      <c r="B237" s="2"/>
      <c r="C237" s="2"/>
      <c r="D237" s="2"/>
      <c r="E237" s="2"/>
      <c r="F237" s="9"/>
      <c r="G237" s="5">
        <f>IF(OR(B237="",C237=""),0,MOD(C237-B237,1))+IF(OR(D237="",E237=""),0,MOD(E237-D237,1))+IF(F237="",0,VLOOKUP(F237,Données!$H$2:$I$8,2,FALSE))</f>
        <v>0</v>
      </c>
      <c r="H237" s="5"/>
      <c r="I237" s="5" t="str">
        <f>IF(H237="o",G237-Données!$G$1,"00:00")</f>
        <v>00:00</v>
      </c>
      <c r="J237" s="5">
        <f>IF(OR(F237=Données!$H$2,F237=Données!$H$3,F237=Données!$H$4,F237=Données!$H$5,F237=Données!$H$7,F237=Données!$H$6),"00:00",(G237-Données!$G$2)-I237)</f>
        <v>-0.2916666666666667</v>
      </c>
      <c r="K237" s="5"/>
    </row>
    <row r="238" spans="1:11" ht="12.75">
      <c r="A238" s="7">
        <f t="shared" si="5"/>
        <v>40042</v>
      </c>
      <c r="B238" s="2"/>
      <c r="C238" s="2"/>
      <c r="D238" s="2"/>
      <c r="E238" s="2"/>
      <c r="F238" s="9"/>
      <c r="G238" s="5">
        <f>IF(OR(B238="",C238=""),0,MOD(C238-B238,1))+IF(OR(D238="",E238=""),0,MOD(E238-D238,1))+IF(F238="",0,VLOOKUP(F238,Données!$H$2:$I$8,2,FALSE))</f>
        <v>0</v>
      </c>
      <c r="H238" s="5"/>
      <c r="I238" s="5" t="str">
        <f>IF(H238="o",G238-Données!$G$1,"00:00")</f>
        <v>00:00</v>
      </c>
      <c r="J238" s="5">
        <f>IF(OR(F238=Données!$H$2,F238=Données!$H$3,F238=Données!$H$4,F238=Données!$H$5,F238=Données!$H$7,F238=Données!$H$6),"00:00",(G238-Données!$G$2)-I238)</f>
        <v>-0.2916666666666667</v>
      </c>
      <c r="K238" s="5"/>
    </row>
    <row r="239" spans="1:11" ht="12.75">
      <c r="A239" s="7">
        <f t="shared" si="5"/>
        <v>40043</v>
      </c>
      <c r="B239" s="2"/>
      <c r="C239" s="2"/>
      <c r="D239" s="2"/>
      <c r="E239" s="2"/>
      <c r="F239" s="9"/>
      <c r="G239" s="5">
        <f>IF(OR(B239="",C239=""),0,MOD(C239-B239,1))+IF(OR(D239="",E239=""),0,MOD(E239-D239,1))+IF(F239="",0,VLOOKUP(F239,Données!$H$2:$I$8,2,FALSE))</f>
        <v>0</v>
      </c>
      <c r="H239" s="5"/>
      <c r="I239" s="5" t="str">
        <f>IF(H239="o",G239-Données!$G$1,"00:00")</f>
        <v>00:00</v>
      </c>
      <c r="J239" s="5">
        <f>IF(OR(F239=Données!$H$2,F239=Données!$H$3,F239=Données!$H$4,F239=Données!$H$5,F239=Données!$H$7,F239=Données!$H$6),"00:00",(G239-Données!$G$2)-I239)</f>
        <v>-0.2916666666666667</v>
      </c>
      <c r="K239" s="5"/>
    </row>
    <row r="240" spans="1:11" ht="12.75">
      <c r="A240" s="7">
        <f t="shared" si="5"/>
        <v>40044</v>
      </c>
      <c r="B240" s="2"/>
      <c r="C240" s="2"/>
      <c r="D240" s="2"/>
      <c r="E240" s="2"/>
      <c r="F240" s="9"/>
      <c r="G240" s="5">
        <f>IF(OR(B240="",C240=""),0,MOD(C240-B240,1))+IF(OR(D240="",E240=""),0,MOD(E240-D240,1))+IF(F240="",0,VLOOKUP(F240,Données!$H$2:$I$8,2,FALSE))</f>
        <v>0</v>
      </c>
      <c r="H240" s="5"/>
      <c r="I240" s="5" t="str">
        <f>IF(H240="o",G240-Données!$G$1,"00:00")</f>
        <v>00:00</v>
      </c>
      <c r="J240" s="5">
        <f>IF(OR(F240=Données!$H$2,F240=Données!$H$3,F240=Données!$H$4,F240=Données!$H$5,F240=Données!$H$7,F240=Données!$H$6),"00:00",(G240-Données!$G$2)-I240)</f>
        <v>-0.2916666666666667</v>
      </c>
      <c r="K240" s="5"/>
    </row>
    <row r="241" spans="1:11" ht="12.75">
      <c r="A241" s="7">
        <f t="shared" si="5"/>
        <v>40045</v>
      </c>
      <c r="B241" s="2"/>
      <c r="C241" s="2"/>
      <c r="D241" s="2"/>
      <c r="E241" s="2"/>
      <c r="F241" s="9"/>
      <c r="G241" s="5">
        <f>IF(OR(B241="",C241=""),0,MOD(C241-B241,1))+IF(OR(D241="",E241=""),0,MOD(E241-D241,1))+IF(F241="",0,VLOOKUP(F241,Données!$H$2:$I$8,2,FALSE))</f>
        <v>0</v>
      </c>
      <c r="H241" s="5"/>
      <c r="I241" s="5" t="str">
        <f>IF(H241="o",G241-Données!$G$1,"00:00")</f>
        <v>00:00</v>
      </c>
      <c r="J241" s="5">
        <f>IF(OR(F241=Données!$H$2,F241=Données!$H$3,F241=Données!$H$4,F241=Données!$H$5,F241=Données!$H$7,F241=Données!$H$6),"00:00",(G241-Données!$G$2)-I241)</f>
        <v>-0.2916666666666667</v>
      </c>
      <c r="K241" s="5"/>
    </row>
    <row r="242" spans="1:11" ht="12.75">
      <c r="A242" s="7">
        <f t="shared" si="5"/>
        <v>40046</v>
      </c>
      <c r="B242" s="2"/>
      <c r="C242" s="2"/>
      <c r="D242" s="2"/>
      <c r="E242" s="2"/>
      <c r="F242" s="9"/>
      <c r="G242" s="5">
        <f>IF(OR(B242="",C242=""),0,MOD(C242-B242,1))+IF(OR(D242="",E242=""),0,MOD(E242-D242,1))+IF(F242="",0,VLOOKUP(F242,Données!$H$2:$I$8,2,FALSE))</f>
        <v>0</v>
      </c>
      <c r="H242" s="5"/>
      <c r="I242" s="5" t="str">
        <f>IF(H242="o",G242-Données!$G$1,"00:00")</f>
        <v>00:00</v>
      </c>
      <c r="J242" s="5">
        <f>IF(OR(F242=Données!$H$2,F242=Données!$H$3,F242=Données!$H$4,F242=Données!$H$5,F242=Données!$H$7,F242=Données!$H$6),"00:00",(G242-Données!$G$2)-I242)</f>
        <v>-0.2916666666666667</v>
      </c>
      <c r="K242" s="5"/>
    </row>
    <row r="243" spans="1:11" ht="12.75">
      <c r="A243" s="7">
        <f t="shared" si="5"/>
        <v>40047</v>
      </c>
      <c r="B243" s="2"/>
      <c r="C243" s="2"/>
      <c r="D243" s="2"/>
      <c r="E243" s="2"/>
      <c r="F243" s="9"/>
      <c r="G243" s="5">
        <f>IF(OR(B243="",C243=""),0,MOD(C243-B243,1))+IF(OR(D243="",E243=""),0,MOD(E243-D243,1))+IF(F243="",0,VLOOKUP(F243,Données!$H$2:$I$8,2,FALSE))</f>
        <v>0</v>
      </c>
      <c r="H243" s="5"/>
      <c r="I243" s="5" t="str">
        <f>IF(H243="o",G243-Données!$G$1,"00:00")</f>
        <v>00:00</v>
      </c>
      <c r="J243" s="5">
        <f>IF(OR(F243=Données!$H$2,F243=Données!$H$3,F243=Données!$H$4,F243=Données!$H$5,F243=Données!$H$7,F243=Données!$H$6),"00:00",(G243-Données!$G$2)-I243)</f>
        <v>-0.2916666666666667</v>
      </c>
      <c r="K243" s="5"/>
    </row>
    <row r="244" spans="1:11" ht="12.75">
      <c r="A244" s="7">
        <f t="shared" si="5"/>
        <v>40048</v>
      </c>
      <c r="B244" s="2"/>
      <c r="C244" s="2"/>
      <c r="D244" s="2"/>
      <c r="E244" s="2"/>
      <c r="F244" s="9"/>
      <c r="G244" s="5">
        <f>IF(OR(B244="",C244=""),0,MOD(C244-B244,1))+IF(OR(D244="",E244=""),0,MOD(E244-D244,1))+IF(F244="",0,VLOOKUP(F244,Données!$H$2:$I$8,2,FALSE))</f>
        <v>0</v>
      </c>
      <c r="H244" s="5"/>
      <c r="I244" s="5" t="str">
        <f>IF(H244="o",G244-Données!$G$1,"00:00")</f>
        <v>00:00</v>
      </c>
      <c r="J244" s="5">
        <f>IF(OR(F244=Données!$H$2,F244=Données!$H$3,F244=Données!$H$4,F244=Données!$H$5,F244=Données!$H$7,F244=Données!$H$6),"00:00",(G244-Données!$G$2)-I244)</f>
        <v>-0.2916666666666667</v>
      </c>
      <c r="K244" s="5"/>
    </row>
    <row r="245" spans="1:11" ht="12.75">
      <c r="A245" s="7">
        <f t="shared" si="5"/>
        <v>40049</v>
      </c>
      <c r="B245" s="2"/>
      <c r="C245" s="2"/>
      <c r="D245" s="2"/>
      <c r="E245" s="2"/>
      <c r="F245" s="9"/>
      <c r="G245" s="5">
        <f>IF(OR(B245="",C245=""),0,MOD(C245-B245,1))+IF(OR(D245="",E245=""),0,MOD(E245-D245,1))+IF(F245="",0,VLOOKUP(F245,Données!$H$2:$I$8,2,FALSE))</f>
        <v>0</v>
      </c>
      <c r="H245" s="5"/>
      <c r="I245" s="5" t="str">
        <f>IF(H245="o",G245-Données!$G$1,"00:00")</f>
        <v>00:00</v>
      </c>
      <c r="J245" s="5">
        <f>IF(OR(F245=Données!$H$2,F245=Données!$H$3,F245=Données!$H$4,F245=Données!$H$5,F245=Données!$H$7,F245=Données!$H$6),"00:00",(G245-Données!$G$2)-I245)</f>
        <v>-0.2916666666666667</v>
      </c>
      <c r="K245" s="5"/>
    </row>
    <row r="246" spans="1:11" ht="12.75">
      <c r="A246" s="7">
        <f t="shared" si="5"/>
        <v>40050</v>
      </c>
      <c r="B246" s="2"/>
      <c r="C246" s="2"/>
      <c r="D246" s="2"/>
      <c r="E246" s="2"/>
      <c r="F246" s="9"/>
      <c r="G246" s="5">
        <f>IF(OR(B246="",C246=""),0,MOD(C246-B246,1))+IF(OR(D246="",E246=""),0,MOD(E246-D246,1))+IF(F246="",0,VLOOKUP(F246,Données!$H$2:$I$8,2,FALSE))</f>
        <v>0</v>
      </c>
      <c r="H246" s="5"/>
      <c r="I246" s="5" t="str">
        <f>IF(H246="o",G246-Données!$G$1,"00:00")</f>
        <v>00:00</v>
      </c>
      <c r="J246" s="5">
        <f>IF(OR(F246=Données!$H$2,F246=Données!$H$3,F246=Données!$H$4,F246=Données!$H$5,F246=Données!$H$7,F246=Données!$H$6),"00:00",(G246-Données!$G$2)-I246)</f>
        <v>-0.2916666666666667</v>
      </c>
      <c r="K246" s="5"/>
    </row>
    <row r="247" spans="1:11" ht="12.75">
      <c r="A247" s="7">
        <f t="shared" si="5"/>
        <v>40051</v>
      </c>
      <c r="B247" s="2"/>
      <c r="C247" s="2"/>
      <c r="D247" s="2"/>
      <c r="E247" s="2"/>
      <c r="F247" s="9"/>
      <c r="G247" s="5">
        <f>IF(OR(B247="",C247=""),0,MOD(C247-B247,1))+IF(OR(D247="",E247=""),0,MOD(E247-D247,1))+IF(F247="",0,VLOOKUP(F247,Données!$H$2:$I$8,2,FALSE))</f>
        <v>0</v>
      </c>
      <c r="H247" s="5"/>
      <c r="I247" s="5" t="str">
        <f>IF(H247="o",G247-Données!$G$1,"00:00")</f>
        <v>00:00</v>
      </c>
      <c r="J247" s="5">
        <f>IF(OR(F247=Données!$H$2,F247=Données!$H$3,F247=Données!$H$4,F247=Données!$H$5,F247=Données!$H$7,F247=Données!$H$6),"00:00",(G247-Données!$G$2)-I247)</f>
        <v>-0.2916666666666667</v>
      </c>
      <c r="K247" s="5"/>
    </row>
    <row r="248" spans="1:11" ht="12.75">
      <c r="A248" s="7">
        <f t="shared" si="5"/>
        <v>40052</v>
      </c>
      <c r="B248" s="2"/>
      <c r="C248" s="2"/>
      <c r="D248" s="2"/>
      <c r="E248" s="2"/>
      <c r="F248" s="9"/>
      <c r="G248" s="5">
        <f>IF(OR(B248="",C248=""),0,MOD(C248-B248,1))+IF(OR(D248="",E248=""),0,MOD(E248-D248,1))+IF(F248="",0,VLOOKUP(F248,Données!$H$2:$I$8,2,FALSE))</f>
        <v>0</v>
      </c>
      <c r="H248" s="5"/>
      <c r="I248" s="5" t="str">
        <f>IF(H248="o",G248-Données!$G$1,"00:00")</f>
        <v>00:00</v>
      </c>
      <c r="J248" s="5">
        <f>IF(OR(F248=Données!$H$2,F248=Données!$H$3,F248=Données!$H$4,F248=Données!$H$5,F248=Données!$H$7,F248=Données!$H$6),"00:00",(G248-Données!$G$2)-I248)</f>
        <v>-0.2916666666666667</v>
      </c>
      <c r="K248" s="5"/>
    </row>
    <row r="249" spans="1:11" ht="12.75">
      <c r="A249" s="7">
        <f t="shared" si="5"/>
        <v>40053</v>
      </c>
      <c r="B249" s="2"/>
      <c r="C249" s="2"/>
      <c r="D249" s="2"/>
      <c r="E249" s="2"/>
      <c r="F249" s="9"/>
      <c r="G249" s="5">
        <f>IF(OR(B249="",C249=""),0,MOD(C249-B249,1))+IF(OR(D249="",E249=""),0,MOD(E249-D249,1))+IF(F249="",0,VLOOKUP(F249,Données!$H$2:$I$8,2,FALSE))</f>
        <v>0</v>
      </c>
      <c r="H249" s="5"/>
      <c r="I249" s="5" t="str">
        <f>IF(H249="o",G249-Données!$G$1,"00:00")</f>
        <v>00:00</v>
      </c>
      <c r="J249" s="5">
        <f>IF(OR(F249=Données!$H$2,F249=Données!$H$3,F249=Données!$H$4,F249=Données!$H$5,F249=Données!$H$7,F249=Données!$H$6),"00:00",(G249-Données!$G$2)-I249)</f>
        <v>-0.2916666666666667</v>
      </c>
      <c r="K249" s="5"/>
    </row>
    <row r="250" spans="1:11" ht="12.75">
      <c r="A250" s="7">
        <f t="shared" si="5"/>
        <v>40054</v>
      </c>
      <c r="B250" s="2"/>
      <c r="C250" s="2"/>
      <c r="D250" s="2"/>
      <c r="E250" s="2"/>
      <c r="F250" s="9"/>
      <c r="G250" s="5">
        <f>IF(OR(B250="",C250=""),0,MOD(C250-B250,1))+IF(OR(D250="",E250=""),0,MOD(E250-D250,1))+IF(F250="",0,VLOOKUP(F250,Données!$H$2:$I$8,2,FALSE))</f>
        <v>0</v>
      </c>
      <c r="H250" s="5"/>
      <c r="I250" s="5" t="str">
        <f>IF(H250="o",G250-Données!$G$1,"00:00")</f>
        <v>00:00</v>
      </c>
      <c r="J250" s="5">
        <f>IF(OR(F250=Données!$H$2,F250=Données!$H$3,F250=Données!$H$4,F250=Données!$H$5,F250=Données!$H$7,F250=Données!$H$6),"00:00",(G250-Données!$G$2)-I250)</f>
        <v>-0.2916666666666667</v>
      </c>
      <c r="K250" s="5"/>
    </row>
    <row r="251" spans="1:11" ht="12.75">
      <c r="A251" s="7">
        <f t="shared" si="5"/>
        <v>40055</v>
      </c>
      <c r="B251" s="2"/>
      <c r="C251" s="2"/>
      <c r="D251" s="2"/>
      <c r="E251" s="2"/>
      <c r="F251" s="9"/>
      <c r="G251" s="5">
        <f>IF(OR(B251="",C251=""),0,MOD(C251-B251,1))+IF(OR(D251="",E251=""),0,MOD(E251-D251,1))+IF(F251="",0,VLOOKUP(F251,Données!$H$2:$I$8,2,FALSE))</f>
        <v>0</v>
      </c>
      <c r="H251" s="5"/>
      <c r="I251" s="5" t="str">
        <f>IF(H251="o",G251-Données!$G$1,"00:00")</f>
        <v>00:00</v>
      </c>
      <c r="J251" s="5">
        <f>IF(OR(F251=Données!$H$2,F251=Données!$H$3,F251=Données!$H$4,F251=Données!$H$5,F251=Données!$H$7,F251=Données!$H$6),"00:00",(G251-Données!$G$2)-I251)</f>
        <v>-0.2916666666666667</v>
      </c>
      <c r="K251" s="5"/>
    </row>
    <row r="252" spans="1:11" ht="12.75">
      <c r="A252" s="7">
        <f t="shared" si="5"/>
        <v>40056</v>
      </c>
      <c r="B252" s="2"/>
      <c r="C252" s="2"/>
      <c r="D252" s="2"/>
      <c r="E252" s="2"/>
      <c r="F252" s="9"/>
      <c r="G252" s="5">
        <f>IF(OR(B252="",C252=""),0,MOD(C252-B252,1))+IF(OR(D252="",E252=""),0,MOD(E252-D252,1))+IF(F252="",0,VLOOKUP(F252,Données!$H$2:$I$8,2,FALSE))</f>
        <v>0</v>
      </c>
      <c r="H252" s="5"/>
      <c r="I252" s="5" t="str">
        <f>IF(H252="o",G252-Données!$G$1,"00:00")</f>
        <v>00:00</v>
      </c>
      <c r="J252" s="5">
        <f>IF(OR(F252=Données!$H$2,F252=Données!$H$3,F252=Données!$H$4,F252=Données!$H$5,F252=Données!$H$7,F252=Données!$H$6),"00:00",(G252-Données!$G$2)-I252)</f>
        <v>-0.2916666666666667</v>
      </c>
      <c r="K252" s="5"/>
    </row>
    <row r="253" spans="1:11" ht="12.75">
      <c r="A253" s="7">
        <f t="shared" si="5"/>
        <v>40057</v>
      </c>
      <c r="B253" s="2"/>
      <c r="C253" s="2"/>
      <c r="D253" s="2"/>
      <c r="E253" s="2"/>
      <c r="F253" s="9"/>
      <c r="G253" s="5">
        <f>IF(OR(B253="",C253=""),0,MOD(C253-B253,1))+IF(OR(D253="",E253=""),0,MOD(E253-D253,1))+IF(F253="",0,VLOOKUP(F253,Données!$H$2:$I$8,2,FALSE))</f>
        <v>0</v>
      </c>
      <c r="H253" s="5"/>
      <c r="I253" s="5" t="str">
        <f>IF(H253="o",G253-Données!$G$1,"00:00")</f>
        <v>00:00</v>
      </c>
      <c r="J253" s="5">
        <f>IF(OR(F253=Données!$H$2,F253=Données!$H$3,F253=Données!$H$4,F253=Données!$H$5,F253=Données!$H$7,F253=Données!$H$6),"00:00",(G253-Données!$G$2)-I253)</f>
        <v>-0.2916666666666667</v>
      </c>
      <c r="K253" s="5"/>
    </row>
    <row r="254" spans="1:11" ht="12.75">
      <c r="A254" s="7">
        <f t="shared" si="5"/>
        <v>40058</v>
      </c>
      <c r="B254" s="2"/>
      <c r="C254" s="2"/>
      <c r="D254" s="2"/>
      <c r="E254" s="2"/>
      <c r="F254" s="9"/>
      <c r="G254" s="5">
        <f>IF(OR(B254="",C254=""),0,MOD(C254-B254,1))+IF(OR(D254="",E254=""),0,MOD(E254-D254,1))+IF(F254="",0,VLOOKUP(F254,Données!$H$2:$I$8,2,FALSE))</f>
        <v>0</v>
      </c>
      <c r="H254" s="5"/>
      <c r="I254" s="5" t="str">
        <f>IF(H254="o",G254-Données!$G$1,"00:00")</f>
        <v>00:00</v>
      </c>
      <c r="J254" s="5">
        <f>IF(OR(F254=Données!$H$2,F254=Données!$H$3,F254=Données!$H$4,F254=Données!$H$5,F254=Données!$H$7,F254=Données!$H$6),"00:00",(G254-Données!$G$2)-I254)</f>
        <v>-0.2916666666666667</v>
      </c>
      <c r="K254" s="5"/>
    </row>
    <row r="255" spans="1:11" ht="12.75">
      <c r="A255" s="7">
        <f t="shared" si="5"/>
        <v>40059</v>
      </c>
      <c r="B255" s="2"/>
      <c r="C255" s="2"/>
      <c r="D255" s="2"/>
      <c r="E255" s="2"/>
      <c r="F255" s="9"/>
      <c r="G255" s="5">
        <f>IF(OR(B255="",C255=""),0,MOD(C255-B255,1))+IF(OR(D255="",E255=""),0,MOD(E255-D255,1))+IF(F255="",0,VLOOKUP(F255,Données!$H$2:$I$8,2,FALSE))</f>
        <v>0</v>
      </c>
      <c r="H255" s="5"/>
      <c r="I255" s="5" t="str">
        <f>IF(H255="o",G255-Données!$G$1,"00:00")</f>
        <v>00:00</v>
      </c>
      <c r="J255" s="5">
        <f>IF(OR(F255=Données!$H$2,F255=Données!$H$3,F255=Données!$H$4,F255=Données!$H$5,F255=Données!$H$7,F255=Données!$H$6),"00:00",(G255-Données!$G$2)-I255)</f>
        <v>-0.2916666666666667</v>
      </c>
      <c r="K255" s="5"/>
    </row>
    <row r="256" spans="1:11" ht="12.75">
      <c r="A256" s="7">
        <f t="shared" si="5"/>
        <v>40060</v>
      </c>
      <c r="B256" s="2"/>
      <c r="C256" s="2"/>
      <c r="D256" s="2"/>
      <c r="E256" s="2"/>
      <c r="F256" s="9"/>
      <c r="G256" s="5">
        <f>IF(OR(B256="",C256=""),0,MOD(C256-B256,1))+IF(OR(D256="",E256=""),0,MOD(E256-D256,1))+IF(F256="",0,VLOOKUP(F256,Données!$H$2:$I$8,2,FALSE))</f>
        <v>0</v>
      </c>
      <c r="H256" s="5"/>
      <c r="I256" s="5" t="str">
        <f>IF(H256="o",G256-Données!$G$1,"00:00")</f>
        <v>00:00</v>
      </c>
      <c r="J256" s="5">
        <f>IF(OR(F256=Données!$H$2,F256=Données!$H$3,F256=Données!$H$4,F256=Données!$H$5,F256=Données!$H$7,F256=Données!$H$6),"00:00",(G256-Données!$G$2)-I256)</f>
        <v>-0.2916666666666667</v>
      </c>
      <c r="K256" s="5"/>
    </row>
    <row r="257" spans="1:11" ht="12.75">
      <c r="A257" s="7">
        <f t="shared" si="5"/>
        <v>40061</v>
      </c>
      <c r="B257" s="2"/>
      <c r="C257" s="2"/>
      <c r="D257" s="2"/>
      <c r="E257" s="2"/>
      <c r="F257" s="9"/>
      <c r="G257" s="5">
        <f>IF(OR(B257="",C257=""),0,MOD(C257-B257,1))+IF(OR(D257="",E257=""),0,MOD(E257-D257,1))+IF(F257="",0,VLOOKUP(F257,Données!$H$2:$I$8,2,FALSE))</f>
        <v>0</v>
      </c>
      <c r="H257" s="5"/>
      <c r="I257" s="5" t="str">
        <f>IF(H257="o",G257-Données!$G$1,"00:00")</f>
        <v>00:00</v>
      </c>
      <c r="J257" s="5">
        <f>IF(OR(F257=Données!$H$2,F257=Données!$H$3,F257=Données!$H$4,F257=Données!$H$5,F257=Données!$H$7,F257=Données!$H$6),"00:00",(G257-Données!$G$2)-I257)</f>
        <v>-0.2916666666666667</v>
      </c>
      <c r="K257" s="5"/>
    </row>
    <row r="258" spans="1:11" ht="12.75">
      <c r="A258" s="7">
        <f t="shared" si="5"/>
        <v>40062</v>
      </c>
      <c r="B258" s="2"/>
      <c r="C258" s="2"/>
      <c r="D258" s="2"/>
      <c r="E258" s="2"/>
      <c r="F258" s="9"/>
      <c r="G258" s="5">
        <f>IF(OR(B258="",C258=""),0,MOD(C258-B258,1))+IF(OR(D258="",E258=""),0,MOD(E258-D258,1))+IF(F258="",0,VLOOKUP(F258,Données!$H$2:$I$8,2,FALSE))</f>
        <v>0</v>
      </c>
      <c r="H258" s="5"/>
      <c r="I258" s="5" t="str">
        <f>IF(H258="o",G258-Données!$G$1,"00:00")</f>
        <v>00:00</v>
      </c>
      <c r="J258" s="5">
        <f>IF(OR(F258=Données!$H$2,F258=Données!$H$3,F258=Données!$H$4,F258=Données!$H$5,F258=Données!$H$7,F258=Données!$H$6),"00:00",(G258-Données!$G$2)-I258)</f>
        <v>-0.2916666666666667</v>
      </c>
      <c r="K258" s="5"/>
    </row>
    <row r="259" spans="1:11" ht="12.75">
      <c r="A259" s="7">
        <f t="shared" si="5"/>
        <v>40063</v>
      </c>
      <c r="B259" s="2"/>
      <c r="C259" s="2"/>
      <c r="D259" s="2"/>
      <c r="E259" s="2"/>
      <c r="F259" s="9"/>
      <c r="G259" s="5">
        <f>IF(OR(B259="",C259=""),0,MOD(C259-B259,1))+IF(OR(D259="",E259=""),0,MOD(E259-D259,1))+IF(F259="",0,VLOOKUP(F259,Données!$H$2:$I$8,2,FALSE))</f>
        <v>0</v>
      </c>
      <c r="H259" s="5"/>
      <c r="I259" s="5" t="str">
        <f>IF(H259="o",G259-Données!$G$1,"00:00")</f>
        <v>00:00</v>
      </c>
      <c r="J259" s="5">
        <f>IF(OR(F259=Données!$H$2,F259=Données!$H$3,F259=Données!$H$4,F259=Données!$H$5,F259=Données!$H$7,F259=Données!$H$6),"00:00",(G259-Données!$G$2)-I259)</f>
        <v>-0.2916666666666667</v>
      </c>
      <c r="K259" s="5"/>
    </row>
    <row r="260" spans="1:11" ht="12.75">
      <c r="A260" s="7">
        <f t="shared" si="5"/>
        <v>40064</v>
      </c>
      <c r="B260" s="2"/>
      <c r="C260" s="2"/>
      <c r="D260" s="2"/>
      <c r="E260" s="2"/>
      <c r="F260" s="9"/>
      <c r="G260" s="5">
        <f>IF(OR(B260="",C260=""),0,MOD(C260-B260,1))+IF(OR(D260="",E260=""),0,MOD(E260-D260,1))+IF(F260="",0,VLOOKUP(F260,Données!$H$2:$I$8,2,FALSE))</f>
        <v>0</v>
      </c>
      <c r="H260" s="5"/>
      <c r="I260" s="5" t="str">
        <f>IF(H260="o",G260-Données!$G$1,"00:00")</f>
        <v>00:00</v>
      </c>
      <c r="J260" s="5">
        <f>IF(OR(F260=Données!$H$2,F260=Données!$H$3,F260=Données!$H$4,F260=Données!$H$5,F260=Données!$H$7,F260=Données!$H$6),"00:00",(G260-Données!$G$2)-I260)</f>
        <v>-0.2916666666666667</v>
      </c>
      <c r="K260" s="5"/>
    </row>
    <row r="261" spans="1:11" ht="12.75">
      <c r="A261" s="7">
        <f t="shared" si="5"/>
        <v>40065</v>
      </c>
      <c r="B261" s="2"/>
      <c r="C261" s="2"/>
      <c r="D261" s="2"/>
      <c r="E261" s="2"/>
      <c r="F261" s="9"/>
      <c r="G261" s="5">
        <f>IF(OR(B261="",C261=""),0,MOD(C261-B261,1))+IF(OR(D261="",E261=""),0,MOD(E261-D261,1))+IF(F261="",0,VLOOKUP(F261,Données!$H$2:$I$8,2,FALSE))</f>
        <v>0</v>
      </c>
      <c r="H261" s="5"/>
      <c r="I261" s="5" t="str">
        <f>IF(H261="o",G261-Données!$G$1,"00:00")</f>
        <v>00:00</v>
      </c>
      <c r="J261" s="5">
        <f>IF(OR(F261=Données!$H$2,F261=Données!$H$3,F261=Données!$H$4,F261=Données!$H$5,F261=Données!$H$7,F261=Données!$H$6),"00:00",(G261-Données!$G$2)-I261)</f>
        <v>-0.2916666666666667</v>
      </c>
      <c r="K261" s="5"/>
    </row>
    <row r="262" spans="1:11" ht="12.75">
      <c r="A262" s="7">
        <f t="shared" si="5"/>
        <v>40066</v>
      </c>
      <c r="B262" s="2"/>
      <c r="C262" s="2"/>
      <c r="D262" s="2"/>
      <c r="E262" s="2"/>
      <c r="F262" s="9"/>
      <c r="G262" s="5">
        <f>IF(OR(B262="",C262=""),0,MOD(C262-B262,1))+IF(OR(D262="",E262=""),0,MOD(E262-D262,1))+IF(F262="",0,VLOOKUP(F262,Données!$H$2:$I$8,2,FALSE))</f>
        <v>0</v>
      </c>
      <c r="H262" s="5"/>
      <c r="I262" s="5" t="str">
        <f>IF(H262="o",G262-Données!$G$1,"00:00")</f>
        <v>00:00</v>
      </c>
      <c r="J262" s="5">
        <f>IF(OR(F262=Données!$H$2,F262=Données!$H$3,F262=Données!$H$4,F262=Données!$H$5,F262=Données!$H$7,F262=Données!$H$6),"00:00",(G262-Données!$G$2)-I262)</f>
        <v>-0.2916666666666667</v>
      </c>
      <c r="K262" s="5"/>
    </row>
    <row r="263" spans="1:11" ht="12.75">
      <c r="A263" s="7">
        <f t="shared" si="5"/>
        <v>40067</v>
      </c>
      <c r="B263" s="2"/>
      <c r="C263" s="2"/>
      <c r="D263" s="2"/>
      <c r="E263" s="2"/>
      <c r="F263" s="9"/>
      <c r="G263" s="5">
        <f>IF(OR(B263="",C263=""),0,MOD(C263-B263,1))+IF(OR(D263="",E263=""),0,MOD(E263-D263,1))+IF(F263="",0,VLOOKUP(F263,Données!$H$2:$I$8,2,FALSE))</f>
        <v>0</v>
      </c>
      <c r="H263" s="5"/>
      <c r="I263" s="5" t="str">
        <f>IF(H263="o",G263-Données!$G$1,"00:00")</f>
        <v>00:00</v>
      </c>
      <c r="J263" s="5">
        <f>IF(OR(F263=Données!$H$2,F263=Données!$H$3,F263=Données!$H$4,F263=Données!$H$5,F263=Données!$H$7,F263=Données!$H$6),"00:00",(G263-Données!$G$2)-I263)</f>
        <v>-0.2916666666666667</v>
      </c>
      <c r="K263" s="5"/>
    </row>
    <row r="264" spans="1:11" ht="12.75">
      <c r="A264" s="7">
        <f t="shared" si="5"/>
        <v>40068</v>
      </c>
      <c r="B264" s="2"/>
      <c r="C264" s="2"/>
      <c r="D264" s="2"/>
      <c r="E264" s="2"/>
      <c r="F264" s="9"/>
      <c r="G264" s="5">
        <f>IF(OR(B264="",C264=""),0,MOD(C264-B264,1))+IF(OR(D264="",E264=""),0,MOD(E264-D264,1))+IF(F264="",0,VLOOKUP(F264,Données!$H$2:$I$8,2,FALSE))</f>
        <v>0</v>
      </c>
      <c r="H264" s="5"/>
      <c r="I264" s="5" t="str">
        <f>IF(H264="o",G264-Données!$G$1,"00:00")</f>
        <v>00:00</v>
      </c>
      <c r="J264" s="5">
        <f>IF(OR(F264=Données!$H$2,F264=Données!$H$3,F264=Données!$H$4,F264=Données!$H$5,F264=Données!$H$7,F264=Données!$H$6),"00:00",(G264-Données!$G$2)-I264)</f>
        <v>-0.2916666666666667</v>
      </c>
      <c r="K264" s="5"/>
    </row>
    <row r="265" spans="1:11" ht="12.75">
      <c r="A265" s="7">
        <f t="shared" si="5"/>
        <v>40069</v>
      </c>
      <c r="B265" s="2"/>
      <c r="C265" s="2"/>
      <c r="D265" s="2"/>
      <c r="E265" s="2"/>
      <c r="F265" s="9"/>
      <c r="G265" s="5">
        <f>IF(OR(B265="",C265=""),0,MOD(C265-B265,1))+IF(OR(D265="",E265=""),0,MOD(E265-D265,1))+IF(F265="",0,VLOOKUP(F265,Données!$H$2:$I$8,2,FALSE))</f>
        <v>0</v>
      </c>
      <c r="H265" s="5"/>
      <c r="I265" s="5" t="str">
        <f>IF(H265="o",G265-Données!$G$1,"00:00")</f>
        <v>00:00</v>
      </c>
      <c r="J265" s="5">
        <f>IF(OR(F265=Données!$H$2,F265=Données!$H$3,F265=Données!$H$4,F265=Données!$H$5,F265=Données!$H$7,F265=Données!$H$6),"00:00",(G265-Données!$G$2)-I265)</f>
        <v>-0.2916666666666667</v>
      </c>
      <c r="K265" s="5"/>
    </row>
    <row r="266" spans="1:11" ht="12.75">
      <c r="A266" s="7">
        <f aca="true" t="shared" si="6" ref="A266:A329">A265+1</f>
        <v>40070</v>
      </c>
      <c r="B266" s="2"/>
      <c r="C266" s="2"/>
      <c r="D266" s="2"/>
      <c r="E266" s="2"/>
      <c r="F266" s="9"/>
      <c r="G266" s="5">
        <f>IF(OR(B266="",C266=""),0,MOD(C266-B266,1))+IF(OR(D266="",E266=""),0,MOD(E266-D266,1))+IF(F266="",0,VLOOKUP(F266,Données!$H$2:$I$8,2,FALSE))</f>
        <v>0</v>
      </c>
      <c r="H266" s="5"/>
      <c r="I266" s="5" t="str">
        <f>IF(H266="o",G266-Données!$G$1,"00:00")</f>
        <v>00:00</v>
      </c>
      <c r="J266" s="5">
        <f>IF(OR(F266=Données!$H$2,F266=Données!$H$3,F266=Données!$H$4,F266=Données!$H$5,F266=Données!$H$7,F266=Données!$H$6),"00:00",(G266-Données!$G$2)-I266)</f>
        <v>-0.2916666666666667</v>
      </c>
      <c r="K266" s="5"/>
    </row>
    <row r="267" spans="1:11" ht="12.75">
      <c r="A267" s="7">
        <f t="shared" si="6"/>
        <v>40071</v>
      </c>
      <c r="B267" s="2"/>
      <c r="C267" s="2"/>
      <c r="D267" s="2"/>
      <c r="E267" s="2"/>
      <c r="F267" s="9"/>
      <c r="G267" s="5">
        <f>IF(OR(B267="",C267=""),0,MOD(C267-B267,1))+IF(OR(D267="",E267=""),0,MOD(E267-D267,1))+IF(F267="",0,VLOOKUP(F267,Données!$H$2:$I$8,2,FALSE))</f>
        <v>0</v>
      </c>
      <c r="H267" s="5"/>
      <c r="I267" s="5" t="str">
        <f>IF(H267="o",G267-Données!$G$1,"00:00")</f>
        <v>00:00</v>
      </c>
      <c r="J267" s="5">
        <f>IF(OR(F267=Données!$H$2,F267=Données!$H$3,F267=Données!$H$4,F267=Données!$H$5,F267=Données!$H$7,F267=Données!$H$6),"00:00",(G267-Données!$G$2)-I267)</f>
        <v>-0.2916666666666667</v>
      </c>
      <c r="K267" s="5"/>
    </row>
    <row r="268" spans="1:11" ht="12.75">
      <c r="A268" s="7">
        <f t="shared" si="6"/>
        <v>40072</v>
      </c>
      <c r="B268" s="2"/>
      <c r="C268" s="2"/>
      <c r="D268" s="2"/>
      <c r="E268" s="2"/>
      <c r="F268" s="9"/>
      <c r="G268" s="5">
        <f>IF(OR(B268="",C268=""),0,MOD(C268-B268,1))+IF(OR(D268="",E268=""),0,MOD(E268-D268,1))+IF(F268="",0,VLOOKUP(F268,Données!$H$2:$I$8,2,FALSE))</f>
        <v>0</v>
      </c>
      <c r="H268" s="5"/>
      <c r="I268" s="5" t="str">
        <f>IF(H268="o",G268-Données!$G$1,"00:00")</f>
        <v>00:00</v>
      </c>
      <c r="J268" s="5">
        <f>IF(OR(F268=Données!$H$2,F268=Données!$H$3,F268=Données!$H$4,F268=Données!$H$5,F268=Données!$H$7,F268=Données!$H$6),"00:00",(G268-Données!$G$2)-I268)</f>
        <v>-0.2916666666666667</v>
      </c>
      <c r="K268" s="5"/>
    </row>
    <row r="269" spans="1:11" ht="12.75">
      <c r="A269" s="7">
        <f t="shared" si="6"/>
        <v>40073</v>
      </c>
      <c r="B269" s="2"/>
      <c r="C269" s="2"/>
      <c r="D269" s="2"/>
      <c r="E269" s="2"/>
      <c r="F269" s="9"/>
      <c r="G269" s="5">
        <f>IF(OR(B269="",C269=""),0,MOD(C269-B269,1))+IF(OR(D269="",E269=""),0,MOD(E269-D269,1))+IF(F269="",0,VLOOKUP(F269,Données!$H$2:$I$8,2,FALSE))</f>
        <v>0</v>
      </c>
      <c r="H269" s="5"/>
      <c r="I269" s="5" t="str">
        <f>IF(H269="o",G269-Données!$G$1,"00:00")</f>
        <v>00:00</v>
      </c>
      <c r="J269" s="5">
        <f>IF(OR(F269=Données!$H$2,F269=Données!$H$3,F269=Données!$H$4,F269=Données!$H$5,F269=Données!$H$7,F269=Données!$H$6),"00:00",(G269-Données!$G$2)-I269)</f>
        <v>-0.2916666666666667</v>
      </c>
      <c r="K269" s="5"/>
    </row>
    <row r="270" spans="1:11" ht="12.75">
      <c r="A270" s="7">
        <f t="shared" si="6"/>
        <v>40074</v>
      </c>
      <c r="B270" s="2"/>
      <c r="C270" s="2"/>
      <c r="D270" s="2"/>
      <c r="E270" s="2"/>
      <c r="F270" s="9"/>
      <c r="G270" s="5">
        <f>IF(OR(B270="",C270=""),0,MOD(C270-B270,1))+IF(OR(D270="",E270=""),0,MOD(E270-D270,1))+IF(F270="",0,VLOOKUP(F270,Données!$H$2:$I$8,2,FALSE))</f>
        <v>0</v>
      </c>
      <c r="H270" s="5"/>
      <c r="I270" s="5" t="str">
        <f>IF(H270="o",G270-Données!$G$1,"00:00")</f>
        <v>00:00</v>
      </c>
      <c r="J270" s="5">
        <f>IF(OR(F270=Données!$H$2,F270=Données!$H$3,F270=Données!$H$4,F270=Données!$H$5,F270=Données!$H$7,F270=Données!$H$6),"00:00",(G270-Données!$G$2)-I270)</f>
        <v>-0.2916666666666667</v>
      </c>
      <c r="K270" s="5"/>
    </row>
    <row r="271" spans="1:11" ht="12.75">
      <c r="A271" s="7">
        <f t="shared" si="6"/>
        <v>40075</v>
      </c>
      <c r="B271" s="2"/>
      <c r="C271" s="2"/>
      <c r="D271" s="2"/>
      <c r="E271" s="2"/>
      <c r="F271" s="9"/>
      <c r="G271" s="5">
        <f>IF(OR(B271="",C271=""),0,MOD(C271-B271,1))+IF(OR(D271="",E271=""),0,MOD(E271-D271,1))+IF(F271="",0,VLOOKUP(F271,Données!$H$2:$I$8,2,FALSE))</f>
        <v>0</v>
      </c>
      <c r="H271" s="5"/>
      <c r="I271" s="5" t="str">
        <f>IF(H271="o",G271-Données!$G$1,"00:00")</f>
        <v>00:00</v>
      </c>
      <c r="J271" s="5">
        <f>IF(OR(F271=Données!$H$2,F271=Données!$H$3,F271=Données!$H$4,F271=Données!$H$5,F271=Données!$H$7,F271=Données!$H$6),"00:00",(G271-Données!$G$2)-I271)</f>
        <v>-0.2916666666666667</v>
      </c>
      <c r="K271" s="5"/>
    </row>
    <row r="272" spans="1:11" ht="12.75">
      <c r="A272" s="7">
        <f t="shared" si="6"/>
        <v>40076</v>
      </c>
      <c r="B272" s="2"/>
      <c r="C272" s="2"/>
      <c r="D272" s="2"/>
      <c r="E272" s="2"/>
      <c r="F272" s="9"/>
      <c r="G272" s="5">
        <f>IF(OR(B272="",C272=""),0,MOD(C272-B272,1))+IF(OR(D272="",E272=""),0,MOD(E272-D272,1))+IF(F272="",0,VLOOKUP(F272,Données!$H$2:$I$8,2,FALSE))</f>
        <v>0</v>
      </c>
      <c r="H272" s="5"/>
      <c r="I272" s="5" t="str">
        <f>IF(H272="o",G272-Données!$G$1,"00:00")</f>
        <v>00:00</v>
      </c>
      <c r="J272" s="5">
        <f>IF(OR(F272=Données!$H$2,F272=Données!$H$3,F272=Données!$H$4,F272=Données!$H$5,F272=Données!$H$7,F272=Données!$H$6),"00:00",(G272-Données!$G$2)-I272)</f>
        <v>-0.2916666666666667</v>
      </c>
      <c r="K272" s="5"/>
    </row>
    <row r="273" spans="1:11" ht="12.75">
      <c r="A273" s="7">
        <f t="shared" si="6"/>
        <v>40077</v>
      </c>
      <c r="B273" s="2"/>
      <c r="C273" s="2"/>
      <c r="D273" s="2"/>
      <c r="E273" s="2"/>
      <c r="F273" s="9"/>
      <c r="G273" s="5">
        <f>IF(OR(B273="",C273=""),0,MOD(C273-B273,1))+IF(OR(D273="",E273=""),0,MOD(E273-D273,1))+IF(F273="",0,VLOOKUP(F273,Données!$H$2:$I$8,2,FALSE))</f>
        <v>0</v>
      </c>
      <c r="H273" s="5"/>
      <c r="I273" s="5" t="str">
        <f>IF(H273="o",G273-Données!$G$1,"00:00")</f>
        <v>00:00</v>
      </c>
      <c r="J273" s="5">
        <f>IF(OR(F273=Données!$H$2,F273=Données!$H$3,F273=Données!$H$4,F273=Données!$H$5,F273=Données!$H$7,F273=Données!$H$6),"00:00",(G273-Données!$G$2)-I273)</f>
        <v>-0.2916666666666667</v>
      </c>
      <c r="K273" s="5"/>
    </row>
    <row r="274" spans="1:11" ht="12.75">
      <c r="A274" s="7">
        <f t="shared" si="6"/>
        <v>40078</v>
      </c>
      <c r="B274" s="2"/>
      <c r="C274" s="2"/>
      <c r="D274" s="2"/>
      <c r="E274" s="2"/>
      <c r="F274" s="9"/>
      <c r="G274" s="5">
        <f>IF(OR(B274="",C274=""),0,MOD(C274-B274,1))+IF(OR(D274="",E274=""),0,MOD(E274-D274,1))+IF(F274="",0,VLOOKUP(F274,Données!$H$2:$I$8,2,FALSE))</f>
        <v>0</v>
      </c>
      <c r="H274" s="5"/>
      <c r="I274" s="5" t="str">
        <f>IF(H274="o",G274-Données!$G$1,"00:00")</f>
        <v>00:00</v>
      </c>
      <c r="J274" s="5">
        <f>IF(OR(F274=Données!$H$2,F274=Données!$H$3,F274=Données!$H$4,F274=Données!$H$5,F274=Données!$H$7,F274=Données!$H$6),"00:00",(G274-Données!$G$2)-I274)</f>
        <v>-0.2916666666666667</v>
      </c>
      <c r="K274" s="5"/>
    </row>
    <row r="275" spans="1:11" ht="12.75">
      <c r="A275" s="7">
        <f t="shared" si="6"/>
        <v>40079</v>
      </c>
      <c r="B275" s="2"/>
      <c r="C275" s="2"/>
      <c r="D275" s="2"/>
      <c r="E275" s="2"/>
      <c r="F275" s="9"/>
      <c r="G275" s="5">
        <f>IF(OR(B275="",C275=""),0,MOD(C275-B275,1))+IF(OR(D275="",E275=""),0,MOD(E275-D275,1))+IF(F275="",0,VLOOKUP(F275,Données!$H$2:$I$8,2,FALSE))</f>
        <v>0</v>
      </c>
      <c r="H275" s="5"/>
      <c r="I275" s="5" t="str">
        <f>IF(H275="o",G275-Données!$G$1,"00:00")</f>
        <v>00:00</v>
      </c>
      <c r="J275" s="5">
        <f>IF(OR(F275=Données!$H$2,F275=Données!$H$3,F275=Données!$H$4,F275=Données!$H$5,F275=Données!$H$7,F275=Données!$H$6),"00:00",(G275-Données!$G$2)-I275)</f>
        <v>-0.2916666666666667</v>
      </c>
      <c r="K275" s="5"/>
    </row>
    <row r="276" spans="1:11" ht="12.75">
      <c r="A276" s="7">
        <f t="shared" si="6"/>
        <v>40080</v>
      </c>
      <c r="B276" s="2"/>
      <c r="C276" s="2"/>
      <c r="D276" s="2"/>
      <c r="E276" s="2"/>
      <c r="F276" s="9"/>
      <c r="G276" s="5">
        <f>IF(OR(B276="",C276=""),0,MOD(C276-B276,1))+IF(OR(D276="",E276=""),0,MOD(E276-D276,1))+IF(F276="",0,VLOOKUP(F276,Données!$H$2:$I$8,2,FALSE))</f>
        <v>0</v>
      </c>
      <c r="H276" s="5"/>
      <c r="I276" s="5" t="str">
        <f>IF(H276="o",G276-Données!$G$1,"00:00")</f>
        <v>00:00</v>
      </c>
      <c r="J276" s="5">
        <f>IF(OR(F276=Données!$H$2,F276=Données!$H$3,F276=Données!$H$4,F276=Données!$H$5,F276=Données!$H$7,F276=Données!$H$6),"00:00",(G276-Données!$G$2)-I276)</f>
        <v>-0.2916666666666667</v>
      </c>
      <c r="K276" s="5"/>
    </row>
    <row r="277" spans="1:11" ht="12.75">
      <c r="A277" s="7">
        <f t="shared" si="6"/>
        <v>40081</v>
      </c>
      <c r="B277" s="2"/>
      <c r="C277" s="3"/>
      <c r="D277" s="2"/>
      <c r="E277" s="2"/>
      <c r="F277" s="9"/>
      <c r="G277" s="5">
        <f>IF(OR(B277="",C277=""),0,MOD(C277-B277,1))+IF(OR(D277="",E277=""),0,MOD(E277-D277,1))+IF(F277="",0,VLOOKUP(F277,Données!$H$2:$I$8,2,FALSE))</f>
        <v>0</v>
      </c>
      <c r="H277" s="5"/>
      <c r="I277" s="5" t="str">
        <f>IF(H277="o",G277-Données!$G$1,"00:00")</f>
        <v>00:00</v>
      </c>
      <c r="J277" s="5">
        <f>IF(OR(F277=Données!$H$2,F277=Données!$H$3,F277=Données!$H$4,F277=Données!$H$5,F277=Données!$H$7,F277=Données!$H$6),"00:00",(G277-Données!$G$2)-I277)</f>
        <v>-0.2916666666666667</v>
      </c>
      <c r="K277" s="5"/>
    </row>
    <row r="278" spans="1:11" ht="12.75">
      <c r="A278" s="7">
        <f t="shared" si="6"/>
        <v>40082</v>
      </c>
      <c r="B278" s="2"/>
      <c r="C278" s="2"/>
      <c r="D278" s="2"/>
      <c r="E278" s="2"/>
      <c r="F278" s="9"/>
      <c r="G278" s="5">
        <f>IF(OR(B278="",C278=""),0,MOD(C278-B278,1))+IF(OR(D278="",E278=""),0,MOD(E278-D278,1))+IF(F278="",0,VLOOKUP(F278,Données!$H$2:$I$8,2,FALSE))</f>
        <v>0</v>
      </c>
      <c r="H278" s="5"/>
      <c r="I278" s="5" t="str">
        <f>IF(H278="o",G278-Données!$G$1,"00:00")</f>
        <v>00:00</v>
      </c>
      <c r="J278" s="5">
        <f>IF(OR(F278=Données!$H$2,F278=Données!$H$3,F278=Données!$H$4,F278=Données!$H$5,F278=Données!$H$7,F278=Données!$H$6),"00:00",(G278-Données!$G$2)-I278)</f>
        <v>-0.2916666666666667</v>
      </c>
      <c r="K278" s="5"/>
    </row>
    <row r="279" spans="1:11" ht="12.75">
      <c r="A279" s="7">
        <f t="shared" si="6"/>
        <v>40083</v>
      </c>
      <c r="B279" s="2"/>
      <c r="C279" s="2"/>
      <c r="D279" s="2"/>
      <c r="E279" s="2"/>
      <c r="F279" s="9"/>
      <c r="G279" s="5">
        <f>IF(OR(B279="",C279=""),0,MOD(C279-B279,1))+IF(OR(D279="",E279=""),0,MOD(E279-D279,1))+IF(F279="",0,VLOOKUP(F279,Données!$H$2:$I$8,2,FALSE))</f>
        <v>0</v>
      </c>
      <c r="H279" s="5"/>
      <c r="I279" s="5" t="str">
        <f>IF(H279="o",G279-Données!$G$1,"00:00")</f>
        <v>00:00</v>
      </c>
      <c r="J279" s="5">
        <f>IF(OR(F279=Données!$H$2,F279=Données!$H$3,F279=Données!$H$4,F279=Données!$H$5,F279=Données!$H$7,F279=Données!$H$6),"00:00",(G279-Données!$G$2)-I279)</f>
        <v>-0.2916666666666667</v>
      </c>
      <c r="K279" s="5"/>
    </row>
    <row r="280" spans="1:11" ht="12.75">
      <c r="A280" s="7">
        <f t="shared" si="6"/>
        <v>40084</v>
      </c>
      <c r="B280" s="3"/>
      <c r="C280" s="2"/>
      <c r="D280" s="2"/>
      <c r="E280" s="2"/>
      <c r="F280" s="9"/>
      <c r="G280" s="5">
        <f>IF(OR(B280="",C280=""),0,MOD(C280-B280,1))+IF(OR(D280="",E280=""),0,MOD(E280-D280,1))+IF(F280="",0,VLOOKUP(F280,Données!$H$2:$I$8,2,FALSE))</f>
        <v>0</v>
      </c>
      <c r="H280" s="5"/>
      <c r="I280" s="5" t="str">
        <f>IF(H280="o",G280-Données!$G$1,"00:00")</f>
        <v>00:00</v>
      </c>
      <c r="J280" s="5">
        <f>IF(OR(F280=Données!$H$2,F280=Données!$H$3,F280=Données!$H$4,F280=Données!$H$5,F280=Données!$H$7,F280=Données!$H$6),"00:00",(G280-Données!$G$2)-I280)</f>
        <v>-0.2916666666666667</v>
      </c>
      <c r="K280" s="5"/>
    </row>
    <row r="281" spans="1:11" ht="12.75">
      <c r="A281" s="7">
        <f t="shared" si="6"/>
        <v>40085</v>
      </c>
      <c r="B281" s="3"/>
      <c r="C281" s="2"/>
      <c r="D281" s="2"/>
      <c r="E281" s="2"/>
      <c r="F281" s="9"/>
      <c r="G281" s="5">
        <f>IF(OR(B281="",C281=""),0,MOD(C281-B281,1))+IF(OR(D281="",E281=""),0,MOD(E281-D281,1))+IF(F281="",0,VLOOKUP(F281,Données!$H$2:$I$8,2,FALSE))</f>
        <v>0</v>
      </c>
      <c r="H281" s="5"/>
      <c r="I281" s="5" t="str">
        <f>IF(H281="o",G281-Données!$G$1,"00:00")</f>
        <v>00:00</v>
      </c>
      <c r="J281" s="5">
        <f>IF(OR(F281=Données!$H$2,F281=Données!$H$3,F281=Données!$H$4,F281=Données!$H$5,F281=Données!$H$7,F281=Données!$H$6),"00:00",(G281-Données!$G$2)-I281)</f>
        <v>-0.2916666666666667</v>
      </c>
      <c r="K281" s="5"/>
    </row>
    <row r="282" spans="1:11" ht="12.75">
      <c r="A282" s="7">
        <f t="shared" si="6"/>
        <v>40086</v>
      </c>
      <c r="B282" s="2"/>
      <c r="C282" s="2"/>
      <c r="D282" s="2"/>
      <c r="E282" s="2"/>
      <c r="F282" s="9"/>
      <c r="G282" s="5">
        <f>IF(OR(B282="",C282=""),0,MOD(C282-B282,1))+IF(OR(D282="",E282=""),0,MOD(E282-D282,1))+IF(F282="",0,VLOOKUP(F282,Données!$H$2:$I$8,2,FALSE))</f>
        <v>0</v>
      </c>
      <c r="H282" s="5"/>
      <c r="I282" s="5" t="str">
        <f>IF(H282="o",G282-Données!$G$1,"00:00")</f>
        <v>00:00</v>
      </c>
      <c r="J282" s="5">
        <f>IF(OR(F282=Données!$H$2,F282=Données!$H$3,F282=Données!$H$4,F282=Données!$H$5,F282=Données!$H$7,F282=Données!$H$6),"00:00",(G282-Données!$G$2)-I282)</f>
        <v>-0.2916666666666667</v>
      </c>
      <c r="K282" s="5"/>
    </row>
    <row r="283" spans="1:11" ht="12.75">
      <c r="A283" s="7">
        <f t="shared" si="6"/>
        <v>40087</v>
      </c>
      <c r="B283" s="3"/>
      <c r="C283" s="2"/>
      <c r="D283" s="2"/>
      <c r="E283" s="2"/>
      <c r="F283" s="9"/>
      <c r="G283" s="5">
        <f>IF(OR(B283="",C283=""),0,MOD(C283-B283,1))+IF(OR(D283="",E283=""),0,MOD(E283-D283,1))+IF(F283="",0,VLOOKUP(F283,Données!$H$2:$I$8,2,FALSE))</f>
        <v>0</v>
      </c>
      <c r="H283" s="5"/>
      <c r="I283" s="5" t="str">
        <f>IF(H283="o",G283-Données!$G$1,"00:00")</f>
        <v>00:00</v>
      </c>
      <c r="J283" s="5">
        <f>IF(OR(F283=Données!$H$2,F283=Données!$H$3,F283=Données!$H$4,F283=Données!$H$5,F283=Données!$H$7,F283=Données!$H$6),"00:00",(G283-Données!$G$2)-I283)</f>
        <v>-0.2916666666666667</v>
      </c>
      <c r="K283" s="5"/>
    </row>
    <row r="284" spans="1:11" ht="12.75">
      <c r="A284" s="7">
        <f t="shared" si="6"/>
        <v>40088</v>
      </c>
      <c r="B284" s="3"/>
      <c r="C284" s="2"/>
      <c r="D284" s="2"/>
      <c r="E284" s="2"/>
      <c r="F284" s="9"/>
      <c r="G284" s="5">
        <f>IF(OR(B284="",C284=""),0,MOD(C284-B284,1))+IF(OR(D284="",E284=""),0,MOD(E284-D284,1))+IF(F284="",0,VLOOKUP(F284,Données!$H$2:$I$8,2,FALSE))</f>
        <v>0</v>
      </c>
      <c r="H284" s="5"/>
      <c r="I284" s="5" t="str">
        <f>IF(H284="o",G284-Données!$G$1,"00:00")</f>
        <v>00:00</v>
      </c>
      <c r="J284" s="5">
        <f>IF(OR(F284=Données!$H$2,F284=Données!$H$3,F284=Données!$H$4,F284=Données!$H$5,F284=Données!$H$7,F284=Données!$H$6),"00:00",(G284-Données!$G$2)-I284)</f>
        <v>-0.2916666666666667</v>
      </c>
      <c r="K284" s="5"/>
    </row>
    <row r="285" spans="1:11" ht="12.75">
      <c r="A285" s="7">
        <f t="shared" si="6"/>
        <v>40089</v>
      </c>
      <c r="B285" s="2"/>
      <c r="C285" s="2"/>
      <c r="D285" s="2"/>
      <c r="E285" s="2"/>
      <c r="F285" s="9"/>
      <c r="G285" s="5">
        <f>IF(OR(B285="",C285=""),0,MOD(C285-B285,1))+IF(OR(D285="",E285=""),0,MOD(E285-D285,1))+IF(F285="",0,VLOOKUP(F285,Données!$H$2:$I$8,2,FALSE))</f>
        <v>0</v>
      </c>
      <c r="H285" s="5"/>
      <c r="I285" s="5" t="str">
        <f>IF(H285="o",G285-Données!$G$1,"00:00")</f>
        <v>00:00</v>
      </c>
      <c r="J285" s="5">
        <f>IF(OR(F285=Données!$H$2,F285=Données!$H$3,F285=Données!$H$4,F285=Données!$H$5,F285=Données!$H$7,F285=Données!$H$6),"00:00",(G285-Données!$G$2)-I285)</f>
        <v>-0.2916666666666667</v>
      </c>
      <c r="K285" s="5"/>
    </row>
    <row r="286" spans="1:11" ht="12.75">
      <c r="A286" s="7">
        <f t="shared" si="6"/>
        <v>40090</v>
      </c>
      <c r="B286" s="2"/>
      <c r="C286" s="2"/>
      <c r="D286" s="2"/>
      <c r="E286" s="2"/>
      <c r="F286" s="9"/>
      <c r="G286" s="5">
        <f>IF(OR(B286="",C286=""),0,MOD(C286-B286,1))+IF(OR(D286="",E286=""),0,MOD(E286-D286,1))+IF(F286="",0,VLOOKUP(F286,Données!$H$2:$I$8,2,FALSE))</f>
        <v>0</v>
      </c>
      <c r="H286" s="5"/>
      <c r="I286" s="5" t="str">
        <f>IF(H286="o",G286-Données!$G$1,"00:00")</f>
        <v>00:00</v>
      </c>
      <c r="J286" s="5">
        <f>IF(OR(F286=Données!$H$2,F286=Données!$H$3,F286=Données!$H$4,F286=Données!$H$5,F286=Données!$H$7,F286=Données!$H$6),"00:00",(G286-Données!$G$2)-I286)</f>
        <v>-0.2916666666666667</v>
      </c>
      <c r="K286" s="5"/>
    </row>
    <row r="287" spans="1:11" ht="12.75">
      <c r="A287" s="7">
        <f t="shared" si="6"/>
        <v>40091</v>
      </c>
      <c r="B287" s="2"/>
      <c r="C287" s="2"/>
      <c r="D287" s="2"/>
      <c r="E287" s="2"/>
      <c r="F287" s="9"/>
      <c r="G287" s="5">
        <f>IF(OR(B287="",C287=""),0,MOD(C287-B287,1))+IF(OR(D287="",E287=""),0,MOD(E287-D287,1))+IF(F287="",0,VLOOKUP(F287,Données!$H$2:$I$8,2,FALSE))</f>
        <v>0</v>
      </c>
      <c r="H287" s="5"/>
      <c r="I287" s="5" t="str">
        <f>IF(H287="o",G287-Données!$G$1,"00:00")</f>
        <v>00:00</v>
      </c>
      <c r="J287" s="5">
        <f>IF(OR(F287=Données!$H$2,F287=Données!$H$3,F287=Données!$H$4,F287=Données!$H$5,F287=Données!$H$7,F287=Données!$H$6),"00:00",(G287-Données!$G$2)-I287)</f>
        <v>-0.2916666666666667</v>
      </c>
      <c r="K287" s="5"/>
    </row>
    <row r="288" spans="1:11" ht="12.75">
      <c r="A288" s="7">
        <f t="shared" si="6"/>
        <v>40092</v>
      </c>
      <c r="B288" s="2"/>
      <c r="C288" s="2"/>
      <c r="D288" s="2"/>
      <c r="E288" s="2"/>
      <c r="F288" s="9"/>
      <c r="G288" s="5">
        <f>IF(OR(B288="",C288=""),0,MOD(C288-B288,1))+IF(OR(D288="",E288=""),0,MOD(E288-D288,1))+IF(F288="",0,VLOOKUP(F288,Données!$H$2:$I$8,2,FALSE))</f>
        <v>0</v>
      </c>
      <c r="H288" s="5"/>
      <c r="I288" s="5" t="str">
        <f>IF(H288="o",G288-Données!$G$1,"00:00")</f>
        <v>00:00</v>
      </c>
      <c r="J288" s="5">
        <f>IF(OR(F288=Données!$H$2,F288=Données!$H$3,F288=Données!$H$4,F288=Données!$H$5,F288=Données!$H$7,F288=Données!$H$6),"00:00",(G288-Données!$G$2)-I288)</f>
        <v>-0.2916666666666667</v>
      </c>
      <c r="K288" s="5"/>
    </row>
    <row r="289" spans="1:11" ht="12.75">
      <c r="A289" s="7">
        <f t="shared" si="6"/>
        <v>40093</v>
      </c>
      <c r="B289" s="2"/>
      <c r="C289" s="2"/>
      <c r="D289" s="2"/>
      <c r="E289" s="2"/>
      <c r="F289" s="9"/>
      <c r="G289" s="5">
        <f>IF(OR(B289="",C289=""),0,MOD(C289-B289,1))+IF(OR(D289="",E289=""),0,MOD(E289-D289,1))+IF(F289="",0,VLOOKUP(F289,Données!$H$2:$I$8,2,FALSE))</f>
        <v>0</v>
      </c>
      <c r="H289" s="5"/>
      <c r="I289" s="5" t="str">
        <f>IF(H289="o",G289-Données!$G$1,"00:00")</f>
        <v>00:00</v>
      </c>
      <c r="J289" s="5">
        <f>IF(OR(F289=Données!$H$2,F289=Données!$H$3,F289=Données!$H$4,F289=Données!$H$5,F289=Données!$H$7,F289=Données!$H$6),"00:00",(G289-Données!$G$2)-I289)</f>
        <v>-0.2916666666666667</v>
      </c>
      <c r="K289" s="5"/>
    </row>
    <row r="290" spans="1:11" ht="12.75">
      <c r="A290" s="7">
        <f t="shared" si="6"/>
        <v>40094</v>
      </c>
      <c r="B290" s="2"/>
      <c r="C290" s="2"/>
      <c r="D290" s="2"/>
      <c r="E290" s="2"/>
      <c r="F290" s="9"/>
      <c r="G290" s="5">
        <f>IF(OR(B290="",C290=""),0,MOD(C290-B290,1))+IF(OR(D290="",E290=""),0,MOD(E290-D290,1))+IF(F290="",0,VLOOKUP(F290,Données!$H$2:$I$8,2,FALSE))</f>
        <v>0</v>
      </c>
      <c r="H290" s="5"/>
      <c r="I290" s="5" t="str">
        <f>IF(H290="o",G290-Données!$G$1,"00:00")</f>
        <v>00:00</v>
      </c>
      <c r="J290" s="5">
        <f>IF(OR(F290=Données!$H$2,F290=Données!$H$3,F290=Données!$H$4,F290=Données!$H$5,F290=Données!$H$7,F290=Données!$H$6),"00:00",(G290-Données!$G$2)-I290)</f>
        <v>-0.2916666666666667</v>
      </c>
      <c r="K290" s="5"/>
    </row>
    <row r="291" spans="1:11" ht="12.75">
      <c r="A291" s="7">
        <f t="shared" si="6"/>
        <v>40095</v>
      </c>
      <c r="B291" s="2"/>
      <c r="C291" s="2"/>
      <c r="D291" s="2"/>
      <c r="E291" s="2"/>
      <c r="F291" s="9"/>
      <c r="G291" s="5">
        <f>IF(OR(B291="",C291=""),0,MOD(C291-B291,1))+IF(OR(D291="",E291=""),0,MOD(E291-D291,1))+IF(F291="",0,VLOOKUP(F291,Données!$H$2:$I$8,2,FALSE))</f>
        <v>0</v>
      </c>
      <c r="H291" s="5"/>
      <c r="I291" s="5" t="str">
        <f>IF(H291="o",G291-Données!$G$1,"00:00")</f>
        <v>00:00</v>
      </c>
      <c r="J291" s="5">
        <f>IF(OR(F291=Données!$H$2,F291=Données!$H$3,F291=Données!$H$4,F291=Données!$H$5,F291=Données!$H$7,F291=Données!$H$6),"00:00",(G291-Données!$G$2)-I291)</f>
        <v>-0.2916666666666667</v>
      </c>
      <c r="K291" s="5"/>
    </row>
    <row r="292" spans="1:11" ht="12.75">
      <c r="A292" s="7">
        <f t="shared" si="6"/>
        <v>40096</v>
      </c>
      <c r="B292" s="2"/>
      <c r="C292" s="2"/>
      <c r="D292" s="2"/>
      <c r="E292" s="2"/>
      <c r="F292" s="9"/>
      <c r="G292" s="5">
        <f>IF(OR(B292="",C292=""),0,MOD(C292-B292,1))+IF(OR(D292="",E292=""),0,MOD(E292-D292,1))+IF(F292="",0,VLOOKUP(F292,Données!$H$2:$I$8,2,FALSE))</f>
        <v>0</v>
      </c>
      <c r="H292" s="5"/>
      <c r="I292" s="5" t="str">
        <f>IF(H292="o",G292-Données!$G$1,"00:00")</f>
        <v>00:00</v>
      </c>
      <c r="J292" s="5">
        <f>IF(OR(F292=Données!$H$2,F292=Données!$H$3,F292=Données!$H$4,F292=Données!$H$5,F292=Données!$H$7,F292=Données!$H$6),"00:00",(G292-Données!$G$2)-I292)</f>
        <v>-0.2916666666666667</v>
      </c>
      <c r="K292" s="5"/>
    </row>
    <row r="293" spans="1:11" ht="12.75">
      <c r="A293" s="7">
        <f t="shared" si="6"/>
        <v>40097</v>
      </c>
      <c r="B293" s="2"/>
      <c r="C293" s="2"/>
      <c r="D293" s="2"/>
      <c r="E293" s="2"/>
      <c r="F293" s="9"/>
      <c r="G293" s="5">
        <f>IF(OR(B293="",C293=""),0,MOD(C293-B293,1))+IF(OR(D293="",E293=""),0,MOD(E293-D293,1))+IF(F293="",0,VLOOKUP(F293,Données!$H$2:$I$8,2,FALSE))</f>
        <v>0</v>
      </c>
      <c r="H293" s="5"/>
      <c r="I293" s="5" t="str">
        <f>IF(H293="o",G293-Données!$G$1,"00:00")</f>
        <v>00:00</v>
      </c>
      <c r="J293" s="5">
        <f>IF(OR(F293=Données!$H$2,F293=Données!$H$3,F293=Données!$H$4,F293=Données!$H$5,F293=Données!$H$7,F293=Données!$H$6),"00:00",(G293-Données!$G$2)-I293)</f>
        <v>-0.2916666666666667</v>
      </c>
      <c r="K293" s="5"/>
    </row>
    <row r="294" spans="1:11" ht="12.75">
      <c r="A294" s="7">
        <f t="shared" si="6"/>
        <v>40098</v>
      </c>
      <c r="B294" s="2"/>
      <c r="C294" s="2"/>
      <c r="D294" s="2"/>
      <c r="E294" s="2"/>
      <c r="F294" s="9"/>
      <c r="G294" s="5">
        <f>IF(OR(B294="",C294=""),0,MOD(C294-B294,1))+IF(OR(D294="",E294=""),0,MOD(E294-D294,1))+IF(F294="",0,VLOOKUP(F294,Données!$H$2:$I$8,2,FALSE))</f>
        <v>0</v>
      </c>
      <c r="H294" s="5"/>
      <c r="I294" s="5" t="str">
        <f>IF(H294="o",G294-Données!$G$1,"00:00")</f>
        <v>00:00</v>
      </c>
      <c r="J294" s="5">
        <f>IF(OR(F294=Données!$H$2,F294=Données!$H$3,F294=Données!$H$4,F294=Données!$H$5,F294=Données!$H$7,F294=Données!$H$6),"00:00",(G294-Données!$G$2)-I294)</f>
        <v>-0.2916666666666667</v>
      </c>
      <c r="K294" s="5"/>
    </row>
    <row r="295" spans="1:11" ht="12.75">
      <c r="A295" s="7">
        <f t="shared" si="6"/>
        <v>40099</v>
      </c>
      <c r="B295" s="2"/>
      <c r="C295" s="2"/>
      <c r="D295" s="2"/>
      <c r="E295" s="2"/>
      <c r="F295" s="9"/>
      <c r="G295" s="5">
        <f>IF(OR(B295="",C295=""),0,MOD(C295-B295,1))+IF(OR(D295="",E295=""),0,MOD(E295-D295,1))+IF(F295="",0,VLOOKUP(F295,Données!$H$2:$I$8,2,FALSE))</f>
        <v>0</v>
      </c>
      <c r="H295" s="5"/>
      <c r="I295" s="5" t="str">
        <f>IF(H295="o",G295-Données!$G$1,"00:00")</f>
        <v>00:00</v>
      </c>
      <c r="J295" s="5">
        <f>IF(OR(F295=Données!$H$2,F295=Données!$H$3,F295=Données!$H$4,F295=Données!$H$5,F295=Données!$H$7,F295=Données!$H$6),"00:00",(G295-Données!$G$2)-I295)</f>
        <v>-0.2916666666666667</v>
      </c>
      <c r="K295" s="5"/>
    </row>
    <row r="296" spans="1:11" ht="12.75">
      <c r="A296" s="7">
        <f t="shared" si="6"/>
        <v>40100</v>
      </c>
      <c r="B296" s="2"/>
      <c r="C296" s="2"/>
      <c r="D296" s="2"/>
      <c r="E296" s="2"/>
      <c r="F296" s="9"/>
      <c r="G296" s="5">
        <f>IF(OR(B296="",C296=""),0,MOD(C296-B296,1))+IF(OR(D296="",E296=""),0,MOD(E296-D296,1))+IF(F296="",0,VLOOKUP(F296,Données!$H$2:$I$8,2,FALSE))</f>
        <v>0</v>
      </c>
      <c r="H296" s="5"/>
      <c r="I296" s="5" t="str">
        <f>IF(H296="o",G296-Données!$G$1,"00:00")</f>
        <v>00:00</v>
      </c>
      <c r="J296" s="5">
        <f>IF(OR(F296=Données!$H$2,F296=Données!$H$3,F296=Données!$H$4,F296=Données!$H$5,F296=Données!$H$7,F296=Données!$H$6),"00:00",(G296-Données!$G$2)-I296)</f>
        <v>-0.2916666666666667</v>
      </c>
      <c r="K296" s="5"/>
    </row>
    <row r="297" spans="1:11" ht="12.75">
      <c r="A297" s="7">
        <f t="shared" si="6"/>
        <v>40101</v>
      </c>
      <c r="B297" s="2"/>
      <c r="C297" s="2"/>
      <c r="D297" s="2"/>
      <c r="E297" s="2"/>
      <c r="F297" s="9"/>
      <c r="G297" s="5">
        <f>IF(OR(B297="",C297=""),0,MOD(C297-B297,1))+IF(OR(D297="",E297=""),0,MOD(E297-D297,1))+IF(F297="",0,VLOOKUP(F297,Données!$H$2:$I$8,2,FALSE))</f>
        <v>0</v>
      </c>
      <c r="H297" s="5"/>
      <c r="I297" s="5" t="str">
        <f>IF(H297="o",G297-Données!$G$1,"00:00")</f>
        <v>00:00</v>
      </c>
      <c r="J297" s="5">
        <f>IF(OR(F297=Données!$H$2,F297=Données!$H$3,F297=Données!$H$4,F297=Données!$H$5,F297=Données!$H$7,F297=Données!$H$6),"00:00",(G297-Données!$G$2)-I297)</f>
        <v>-0.2916666666666667</v>
      </c>
      <c r="K297" s="5"/>
    </row>
    <row r="298" spans="1:11" ht="12.75">
      <c r="A298" s="7">
        <f t="shared" si="6"/>
        <v>40102</v>
      </c>
      <c r="B298" s="2"/>
      <c r="C298" s="2"/>
      <c r="D298" s="2"/>
      <c r="E298" s="2"/>
      <c r="F298" s="9"/>
      <c r="G298" s="5">
        <f>IF(OR(B298="",C298=""),0,MOD(C298-B298,1))+IF(OR(D298="",E298=""),0,MOD(E298-D298,1))+IF(F298="",0,VLOOKUP(F298,Données!$H$2:$I$8,2,FALSE))</f>
        <v>0</v>
      </c>
      <c r="H298" s="5"/>
      <c r="I298" s="5" t="str">
        <f>IF(H298="o",G298-Données!$G$1,"00:00")</f>
        <v>00:00</v>
      </c>
      <c r="J298" s="5">
        <f>IF(OR(F298=Données!$H$2,F298=Données!$H$3,F298=Données!$H$4,F298=Données!$H$5,F298=Données!$H$7,F298=Données!$H$6),"00:00",(G298-Données!$G$2)-I298)</f>
        <v>-0.2916666666666667</v>
      </c>
      <c r="K298" s="5"/>
    </row>
    <row r="299" spans="1:11" ht="12.75">
      <c r="A299" s="7">
        <f t="shared" si="6"/>
        <v>40103</v>
      </c>
      <c r="B299" s="2"/>
      <c r="C299" s="2"/>
      <c r="D299" s="2"/>
      <c r="E299" s="2"/>
      <c r="F299" s="9"/>
      <c r="G299" s="5">
        <f>IF(OR(B299="",C299=""),0,MOD(C299-B299,1))+IF(OR(D299="",E299=""),0,MOD(E299-D299,1))+IF(F299="",0,VLOOKUP(F299,Données!$H$2:$I$8,2,FALSE))</f>
        <v>0</v>
      </c>
      <c r="H299" s="5"/>
      <c r="I299" s="5" t="str">
        <f>IF(H299="o",G299-Données!$G$1,"00:00")</f>
        <v>00:00</v>
      </c>
      <c r="J299" s="5">
        <f>IF(OR(F299=Données!$H$2,F299=Données!$H$3,F299=Données!$H$4,F299=Données!$H$5,F299=Données!$H$7,F299=Données!$H$6),"00:00",(G299-Données!$G$2)-I299)</f>
        <v>-0.2916666666666667</v>
      </c>
      <c r="K299" s="5"/>
    </row>
    <row r="300" spans="1:11" ht="12.75">
      <c r="A300" s="7">
        <f t="shared" si="6"/>
        <v>40104</v>
      </c>
      <c r="B300" s="2"/>
      <c r="C300" s="2"/>
      <c r="D300" s="2"/>
      <c r="E300" s="2"/>
      <c r="F300" s="9"/>
      <c r="G300" s="5">
        <f>IF(OR(B300="",C300=""),0,MOD(C300-B300,1))+IF(OR(D300="",E300=""),0,MOD(E300-D300,1))+IF(F300="",0,VLOOKUP(F300,Données!$H$2:$I$8,2,FALSE))</f>
        <v>0</v>
      </c>
      <c r="H300" s="5"/>
      <c r="I300" s="5" t="str">
        <f>IF(H300="o",G300-Données!$G$1,"00:00")</f>
        <v>00:00</v>
      </c>
      <c r="J300" s="5">
        <f>IF(OR(F300=Données!$H$2,F300=Données!$H$3,F300=Données!$H$4,F300=Données!$H$5,F300=Données!$H$7,F300=Données!$H$6),"00:00",(G300-Données!$G$2)-I300)</f>
        <v>-0.2916666666666667</v>
      </c>
      <c r="K300" s="5"/>
    </row>
    <row r="301" spans="1:11" ht="12.75">
      <c r="A301" s="7">
        <f t="shared" si="6"/>
        <v>40105</v>
      </c>
      <c r="B301" s="2"/>
      <c r="C301" s="2"/>
      <c r="D301" s="2"/>
      <c r="E301" s="2"/>
      <c r="F301" s="9"/>
      <c r="G301" s="5">
        <f>IF(OR(B301="",C301=""),0,MOD(C301-B301,1))+IF(OR(D301="",E301=""),0,MOD(E301-D301,1))+IF(F301="",0,VLOOKUP(F301,Données!$H$2:$I$8,2,FALSE))</f>
        <v>0</v>
      </c>
      <c r="H301" s="5"/>
      <c r="I301" s="5" t="str">
        <f>IF(H301="o",G301-Données!$G$1,"00:00")</f>
        <v>00:00</v>
      </c>
      <c r="J301" s="5">
        <f>IF(OR(F301=Données!$H$2,F301=Données!$H$3,F301=Données!$H$4,F301=Données!$H$5,F301=Données!$H$7,F301=Données!$H$6),"00:00",(G301-Données!$G$2)-I301)</f>
        <v>-0.2916666666666667</v>
      </c>
      <c r="K301" s="5"/>
    </row>
    <row r="302" spans="1:11" ht="12.75">
      <c r="A302" s="7">
        <f t="shared" si="6"/>
        <v>40106</v>
      </c>
      <c r="B302" s="2"/>
      <c r="C302" s="2"/>
      <c r="D302" s="2"/>
      <c r="E302" s="2"/>
      <c r="F302" s="9"/>
      <c r="G302" s="5">
        <f>IF(OR(B302="",C302=""),0,MOD(C302-B302,1))+IF(OR(D302="",E302=""),0,MOD(E302-D302,1))+IF(F302="",0,VLOOKUP(F302,Données!$H$2:$I$8,2,FALSE))</f>
        <v>0</v>
      </c>
      <c r="H302" s="5"/>
      <c r="I302" s="5" t="str">
        <f>IF(H302="o",G302-Données!$G$1,"00:00")</f>
        <v>00:00</v>
      </c>
      <c r="J302" s="5">
        <f>IF(OR(F302=Données!$H$2,F302=Données!$H$3,F302=Données!$H$4,F302=Données!$H$5,F302=Données!$H$7,F302=Données!$H$6),"00:00",(G302-Données!$G$2)-I302)</f>
        <v>-0.2916666666666667</v>
      </c>
      <c r="K302" s="5"/>
    </row>
    <row r="303" spans="1:11" ht="12.75">
      <c r="A303" s="7">
        <f t="shared" si="6"/>
        <v>40107</v>
      </c>
      <c r="B303" s="2"/>
      <c r="C303" s="2"/>
      <c r="D303" s="2"/>
      <c r="E303" s="2"/>
      <c r="F303" s="9"/>
      <c r="G303" s="5">
        <f>IF(OR(B303="",C303=""),0,MOD(C303-B303,1))+IF(OR(D303="",E303=""),0,MOD(E303-D303,1))+IF(F303="",0,VLOOKUP(F303,Données!$H$2:$I$8,2,FALSE))</f>
        <v>0</v>
      </c>
      <c r="H303" s="5"/>
      <c r="I303" s="5" t="str">
        <f>IF(H303="o",G303-Données!$G$1,"00:00")</f>
        <v>00:00</v>
      </c>
      <c r="J303" s="5">
        <f>IF(OR(F303=Données!$H$2,F303=Données!$H$3,F303=Données!$H$4,F303=Données!$H$5,F303=Données!$H$7,F303=Données!$H$6),"00:00",(G303-Données!$G$2)-I303)</f>
        <v>-0.2916666666666667</v>
      </c>
      <c r="K303" s="5"/>
    </row>
    <row r="304" spans="1:11" ht="12.75">
      <c r="A304" s="7">
        <f t="shared" si="6"/>
        <v>40108</v>
      </c>
      <c r="B304" s="2"/>
      <c r="C304" s="2"/>
      <c r="D304" s="2"/>
      <c r="E304" s="2"/>
      <c r="F304" s="9"/>
      <c r="G304" s="5">
        <f>IF(OR(B304="",C304=""),0,MOD(C304-B304,1))+IF(OR(D304="",E304=""),0,MOD(E304-D304,1))+IF(F304="",0,VLOOKUP(F304,Données!$H$2:$I$8,2,FALSE))</f>
        <v>0</v>
      </c>
      <c r="H304" s="5"/>
      <c r="I304" s="5" t="str">
        <f>IF(H304="o",G304-Données!$G$1,"00:00")</f>
        <v>00:00</v>
      </c>
      <c r="J304" s="5">
        <f>IF(OR(F304=Données!$H$2,F304=Données!$H$3,F304=Données!$H$4,F304=Données!$H$5,F304=Données!$H$7,F304=Données!$H$6),"00:00",(G304-Données!$G$2)-I304)</f>
        <v>-0.2916666666666667</v>
      </c>
      <c r="K304" s="5"/>
    </row>
    <row r="305" spans="1:11" ht="12.75">
      <c r="A305" s="7">
        <f t="shared" si="6"/>
        <v>40109</v>
      </c>
      <c r="B305" s="2"/>
      <c r="C305" s="2"/>
      <c r="D305" s="2"/>
      <c r="E305" s="2"/>
      <c r="F305" s="9"/>
      <c r="G305" s="5">
        <f>IF(OR(B305="",C305=""),0,MOD(C305-B305,1))+IF(OR(D305="",E305=""),0,MOD(E305-D305,1))+IF(F305="",0,VLOOKUP(F305,Données!$H$2:$I$8,2,FALSE))</f>
        <v>0</v>
      </c>
      <c r="H305" s="5"/>
      <c r="I305" s="5" t="str">
        <f>IF(H305="o",G305-Données!$G$1,"00:00")</f>
        <v>00:00</v>
      </c>
      <c r="J305" s="5">
        <f>IF(OR(F305=Données!$H$2,F305=Données!$H$3,F305=Données!$H$4,F305=Données!$H$5,F305=Données!$H$7,F305=Données!$H$6),"00:00",(G305-Données!$G$2)-I305)</f>
        <v>-0.2916666666666667</v>
      </c>
      <c r="K305" s="5"/>
    </row>
    <row r="306" spans="1:11" ht="12.75">
      <c r="A306" s="7">
        <f t="shared" si="6"/>
        <v>40110</v>
      </c>
      <c r="B306" s="2"/>
      <c r="C306" s="2"/>
      <c r="D306" s="2"/>
      <c r="E306" s="2"/>
      <c r="F306" s="9"/>
      <c r="G306" s="5">
        <f>IF(OR(B306="",C306=""),0,MOD(C306-B306,1))+IF(OR(D306="",E306=""),0,MOD(E306-D306,1))+IF(F306="",0,VLOOKUP(F306,Données!$H$2:$I$8,2,FALSE))</f>
        <v>0</v>
      </c>
      <c r="H306" s="5"/>
      <c r="I306" s="5" t="str">
        <f>IF(H306="o",G306-Données!$G$1,"00:00")</f>
        <v>00:00</v>
      </c>
      <c r="J306" s="5">
        <f>IF(OR(F306=Données!$H$2,F306=Données!$H$3,F306=Données!$H$4,F306=Données!$H$5,F306=Données!$H$7,F306=Données!$H$6),"00:00",(G306-Données!$G$2)-I306)</f>
        <v>-0.2916666666666667</v>
      </c>
      <c r="K306" s="5"/>
    </row>
    <row r="307" spans="1:11" ht="12.75">
      <c r="A307" s="7">
        <f t="shared" si="6"/>
        <v>40111</v>
      </c>
      <c r="B307" s="2"/>
      <c r="C307" s="2"/>
      <c r="D307" s="2"/>
      <c r="E307" s="2"/>
      <c r="F307" s="9"/>
      <c r="G307" s="5">
        <f>IF(OR(B307="",C307=""),0,MOD(C307-B307,1))+IF(OR(D307="",E307=""),0,MOD(E307-D307,1))+IF(F307="",0,VLOOKUP(F307,Données!$H$2:$I$8,2,FALSE))</f>
        <v>0</v>
      </c>
      <c r="H307" s="5"/>
      <c r="I307" s="5" t="str">
        <f>IF(H307="o",G307-Données!$G$1,"00:00")</f>
        <v>00:00</v>
      </c>
      <c r="J307" s="5">
        <f>IF(OR(F307=Données!$H$2,F307=Données!$H$3,F307=Données!$H$4,F307=Données!$H$5,F307=Données!$H$7,F307=Données!$H$6),"00:00",(G307-Données!$G$2)-I307)</f>
        <v>-0.2916666666666667</v>
      </c>
      <c r="K307" s="5"/>
    </row>
    <row r="308" spans="1:11" ht="12.75">
      <c r="A308" s="7">
        <f t="shared" si="6"/>
        <v>40112</v>
      </c>
      <c r="B308" s="2"/>
      <c r="C308" s="2"/>
      <c r="D308" s="2"/>
      <c r="E308" s="2"/>
      <c r="F308" s="9"/>
      <c r="G308" s="5">
        <f>IF(OR(B308="",C308=""),0,MOD(C308-B308,1))+IF(OR(D308="",E308=""),0,MOD(E308-D308,1))+IF(F308="",0,VLOOKUP(F308,Données!$H$2:$I$8,2,FALSE))</f>
        <v>0</v>
      </c>
      <c r="H308" s="5"/>
      <c r="I308" s="5" t="str">
        <f>IF(H308="o",G308-Données!$G$1,"00:00")</f>
        <v>00:00</v>
      </c>
      <c r="J308" s="5">
        <f>IF(OR(F308=Données!$H$2,F308=Données!$H$3,F308=Données!$H$4,F308=Données!$H$5,F308=Données!$H$7,F308=Données!$H$6),"00:00",(G308-Données!$G$2)-I308)</f>
        <v>-0.2916666666666667</v>
      </c>
      <c r="K308" s="5"/>
    </row>
    <row r="309" spans="1:11" ht="12.75">
      <c r="A309" s="7">
        <f t="shared" si="6"/>
        <v>40113</v>
      </c>
      <c r="B309" s="2"/>
      <c r="C309" s="2"/>
      <c r="D309" s="2"/>
      <c r="E309" s="2"/>
      <c r="F309" s="9"/>
      <c r="G309" s="5">
        <f>IF(OR(B309="",C309=""),0,MOD(C309-B309,1))+IF(OR(D309="",E309=""),0,MOD(E309-D309,1))+IF(F309="",0,VLOOKUP(F309,Données!$H$2:$I$8,2,FALSE))</f>
        <v>0</v>
      </c>
      <c r="H309" s="5"/>
      <c r="I309" s="5" t="str">
        <f>IF(H309="o",G309-Données!$G$1,"00:00")</f>
        <v>00:00</v>
      </c>
      <c r="J309" s="5">
        <f>IF(OR(F309=Données!$H$2,F309=Données!$H$3,F309=Données!$H$4,F309=Données!$H$5,F309=Données!$H$7,F309=Données!$H$6),"00:00",(G309-Données!$G$2)-I309)</f>
        <v>-0.2916666666666667</v>
      </c>
      <c r="K309" s="5"/>
    </row>
    <row r="310" spans="1:11" ht="12.75">
      <c r="A310" s="7">
        <f t="shared" si="6"/>
        <v>40114</v>
      </c>
      <c r="B310" s="2"/>
      <c r="C310" s="2"/>
      <c r="D310" s="2"/>
      <c r="E310" s="2"/>
      <c r="F310" s="9"/>
      <c r="G310" s="5">
        <f>IF(OR(B310="",C310=""),0,MOD(C310-B310,1))+IF(OR(D310="",E310=""),0,MOD(E310-D310,1))+IF(F310="",0,VLOOKUP(F310,Données!$H$2:$I$8,2,FALSE))</f>
        <v>0</v>
      </c>
      <c r="H310" s="5"/>
      <c r="I310" s="5" t="str">
        <f>IF(H310="o",G310-Données!$G$1,"00:00")</f>
        <v>00:00</v>
      </c>
      <c r="J310" s="5">
        <f>IF(OR(F310=Données!$H$2,F310=Données!$H$3,F310=Données!$H$4,F310=Données!$H$5,F310=Données!$H$7,F310=Données!$H$6),"00:00",(G310-Données!$G$2)-I310)</f>
        <v>-0.2916666666666667</v>
      </c>
      <c r="K310" s="5"/>
    </row>
    <row r="311" spans="1:11" ht="12.75">
      <c r="A311" s="7">
        <f t="shared" si="6"/>
        <v>40115</v>
      </c>
      <c r="B311" s="2"/>
      <c r="C311" s="2"/>
      <c r="D311" s="2"/>
      <c r="E311" s="2"/>
      <c r="F311" s="9"/>
      <c r="G311" s="5">
        <f>IF(OR(B311="",C311=""),0,MOD(C311-B311,1))+IF(OR(D311="",E311=""),0,MOD(E311-D311,1))+IF(F311="",0,VLOOKUP(F311,Données!$H$2:$I$8,2,FALSE))</f>
        <v>0</v>
      </c>
      <c r="H311" s="5"/>
      <c r="I311" s="5" t="str">
        <f>IF(H311="o",G311-Données!$G$1,"00:00")</f>
        <v>00:00</v>
      </c>
      <c r="J311" s="5">
        <f>IF(OR(F311=Données!$H$2,F311=Données!$H$3,F311=Données!$H$4,F311=Données!$H$5,F311=Données!$H$7,F311=Données!$H$6),"00:00",(G311-Données!$G$2)-I311)</f>
        <v>-0.2916666666666667</v>
      </c>
      <c r="K311" s="5"/>
    </row>
    <row r="312" spans="1:11" ht="12.75">
      <c r="A312" s="7">
        <f t="shared" si="6"/>
        <v>40116</v>
      </c>
      <c r="B312" s="2"/>
      <c r="C312" s="2"/>
      <c r="D312" s="2"/>
      <c r="E312" s="2"/>
      <c r="F312" s="9"/>
      <c r="G312" s="5">
        <f>IF(OR(B312="",C312=""),0,MOD(C312-B312,1))+IF(OR(D312="",E312=""),0,MOD(E312-D312,1))+IF(F312="",0,VLOOKUP(F312,Données!$H$2:$I$8,2,FALSE))</f>
        <v>0</v>
      </c>
      <c r="H312" s="5"/>
      <c r="I312" s="5" t="str">
        <f>IF(H312="o",G312-Données!$G$1,"00:00")</f>
        <v>00:00</v>
      </c>
      <c r="J312" s="5">
        <f>IF(OR(F312=Données!$H$2,F312=Données!$H$3,F312=Données!$H$4,F312=Données!$H$5,F312=Données!$H$7,F312=Données!$H$6),"00:00",(G312-Données!$G$2)-I312)</f>
        <v>-0.2916666666666667</v>
      </c>
      <c r="K312" s="5"/>
    </row>
    <row r="313" spans="1:11" ht="12.75">
      <c r="A313" s="7">
        <f t="shared" si="6"/>
        <v>40117</v>
      </c>
      <c r="B313" s="2"/>
      <c r="C313" s="2"/>
      <c r="D313" s="2"/>
      <c r="E313" s="2"/>
      <c r="F313" s="9"/>
      <c r="G313" s="5">
        <f>IF(OR(B313="",C313=""),0,MOD(C313-B313,1))+IF(OR(D313="",E313=""),0,MOD(E313-D313,1))+IF(F313="",0,VLOOKUP(F313,Données!$H$2:$I$8,2,FALSE))</f>
        <v>0</v>
      </c>
      <c r="H313" s="5"/>
      <c r="I313" s="5" t="str">
        <f>IF(H313="o",G313-Données!$G$1,"00:00")</f>
        <v>00:00</v>
      </c>
      <c r="J313" s="5">
        <f>IF(OR(F313=Données!$H$2,F313=Données!$H$3,F313=Données!$H$4,F313=Données!$H$5,F313=Données!$H$7,F313=Données!$H$6),"00:00",(G313-Données!$G$2)-I313)</f>
        <v>-0.2916666666666667</v>
      </c>
      <c r="K313" s="5"/>
    </row>
    <row r="314" spans="1:11" ht="12.75">
      <c r="A314" s="7">
        <f t="shared" si="6"/>
        <v>40118</v>
      </c>
      <c r="B314" s="2"/>
      <c r="C314" s="2"/>
      <c r="D314" s="2"/>
      <c r="E314" s="2"/>
      <c r="F314" s="9"/>
      <c r="G314" s="5">
        <f>IF(OR(B314="",C314=""),0,MOD(C314-B314,1))+IF(OR(D314="",E314=""),0,MOD(E314-D314,1))+IF(F314="",0,VLOOKUP(F314,Données!$H$2:$I$8,2,FALSE))</f>
        <v>0</v>
      </c>
      <c r="H314" s="5"/>
      <c r="I314" s="5" t="str">
        <f>IF(H314="o",G314-Données!$G$1,"00:00")</f>
        <v>00:00</v>
      </c>
      <c r="J314" s="5">
        <f>IF(OR(F314=Données!$H$2,F314=Données!$H$3,F314=Données!$H$4,F314=Données!$H$5,F314=Données!$H$7,F314=Données!$H$6),"00:00",(G314-Données!$G$2)-I314)</f>
        <v>-0.2916666666666667</v>
      </c>
      <c r="K314" s="5"/>
    </row>
    <row r="315" spans="1:11" ht="12.75">
      <c r="A315" s="7">
        <f t="shared" si="6"/>
        <v>40119</v>
      </c>
      <c r="B315" s="2"/>
      <c r="C315" s="2"/>
      <c r="D315" s="2"/>
      <c r="E315" s="2"/>
      <c r="F315" s="9"/>
      <c r="G315" s="5">
        <f>IF(OR(B315="",C315=""),0,MOD(C315-B315,1))+IF(OR(D315="",E315=""),0,MOD(E315-D315,1))+IF(F315="",0,VLOOKUP(F315,Données!$H$2:$I$8,2,FALSE))</f>
        <v>0</v>
      </c>
      <c r="H315" s="5"/>
      <c r="I315" s="5" t="str">
        <f>IF(H315="o",G315-Données!$G$1,"00:00")</f>
        <v>00:00</v>
      </c>
      <c r="J315" s="5">
        <f>IF(OR(F315=Données!$H$2,F315=Données!$H$3,F315=Données!$H$4,F315=Données!$H$5,F315=Données!$H$7,F315=Données!$H$6),"00:00",(G315-Données!$G$2)-I315)</f>
        <v>-0.2916666666666667</v>
      </c>
      <c r="K315" s="5"/>
    </row>
    <row r="316" spans="1:11" ht="12.75">
      <c r="A316" s="7">
        <f t="shared" si="6"/>
        <v>40120</v>
      </c>
      <c r="B316" s="2"/>
      <c r="C316" s="2"/>
      <c r="D316" s="2"/>
      <c r="E316" s="2"/>
      <c r="F316" s="9"/>
      <c r="G316" s="5">
        <f>IF(OR(B316="",C316=""),0,MOD(C316-B316,1))+IF(OR(D316="",E316=""),0,MOD(E316-D316,1))+IF(F316="",0,VLOOKUP(F316,Données!$H$2:$I$8,2,FALSE))</f>
        <v>0</v>
      </c>
      <c r="H316" s="5"/>
      <c r="I316" s="5" t="str">
        <f>IF(H316="o",G316-Données!$G$1,"00:00")</f>
        <v>00:00</v>
      </c>
      <c r="J316" s="5">
        <f>IF(OR(F316=Données!$H$2,F316=Données!$H$3,F316=Données!$H$4,F316=Données!$H$5,F316=Données!$H$7,F316=Données!$H$6),"00:00",(G316-Données!$G$2)-I316)</f>
        <v>-0.2916666666666667</v>
      </c>
      <c r="K316" s="5"/>
    </row>
    <row r="317" spans="1:11" ht="12.75">
      <c r="A317" s="7">
        <f t="shared" si="6"/>
        <v>40121</v>
      </c>
      <c r="B317" s="18"/>
      <c r="C317" s="18"/>
      <c r="D317" s="18"/>
      <c r="E317" s="18"/>
      <c r="F317" s="10"/>
      <c r="G317" s="5">
        <f>IF(OR(B317="",C317=""),0,MOD(C317-B317,1))+IF(OR(D317="",E317=""),0,MOD(E317-D317,1))+IF(F317="",0,VLOOKUP(F317,Données!$H$2:$I$8,2,FALSE))</f>
        <v>0</v>
      </c>
      <c r="H317" s="5"/>
      <c r="I317" s="5" t="str">
        <f>IF(H317="o",G317-Données!$G$1,"00:00")</f>
        <v>00:00</v>
      </c>
      <c r="J317" s="5">
        <f>IF(OR(F317=Données!$H$2,F317=Données!$H$3,F317=Données!$H$4,F317=Données!$H$5,F317=Données!$H$7,F317=Données!$H$6),"00:00",(G317-Données!$G$2)-I317)</f>
        <v>-0.2916666666666667</v>
      </c>
      <c r="K317" s="5"/>
    </row>
    <row r="318" spans="1:11" ht="12.75">
      <c r="A318" s="7">
        <f t="shared" si="6"/>
        <v>40122</v>
      </c>
      <c r="B318" s="18"/>
      <c r="C318" s="18"/>
      <c r="D318" s="18"/>
      <c r="E318" s="18"/>
      <c r="F318" s="10"/>
      <c r="G318" s="5">
        <f>IF(OR(B318="",C318=""),0,MOD(C318-B318,1))+IF(OR(D318="",E318=""),0,MOD(E318-D318,1))+IF(F318="",0,VLOOKUP(F318,Données!$H$2:$I$8,2,FALSE))</f>
        <v>0</v>
      </c>
      <c r="H318" s="5"/>
      <c r="I318" s="5" t="str">
        <f>IF(H318="o",G318-Données!$G$1,"00:00")</f>
        <v>00:00</v>
      </c>
      <c r="J318" s="5">
        <f>IF(OR(F318=Données!$H$2,F318=Données!$H$3,F318=Données!$H$4,F318=Données!$H$5,F318=Données!$H$7,F318=Données!$H$6),"00:00",(G318-Données!$G$2)-I318)</f>
        <v>-0.2916666666666667</v>
      </c>
      <c r="K318" s="5"/>
    </row>
    <row r="319" spans="1:11" ht="12.75">
      <c r="A319" s="7">
        <f t="shared" si="6"/>
        <v>40123</v>
      </c>
      <c r="B319" s="2"/>
      <c r="C319" s="2"/>
      <c r="D319" s="2"/>
      <c r="E319" s="2"/>
      <c r="F319" s="10"/>
      <c r="G319" s="5">
        <f>IF(OR(B319="",C319=""),0,MOD(C319-B319,1))+IF(OR(D319="",E319=""),0,MOD(E319-D319,1))+IF(F319="",0,VLOOKUP(F319,Données!$H$2:$I$8,2,FALSE))</f>
        <v>0</v>
      </c>
      <c r="H319" s="5"/>
      <c r="I319" s="5" t="str">
        <f>IF(H319="o",G319-Données!$G$1,"00:00")</f>
        <v>00:00</v>
      </c>
      <c r="J319" s="5">
        <f>IF(OR(F319=Données!$H$2,F319=Données!$H$3,F319=Données!$H$4,F319=Données!$H$5,F319=Données!$H$7,F319=Données!$H$6),"00:00",(G319-Données!$G$2)-I319)</f>
        <v>-0.2916666666666667</v>
      </c>
      <c r="K319" s="5"/>
    </row>
    <row r="320" spans="1:11" ht="12.75">
      <c r="A320" s="7">
        <f t="shared" si="6"/>
        <v>40124</v>
      </c>
      <c r="B320" s="2"/>
      <c r="C320" s="2"/>
      <c r="D320" s="2"/>
      <c r="E320" s="2"/>
      <c r="F320" s="10"/>
      <c r="G320" s="5">
        <f>IF(OR(B320="",C320=""),0,MOD(C320-B320,1))+IF(OR(D320="",E320=""),0,MOD(E320-D320,1))+IF(F320="",0,VLOOKUP(F320,Données!$H$2:$I$8,2,FALSE))</f>
        <v>0</v>
      </c>
      <c r="H320" s="5"/>
      <c r="I320" s="5" t="str">
        <f>IF(H320="o",G320-Données!$G$1,"00:00")</f>
        <v>00:00</v>
      </c>
      <c r="J320" s="5">
        <f>IF(OR(F320=Données!$H$2,F320=Données!$H$3,F320=Données!$H$4,F320=Données!$H$5,F320=Données!$H$7,F320=Données!$H$6),"00:00",(G320-Données!$G$2)-I320)</f>
        <v>-0.2916666666666667</v>
      </c>
      <c r="K320" s="5"/>
    </row>
    <row r="321" spans="1:11" ht="12.75">
      <c r="A321" s="7">
        <f t="shared" si="6"/>
        <v>40125</v>
      </c>
      <c r="B321" s="2"/>
      <c r="C321" s="2"/>
      <c r="D321" s="2"/>
      <c r="E321" s="2"/>
      <c r="F321" s="10"/>
      <c r="G321" s="5">
        <f>IF(OR(B321="",C321=""),0,MOD(C321-B321,1))+IF(OR(D321="",E321=""),0,MOD(E321-D321,1))+IF(F321="",0,VLOOKUP(F321,Données!$H$2:$I$8,2,FALSE))</f>
        <v>0</v>
      </c>
      <c r="H321" s="5"/>
      <c r="I321" s="5" t="str">
        <f>IF(H321="o",G321-Données!$G$1,"00:00")</f>
        <v>00:00</v>
      </c>
      <c r="J321" s="5">
        <f>IF(OR(F321=Données!$H$2,F321=Données!$H$3,F321=Données!$H$4,F321=Données!$H$5,F321=Données!$H$7,F321=Données!$H$6),"00:00",(G321-Données!$G$2)-I321)</f>
        <v>-0.2916666666666667</v>
      </c>
      <c r="K321" s="5"/>
    </row>
    <row r="322" spans="1:11" ht="12.75">
      <c r="A322" s="7">
        <f t="shared" si="6"/>
        <v>40126</v>
      </c>
      <c r="B322" s="2"/>
      <c r="C322" s="2"/>
      <c r="D322" s="2"/>
      <c r="E322" s="2"/>
      <c r="F322" s="10"/>
      <c r="G322" s="5">
        <f>IF(OR(B322="",C322=""),0,MOD(C322-B322,1))+IF(OR(D322="",E322=""),0,MOD(E322-D322,1))+IF(F322="",0,VLOOKUP(F322,Données!$H$2:$I$8,2,FALSE))</f>
        <v>0</v>
      </c>
      <c r="H322" s="5"/>
      <c r="I322" s="5" t="str">
        <f>IF(H322="o",G322-Données!$G$1,"00:00")</f>
        <v>00:00</v>
      </c>
      <c r="J322" s="5">
        <f>IF(OR(F322=Données!$H$2,F322=Données!$H$3,F322=Données!$H$4,F322=Données!$H$5,F322=Données!$H$7,F322=Données!$H$6),"00:00",(G322-Données!$G$2)-I322)</f>
        <v>-0.2916666666666667</v>
      </c>
      <c r="K322" s="5"/>
    </row>
    <row r="323" spans="1:11" ht="12.75">
      <c r="A323" s="7">
        <f t="shared" si="6"/>
        <v>40127</v>
      </c>
      <c r="B323" s="2"/>
      <c r="C323" s="2"/>
      <c r="D323" s="2"/>
      <c r="E323" s="2"/>
      <c r="F323" s="10"/>
      <c r="G323" s="5">
        <f>IF(OR(B323="",C323=""),0,MOD(C323-B323,1))+IF(OR(D323="",E323=""),0,MOD(E323-D323,1))+IF(F323="",0,VLOOKUP(F323,Données!$H$2:$I$8,2,FALSE))</f>
        <v>0</v>
      </c>
      <c r="H323" s="5"/>
      <c r="I323" s="5" t="str">
        <f>IF(H323="o",G323-Données!$G$1,"00:00")</f>
        <v>00:00</v>
      </c>
      <c r="J323" s="5">
        <f>IF(OR(F323=Données!$H$2,F323=Données!$H$3,F323=Données!$H$4,F323=Données!$H$5,F323=Données!$H$7,F323=Données!$H$6),"00:00",(G323-Données!$G$2)-I323)</f>
        <v>-0.2916666666666667</v>
      </c>
      <c r="K323" s="5"/>
    </row>
    <row r="324" spans="1:11" ht="12.75">
      <c r="A324" s="7">
        <f t="shared" si="6"/>
        <v>40128</v>
      </c>
      <c r="B324" s="2"/>
      <c r="C324" s="2"/>
      <c r="D324" s="2"/>
      <c r="E324" s="2"/>
      <c r="F324" s="10"/>
      <c r="G324" s="5">
        <f>IF(OR(B324="",C324=""),0,MOD(C324-B324,1))+IF(OR(D324="",E324=""),0,MOD(E324-D324,1))+IF(F324="",0,VLOOKUP(F324,Données!$H$2:$I$8,2,FALSE))</f>
        <v>0</v>
      </c>
      <c r="H324" s="5"/>
      <c r="I324" s="5" t="str">
        <f>IF(H324="o",G324-Données!$G$1,"00:00")</f>
        <v>00:00</v>
      </c>
      <c r="J324" s="5">
        <f>IF(OR(F324=Données!$H$2,F324=Données!$H$3,F324=Données!$H$4,F324=Données!$H$5,F324=Données!$H$7,F324=Données!$H$6),"00:00",(G324-Données!$G$2)-I324)</f>
        <v>-0.2916666666666667</v>
      </c>
      <c r="K324" s="5"/>
    </row>
    <row r="325" spans="1:11" ht="12.75">
      <c r="A325" s="7">
        <f t="shared" si="6"/>
        <v>40129</v>
      </c>
      <c r="B325" s="2"/>
      <c r="C325" s="2"/>
      <c r="D325" s="2"/>
      <c r="E325" s="2"/>
      <c r="F325" s="10"/>
      <c r="G325" s="5">
        <f>IF(OR(B325="",C325=""),0,MOD(C325-B325,1))+IF(OR(D325="",E325=""),0,MOD(E325-D325,1))+IF(F325="",0,VLOOKUP(F325,Données!$H$2:$I$8,2,FALSE))</f>
        <v>0</v>
      </c>
      <c r="H325" s="5"/>
      <c r="I325" s="5" t="str">
        <f>IF(H325="o",G325-Données!$G$1,"00:00")</f>
        <v>00:00</v>
      </c>
      <c r="J325" s="5">
        <f>IF(OR(F325=Données!$H$2,F325=Données!$H$3,F325=Données!$H$4,F325=Données!$H$5,F325=Données!$H$7,F325=Données!$H$6),"00:00",(G325-Données!$G$2)-I325)</f>
        <v>-0.2916666666666667</v>
      </c>
      <c r="K325" s="5"/>
    </row>
    <row r="326" spans="1:11" ht="12.75">
      <c r="A326" s="7">
        <f t="shared" si="6"/>
        <v>40130</v>
      </c>
      <c r="B326" s="2"/>
      <c r="C326" s="2"/>
      <c r="D326" s="2"/>
      <c r="E326" s="2"/>
      <c r="F326" s="10"/>
      <c r="G326" s="5">
        <f>IF(OR(B326="",C326=""),0,MOD(C326-B326,1))+IF(OR(D326="",E326=""),0,MOD(E326-D326,1))+IF(F326="",0,VLOOKUP(F326,Données!$H$2:$I$8,2,FALSE))</f>
        <v>0</v>
      </c>
      <c r="H326" s="5"/>
      <c r="I326" s="5" t="str">
        <f>IF(H326="o",G326-Données!$G$1,"00:00")</f>
        <v>00:00</v>
      </c>
      <c r="J326" s="5">
        <f>IF(OR(F326=Données!$H$2,F326=Données!$H$3,F326=Données!$H$4,F326=Données!$H$5,F326=Données!$H$7,F326=Données!$H$6),"00:00",(G326-Données!$G$2)-I326)</f>
        <v>-0.2916666666666667</v>
      </c>
      <c r="K326" s="5"/>
    </row>
    <row r="327" spans="1:11" ht="12.75">
      <c r="A327" s="7">
        <f t="shared" si="6"/>
        <v>40131</v>
      </c>
      <c r="B327" s="2"/>
      <c r="C327" s="2"/>
      <c r="D327" s="2"/>
      <c r="E327" s="2"/>
      <c r="F327" s="10"/>
      <c r="G327" s="5">
        <f>IF(OR(B327="",C327=""),0,MOD(C327-B327,1))+IF(OR(D327="",E327=""),0,MOD(E327-D327,1))+IF(F327="",0,VLOOKUP(F327,Données!$H$2:$I$8,2,FALSE))</f>
        <v>0</v>
      </c>
      <c r="H327" s="5"/>
      <c r="I327" s="5" t="str">
        <f>IF(H327="o",G327-Données!$G$1,"00:00")</f>
        <v>00:00</v>
      </c>
      <c r="J327" s="5">
        <f>IF(OR(F327=Données!$H$2,F327=Données!$H$3,F327=Données!$H$4,F327=Données!$H$5,F327=Données!$H$7,F327=Données!$H$6),"00:00",(G327-Données!$G$2)-I327)</f>
        <v>-0.2916666666666667</v>
      </c>
      <c r="K327" s="5"/>
    </row>
    <row r="328" spans="1:11" ht="12.75">
      <c r="A328" s="7">
        <f t="shared" si="6"/>
        <v>40132</v>
      </c>
      <c r="B328" s="2"/>
      <c r="C328" s="2"/>
      <c r="D328" s="2"/>
      <c r="E328" s="2"/>
      <c r="F328" s="10"/>
      <c r="G328" s="5">
        <f>IF(OR(B328="",C328=""),0,MOD(C328-B328,1))+IF(OR(D328="",E328=""),0,MOD(E328-D328,1))+IF(F328="",0,VLOOKUP(F328,Données!$H$2:$I$8,2,FALSE))</f>
        <v>0</v>
      </c>
      <c r="H328" s="5"/>
      <c r="I328" s="5" t="str">
        <f>IF(H328="o",G328-Données!$G$1,"00:00")</f>
        <v>00:00</v>
      </c>
      <c r="J328" s="5">
        <f>IF(OR(F328=Données!$H$2,F328=Données!$H$3,F328=Données!$H$4,F328=Données!$H$5,F328=Données!$H$7,F328=Données!$H$6),"00:00",(G328-Données!$G$2)-I328)</f>
        <v>-0.2916666666666667</v>
      </c>
      <c r="K328" s="5"/>
    </row>
    <row r="329" spans="1:11" ht="12.75">
      <c r="A329" s="7">
        <f t="shared" si="6"/>
        <v>40133</v>
      </c>
      <c r="B329" s="2"/>
      <c r="C329" s="2"/>
      <c r="D329" s="2"/>
      <c r="E329" s="2"/>
      <c r="F329" s="9"/>
      <c r="G329" s="5">
        <f>IF(OR(B329="",C329=""),0,MOD(C329-B329,1))+IF(OR(D329="",E329=""),0,MOD(E329-D329,1))+IF(F329="",0,VLOOKUP(F329,Données!$H$2:$I$8,2,FALSE))</f>
        <v>0</v>
      </c>
      <c r="H329" s="5"/>
      <c r="I329" s="5" t="str">
        <f>IF(H329="o",G329-Données!$G$1,"00:00")</f>
        <v>00:00</v>
      </c>
      <c r="J329" s="5">
        <f>IF(OR(F329=Données!$H$2,F329=Données!$H$3,F329=Données!$H$4,F329=Données!$H$5,F329=Données!$H$7,F329=Données!$H$6),"00:00",(G329-Données!$G$2)-I329)</f>
        <v>-0.2916666666666667</v>
      </c>
      <c r="K329" s="5"/>
    </row>
    <row r="330" spans="1:11" ht="12.75">
      <c r="A330" s="7">
        <f aca="true" t="shared" si="7" ref="A330:A373">A329+1</f>
        <v>40134</v>
      </c>
      <c r="B330" s="2"/>
      <c r="C330" s="2"/>
      <c r="D330" s="2"/>
      <c r="E330" s="2"/>
      <c r="F330" s="9"/>
      <c r="G330" s="5">
        <f>IF(OR(B330="",C330=""),0,MOD(C330-B330,1))+IF(OR(D330="",E330=""),0,MOD(E330-D330,1))+IF(F330="",0,VLOOKUP(F330,Données!$H$2:$I$8,2,FALSE))</f>
        <v>0</v>
      </c>
      <c r="H330" s="5"/>
      <c r="I330" s="5" t="str">
        <f>IF(H330="o",G330-Données!$G$1,"00:00")</f>
        <v>00:00</v>
      </c>
      <c r="J330" s="5">
        <f>IF(OR(F330=Données!$H$2,F330=Données!$H$3,F330=Données!$H$4,F330=Données!$H$5,F330=Données!$H$7,F330=Données!$H$6),"00:00",(G330-Données!$G$2)-I330)</f>
        <v>-0.2916666666666667</v>
      </c>
      <c r="K330" s="5"/>
    </row>
    <row r="331" spans="1:11" ht="12.75">
      <c r="A331" s="7">
        <f t="shared" si="7"/>
        <v>40135</v>
      </c>
      <c r="B331" s="18"/>
      <c r="C331" s="18"/>
      <c r="D331" s="18"/>
      <c r="E331" s="18"/>
      <c r="F331" s="10"/>
      <c r="G331" s="5">
        <f>IF(OR(B331="",C331=""),0,MOD(C331-B331,1))+IF(OR(D331="",E331=""),0,MOD(E331-D331,1))+IF(F331="",0,VLOOKUP(F331,Données!$H$2:$I$8,2,FALSE))</f>
        <v>0</v>
      </c>
      <c r="H331" s="5"/>
      <c r="I331" s="5" t="str">
        <f>IF(H331="o",G331-Données!$G$1,"00:00")</f>
        <v>00:00</v>
      </c>
      <c r="J331" s="5">
        <f>IF(OR(F331=Données!$H$2,F331=Données!$H$3,F331=Données!$H$4,F331=Données!$H$5,F331=Données!$H$7,F331=Données!$H$6),"00:00",(G331-Données!$G$2)-I331)</f>
        <v>-0.2916666666666667</v>
      </c>
      <c r="K331" s="5"/>
    </row>
    <row r="332" spans="1:11" ht="12.75">
      <c r="A332" s="7">
        <f t="shared" si="7"/>
        <v>40136</v>
      </c>
      <c r="B332" s="18"/>
      <c r="C332" s="18"/>
      <c r="D332" s="18"/>
      <c r="E332" s="18"/>
      <c r="F332" s="10"/>
      <c r="G332" s="5">
        <f>IF(OR(B332="",C332=""),0,MOD(C332-B332,1))+IF(OR(D332="",E332=""),0,MOD(E332-D332,1))+IF(F332="",0,VLOOKUP(F332,Données!$H$2:$I$8,2,FALSE))</f>
        <v>0</v>
      </c>
      <c r="H332" s="5"/>
      <c r="I332" s="5" t="str">
        <f>IF(H332="o",G332-Données!$G$1,"00:00")</f>
        <v>00:00</v>
      </c>
      <c r="J332" s="5">
        <f>IF(OR(F332=Données!$H$2,F332=Données!$H$3,F332=Données!$H$4,F332=Données!$H$5,F332=Données!$H$7,F332=Données!$H$6),"00:00",(G332-Données!$G$2)-I332)</f>
        <v>-0.2916666666666667</v>
      </c>
      <c r="K332" s="5"/>
    </row>
    <row r="333" spans="1:11" ht="12.75">
      <c r="A333" s="7">
        <f t="shared" si="7"/>
        <v>40137</v>
      </c>
      <c r="B333" s="18"/>
      <c r="C333" s="18"/>
      <c r="D333" s="18"/>
      <c r="E333" s="2"/>
      <c r="F333" s="10"/>
      <c r="G333" s="5">
        <f>IF(OR(B333="",C333=""),0,MOD(C333-B333,1))+IF(OR(D333="",E333=""),0,MOD(E333-D333,1))+IF(F333="",0,VLOOKUP(F333,Données!$H$2:$I$8,2,FALSE))</f>
        <v>0</v>
      </c>
      <c r="H333" s="5"/>
      <c r="I333" s="5" t="str">
        <f>IF(H333="o",G333-Données!$G$1,"00:00")</f>
        <v>00:00</v>
      </c>
      <c r="J333" s="5">
        <f>IF(OR(F333=Données!$H$2,F333=Données!$H$3,F333=Données!$H$4,F333=Données!$H$5,F333=Données!$H$7,F333=Données!$H$6),"00:00",(G333-Données!$G$2)-I333)</f>
        <v>-0.2916666666666667</v>
      </c>
      <c r="K333" s="5"/>
    </row>
    <row r="334" spans="1:11" ht="12.75">
      <c r="A334" s="7">
        <f t="shared" si="7"/>
        <v>40138</v>
      </c>
      <c r="B334" s="2"/>
      <c r="C334" s="2"/>
      <c r="D334" s="2"/>
      <c r="E334" s="2"/>
      <c r="F334" s="9"/>
      <c r="G334" s="5">
        <f>IF(OR(B334="",C334=""),0,MOD(C334-B334,1))+IF(OR(D334="",E334=""),0,MOD(E334-D334,1))+IF(F334="",0,VLOOKUP(F334,Données!$H$2:$I$8,2,FALSE))</f>
        <v>0</v>
      </c>
      <c r="H334" s="5"/>
      <c r="I334" s="5" t="str">
        <f>IF(H334="o",G334-Données!$G$1,"00:00")</f>
        <v>00:00</v>
      </c>
      <c r="J334" s="5">
        <f>IF(OR(F334=Données!$H$2,F334=Données!$H$3,F334=Données!$H$4,F334=Données!$H$5,F334=Données!$H$7,F334=Données!$H$6),"00:00",(G334-Données!$G$2)-I334)</f>
        <v>-0.2916666666666667</v>
      </c>
      <c r="K334" s="5"/>
    </row>
    <row r="335" spans="1:11" ht="12.75">
      <c r="A335" s="7">
        <f t="shared" si="7"/>
        <v>40139</v>
      </c>
      <c r="B335" s="2"/>
      <c r="C335" s="2"/>
      <c r="D335" s="2"/>
      <c r="E335" s="2"/>
      <c r="F335" s="9"/>
      <c r="G335" s="5">
        <f>IF(OR(B335="",C335=""),0,MOD(C335-B335,1))+IF(OR(D335="",E335=""),0,MOD(E335-D335,1))+IF(F335="",0,VLOOKUP(F335,Données!$H$2:$I$8,2,FALSE))</f>
        <v>0</v>
      </c>
      <c r="H335" s="5"/>
      <c r="I335" s="5" t="str">
        <f>IF(H335="o",G335-Données!$G$1,"00:00")</f>
        <v>00:00</v>
      </c>
      <c r="J335" s="5">
        <f>IF(OR(F335=Données!$H$2,F335=Données!$H$3,F335=Données!$H$4,F335=Données!$H$5,F335=Données!$H$7,F335=Données!$H$6),"00:00",(G335-Données!$G$2)-I335)</f>
        <v>-0.2916666666666667</v>
      </c>
      <c r="K335" s="5"/>
    </row>
    <row r="336" spans="1:11" ht="12.75">
      <c r="A336" s="7">
        <f t="shared" si="7"/>
        <v>40140</v>
      </c>
      <c r="B336" s="2"/>
      <c r="C336" s="2"/>
      <c r="D336" s="2"/>
      <c r="E336" s="2"/>
      <c r="F336" s="9"/>
      <c r="G336" s="5">
        <f>IF(OR(B336="",C336=""),0,MOD(C336-B336,1))+IF(OR(D336="",E336=""),0,MOD(E336-D336,1))+IF(F336="",0,VLOOKUP(F336,Données!$H$2:$I$8,2,FALSE))</f>
        <v>0</v>
      </c>
      <c r="H336" s="5"/>
      <c r="I336" s="5" t="str">
        <f>IF(H336="o",G336-Données!$G$1,"00:00")</f>
        <v>00:00</v>
      </c>
      <c r="J336" s="5">
        <f>IF(OR(F336=Données!$H$2,F336=Données!$H$3,F336=Données!$H$4,F336=Données!$H$5,F336=Données!$H$7,F336=Données!$H$6),"00:00",(G336-Données!$G$2)-I336)</f>
        <v>-0.2916666666666667</v>
      </c>
      <c r="K336" s="5"/>
    </row>
    <row r="337" spans="1:11" ht="12.75">
      <c r="A337" s="7">
        <f t="shared" si="7"/>
        <v>40141</v>
      </c>
      <c r="B337" s="2"/>
      <c r="C337" s="2"/>
      <c r="D337" s="2"/>
      <c r="E337" s="2"/>
      <c r="F337" s="9"/>
      <c r="G337" s="5">
        <f>IF(OR(B337="",C337=""),0,MOD(C337-B337,1))+IF(OR(D337="",E337=""),0,MOD(E337-D337,1))+IF(F337="",0,VLOOKUP(F337,Données!$H$2:$I$8,2,FALSE))</f>
        <v>0</v>
      </c>
      <c r="H337" s="5"/>
      <c r="I337" s="5" t="str">
        <f>IF(H337="o",G337-Données!$G$1,"00:00")</f>
        <v>00:00</v>
      </c>
      <c r="J337" s="5">
        <f>IF(OR(F337=Données!$H$2,F337=Données!$H$3,F337=Données!$H$4,F337=Données!$H$5,F337=Données!$H$7,F337=Données!$H$6),"00:00",(G337-Données!$G$2)-I337)</f>
        <v>-0.2916666666666667</v>
      </c>
      <c r="K337" s="5"/>
    </row>
    <row r="338" spans="1:11" ht="12.75">
      <c r="A338" s="7">
        <f t="shared" si="7"/>
        <v>40142</v>
      </c>
      <c r="B338" s="2"/>
      <c r="C338" s="2"/>
      <c r="D338" s="2"/>
      <c r="E338" s="2"/>
      <c r="F338" s="9"/>
      <c r="G338" s="5">
        <f>IF(OR(B338="",C338=""),0,MOD(C338-B338,1))+IF(OR(D338="",E338=""),0,MOD(E338-D338,1))+IF(F338="",0,VLOOKUP(F338,Données!$H$2:$I$8,2,FALSE))</f>
        <v>0</v>
      </c>
      <c r="H338" s="5"/>
      <c r="I338" s="5" t="str">
        <f>IF(H338="o",G338-Données!$G$1,"00:00")</f>
        <v>00:00</v>
      </c>
      <c r="J338" s="5">
        <f>IF(OR(F338=Données!$H$2,F338=Données!$H$3,F338=Données!$H$4,F338=Données!$H$5,F338=Données!$H$7,F338=Données!$H$6),"00:00",(G338-Données!$G$2)-I338)</f>
        <v>-0.2916666666666667</v>
      </c>
      <c r="K338" s="5"/>
    </row>
    <row r="339" spans="1:11" ht="12.75">
      <c r="A339" s="7">
        <f t="shared" si="7"/>
        <v>40143</v>
      </c>
      <c r="B339" s="2"/>
      <c r="C339" s="2"/>
      <c r="D339" s="2"/>
      <c r="E339" s="2"/>
      <c r="F339" s="9"/>
      <c r="G339" s="5">
        <f>IF(OR(B339="",C339=""),0,MOD(C339-B339,1))+IF(OR(D339="",E339=""),0,MOD(E339-D339,1))+IF(F339="",0,VLOOKUP(F339,Données!$H$2:$I$8,2,FALSE))</f>
        <v>0</v>
      </c>
      <c r="H339" s="5"/>
      <c r="I339" s="5" t="str">
        <f>IF(H339="o",G339-Données!$G$1,"00:00")</f>
        <v>00:00</v>
      </c>
      <c r="J339" s="5">
        <f>IF(OR(F339=Données!$H$2,F339=Données!$H$3,F339=Données!$H$4,F339=Données!$H$5,F339=Données!$H$7,F339=Données!$H$6),"00:00",(G339-Données!$G$2)-I339)</f>
        <v>-0.2916666666666667</v>
      </c>
      <c r="K339" s="5"/>
    </row>
    <row r="340" spans="1:11" ht="12.75">
      <c r="A340" s="7">
        <f t="shared" si="7"/>
        <v>40144</v>
      </c>
      <c r="B340" s="2"/>
      <c r="C340" s="2"/>
      <c r="D340" s="2"/>
      <c r="E340" s="2"/>
      <c r="F340" s="9"/>
      <c r="G340" s="5">
        <f>IF(OR(B340="",C340=""),0,MOD(C340-B340,1))+IF(OR(D340="",E340=""),0,MOD(E340-D340,1))+IF(F340="",0,VLOOKUP(F340,Données!$H$2:$I$8,2,FALSE))</f>
        <v>0</v>
      </c>
      <c r="H340" s="5"/>
      <c r="I340" s="5" t="str">
        <f>IF(H340="o",G340-Données!$G$1,"00:00")</f>
        <v>00:00</v>
      </c>
      <c r="J340" s="5">
        <f>IF(OR(F340=Données!$H$2,F340=Données!$H$3,F340=Données!$H$4,F340=Données!$H$5,F340=Données!$H$7,F340=Données!$H$6),"00:00",(G340-Données!$G$2)-I340)</f>
        <v>-0.2916666666666667</v>
      </c>
      <c r="K340" s="5"/>
    </row>
    <row r="341" spans="1:11" ht="12.75">
      <c r="A341" s="7">
        <f t="shared" si="7"/>
        <v>40145</v>
      </c>
      <c r="B341" s="2"/>
      <c r="C341" s="2"/>
      <c r="D341" s="2"/>
      <c r="E341" s="2"/>
      <c r="F341" s="9"/>
      <c r="G341" s="5">
        <f>IF(OR(B341="",C341=""),0,MOD(C341-B341,1))+IF(OR(D341="",E341=""),0,MOD(E341-D341,1))+IF(F341="",0,VLOOKUP(F341,Données!$H$2:$I$8,2,FALSE))</f>
        <v>0</v>
      </c>
      <c r="H341" s="5"/>
      <c r="I341" s="5" t="str">
        <f>IF(H341="o",G341-Données!$G$1,"00:00")</f>
        <v>00:00</v>
      </c>
      <c r="J341" s="5">
        <f>IF(OR(F341=Données!$H$2,F341=Données!$H$3,F341=Données!$H$4,F341=Données!$H$5,F341=Données!$H$7,F341=Données!$H$6),"00:00",(G341-Données!$G$2)-I341)</f>
        <v>-0.2916666666666667</v>
      </c>
      <c r="K341" s="5"/>
    </row>
    <row r="342" spans="1:11" ht="12.75">
      <c r="A342" s="7">
        <f t="shared" si="7"/>
        <v>40146</v>
      </c>
      <c r="B342" s="2"/>
      <c r="C342" s="2"/>
      <c r="D342" s="2"/>
      <c r="E342" s="2"/>
      <c r="F342" s="9"/>
      <c r="G342" s="5">
        <f>IF(OR(B342="",C342=""),0,MOD(C342-B342,1))+IF(OR(D342="",E342=""),0,MOD(E342-D342,1))+IF(F342="",0,VLOOKUP(F342,Données!$H$2:$I$8,2,FALSE))</f>
        <v>0</v>
      </c>
      <c r="H342" s="5"/>
      <c r="I342" s="5" t="str">
        <f>IF(H342="o",G342-Données!$G$1,"00:00")</f>
        <v>00:00</v>
      </c>
      <c r="J342" s="5">
        <f>IF(OR(F342=Données!$H$2,F342=Données!$H$3,F342=Données!$H$4,F342=Données!$H$5,F342=Données!$H$7,F342=Données!$H$6),"00:00",(G342-Données!$G$2)-I342)</f>
        <v>-0.2916666666666667</v>
      </c>
      <c r="K342" s="5"/>
    </row>
    <row r="343" spans="1:11" ht="12.75">
      <c r="A343" s="7">
        <f t="shared" si="7"/>
        <v>40147</v>
      </c>
      <c r="B343" s="2"/>
      <c r="C343" s="2"/>
      <c r="D343" s="2"/>
      <c r="E343" s="2"/>
      <c r="F343" s="9"/>
      <c r="G343" s="5">
        <f>IF(OR(B343="",C343=""),0,MOD(C343-B343,1))+IF(OR(D343="",E343=""),0,MOD(E343-D343,1))+IF(F343="",0,VLOOKUP(F343,Données!$H$2:$I$8,2,FALSE))</f>
        <v>0</v>
      </c>
      <c r="H343" s="5"/>
      <c r="I343" s="5" t="str">
        <f>IF(H343="o",G343-Données!$G$1,"00:00")</f>
        <v>00:00</v>
      </c>
      <c r="J343" s="5">
        <f>IF(OR(F343=Données!$H$2,F343=Données!$H$3,F343=Données!$H$4,F343=Données!$H$5,F343=Données!$H$7,F343=Données!$H$6),"00:00",(G343-Données!$G$2)-I343)</f>
        <v>-0.2916666666666667</v>
      </c>
      <c r="K343" s="5"/>
    </row>
    <row r="344" spans="1:11" ht="12.75">
      <c r="A344" s="7">
        <f t="shared" si="7"/>
        <v>40148</v>
      </c>
      <c r="B344" s="2"/>
      <c r="C344" s="2"/>
      <c r="D344" s="2"/>
      <c r="E344" s="2"/>
      <c r="F344" s="9"/>
      <c r="G344" s="5">
        <f>IF(OR(B344="",C344=""),0,MOD(C344-B344,1))+IF(OR(D344="",E344=""),0,MOD(E344-D344,1))+IF(F344="",0,VLOOKUP(F344,Données!$H$2:$I$8,2,FALSE))</f>
        <v>0</v>
      </c>
      <c r="H344" s="5"/>
      <c r="I344" s="5" t="str">
        <f>IF(H344="o",G344-Données!$G$1,"00:00")</f>
        <v>00:00</v>
      </c>
      <c r="J344" s="5">
        <f>IF(OR(F344=Données!$H$2,F344=Données!$H$3,F344=Données!$H$4,F344=Données!$H$5,F344=Données!$H$7,F344=Données!$H$6),"00:00",(G344-Données!$G$2)-I344)</f>
        <v>-0.2916666666666667</v>
      </c>
      <c r="K344" s="5"/>
    </row>
    <row r="345" spans="1:11" ht="12.75">
      <c r="A345" s="7">
        <f t="shared" si="7"/>
        <v>40149</v>
      </c>
      <c r="B345" s="2"/>
      <c r="C345" s="2"/>
      <c r="D345" s="2"/>
      <c r="E345" s="2"/>
      <c r="F345" s="9"/>
      <c r="G345" s="5">
        <f>IF(OR(B345="",C345=""),0,MOD(C345-B345,1))+IF(OR(D345="",E345=""),0,MOD(E345-D345,1))+IF(F345="",0,VLOOKUP(F345,Données!$H$2:$I$8,2,FALSE))</f>
        <v>0</v>
      </c>
      <c r="H345" s="5"/>
      <c r="I345" s="5" t="str">
        <f>IF(H345="o",G345-Données!$G$1,"00:00")</f>
        <v>00:00</v>
      </c>
      <c r="J345" s="5">
        <f>IF(OR(F345=Données!$H$2,F345=Données!$H$3,F345=Données!$H$4,F345=Données!$H$5,F345=Données!$H$7,F345=Données!$H$6),"00:00",(G345-Données!$G$2)-I345)</f>
        <v>-0.2916666666666667</v>
      </c>
      <c r="K345" s="5"/>
    </row>
    <row r="346" spans="1:11" ht="12.75">
      <c r="A346" s="7">
        <f t="shared" si="7"/>
        <v>40150</v>
      </c>
      <c r="B346" s="2"/>
      <c r="C346" s="2"/>
      <c r="D346" s="2"/>
      <c r="E346" s="2"/>
      <c r="F346" s="9"/>
      <c r="G346" s="5">
        <f>IF(OR(B346="",C346=""),0,MOD(C346-B346,1))+IF(OR(D346="",E346=""),0,MOD(E346-D346,1))+IF(F346="",0,VLOOKUP(F346,Données!$H$2:$I$8,2,FALSE))</f>
        <v>0</v>
      </c>
      <c r="H346" s="5"/>
      <c r="I346" s="5" t="str">
        <f>IF(H346="o",G346-Données!$G$1,"00:00")</f>
        <v>00:00</v>
      </c>
      <c r="J346" s="5">
        <f>IF(OR(F346=Données!$H$2,F346=Données!$H$3,F346=Données!$H$4,F346=Données!$H$5,F346=Données!$H$7,F346=Données!$H$6),"00:00",(G346-Données!$G$2)-I346)</f>
        <v>-0.2916666666666667</v>
      </c>
      <c r="K346" s="5"/>
    </row>
    <row r="347" spans="1:11" ht="12.75">
      <c r="A347" s="7">
        <f t="shared" si="7"/>
        <v>40151</v>
      </c>
      <c r="B347" s="2"/>
      <c r="C347" s="2"/>
      <c r="D347" s="2"/>
      <c r="E347" s="2"/>
      <c r="F347" s="9"/>
      <c r="G347" s="5">
        <f>IF(OR(B347="",C347=""),0,MOD(C347-B347,1))+IF(OR(D347="",E347=""),0,MOD(E347-D347,1))+IF(F347="",0,VLOOKUP(F347,Données!$H$2:$I$8,2,FALSE))</f>
        <v>0</v>
      </c>
      <c r="H347" s="5"/>
      <c r="I347" s="5" t="str">
        <f>IF(H347="o",G347-Données!$G$1,"00:00")</f>
        <v>00:00</v>
      </c>
      <c r="J347" s="5">
        <f>IF(OR(F347=Données!$H$2,F347=Données!$H$3,F347=Données!$H$4,F347=Données!$H$5,F347=Données!$H$7,F347=Données!$H$6),"00:00",(G347-Données!$G$2)-I347)</f>
        <v>-0.2916666666666667</v>
      </c>
      <c r="K347" s="5"/>
    </row>
    <row r="348" spans="1:11" ht="12.75">
      <c r="A348" s="7">
        <f t="shared" si="7"/>
        <v>40152</v>
      </c>
      <c r="B348" s="2"/>
      <c r="C348" s="2"/>
      <c r="D348" s="2"/>
      <c r="E348" s="2"/>
      <c r="F348" s="9"/>
      <c r="G348" s="5">
        <f>IF(OR(B348="",C348=""),0,MOD(C348-B348,1))+IF(OR(D348="",E348=""),0,MOD(E348-D348,1))+IF(F348="",0,VLOOKUP(F348,Données!$H$2:$I$8,2,FALSE))</f>
        <v>0</v>
      </c>
      <c r="H348" s="5"/>
      <c r="I348" s="5" t="str">
        <f>IF(H348="o",G348-Données!$G$1,"00:00")</f>
        <v>00:00</v>
      </c>
      <c r="J348" s="5">
        <f>IF(OR(F348=Données!$H$2,F348=Données!$H$3,F348=Données!$H$4,F348=Données!$H$5,F348=Données!$H$7,F348=Données!$H$6),"00:00",(G348-Données!$G$2)-I348)</f>
        <v>-0.2916666666666667</v>
      </c>
      <c r="K348" s="5"/>
    </row>
    <row r="349" spans="1:11" ht="12.75">
      <c r="A349" s="7">
        <f t="shared" si="7"/>
        <v>40153</v>
      </c>
      <c r="B349" s="2"/>
      <c r="C349" s="2"/>
      <c r="D349" s="2"/>
      <c r="E349" s="2"/>
      <c r="F349" s="9"/>
      <c r="G349" s="5">
        <f>IF(OR(B349="",C349=""),0,MOD(C349-B349,1))+IF(OR(D349="",E349=""),0,MOD(E349-D349,1))+IF(F349="",0,VLOOKUP(F349,Données!$H$2:$I$8,2,FALSE))</f>
        <v>0</v>
      </c>
      <c r="H349" s="5"/>
      <c r="I349" s="5" t="str">
        <f>IF(H349="o",G349-Données!$G$1,"00:00")</f>
        <v>00:00</v>
      </c>
      <c r="J349" s="5">
        <f>IF(OR(F349=Données!$H$2,F349=Données!$H$3,F349=Données!$H$4,F349=Données!$H$5,F349=Données!$H$7,F349=Données!$H$6),"00:00",(G349-Données!$G$2)-I349)</f>
        <v>-0.2916666666666667</v>
      </c>
      <c r="K349" s="5"/>
    </row>
    <row r="350" spans="1:11" ht="12.75">
      <c r="A350" s="7">
        <f t="shared" si="7"/>
        <v>40154</v>
      </c>
      <c r="B350" s="2"/>
      <c r="C350" s="2"/>
      <c r="D350" s="2"/>
      <c r="E350" s="2"/>
      <c r="F350" s="9"/>
      <c r="G350" s="5">
        <f>IF(OR(B350="",C350=""),0,MOD(C350-B350,1))+IF(OR(D350="",E350=""),0,MOD(E350-D350,1))+IF(F350="",0,VLOOKUP(F350,Données!$H$2:$I$8,2,FALSE))</f>
        <v>0</v>
      </c>
      <c r="H350" s="5"/>
      <c r="I350" s="5" t="str">
        <f>IF(H350="o",G350-Données!$G$1,"00:00")</f>
        <v>00:00</v>
      </c>
      <c r="J350" s="5">
        <f>IF(OR(F350=Données!$H$2,F350=Données!$H$3,F350=Données!$H$4,F350=Données!$H$5,F350=Données!$H$7,F350=Données!$H$6),"00:00",(G350-Données!$G$2)-I350)</f>
        <v>-0.2916666666666667</v>
      </c>
      <c r="K350" s="5"/>
    </row>
    <row r="351" spans="1:11" ht="12.75">
      <c r="A351" s="7">
        <f t="shared" si="7"/>
        <v>40155</v>
      </c>
      <c r="B351" s="2"/>
      <c r="C351" s="2"/>
      <c r="D351" s="2"/>
      <c r="E351" s="2"/>
      <c r="F351" s="9"/>
      <c r="G351" s="5">
        <f>IF(OR(B351="",C351=""),0,MOD(C351-B351,1))+IF(OR(D351="",E351=""),0,MOD(E351-D351,1))+IF(F351="",0,VLOOKUP(F351,Données!$H$2:$I$8,2,FALSE))</f>
        <v>0</v>
      </c>
      <c r="H351" s="5"/>
      <c r="I351" s="5" t="str">
        <f>IF(H351="o",G351-Données!$G$1,"00:00")</f>
        <v>00:00</v>
      </c>
      <c r="J351" s="5">
        <f>IF(OR(F351=Données!$H$2,F351=Données!$H$3,F351=Données!$H$4,F351=Données!$H$5,F351=Données!$H$7,F351=Données!$H$6),"00:00",(G351-Données!$G$2)-I351)</f>
        <v>-0.2916666666666667</v>
      </c>
      <c r="K351" s="5"/>
    </row>
    <row r="352" spans="1:11" ht="12.75">
      <c r="A352" s="7">
        <f t="shared" si="7"/>
        <v>40156</v>
      </c>
      <c r="B352" s="2"/>
      <c r="C352" s="2"/>
      <c r="D352" s="2"/>
      <c r="E352" s="2"/>
      <c r="F352" s="9"/>
      <c r="G352" s="5">
        <f>IF(OR(B352="",C352=""),0,MOD(C352-B352,1))+IF(OR(D352="",E352=""),0,MOD(E352-D352,1))+IF(F352="",0,VLOOKUP(F352,Données!$H$2:$I$8,2,FALSE))</f>
        <v>0</v>
      </c>
      <c r="H352" s="5"/>
      <c r="I352" s="5" t="str">
        <f>IF(H352="o",G352-Données!$G$1,"00:00")</f>
        <v>00:00</v>
      </c>
      <c r="J352" s="5">
        <f>IF(OR(F352=Données!$H$2,F352=Données!$H$3,F352=Données!$H$4,F352=Données!$H$5,F352=Données!$H$7,F352=Données!$H$6),"00:00",(G352-Données!$G$2)-I352)</f>
        <v>-0.2916666666666667</v>
      </c>
      <c r="K352" s="5"/>
    </row>
    <row r="353" spans="1:11" ht="12.75">
      <c r="A353" s="7">
        <f t="shared" si="7"/>
        <v>40157</v>
      </c>
      <c r="B353" s="2"/>
      <c r="C353" s="2"/>
      <c r="D353" s="2"/>
      <c r="E353" s="2"/>
      <c r="F353" s="9"/>
      <c r="G353" s="5">
        <f>IF(OR(B353="",C353=""),0,MOD(C353-B353,1))+IF(OR(D353="",E353=""),0,MOD(E353-D353,1))+IF(F353="",0,VLOOKUP(F353,Données!$H$2:$I$8,2,FALSE))</f>
        <v>0</v>
      </c>
      <c r="H353" s="5"/>
      <c r="I353" s="5" t="str">
        <f>IF(H353="o",G353-Données!$G$1,"00:00")</f>
        <v>00:00</v>
      </c>
      <c r="J353" s="5">
        <f>IF(OR(F353=Données!$H$2,F353=Données!$H$3,F353=Données!$H$4,F353=Données!$H$5,F353=Données!$H$7,F353=Données!$H$6),"00:00",(G353-Données!$G$2)-I353)</f>
        <v>-0.2916666666666667</v>
      </c>
      <c r="K353" s="5"/>
    </row>
    <row r="354" spans="1:11" ht="12.75">
      <c r="A354" s="7">
        <f t="shared" si="7"/>
        <v>40158</v>
      </c>
      <c r="B354" s="2"/>
      <c r="C354" s="2"/>
      <c r="D354" s="2"/>
      <c r="E354" s="2"/>
      <c r="F354" s="9"/>
      <c r="G354" s="5">
        <f>IF(OR(B354="",C354=""),0,MOD(C354-B354,1))+IF(OR(D354="",E354=""),0,MOD(E354-D354,1))+IF(F354="",0,VLOOKUP(F354,Données!$H$2:$I$8,2,FALSE))</f>
        <v>0</v>
      </c>
      <c r="H354" s="5"/>
      <c r="I354" s="5" t="str">
        <f>IF(H354="o",G354-Données!$G$1,"00:00")</f>
        <v>00:00</v>
      </c>
      <c r="J354" s="5">
        <f>IF(OR(F354=Données!$H$2,F354=Données!$H$3,F354=Données!$H$4,F354=Données!$H$5,F354=Données!$H$7,F354=Données!$H$6),"00:00",(G354-Données!$G$2)-I354)</f>
        <v>-0.2916666666666667</v>
      </c>
      <c r="K354" s="5"/>
    </row>
    <row r="355" spans="1:11" ht="12.75">
      <c r="A355" s="7">
        <f t="shared" si="7"/>
        <v>40159</v>
      </c>
      <c r="B355" s="2"/>
      <c r="C355" s="2"/>
      <c r="D355" s="2"/>
      <c r="E355" s="2"/>
      <c r="F355" s="9"/>
      <c r="G355" s="5">
        <f>IF(OR(B355="",C355=""),0,MOD(C355-B355,1))+IF(OR(D355="",E355=""),0,MOD(E355-D355,1))+IF(F355="",0,VLOOKUP(F355,Données!$H$2:$I$8,2,FALSE))</f>
        <v>0</v>
      </c>
      <c r="H355" s="5"/>
      <c r="I355" s="5" t="str">
        <f>IF(H355="o",G355-Données!$G$1,"00:00")</f>
        <v>00:00</v>
      </c>
      <c r="J355" s="5">
        <f>IF(OR(F355=Données!$H$2,F355=Données!$H$3,F355=Données!$H$4,F355=Données!$H$5,F355=Données!$H$7,F355=Données!$H$6),"00:00",(G355-Données!$G$2)-I355)</f>
        <v>-0.2916666666666667</v>
      </c>
      <c r="K355" s="5"/>
    </row>
    <row r="356" spans="1:11" ht="12.75">
      <c r="A356" s="7">
        <f t="shared" si="7"/>
        <v>40160</v>
      </c>
      <c r="B356" s="2"/>
      <c r="C356" s="2"/>
      <c r="D356" s="2"/>
      <c r="E356" s="2"/>
      <c r="F356" s="9"/>
      <c r="G356" s="5">
        <f>IF(OR(B356="",C356=""),0,MOD(C356-B356,1))+IF(OR(D356="",E356=""),0,MOD(E356-D356,1))+IF(F356="",0,VLOOKUP(F356,Données!$H$2:$I$8,2,FALSE))</f>
        <v>0</v>
      </c>
      <c r="H356" s="5"/>
      <c r="I356" s="5" t="str">
        <f>IF(H356="o",G356-Données!$G$1,"00:00")</f>
        <v>00:00</v>
      </c>
      <c r="J356" s="5">
        <f>IF(OR(F356=Données!$H$2,F356=Données!$H$3,F356=Données!$H$4,F356=Données!$H$5,F356=Données!$H$7,F356=Données!$H$6),"00:00",(G356-Données!$G$2)-I356)</f>
        <v>-0.2916666666666667</v>
      </c>
      <c r="K356" s="5"/>
    </row>
    <row r="357" spans="1:11" ht="12.75">
      <c r="A357" s="7">
        <f t="shared" si="7"/>
        <v>40161</v>
      </c>
      <c r="B357" s="2"/>
      <c r="C357" s="2"/>
      <c r="D357" s="2"/>
      <c r="E357" s="2"/>
      <c r="F357" s="9"/>
      <c r="G357" s="5">
        <f>IF(OR(B357="",C357=""),0,MOD(C357-B357,1))+IF(OR(D357="",E357=""),0,MOD(E357-D357,1))+IF(F357="",0,VLOOKUP(F357,Données!$H$2:$I$8,2,FALSE))</f>
        <v>0</v>
      </c>
      <c r="H357" s="5"/>
      <c r="I357" s="5" t="str">
        <f>IF(H357="o",G357-Données!$G$1,"00:00")</f>
        <v>00:00</v>
      </c>
      <c r="J357" s="5">
        <f>IF(OR(F357=Données!$H$2,F357=Données!$H$3,F357=Données!$H$4,F357=Données!$H$5,F357=Données!$H$7,F357=Données!$H$6),"00:00",(G357-Données!$G$2)-I357)</f>
        <v>-0.2916666666666667</v>
      </c>
      <c r="K357" s="5"/>
    </row>
    <row r="358" spans="1:11" ht="12.75">
      <c r="A358" s="7">
        <f t="shared" si="7"/>
        <v>40162</v>
      </c>
      <c r="B358" s="2"/>
      <c r="C358" s="2"/>
      <c r="D358" s="2"/>
      <c r="E358" s="2"/>
      <c r="F358" s="9"/>
      <c r="G358" s="5">
        <f>IF(OR(B358="",C358=""),0,MOD(C358-B358,1))+IF(OR(D358="",E358=""),0,MOD(E358-D358,1))+IF(F358="",0,VLOOKUP(F358,Données!$H$2:$I$8,2,FALSE))</f>
        <v>0</v>
      </c>
      <c r="H358" s="5"/>
      <c r="I358" s="5" t="str">
        <f>IF(H358="o",G358-Données!$G$1,"00:00")</f>
        <v>00:00</v>
      </c>
      <c r="J358" s="5">
        <f>IF(OR(F358=Données!$H$2,F358=Données!$H$3,F358=Données!$H$4,F358=Données!$H$5,F358=Données!$H$7,F358=Données!$H$6),"00:00",(G358-Données!$G$2)-I358)</f>
        <v>-0.2916666666666667</v>
      </c>
      <c r="K358" s="5"/>
    </row>
    <row r="359" spans="1:11" ht="12.75">
      <c r="A359" s="7">
        <f t="shared" si="7"/>
        <v>40163</v>
      </c>
      <c r="B359" s="2"/>
      <c r="C359" s="2"/>
      <c r="D359" s="2"/>
      <c r="E359" s="2"/>
      <c r="F359" s="9"/>
      <c r="G359" s="5">
        <f>IF(OR(B359="",C359=""),0,MOD(C359-B359,1))+IF(OR(D359="",E359=""),0,MOD(E359-D359,1))+IF(F359="",0,VLOOKUP(F359,Données!$H$2:$I$8,2,FALSE))</f>
        <v>0</v>
      </c>
      <c r="H359" s="5"/>
      <c r="I359" s="5" t="str">
        <f>IF(H359="o",G359-Données!$G$1,"00:00")</f>
        <v>00:00</v>
      </c>
      <c r="J359" s="5">
        <f>IF(OR(F359=Données!$H$2,F359=Données!$H$3,F359=Données!$H$4,F359=Données!$H$5,F359=Données!$H$7,F359=Données!$H$6),"00:00",(G359-Données!$G$2)-I359)</f>
        <v>-0.2916666666666667</v>
      </c>
      <c r="K359" s="5"/>
    </row>
    <row r="360" spans="1:11" ht="12.75">
      <c r="A360" s="7">
        <f t="shared" si="7"/>
        <v>40164</v>
      </c>
      <c r="B360" s="2"/>
      <c r="C360" s="2"/>
      <c r="D360" s="2"/>
      <c r="E360" s="2"/>
      <c r="F360" s="9"/>
      <c r="G360" s="5">
        <f>IF(OR(B360="",C360=""),0,MOD(C360-B360,1))+IF(OR(D360="",E360=""),0,MOD(E360-D360,1))+IF(F360="",0,VLOOKUP(F360,Données!$H$2:$I$8,2,FALSE))</f>
        <v>0</v>
      </c>
      <c r="H360" s="5"/>
      <c r="I360" s="5" t="str">
        <f>IF(H360="o",G360-Données!$G$1,"00:00")</f>
        <v>00:00</v>
      </c>
      <c r="J360" s="5">
        <f>IF(OR(F360=Données!$H$2,F360=Données!$H$3,F360=Données!$H$4,F360=Données!$H$5,F360=Données!$H$7,F360=Données!$H$6),"00:00",(G360-Données!$G$2)-I360)</f>
        <v>-0.2916666666666667</v>
      </c>
      <c r="K360" s="5"/>
    </row>
    <row r="361" spans="1:11" ht="12.75">
      <c r="A361" s="7">
        <f t="shared" si="7"/>
        <v>40165</v>
      </c>
      <c r="B361" s="2"/>
      <c r="C361" s="2"/>
      <c r="D361" s="2"/>
      <c r="E361" s="2"/>
      <c r="F361" s="9"/>
      <c r="G361" s="5">
        <f>IF(OR(B361="",C361=""),0,MOD(C361-B361,1))+IF(OR(D361="",E361=""),0,MOD(E361-D361,1))+IF(F361="",0,VLOOKUP(F361,Données!$H$2:$I$8,2,FALSE))</f>
        <v>0</v>
      </c>
      <c r="H361" s="5"/>
      <c r="I361" s="5" t="str">
        <f>IF(H361="o",G361-Données!$G$1,"00:00")</f>
        <v>00:00</v>
      </c>
      <c r="J361" s="5">
        <f>IF(OR(F361=Données!$H$2,F361=Données!$H$3,F361=Données!$H$4,F361=Données!$H$5,F361=Données!$H$7,F361=Données!$H$6),"00:00",(G361-Données!$G$2)-I361)</f>
        <v>-0.2916666666666667</v>
      </c>
      <c r="K361" s="5"/>
    </row>
    <row r="362" spans="1:11" ht="12.75">
      <c r="A362" s="7">
        <f t="shared" si="7"/>
        <v>40166</v>
      </c>
      <c r="B362" s="2"/>
      <c r="C362" s="2"/>
      <c r="D362" s="2"/>
      <c r="E362" s="2"/>
      <c r="F362" s="9"/>
      <c r="G362" s="5">
        <f>IF(OR(B362="",C362=""),0,MOD(C362-B362,1))+IF(OR(D362="",E362=""),0,MOD(E362-D362,1))+IF(F362="",0,VLOOKUP(F362,Données!$H$2:$I$8,2,FALSE))</f>
        <v>0</v>
      </c>
      <c r="H362" s="5"/>
      <c r="I362" s="5" t="str">
        <f>IF(H362="o",G362-Données!$G$1,"00:00")</f>
        <v>00:00</v>
      </c>
      <c r="J362" s="5">
        <f>IF(OR(F362=Données!$H$2,F362=Données!$H$3,F362=Données!$H$4,F362=Données!$H$5,F362=Données!$H$7,F362=Données!$H$6),"00:00",(G362-Données!$G$2)-I362)</f>
        <v>-0.2916666666666667</v>
      </c>
      <c r="K362" s="5"/>
    </row>
    <row r="363" spans="1:11" ht="12.75">
      <c r="A363" s="7">
        <f t="shared" si="7"/>
        <v>40167</v>
      </c>
      <c r="B363" s="2"/>
      <c r="C363" s="2"/>
      <c r="D363" s="2"/>
      <c r="E363" s="2"/>
      <c r="F363" s="9"/>
      <c r="G363" s="5">
        <f>IF(OR(B363="",C363=""),0,MOD(C363-B363,1))+IF(OR(D363="",E363=""),0,MOD(E363-D363,1))+IF(F363="",0,VLOOKUP(F363,Données!$H$2:$I$8,2,FALSE))</f>
        <v>0</v>
      </c>
      <c r="H363" s="5"/>
      <c r="I363" s="5" t="str">
        <f>IF(H363="o",G363-Données!$G$1,"00:00")</f>
        <v>00:00</v>
      </c>
      <c r="J363" s="5">
        <f>IF(OR(F363=Données!$H$2,F363=Données!$H$3,F363=Données!$H$4,F363=Données!$H$5,F363=Données!$H$7,F363=Données!$H$6),"00:00",(G363-Données!$G$2)-I363)</f>
        <v>-0.2916666666666667</v>
      </c>
      <c r="K363" s="5"/>
    </row>
    <row r="364" spans="1:11" ht="12.75">
      <c r="A364" s="7">
        <f t="shared" si="7"/>
        <v>40168</v>
      </c>
      <c r="B364" s="2"/>
      <c r="C364" s="2"/>
      <c r="D364" s="2"/>
      <c r="E364" s="2"/>
      <c r="F364" s="9"/>
      <c r="G364" s="5">
        <f>IF(OR(B364="",C364=""),0,MOD(C364-B364,1))+IF(OR(D364="",E364=""),0,MOD(E364-D364,1))+IF(F364="",0,VLOOKUP(F364,Données!$H$2:$I$8,2,FALSE))</f>
        <v>0</v>
      </c>
      <c r="H364" s="5"/>
      <c r="I364" s="5" t="str">
        <f>IF(H364="o",G364-Données!$G$1,"00:00")</f>
        <v>00:00</v>
      </c>
      <c r="J364" s="5">
        <f>IF(OR(F364=Données!$H$2,F364=Données!$H$3,F364=Données!$H$4,F364=Données!$H$5,F364=Données!$H$7,F364=Données!$H$6),"00:00",(G364-Données!$G$2)-I364)</f>
        <v>-0.2916666666666667</v>
      </c>
      <c r="K364" s="5"/>
    </row>
    <row r="365" spans="1:11" ht="12.75">
      <c r="A365" s="7">
        <f t="shared" si="7"/>
        <v>40169</v>
      </c>
      <c r="B365" s="2"/>
      <c r="C365" s="2"/>
      <c r="D365" s="2"/>
      <c r="E365" s="2"/>
      <c r="F365" s="9"/>
      <c r="G365" s="5">
        <f>IF(OR(B365="",C365=""),0,MOD(C365-B365,1))+IF(OR(D365="",E365=""),0,MOD(E365-D365,1))+IF(F365="",0,VLOOKUP(F365,Données!$H$2:$I$8,2,FALSE))</f>
        <v>0</v>
      </c>
      <c r="H365" s="5"/>
      <c r="I365" s="5" t="str">
        <f>IF(H365="o",G365-Données!$G$1,"00:00")</f>
        <v>00:00</v>
      </c>
      <c r="J365" s="5">
        <f>IF(OR(F365=Données!$H$2,F365=Données!$H$3,F365=Données!$H$4,F365=Données!$H$5,F365=Données!$H$7,F365=Données!$H$6),"00:00",(G365-Données!$G$2)-I365)</f>
        <v>-0.2916666666666667</v>
      </c>
      <c r="K365" s="5"/>
    </row>
    <row r="366" spans="1:11" ht="12.75">
      <c r="A366" s="7">
        <f t="shared" si="7"/>
        <v>40170</v>
      </c>
      <c r="B366" s="2"/>
      <c r="C366" s="2"/>
      <c r="D366" s="2"/>
      <c r="E366" s="2"/>
      <c r="F366" s="9"/>
      <c r="G366" s="5">
        <f>IF(OR(B366="",C366=""),0,MOD(C366-B366,1))+IF(OR(D366="",E366=""),0,MOD(E366-D366,1))+IF(F366="",0,VLOOKUP(F366,Données!$H$2:$I$8,2,FALSE))</f>
        <v>0</v>
      </c>
      <c r="H366" s="5"/>
      <c r="I366" s="5" t="str">
        <f>IF(H366="o",G366-Données!$G$1,"00:00")</f>
        <v>00:00</v>
      </c>
      <c r="J366" s="5">
        <f>IF(OR(F366=Données!$H$2,F366=Données!$H$3,F366=Données!$H$4,F366=Données!$H$5,F366=Données!$H$7,F366=Données!$H$6),"00:00",(G366-Données!$G$2)-I366)</f>
        <v>-0.2916666666666667</v>
      </c>
      <c r="K366" s="5"/>
    </row>
    <row r="367" spans="1:11" ht="12.75">
      <c r="A367" s="7">
        <f t="shared" si="7"/>
        <v>40171</v>
      </c>
      <c r="B367" s="2"/>
      <c r="C367" s="2"/>
      <c r="D367" s="2"/>
      <c r="E367" s="2"/>
      <c r="F367" s="9"/>
      <c r="G367" s="5">
        <f>IF(OR(B367="",C367=""),0,MOD(C367-B367,1))+IF(OR(D367="",E367=""),0,MOD(E367-D367,1))+IF(F367="",0,VLOOKUP(F367,Données!$H$2:$I$8,2,FALSE))</f>
        <v>0</v>
      </c>
      <c r="H367" s="5"/>
      <c r="I367" s="5" t="str">
        <f>IF(H367="o",G367-Données!$G$1,"00:00")</f>
        <v>00:00</v>
      </c>
      <c r="J367" s="5">
        <f>IF(OR(F367=Données!$H$2,F367=Données!$H$3,F367=Données!$H$4,F367=Données!$H$5,F367=Données!$H$7,F367=Données!$H$6),"00:00",(G367-Données!$G$2)-I367)</f>
        <v>-0.2916666666666667</v>
      </c>
      <c r="K367" s="5"/>
    </row>
    <row r="368" spans="1:11" ht="12.75">
      <c r="A368" s="7">
        <f t="shared" si="7"/>
        <v>40172</v>
      </c>
      <c r="B368" s="2"/>
      <c r="C368" s="2"/>
      <c r="D368" s="2"/>
      <c r="E368" s="2"/>
      <c r="F368" s="9"/>
      <c r="G368" s="5">
        <f>IF(OR(B368="",C368=""),0,MOD(C368-B368,1))+IF(OR(D368="",E368=""),0,MOD(E368-D368,1))+IF(F368="",0,VLOOKUP(F368,Données!$H$2:$I$8,2,FALSE))</f>
        <v>0</v>
      </c>
      <c r="H368" s="5"/>
      <c r="I368" s="5" t="str">
        <f>IF(H368="o",G368-Données!$G$1,"00:00")</f>
        <v>00:00</v>
      </c>
      <c r="J368" s="5">
        <f>IF(OR(F368=Données!$H$2,F368=Données!$H$3,F368=Données!$H$4,F368=Données!$H$5,F368=Données!$H$7,F368=Données!$H$6),"00:00",(G368-Données!$G$2)-I368)</f>
        <v>-0.2916666666666667</v>
      </c>
      <c r="K368" s="5"/>
    </row>
    <row r="369" spans="1:11" ht="12.75">
      <c r="A369" s="7">
        <f t="shared" si="7"/>
        <v>40173</v>
      </c>
      <c r="B369" s="2"/>
      <c r="C369" s="2"/>
      <c r="D369" s="2"/>
      <c r="E369" s="2"/>
      <c r="F369" s="9"/>
      <c r="G369" s="5">
        <f>IF(OR(B369="",C369=""),0,MOD(C369-B369,1))+IF(OR(D369="",E369=""),0,MOD(E369-D369,1))+IF(F369="",0,VLOOKUP(F369,Données!$H$2:$I$8,2,FALSE))</f>
        <v>0</v>
      </c>
      <c r="H369" s="5"/>
      <c r="I369" s="5" t="str">
        <f>IF(H369="o",G369-Données!$G$1,"00:00")</f>
        <v>00:00</v>
      </c>
      <c r="J369" s="5">
        <f>IF(OR(F369=Données!$H$2,F369=Données!$H$3,F369=Données!$H$4,F369=Données!$H$5,F369=Données!$H$7,F369=Données!$H$6),"00:00",(G369-Données!$G$2)-I369)</f>
        <v>-0.2916666666666667</v>
      </c>
      <c r="K369" s="5"/>
    </row>
    <row r="370" spans="1:11" ht="12.75">
      <c r="A370" s="7">
        <f t="shared" si="7"/>
        <v>40174</v>
      </c>
      <c r="B370" s="2"/>
      <c r="C370" s="2"/>
      <c r="D370" s="2"/>
      <c r="E370" s="2"/>
      <c r="F370" s="9"/>
      <c r="G370" s="5">
        <f>IF(OR(B370="",C370=""),0,MOD(C370-B370,1))+IF(OR(D370="",E370=""),0,MOD(E370-D370,1))+IF(F370="",0,VLOOKUP(F370,Données!$H$2:$I$8,2,FALSE))</f>
        <v>0</v>
      </c>
      <c r="H370" s="5"/>
      <c r="I370" s="5" t="str">
        <f>IF(H370="o",G370-Données!$G$1,"00:00")</f>
        <v>00:00</v>
      </c>
      <c r="J370" s="5">
        <f>IF(OR(F370=Données!$H$2,F370=Données!$H$3,F370=Données!$H$4,F370=Données!$H$5,F370=Données!$H$7,F370=Données!$H$6),"00:00",(G370-Données!$G$2)-I370)</f>
        <v>-0.2916666666666667</v>
      </c>
      <c r="K370" s="5"/>
    </row>
    <row r="371" spans="1:11" ht="12.75">
      <c r="A371" s="7">
        <f t="shared" si="7"/>
        <v>40175</v>
      </c>
      <c r="B371" s="2"/>
      <c r="C371" s="2"/>
      <c r="D371" s="2"/>
      <c r="E371" s="2"/>
      <c r="F371" s="9"/>
      <c r="G371" s="5">
        <f>IF(OR(B371="",C371=""),0,MOD(C371-B371,1))+IF(OR(D371="",E371=""),0,MOD(E371-D371,1))+IF(F371="",0,VLOOKUP(F371,Données!$H$2:$I$8,2,FALSE))</f>
        <v>0</v>
      </c>
      <c r="H371" s="5"/>
      <c r="I371" s="5" t="str">
        <f>IF(H371="o",G371-Données!$G$1,"00:00")</f>
        <v>00:00</v>
      </c>
      <c r="J371" s="5">
        <f>IF(OR(F371=Données!$H$2,F371=Données!$H$3,F371=Données!$H$4,F371=Données!$H$5,F371=Données!$H$7,F371=Données!$H$6),"00:00",(G371-Données!$G$2)-I371)</f>
        <v>-0.2916666666666667</v>
      </c>
      <c r="K371" s="5"/>
    </row>
    <row r="372" spans="1:11" ht="12.75">
      <c r="A372" s="7">
        <f t="shared" si="7"/>
        <v>40176</v>
      </c>
      <c r="B372" s="2"/>
      <c r="C372" s="2"/>
      <c r="D372" s="2"/>
      <c r="E372" s="2"/>
      <c r="F372" s="9"/>
      <c r="G372" s="5">
        <f>IF(OR(B372="",C372=""),0,MOD(C372-B372,1))+IF(OR(D372="",E372=""),0,MOD(E372-D372,1))+IF(F372="",0,VLOOKUP(F372,Données!$H$2:$I$8,2,FALSE))</f>
        <v>0</v>
      </c>
      <c r="H372" s="5"/>
      <c r="I372" s="5" t="str">
        <f>IF(H372="o",G372-Données!$G$1,"00:00")</f>
        <v>00:00</v>
      </c>
      <c r="J372" s="5">
        <f>IF(OR(F372=Données!$H$2,F372=Données!$H$3,F372=Données!$H$4,F372=Données!$H$5,F372=Données!$H$7,F372=Données!$H$6),"00:00",(G372-Données!$G$2)-I372)</f>
        <v>-0.2916666666666667</v>
      </c>
      <c r="K372" s="5"/>
    </row>
    <row r="373" spans="1:11" ht="12.75">
      <c r="A373" s="7">
        <f t="shared" si="7"/>
        <v>40177</v>
      </c>
      <c r="B373" s="2"/>
      <c r="C373" s="2"/>
      <c r="D373" s="2"/>
      <c r="E373" s="2"/>
      <c r="F373" s="9"/>
      <c r="G373" s="5">
        <f>IF(OR(B373="",C373=""),0,MOD(C373-B373,1))+IF(OR(D373="",E373=""),0,MOD(E373-D373,1))+IF(F373="",0,VLOOKUP(F373,Données!$H$2:$I$8,2,FALSE))</f>
        <v>0</v>
      </c>
      <c r="H373" s="5"/>
      <c r="I373" s="5" t="str">
        <f>IF(H373="o",G373-Données!$G$1,"00:00")</f>
        <v>00:00</v>
      </c>
      <c r="J373" s="5">
        <f>IF(OR(F373=Données!$H$2,F373=Données!$H$3,F373=Données!$H$4,F373=Données!$H$5,F373=Données!$H$7,F373=Données!$H$6),"00:00",(G373-Données!$G$2)-I373)</f>
        <v>-0.2916666666666667</v>
      </c>
      <c r="K373" s="5"/>
    </row>
    <row r="374" spans="1:11" ht="12.75">
      <c r="A374" s="7"/>
      <c r="B374" s="2"/>
      <c r="C374" s="2"/>
      <c r="D374" s="2"/>
      <c r="E374" s="2"/>
      <c r="F374" s="9"/>
      <c r="G374" s="5"/>
      <c r="H374" s="5"/>
      <c r="I374" s="5" t="e">
        <f ca="1">IF(AND(A374&gt;=#REF!,A374&lt;=TODAY()),IF(WEEKDAY(A374,2)&lt;7,G374-#REF!,G374),"")</f>
        <v>#REF!</v>
      </c>
      <c r="J374" s="5"/>
      <c r="K374" s="5"/>
    </row>
    <row r="375" spans="1:11" ht="12.75">
      <c r="A375" s="7"/>
      <c r="B375" s="2"/>
      <c r="C375" s="2"/>
      <c r="D375" s="2"/>
      <c r="E375" s="2"/>
      <c r="F375" s="9"/>
      <c r="G375" s="5"/>
      <c r="H375" s="5"/>
      <c r="I375" s="5" t="e">
        <f ca="1">IF(AND(A375&gt;=#REF!,A375&lt;=TODAY()),IF(WEEKDAY(A375,2)&lt;7,G375-#REF!,G375),"")</f>
        <v>#REF!</v>
      </c>
      <c r="J375" s="5"/>
      <c r="K375" s="5"/>
    </row>
    <row r="376" spans="1:11" ht="12.75">
      <c r="A376" s="7"/>
      <c r="B376" s="2"/>
      <c r="C376" s="2"/>
      <c r="D376" s="2"/>
      <c r="E376" s="2"/>
      <c r="F376" s="9"/>
      <c r="G376" s="5"/>
      <c r="H376" s="5"/>
      <c r="I376" s="5" t="e">
        <f ca="1">IF(AND(A376&gt;=#REF!,A376&lt;=TODAY()),IF(WEEKDAY(A376,2)&lt;7,G376-#REF!,G376),"")</f>
        <v>#REF!</v>
      </c>
      <c r="J376" s="5"/>
      <c r="K376" s="5"/>
    </row>
    <row r="377" spans="1:11" ht="12.75">
      <c r="A377" s="7"/>
      <c r="B377" s="2"/>
      <c r="C377" s="2"/>
      <c r="D377" s="2"/>
      <c r="E377" s="2"/>
      <c r="F377" s="9"/>
      <c r="G377" s="5"/>
      <c r="H377" s="5"/>
      <c r="I377" s="5" t="e">
        <f ca="1">IF(AND(A377&gt;=#REF!,A377&lt;=TODAY()),IF(WEEKDAY(A377,2)&lt;7,G377-#REF!,G377),"")</f>
        <v>#REF!</v>
      </c>
      <c r="J377" s="5"/>
      <c r="K377" s="5"/>
    </row>
    <row r="378" spans="1:11" ht="12.75">
      <c r="A378" s="7"/>
      <c r="B378" s="2"/>
      <c r="C378" s="2"/>
      <c r="D378" s="2"/>
      <c r="E378" s="2"/>
      <c r="F378" s="9"/>
      <c r="G378" s="5"/>
      <c r="H378" s="5"/>
      <c r="I378" s="5"/>
      <c r="J378" s="5"/>
      <c r="K378" s="5"/>
    </row>
    <row r="379" spans="1:11" ht="12.75">
      <c r="A379" s="7"/>
      <c r="B379" s="2"/>
      <c r="C379" s="2"/>
      <c r="D379" s="2"/>
      <c r="E379" s="2"/>
      <c r="F379" s="9"/>
      <c r="G379" s="5"/>
      <c r="H379" s="5"/>
      <c r="I379" s="5"/>
      <c r="J379" s="5"/>
      <c r="K379" s="5"/>
    </row>
    <row r="380" spans="1:11" ht="12.75">
      <c r="A380" s="7"/>
      <c r="B380" s="2"/>
      <c r="C380" s="2"/>
      <c r="D380" s="2"/>
      <c r="F380" s="9"/>
      <c r="G380" s="5"/>
      <c r="H380" s="5"/>
      <c r="I380" s="5"/>
      <c r="J380" s="5"/>
      <c r="K380" s="5"/>
    </row>
    <row r="381" spans="1:11" ht="12.75">
      <c r="A381" s="7"/>
      <c r="B381" s="4"/>
      <c r="C381" s="4"/>
      <c r="D381" s="4"/>
      <c r="E381" s="4"/>
      <c r="F381" s="10"/>
      <c r="G381" s="6"/>
      <c r="H381" s="6"/>
      <c r="I381" s="6"/>
      <c r="J381" s="6"/>
      <c r="K381" s="6"/>
    </row>
    <row r="382" spans="1:11" ht="12.75">
      <c r="A382" s="7"/>
      <c r="B382" s="4"/>
      <c r="C382" s="4"/>
      <c r="D382" s="4"/>
      <c r="E382" s="4"/>
      <c r="F382" s="10"/>
      <c r="G382" s="6"/>
      <c r="H382" s="6"/>
      <c r="I382" s="6"/>
      <c r="J382" s="6"/>
      <c r="K382" s="6"/>
    </row>
    <row r="383" spans="1:11" ht="12.75">
      <c r="A383" s="7"/>
      <c r="B383" s="4"/>
      <c r="C383" s="4"/>
      <c r="D383" s="4"/>
      <c r="E383" s="4"/>
      <c r="F383" s="10"/>
      <c r="G383" s="6"/>
      <c r="H383" s="6"/>
      <c r="I383" s="6"/>
      <c r="J383" s="6"/>
      <c r="K383" s="6"/>
    </row>
    <row r="384" spans="1:11" ht="12.75">
      <c r="A384" s="7"/>
      <c r="B384" s="4"/>
      <c r="C384" s="4"/>
      <c r="D384" s="4"/>
      <c r="E384" s="4"/>
      <c r="F384" s="10"/>
      <c r="G384" s="6"/>
      <c r="H384" s="6"/>
      <c r="I384" s="6"/>
      <c r="J384" s="6"/>
      <c r="K384" s="6"/>
    </row>
    <row r="385" spans="1:11" ht="12.75">
      <c r="A385" s="7"/>
      <c r="B385" s="4"/>
      <c r="C385" s="4"/>
      <c r="D385" s="4"/>
      <c r="E385" s="4"/>
      <c r="F385" s="10"/>
      <c r="G385" s="6"/>
      <c r="H385" s="6"/>
      <c r="I385" s="6"/>
      <c r="J385" s="6"/>
      <c r="K385" s="6"/>
    </row>
    <row r="386" spans="1:11" ht="12.75">
      <c r="A386" s="7"/>
      <c r="B386" s="4"/>
      <c r="C386" s="4"/>
      <c r="D386" s="4"/>
      <c r="E386" s="4"/>
      <c r="F386" s="10"/>
      <c r="G386" s="6"/>
      <c r="H386" s="6"/>
      <c r="I386" s="6"/>
      <c r="J386" s="6"/>
      <c r="K386" s="6"/>
    </row>
    <row r="387" spans="1:11" ht="12.75">
      <c r="A387" s="7"/>
      <c r="B387" s="4"/>
      <c r="C387" s="4"/>
      <c r="D387" s="4"/>
      <c r="E387" s="4"/>
      <c r="F387" s="10"/>
      <c r="G387" s="6"/>
      <c r="H387" s="6"/>
      <c r="I387" s="6"/>
      <c r="J387" s="6"/>
      <c r="K387" s="6"/>
    </row>
    <row r="388" spans="1:11" ht="12.75">
      <c r="A388" s="7"/>
      <c r="B388" s="4"/>
      <c r="C388" s="4"/>
      <c r="D388" s="4"/>
      <c r="E388" s="4"/>
      <c r="F388" s="10"/>
      <c r="G388" s="6"/>
      <c r="H388" s="6"/>
      <c r="I388" s="6"/>
      <c r="J388" s="6"/>
      <c r="K388" s="6"/>
    </row>
    <row r="389" spans="1:11" ht="12.75">
      <c r="A389" s="7"/>
      <c r="B389" s="4"/>
      <c r="C389" s="4"/>
      <c r="D389" s="4"/>
      <c r="E389" s="4"/>
      <c r="F389" s="10"/>
      <c r="G389" s="6"/>
      <c r="H389" s="6"/>
      <c r="I389" s="6"/>
      <c r="J389" s="6"/>
      <c r="K389" s="6"/>
    </row>
    <row r="390" spans="1:11" ht="12.75">
      <c r="A390" s="7"/>
      <c r="B390" s="4"/>
      <c r="C390" s="4"/>
      <c r="D390" s="4"/>
      <c r="E390" s="4"/>
      <c r="F390" s="10"/>
      <c r="G390" s="6"/>
      <c r="H390" s="6"/>
      <c r="I390" s="6"/>
      <c r="J390" s="6"/>
      <c r="K390" s="6"/>
    </row>
    <row r="391" spans="1:11" ht="12.75">
      <c r="A391" s="7"/>
      <c r="B391" s="4"/>
      <c r="C391" s="4"/>
      <c r="D391" s="4"/>
      <c r="E391" s="4"/>
      <c r="F391" s="10"/>
      <c r="G391" s="6"/>
      <c r="H391" s="6"/>
      <c r="I391" s="6"/>
      <c r="J391" s="6"/>
      <c r="K391" s="6"/>
    </row>
    <row r="392" spans="1:11" ht="12.75">
      <c r="A392" s="7"/>
      <c r="B392" s="4"/>
      <c r="C392" s="4"/>
      <c r="D392" s="4"/>
      <c r="E392" s="4"/>
      <c r="F392" s="10"/>
      <c r="G392" s="6"/>
      <c r="H392" s="6"/>
      <c r="I392" s="6"/>
      <c r="J392" s="6"/>
      <c r="K392" s="6"/>
    </row>
    <row r="393" spans="1:11" ht="12.75">
      <c r="A393" s="7"/>
      <c r="B393" s="4"/>
      <c r="C393" s="4"/>
      <c r="D393" s="4"/>
      <c r="E393" s="4"/>
      <c r="F393" s="10"/>
      <c r="G393" s="6"/>
      <c r="H393" s="6"/>
      <c r="I393" s="6"/>
      <c r="J393" s="6"/>
      <c r="K393" s="6"/>
    </row>
    <row r="394" spans="1:11" ht="12.75">
      <c r="A394" s="7"/>
      <c r="B394" s="4"/>
      <c r="C394" s="4"/>
      <c r="D394" s="4"/>
      <c r="E394" s="4"/>
      <c r="F394" s="10"/>
      <c r="G394" s="6"/>
      <c r="H394" s="6"/>
      <c r="I394" s="6"/>
      <c r="J394" s="6"/>
      <c r="K394" s="6"/>
    </row>
    <row r="395" spans="1:11" ht="12.75">
      <c r="A395" s="7"/>
      <c r="B395" s="4"/>
      <c r="C395" s="4"/>
      <c r="D395" s="4"/>
      <c r="E395" s="4"/>
      <c r="F395" s="10"/>
      <c r="G395" s="6"/>
      <c r="H395" s="6"/>
      <c r="I395" s="6"/>
      <c r="J395" s="6"/>
      <c r="K395" s="6"/>
    </row>
    <row r="396" spans="1:11" ht="12.75">
      <c r="A396" s="7"/>
      <c r="B396" s="4"/>
      <c r="C396" s="4"/>
      <c r="D396" s="4"/>
      <c r="E396" s="4"/>
      <c r="F396" s="10"/>
      <c r="G396" s="6"/>
      <c r="H396" s="6"/>
      <c r="I396" s="6"/>
      <c r="J396" s="6"/>
      <c r="K396" s="6"/>
    </row>
    <row r="397" spans="1:11" ht="12.75">
      <c r="A397" s="7"/>
      <c r="B397" s="4"/>
      <c r="C397" s="4"/>
      <c r="D397" s="4"/>
      <c r="E397" s="4"/>
      <c r="F397" s="10"/>
      <c r="G397" s="6"/>
      <c r="H397" s="6"/>
      <c r="I397" s="6"/>
      <c r="J397" s="6"/>
      <c r="K397" s="6"/>
    </row>
    <row r="398" spans="1:11" ht="12.75">
      <c r="A398" s="7"/>
      <c r="B398" s="4"/>
      <c r="C398" s="4"/>
      <c r="D398" s="4"/>
      <c r="E398" s="4"/>
      <c r="F398" s="10"/>
      <c r="G398" s="6"/>
      <c r="H398" s="6"/>
      <c r="I398" s="6"/>
      <c r="J398" s="6"/>
      <c r="K398" s="6"/>
    </row>
    <row r="399" spans="1:11" ht="12.75">
      <c r="A399" s="7"/>
      <c r="B399" s="4"/>
      <c r="C399" s="4"/>
      <c r="D399" s="4"/>
      <c r="E399" s="4"/>
      <c r="F399" s="10"/>
      <c r="G399" s="6"/>
      <c r="H399" s="6"/>
      <c r="I399" s="6"/>
      <c r="J399" s="6"/>
      <c r="K399" s="6"/>
    </row>
    <row r="400" spans="1:11" ht="12.75">
      <c r="A400" s="7"/>
      <c r="B400" s="4"/>
      <c r="C400" s="4"/>
      <c r="D400" s="4"/>
      <c r="E400" s="4"/>
      <c r="F400" s="10"/>
      <c r="G400" s="6"/>
      <c r="H400" s="6"/>
      <c r="I400" s="6"/>
      <c r="J400" s="6"/>
      <c r="K400" s="6"/>
    </row>
  </sheetData>
  <sheetProtection/>
  <conditionalFormatting sqref="A39:K373 A35:A38 F35:K38 A34:K34">
    <cfRule type="expression" priority="4" dxfId="3" stopIfTrue="1">
      <formula>WEEKDAY($A34,2)=7</formula>
    </cfRule>
    <cfRule type="expression" priority="8" dxfId="2" stopIfTrue="1">
      <formula>$F$2:$F$10=cp</formula>
    </cfRule>
  </conditionalFormatting>
  <conditionalFormatting sqref="A2:K33">
    <cfRule type="expression" priority="11" dxfId="1" stopIfTrue="1">
      <formula>WEEKDAY($A2,2)=7</formula>
    </cfRule>
    <cfRule type="expression" priority="13" dxfId="0" stopIfTrue="1">
      <formula>COUNTIF(fériés,$A2)</formula>
    </cfRule>
  </conditionalFormatting>
  <dataValidations count="1">
    <dataValidation type="list" allowBlank="1" showInputMessage="1" showErrorMessage="1" sqref="F34:F400">
      <formula1>Codes</formula1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9"/>
  <sheetViews>
    <sheetView zoomScale="85" zoomScaleNormal="85" zoomScalePageLayoutView="0" workbookViewId="0" topLeftCell="A1">
      <pane xSplit="1" ySplit="1" topLeftCell="B2" activePane="bottomRight" state="frozen"/>
      <selection pane="topLeft" activeCell="A35" sqref="A35:IV62"/>
      <selection pane="topRight" activeCell="A35" sqref="A35:IV62"/>
      <selection pane="bottomLeft" activeCell="A35" sqref="A35:IV62"/>
      <selection pane="bottomRight" activeCell="A7" sqref="A7"/>
    </sheetView>
  </sheetViews>
  <sheetFormatPr defaultColWidth="9.140625" defaultRowHeight="12.75"/>
  <cols>
    <col min="1" max="1" width="27.140625" style="0" bestFit="1" customWidth="1"/>
    <col min="2" max="2" width="12.28125" style="0" customWidth="1"/>
    <col min="3" max="6" width="10.7109375" style="0" customWidth="1"/>
    <col min="7" max="7" width="8.140625" style="0" customWidth="1"/>
    <col min="8" max="8" width="5.00390625" style="0" customWidth="1"/>
    <col min="9" max="10" width="10.7109375" style="0" customWidth="1"/>
    <col min="11" max="11" width="19.8515625" style="0" customWidth="1"/>
    <col min="12" max="12" width="2.8515625" style="0" customWidth="1"/>
  </cols>
  <sheetData>
    <row r="1" spans="2:11" ht="12.75">
      <c r="B1" s="1" t="s">
        <v>2</v>
      </c>
      <c r="C1" s="1" t="s">
        <v>3</v>
      </c>
      <c r="D1" s="1" t="s">
        <v>2</v>
      </c>
      <c r="E1" s="1" t="s">
        <v>3</v>
      </c>
      <c r="F1" s="8" t="s">
        <v>4</v>
      </c>
      <c r="G1" s="1" t="s">
        <v>0</v>
      </c>
      <c r="H1" s="1" t="s">
        <v>27</v>
      </c>
      <c r="I1" s="39" t="s">
        <v>26</v>
      </c>
      <c r="J1" s="39" t="s">
        <v>23</v>
      </c>
      <c r="K1" s="21" t="s">
        <v>10</v>
      </c>
    </row>
    <row r="2" spans="1:11" ht="12.75">
      <c r="A2" s="7"/>
      <c r="B2" s="45" t="s">
        <v>16</v>
      </c>
      <c r="C2" s="45" t="s">
        <v>17</v>
      </c>
      <c r="D2" s="35" t="s">
        <v>16</v>
      </c>
      <c r="E2" s="35" t="s">
        <v>17</v>
      </c>
      <c r="F2" s="31"/>
      <c r="G2" s="32"/>
      <c r="H2" s="32"/>
      <c r="I2" s="32"/>
      <c r="J2" s="32"/>
      <c r="K2" s="32"/>
    </row>
    <row r="3" spans="1:11" ht="12.75">
      <c r="A3" s="7"/>
      <c r="B3" s="45" t="s">
        <v>20</v>
      </c>
      <c r="C3" s="44">
        <v>25</v>
      </c>
      <c r="D3" s="35" t="s">
        <v>20</v>
      </c>
      <c r="E3">
        <v>25</v>
      </c>
      <c r="F3" s="31"/>
      <c r="G3" s="32"/>
      <c r="H3" s="32"/>
      <c r="I3" s="32"/>
      <c r="J3" s="32"/>
      <c r="K3" s="32"/>
    </row>
    <row r="4" spans="1:11" s="44" customFormat="1" ht="12.75">
      <c r="A4" s="7"/>
      <c r="B4" s="45" t="s">
        <v>18</v>
      </c>
      <c r="C4" s="44">
        <f>COUNTIF(F:F,#REF!)</f>
        <v>0</v>
      </c>
      <c r="D4" s="35" t="s">
        <v>18</v>
      </c>
      <c r="E4">
        <f>COUNTIF(F:F,cp)</f>
        <v>0</v>
      </c>
      <c r="F4" s="31"/>
      <c r="G4" s="32"/>
      <c r="H4" s="32"/>
      <c r="I4" s="32"/>
      <c r="J4" s="32"/>
      <c r="K4" s="32"/>
    </row>
    <row r="5" spans="1:11" s="44" customFormat="1" ht="12.75">
      <c r="A5" s="7"/>
      <c r="B5" s="45" t="s">
        <v>19</v>
      </c>
      <c r="C5" s="44">
        <f>C3-C4</f>
        <v>25</v>
      </c>
      <c r="D5" s="35" t="s">
        <v>19</v>
      </c>
      <c r="E5">
        <f>E3-E4</f>
        <v>25</v>
      </c>
      <c r="F5" s="31"/>
      <c r="G5" s="32"/>
      <c r="H5" s="32"/>
      <c r="I5" s="32"/>
      <c r="J5" s="32"/>
      <c r="K5" s="32"/>
    </row>
    <row r="6" spans="1:11" s="44" customFormat="1" ht="12.75">
      <c r="A6" s="7"/>
      <c r="B6" s="43"/>
      <c r="C6" s="43"/>
      <c r="D6" s="43"/>
      <c r="E6" s="43"/>
      <c r="F6" s="31"/>
      <c r="G6" s="32"/>
      <c r="H6" s="32"/>
      <c r="I6" s="32"/>
      <c r="J6" s="32"/>
      <c r="K6" s="32"/>
    </row>
    <row r="7" spans="1:11" s="44" customFormat="1" ht="12.75">
      <c r="A7" s="7">
        <f>jan!A32+1</f>
        <v>39844</v>
      </c>
      <c r="B7" s="18">
        <v>0.375</v>
      </c>
      <c r="C7" s="18">
        <v>0.5</v>
      </c>
      <c r="D7" s="18">
        <v>0.583333333333333</v>
      </c>
      <c r="E7" s="18">
        <v>0.770833333333333</v>
      </c>
      <c r="F7" s="9"/>
      <c r="G7" s="5">
        <f>IF(OR(B7="",C7=""),0,MOD(C7-B7,1))+IF(OR(D7="",E7=""),0,MOD(E7-D7,1))+IF(F7="",0,VLOOKUP(F7,Données!$H$2:$I$8,2,FALSE))</f>
        <v>0.3125</v>
      </c>
      <c r="H7" s="5"/>
      <c r="I7" s="5" t="str">
        <f>IF(H7="o",G7-Données!$G$1,"00:00")</f>
        <v>00:00</v>
      </c>
      <c r="J7" s="5">
        <f>IF(OR(F7=Données!$H$2,F7=Données!$H$3,F7=Données!$H$4,F7=Données!$H$5,F7=Données!$H$7,F7=Données!$H$6),"00:00",(G7-Données!$G$2)-I7)</f>
        <v>0.020833333333333315</v>
      </c>
      <c r="K7" s="5"/>
    </row>
    <row r="8" spans="1:11" s="44" customFormat="1" ht="12.75">
      <c r="A8" s="7">
        <f>A7+1</f>
        <v>39845</v>
      </c>
      <c r="B8" s="18">
        <v>0.3958333333333333</v>
      </c>
      <c r="C8" s="18">
        <v>0.5</v>
      </c>
      <c r="D8" s="18">
        <v>0.5416666666666666</v>
      </c>
      <c r="E8" s="18">
        <v>0.75</v>
      </c>
      <c r="F8" s="9"/>
      <c r="G8" s="5">
        <f>IF(OR(B8="",C8=""),0,MOD(C8-B8,1))+IF(OR(D8="",E8=""),0,MOD(E8-D8,1))+IF(F8="",0,VLOOKUP(F8,Données!$H$2:$I$8,2,FALSE))</f>
        <v>0.31250000000000006</v>
      </c>
      <c r="H8" s="5"/>
      <c r="I8" s="5" t="str">
        <f>IF(H8="o",G8-Données!$G$1,"00:00")</f>
        <v>00:00</v>
      </c>
      <c r="J8" s="5">
        <f>IF(OR(F8=Données!$H$2,F8=Données!$H$3,F8=Données!$H$4,F8=Données!$H$5,F8=Données!$H$7,F8=Données!$H$6),"00:00",(G8-Données!$G$2)-I8)</f>
        <v>0.02083333333333337</v>
      </c>
      <c r="K8" s="5"/>
    </row>
    <row r="9" spans="1:11" ht="12.75">
      <c r="A9" s="7">
        <f aca="true" t="shared" si="0" ref="A9:A74">A8+1</f>
        <v>39846</v>
      </c>
      <c r="B9" s="18"/>
      <c r="C9" s="18"/>
      <c r="D9" s="18"/>
      <c r="E9" s="18"/>
      <c r="F9" s="9"/>
      <c r="G9" s="5">
        <f>SUM(G3:G8)</f>
        <v>0.625</v>
      </c>
      <c r="H9" s="5"/>
      <c r="I9" s="5">
        <f>SUM(I3:I8)</f>
        <v>0</v>
      </c>
      <c r="J9" s="5">
        <f>SUM(J3:J8)</f>
        <v>0.041666666666666685</v>
      </c>
      <c r="K9" s="5"/>
    </row>
    <row r="10" spans="1:11" ht="12.75">
      <c r="A10" s="7">
        <f t="shared" si="0"/>
        <v>39847</v>
      </c>
      <c r="B10" s="18">
        <v>0.375</v>
      </c>
      <c r="C10" s="18">
        <v>0.5</v>
      </c>
      <c r="D10" s="18">
        <v>0.583333333333333</v>
      </c>
      <c r="E10" s="18">
        <v>0.770833333333333</v>
      </c>
      <c r="F10" s="9"/>
      <c r="G10" s="5">
        <f>IF(OR(B10="",C10=""),0,MOD(C10-B10,1))+IF(OR(D10="",E10=""),0,MOD(E10-D10,1))+IF(F10="",0,VLOOKUP(F10,Données!$H$2:$I$8,2,FALSE))</f>
        <v>0.3125</v>
      </c>
      <c r="H10" s="5"/>
      <c r="I10" s="5" t="str">
        <f>IF(H10="o",G10-Données!$G$1,"00:00")</f>
        <v>00:00</v>
      </c>
      <c r="J10" s="5">
        <f>IF(OR(F10=Données!$H$2,F10=Données!$H$3,F10=Données!$H$4,F10=Données!$H$5,F10=Données!$H$7,F10=Données!$H$6),"00:00",(G10-Données!$G$2)-I10)</f>
        <v>0.020833333333333315</v>
      </c>
      <c r="K10" s="5"/>
    </row>
    <row r="11" spans="1:11" ht="12.75">
      <c r="A11" s="7">
        <f t="shared" si="0"/>
        <v>39848</v>
      </c>
      <c r="B11" s="18">
        <v>0.375</v>
      </c>
      <c r="C11" s="18">
        <v>0.5</v>
      </c>
      <c r="D11" s="18">
        <v>0.583333333333333</v>
      </c>
      <c r="E11" s="18">
        <v>0.770833333333333</v>
      </c>
      <c r="F11" s="9"/>
      <c r="G11" s="5">
        <f>IF(OR(B11="",C11=""),0,MOD(C11-B11,1))+IF(OR(D11="",E11=""),0,MOD(E11-D11,1))+IF(F11="",0,VLOOKUP(F11,Données!$H$2:$I$8,2,FALSE))</f>
        <v>0.3125</v>
      </c>
      <c r="H11" s="5"/>
      <c r="I11" s="5" t="str">
        <f>IF(H11="o",G11-Données!$G$1,"00:00")</f>
        <v>00:00</v>
      </c>
      <c r="J11" s="5">
        <f>IF(OR(F11=Données!$H$2,F11=Données!$H$3,F11=Données!$H$4,F11=Données!$H$5,F11=Données!$H$7,F11=Données!$H$6),"00:00",(G11-Données!$G$2)-I11)</f>
        <v>0.020833333333333315</v>
      </c>
      <c r="K11" s="5"/>
    </row>
    <row r="12" spans="1:11" ht="12.75">
      <c r="A12" s="7">
        <f t="shared" si="0"/>
        <v>39849</v>
      </c>
      <c r="B12" s="18"/>
      <c r="C12" s="18"/>
      <c r="D12" s="18"/>
      <c r="E12" s="18"/>
      <c r="F12" s="9" t="s">
        <v>12</v>
      </c>
      <c r="G12" s="5">
        <f>IF(OR(B12="",C12=""),0,MOD(C12-B12,1))+IF(OR(D12="",E12=""),0,MOD(E12-D12,1))+IF(F12="",0,VLOOKUP(F12,Données!$H$2:$I$8,2,FALSE))</f>
        <v>0</v>
      </c>
      <c r="H12" s="5"/>
      <c r="I12" s="5" t="str">
        <f>IF(H12="o",G12-Données!$G$1,"00:00")</f>
        <v>00:00</v>
      </c>
      <c r="J12" s="5" t="str">
        <f>IF(OR(F12=Données!$H$2,F12=Données!$H$3,F12=Données!$H$4,F12=Données!$H$5,F12=Données!$H$7,F12=Données!$H$6),"00:00",(G12-Données!$G$2)-I12)</f>
        <v>00:00</v>
      </c>
      <c r="K12" s="5"/>
    </row>
    <row r="13" spans="1:11" ht="12.75">
      <c r="A13" s="7">
        <f t="shared" si="0"/>
        <v>39850</v>
      </c>
      <c r="B13" s="18">
        <v>0.375</v>
      </c>
      <c r="C13" s="18">
        <v>0.5</v>
      </c>
      <c r="D13" s="18">
        <v>0.583333333333333</v>
      </c>
      <c r="E13" s="18">
        <v>0.770833333333333</v>
      </c>
      <c r="F13" s="9"/>
      <c r="G13" s="5">
        <f>IF(OR(B13="",C13=""),0,MOD(C13-B13,1))+IF(OR(D13="",E13=""),0,MOD(E13-D13,1))+IF(F13="",0,VLOOKUP(F13,Données!$H$2:$I$8,2,FALSE))</f>
        <v>0.3125</v>
      </c>
      <c r="H13" s="5"/>
      <c r="I13" s="5" t="str">
        <f>IF(H13="o",G13-Données!$G$1,"00:00")</f>
        <v>00:00</v>
      </c>
      <c r="J13" s="5">
        <f>IF(OR(F13=Données!$H$2,F13=Données!$H$3,F13=Données!$H$4,F13=Données!$H$5,F13=Données!$H$7,F13=Données!$H$6),"00:00",(G13-Données!$G$2)-I13)</f>
        <v>0.020833333333333315</v>
      </c>
      <c r="K13" s="5"/>
    </row>
    <row r="14" spans="1:11" ht="12.75">
      <c r="A14" s="7">
        <f t="shared" si="0"/>
        <v>39851</v>
      </c>
      <c r="B14" s="18">
        <v>0.375</v>
      </c>
      <c r="C14" s="18">
        <v>0.5</v>
      </c>
      <c r="D14" s="18">
        <v>0.583333333333333</v>
      </c>
      <c r="E14" s="18">
        <v>0.770833333333333</v>
      </c>
      <c r="F14" s="9"/>
      <c r="G14" s="5">
        <f>IF(OR(B14="",C14=""),0,MOD(C14-B14,1))+IF(OR(D14="",E14=""),0,MOD(E14-D14,1))+IF(F14="",0,VLOOKUP(F14,Données!$H$2:$I$8,2,FALSE))</f>
        <v>0.3125</v>
      </c>
      <c r="H14" s="5"/>
      <c r="I14" s="5" t="str">
        <f>IF(H14="o",G14-Données!$G$1,"00:00")</f>
        <v>00:00</v>
      </c>
      <c r="J14" s="5">
        <f>IF(OR(F14=Données!$H$2,F14=Données!$H$3,F14=Données!$H$4,F14=Données!$H$5,F14=Données!$H$7,F14=Données!$H$6),"00:00",(G14-Données!$G$2)-I14)</f>
        <v>0.020833333333333315</v>
      </c>
      <c r="K14" s="5"/>
    </row>
    <row r="15" spans="1:11" ht="12.75">
      <c r="A15" s="7">
        <f t="shared" si="0"/>
        <v>39852</v>
      </c>
      <c r="B15" s="18">
        <v>0.3958333333333333</v>
      </c>
      <c r="C15" s="18">
        <v>0.5</v>
      </c>
      <c r="D15" s="18">
        <v>0.5416666666666666</v>
      </c>
      <c r="E15" s="18">
        <v>0.75</v>
      </c>
      <c r="F15" s="9"/>
      <c r="G15" s="5">
        <f>IF(OR(B15="",C15=""),0,MOD(C15-B15,1))+IF(OR(D15="",E15=""),0,MOD(E15-D15,1))+IF(F15="",0,VLOOKUP(F15,Données!$H$2:$I$8,2,FALSE))</f>
        <v>0.31250000000000006</v>
      </c>
      <c r="H15" s="5"/>
      <c r="I15" s="5" t="str">
        <f>IF(H15="o",G15-Données!$G$1,"00:00")</f>
        <v>00:00</v>
      </c>
      <c r="J15" s="5">
        <f>IF(OR(F15=Données!$H$2,F15=Données!$H$3,F15=Données!$H$4,F15=Données!$H$5,F15=Données!$H$7,F15=Données!$H$6),"00:00",(G15-Données!$G$2)-I15)</f>
        <v>0.02083333333333337</v>
      </c>
      <c r="K15" s="5"/>
    </row>
    <row r="16" spans="1:11" ht="12.75">
      <c r="A16" s="7">
        <f t="shared" si="0"/>
        <v>39853</v>
      </c>
      <c r="B16" s="18"/>
      <c r="C16" s="18"/>
      <c r="D16" s="18"/>
      <c r="E16" s="18"/>
      <c r="F16" s="9"/>
      <c r="G16" s="5">
        <f>SUM(G10:G15)</f>
        <v>1.5625</v>
      </c>
      <c r="H16" s="5"/>
      <c r="I16" s="5">
        <f>SUM(I10:I15)</f>
        <v>0</v>
      </c>
      <c r="J16" s="5">
        <f>SUM(J10:J15)</f>
        <v>0.10416666666666663</v>
      </c>
      <c r="K16" s="5"/>
    </row>
    <row r="17" spans="1:11" ht="12.75">
      <c r="A17" s="7">
        <f t="shared" si="0"/>
        <v>39854</v>
      </c>
      <c r="B17" s="18">
        <v>0.375</v>
      </c>
      <c r="C17" s="18">
        <v>0.5</v>
      </c>
      <c r="D17" s="18">
        <v>0.583333333333333</v>
      </c>
      <c r="E17" s="18">
        <v>0.770833333333333</v>
      </c>
      <c r="F17" s="9"/>
      <c r="G17" s="5">
        <f>IF(OR(B17="",C17=""),0,MOD(C17-B17,1))+IF(OR(D17="",E17=""),0,MOD(E17-D17,1))+IF(F17="",0,VLOOKUP(F17,Données!$H$2:$I$8,2,FALSE))</f>
        <v>0.3125</v>
      </c>
      <c r="H17" s="5"/>
      <c r="I17" s="5" t="str">
        <f>IF(H17="o",G17-Données!$G$1,"00:00")</f>
        <v>00:00</v>
      </c>
      <c r="J17" s="5">
        <f>IF(OR(F17=Données!$H$2,F17=Données!$H$3,F17=Données!$H$4,F17=Données!$H$5,F17=Données!$H$7,F17=Données!$H$6),"00:00",(G17-Données!$G$2)-I17)</f>
        <v>0.020833333333333315</v>
      </c>
      <c r="K17" s="5"/>
    </row>
    <row r="18" spans="1:11" ht="12.75">
      <c r="A18" s="7">
        <f t="shared" si="0"/>
        <v>39855</v>
      </c>
      <c r="B18" s="18">
        <v>0.375</v>
      </c>
      <c r="C18" s="18">
        <v>0.5</v>
      </c>
      <c r="D18" s="18">
        <v>0.583333333333333</v>
      </c>
      <c r="E18" s="18">
        <v>0.770833333333333</v>
      </c>
      <c r="F18" s="9"/>
      <c r="G18" s="5">
        <f>IF(OR(B18="",C18=""),0,MOD(C18-B18,1))+IF(OR(D18="",E18=""),0,MOD(E18-D18,1))+IF(F18="",0,VLOOKUP(F18,Données!$H$2:$I$8,2,FALSE))</f>
        <v>0.3125</v>
      </c>
      <c r="H18" s="5"/>
      <c r="I18" s="5" t="str">
        <f>IF(H18="o",G18-Données!$G$1,"00:00")</f>
        <v>00:00</v>
      </c>
      <c r="J18" s="5">
        <f>IF(OR(F18=Données!$H$2,F18=Données!$H$3,F18=Données!$H$4,F18=Données!$H$5,F18=Données!$H$7,F18=Données!$H$6),"00:00",(G18-Données!$G$2)-I18)</f>
        <v>0.020833333333333315</v>
      </c>
      <c r="K18" s="5"/>
    </row>
    <row r="19" spans="1:11" ht="12.75">
      <c r="A19" s="7">
        <f t="shared" si="0"/>
        <v>39856</v>
      </c>
      <c r="B19" s="18"/>
      <c r="C19" s="18"/>
      <c r="D19" s="18"/>
      <c r="E19" s="18"/>
      <c r="F19" s="9" t="s">
        <v>12</v>
      </c>
      <c r="G19" s="5">
        <f>IF(OR(B19="",C19=""),0,MOD(C19-B19,1))+IF(OR(D19="",E19=""),0,MOD(E19-D19,1))+IF(F19="",0,VLOOKUP(F19,Données!$H$2:$I$8,2,FALSE))</f>
        <v>0</v>
      </c>
      <c r="H19" s="5"/>
      <c r="I19" s="5" t="str">
        <f>IF(H19="o",G19-Données!$G$1,"00:00")</f>
        <v>00:00</v>
      </c>
      <c r="J19" s="5" t="str">
        <f>IF(OR(F19=Données!$H$2,F19=Données!$H$3,F19=Données!$H$4,F19=Données!$H$5,F19=Données!$H$7,F19=Données!$H$6),"00:00",(G19-Données!$G$2)-I19)</f>
        <v>00:00</v>
      </c>
      <c r="K19" s="5"/>
    </row>
    <row r="20" spans="1:11" ht="12.75">
      <c r="A20" s="7">
        <f t="shared" si="0"/>
        <v>39857</v>
      </c>
      <c r="B20" s="18">
        <v>0.375</v>
      </c>
      <c r="C20" s="18">
        <v>0.5</v>
      </c>
      <c r="D20" s="18">
        <v>0.583333333333333</v>
      </c>
      <c r="E20" s="18">
        <v>0.770833333333333</v>
      </c>
      <c r="F20" s="9"/>
      <c r="G20" s="5">
        <f>IF(OR(B20="",C20=""),0,MOD(C20-B20,1))+IF(OR(D20="",E20=""),0,MOD(E20-D20,1))+IF(F20="",0,VLOOKUP(F20,Données!$H$2:$I$8,2,FALSE))</f>
        <v>0.3125</v>
      </c>
      <c r="H20" s="5"/>
      <c r="I20" s="5" t="str">
        <f>IF(H20="o",G20-Données!$G$1,"00:00")</f>
        <v>00:00</v>
      </c>
      <c r="J20" s="5">
        <f>IF(OR(F20=Données!$H$2,F20=Données!$H$3,F20=Données!$H$4,F20=Données!$H$5,F20=Données!$H$7,F20=Données!$H$6),"00:00",(G20-Données!$G$2)-I20)</f>
        <v>0.020833333333333315</v>
      </c>
      <c r="K20" s="5"/>
    </row>
    <row r="21" spans="1:11" ht="12.75">
      <c r="A21" s="7">
        <f t="shared" si="0"/>
        <v>39858</v>
      </c>
      <c r="B21" s="18">
        <v>0.375</v>
      </c>
      <c r="C21" s="18">
        <v>0.5</v>
      </c>
      <c r="D21" s="18">
        <v>0.583333333333333</v>
      </c>
      <c r="E21" s="18">
        <v>0.770833333333333</v>
      </c>
      <c r="F21" s="9"/>
      <c r="G21" s="5">
        <f>IF(OR(B21="",C21=""),0,MOD(C21-B21,1))+IF(OR(D21="",E21=""),0,MOD(E21-D21,1))+IF(F21="",0,VLOOKUP(F21,Données!$H$2:$I$8,2,FALSE))</f>
        <v>0.3125</v>
      </c>
      <c r="H21" s="5"/>
      <c r="I21" s="5" t="str">
        <f>IF(H21="o",G21-Données!$G$1,"00:00")</f>
        <v>00:00</v>
      </c>
      <c r="J21" s="5">
        <f>IF(OR(F21=Données!$H$2,F21=Données!$H$3,F21=Données!$H$4,F21=Données!$H$5,F21=Données!$H$7,F21=Données!$H$6),"00:00",(G21-Données!$G$2)-I21)</f>
        <v>0.020833333333333315</v>
      </c>
      <c r="K21" s="5"/>
    </row>
    <row r="22" spans="1:11" ht="12.75">
      <c r="A22" s="7">
        <f t="shared" si="0"/>
        <v>39859</v>
      </c>
      <c r="B22" s="18">
        <v>0.3958333333333333</v>
      </c>
      <c r="C22" s="18">
        <v>0.5</v>
      </c>
      <c r="D22" s="18">
        <v>0.5416666666666666</v>
      </c>
      <c r="E22" s="18">
        <v>0.75</v>
      </c>
      <c r="F22" s="9"/>
      <c r="G22" s="5">
        <f>IF(OR(B22="",C22=""),0,MOD(C22-B22,1))+IF(OR(D22="",E22=""),0,MOD(E22-D22,1))+IF(F22="",0,VLOOKUP(F22,Données!$H$2:$I$8,2,FALSE))</f>
        <v>0.31250000000000006</v>
      </c>
      <c r="H22" s="5"/>
      <c r="I22" s="5" t="str">
        <f>IF(H22="o",G22-Données!$G$1,"00:00")</f>
        <v>00:00</v>
      </c>
      <c r="J22" s="5">
        <f>IF(OR(F22=Données!$H$2,F22=Données!$H$3,F22=Données!$H$4,F22=Données!$H$5,F22=Données!$H$7,F22=Données!$H$6),"00:00",(G22-Données!$G$2)-I22)</f>
        <v>0.02083333333333337</v>
      </c>
      <c r="K22" s="5"/>
    </row>
    <row r="23" spans="1:11" ht="12.75">
      <c r="A23" s="7">
        <f t="shared" si="0"/>
        <v>39860</v>
      </c>
      <c r="B23" s="18"/>
      <c r="C23" s="18"/>
      <c r="D23" s="18"/>
      <c r="E23" s="18"/>
      <c r="F23" s="9"/>
      <c r="G23" s="5">
        <f>SUM(G17:G22)</f>
        <v>1.5625</v>
      </c>
      <c r="H23" s="5"/>
      <c r="I23" s="5">
        <f>SUM(I17:I22)</f>
        <v>0</v>
      </c>
      <c r="J23" s="5">
        <f>SUM(J17:J22)</f>
        <v>0.10416666666666663</v>
      </c>
      <c r="K23" s="5"/>
    </row>
    <row r="24" spans="1:11" ht="12.75">
      <c r="A24" s="7">
        <f t="shared" si="0"/>
        <v>39861</v>
      </c>
      <c r="B24" s="18">
        <v>0.375</v>
      </c>
      <c r="C24" s="18">
        <v>0.5</v>
      </c>
      <c r="D24" s="18">
        <v>0.583333333333333</v>
      </c>
      <c r="E24" s="18">
        <v>0.770833333333333</v>
      </c>
      <c r="F24" s="9"/>
      <c r="G24" s="5">
        <f>IF(OR(B24="",C24=""),0,MOD(C24-B24,1))+IF(OR(D24="",E24=""),0,MOD(E24-D24,1))+IF(F24="",0,VLOOKUP(F24,Données!$H$2:$I$8,2,FALSE))</f>
        <v>0.3125</v>
      </c>
      <c r="H24" s="5"/>
      <c r="I24" s="5" t="str">
        <f>IF(H24="o",G24-Données!$G$1,"00:00")</f>
        <v>00:00</v>
      </c>
      <c r="J24" s="5">
        <f>IF(OR(F24=Données!$H$2,F24=Données!$H$3,F24=Données!$H$4,F24=Données!$H$5,F24=Données!$H$7,F24=Données!$H$6),"00:00",(G24-Données!$G$2)-I24)</f>
        <v>0.020833333333333315</v>
      </c>
      <c r="K24" s="5"/>
    </row>
    <row r="25" spans="1:11" ht="12.75">
      <c r="A25" s="7">
        <f t="shared" si="0"/>
        <v>39862</v>
      </c>
      <c r="B25" s="18">
        <v>0.375</v>
      </c>
      <c r="C25" s="18">
        <v>0.5</v>
      </c>
      <c r="D25" s="18">
        <v>0.583333333333333</v>
      </c>
      <c r="E25" s="18">
        <v>0.770833333333333</v>
      </c>
      <c r="F25" s="9"/>
      <c r="G25" s="5">
        <f>IF(OR(B25="",C25=""),0,MOD(C25-B25,1))+IF(OR(D25="",E25=""),0,MOD(E25-D25,1))+IF(F25="",0,VLOOKUP(F25,Données!$H$2:$I$8,2,FALSE))</f>
        <v>0.3125</v>
      </c>
      <c r="H25" s="5"/>
      <c r="I25" s="5" t="str">
        <f>IF(H25="o",G25-Données!$G$1,"00:00")</f>
        <v>00:00</v>
      </c>
      <c r="J25" s="5">
        <f>IF(OR(F25=Données!$H$2,F25=Données!$H$3,F25=Données!$H$4,F25=Données!$H$5,F25=Données!$H$7,F25=Données!$H$6),"00:00",(G25-Données!$G$2)-I25)</f>
        <v>0.020833333333333315</v>
      </c>
      <c r="K25" s="5"/>
    </row>
    <row r="26" spans="1:11" ht="12.75">
      <c r="A26" s="7">
        <f t="shared" si="0"/>
        <v>39863</v>
      </c>
      <c r="B26" s="18"/>
      <c r="C26" s="18"/>
      <c r="D26" s="18"/>
      <c r="E26" s="18"/>
      <c r="F26" s="9" t="s">
        <v>12</v>
      </c>
      <c r="G26" s="5">
        <f>IF(OR(B26="",C26=""),0,MOD(C26-B26,1))+IF(OR(D26="",E26=""),0,MOD(E26-D26,1))+IF(F26="",0,VLOOKUP(F26,Données!$H$2:$I$8,2,FALSE))</f>
        <v>0</v>
      </c>
      <c r="H26" s="5"/>
      <c r="I26" s="5" t="str">
        <f>IF(H26="o",G26-Données!$G$1,"00:00")</f>
        <v>00:00</v>
      </c>
      <c r="J26" s="5" t="str">
        <f>IF(OR(F26=Données!$H$2,F26=Données!$H$3,F26=Données!$H$4,F26=Données!$H$5,F26=Données!$H$7,F26=Données!$H$6),"00:00",(G26-Données!$G$2)-I26)</f>
        <v>00:00</v>
      </c>
      <c r="K26" s="5"/>
    </row>
    <row r="27" spans="1:11" ht="12.75">
      <c r="A27" s="7">
        <f t="shared" si="0"/>
        <v>39864</v>
      </c>
      <c r="B27" s="18">
        <v>0.375</v>
      </c>
      <c r="C27" s="18">
        <v>0.5</v>
      </c>
      <c r="D27" s="18">
        <v>0.583333333333333</v>
      </c>
      <c r="E27" s="18">
        <v>0.770833333333333</v>
      </c>
      <c r="F27" s="9"/>
      <c r="G27" s="5">
        <f>IF(OR(B27="",C27=""),0,MOD(C27-B27,1))+IF(OR(D27="",E27=""),0,MOD(E27-D27,1))+IF(F27="",0,VLOOKUP(F27,Données!$H$2:$I$8,2,FALSE))</f>
        <v>0.3125</v>
      </c>
      <c r="H27" s="5"/>
      <c r="I27" s="5" t="str">
        <f>IF(H27="o",G27-Données!$G$1,"00:00")</f>
        <v>00:00</v>
      </c>
      <c r="J27" s="5">
        <f>IF(OR(F27=Données!$H$2,F27=Données!$H$3,F27=Données!$H$4,F27=Données!$H$5,F27=Données!$H$7,F27=Données!$H$6),"00:00",(G27-Données!$G$2)-I27)</f>
        <v>0.020833333333333315</v>
      </c>
      <c r="K27" s="5"/>
    </row>
    <row r="28" spans="1:11" ht="12.75">
      <c r="A28" s="7">
        <f t="shared" si="0"/>
        <v>39865</v>
      </c>
      <c r="B28" s="18">
        <v>0.375</v>
      </c>
      <c r="C28" s="18">
        <v>0.5</v>
      </c>
      <c r="D28" s="18">
        <v>0.583333333333333</v>
      </c>
      <c r="E28" s="18">
        <v>0.770833333333333</v>
      </c>
      <c r="F28" s="9"/>
      <c r="G28" s="5">
        <f>IF(OR(B28="",C28=""),0,MOD(C28-B28,1))+IF(OR(D28="",E28=""),0,MOD(E28-D28,1))+IF(F28="",0,VLOOKUP(F28,Données!$H$2:$I$8,2,FALSE))</f>
        <v>0.3125</v>
      </c>
      <c r="H28" s="5"/>
      <c r="I28" s="5" t="str">
        <f>IF(H28="o",G28-Données!$G$1,"00:00")</f>
        <v>00:00</v>
      </c>
      <c r="J28" s="5">
        <f>IF(OR(F28=Données!$H$2,F28=Données!$H$3,F28=Données!$H$4,F28=Données!$H$5,F28=Données!$H$7,F28=Données!$H$6),"00:00",(G28-Données!$G$2)-I28)</f>
        <v>0.020833333333333315</v>
      </c>
      <c r="K28" s="5"/>
    </row>
    <row r="29" spans="1:11" ht="12.75">
      <c r="A29" s="7">
        <f t="shared" si="0"/>
        <v>39866</v>
      </c>
      <c r="B29" s="18">
        <v>0.3958333333333333</v>
      </c>
      <c r="C29" s="18">
        <v>0.5</v>
      </c>
      <c r="D29" s="18">
        <v>0.5416666666666666</v>
      </c>
      <c r="E29" s="18">
        <v>0.75</v>
      </c>
      <c r="F29" s="9"/>
      <c r="G29" s="5">
        <f>IF(OR(B29="",C29=""),0,MOD(C29-B29,1))+IF(OR(D29="",E29=""),0,MOD(E29-D29,1))+IF(F29="",0,VLOOKUP(F29,Données!$H$2:$I$8,2,FALSE))</f>
        <v>0.31250000000000006</v>
      </c>
      <c r="H29" s="5"/>
      <c r="I29" s="5" t="str">
        <f>IF(H29="o",G29-Données!$G$1,"00:00")</f>
        <v>00:00</v>
      </c>
      <c r="J29" s="5">
        <f>IF(OR(F29=Données!$H$2,F29=Données!$H$3,F29=Données!$H$4,F29=Données!$H$5,F29=Données!$H$7,F29=Données!$H$6),"00:00",(G29-Données!$G$2)-I29)</f>
        <v>0.02083333333333337</v>
      </c>
      <c r="K29" s="5"/>
    </row>
    <row r="30" spans="1:11" ht="12.75">
      <c r="A30" s="7">
        <f t="shared" si="0"/>
        <v>39867</v>
      </c>
      <c r="B30" s="18"/>
      <c r="C30" s="18"/>
      <c r="D30" s="18"/>
      <c r="E30" s="18"/>
      <c r="F30" s="9"/>
      <c r="G30" s="5">
        <f>SUM(G24:G29)</f>
        <v>1.5625</v>
      </c>
      <c r="H30" s="5"/>
      <c r="I30" s="5">
        <f>SUM(I24:I29)</f>
        <v>0</v>
      </c>
      <c r="J30" s="5">
        <f>SUM(J24:J29)</f>
        <v>0.10416666666666663</v>
      </c>
      <c r="K30" s="5"/>
    </row>
    <row r="31" spans="1:11" ht="12.75">
      <c r="A31" s="7">
        <f t="shared" si="0"/>
        <v>39868</v>
      </c>
      <c r="B31" s="18">
        <v>0.375</v>
      </c>
      <c r="C31" s="18">
        <v>0.5</v>
      </c>
      <c r="D31" s="18">
        <v>0.583333333333333</v>
      </c>
      <c r="E31" s="18">
        <v>0.770833333333333</v>
      </c>
      <c r="F31" s="9"/>
      <c r="G31" s="5">
        <f>IF(OR(B31="",C31=""),0,MOD(C31-B31,1))+IF(OR(D31="",E31=""),0,MOD(E31-D31,1))+IF(F31="",0,VLOOKUP(F31,Données!$H$2:$I$8,2,FALSE))</f>
        <v>0.3125</v>
      </c>
      <c r="H31" s="5"/>
      <c r="I31" s="5" t="str">
        <f>IF(H31="o",G31-Données!$G$1,"00:00")</f>
        <v>00:00</v>
      </c>
      <c r="J31" s="5">
        <f>IF(OR(F31=Données!$H$2,F31=Données!$H$3,F31=Données!$H$4,F31=Données!$H$5,F31=Données!$H$7,F31=Données!$H$6),"00:00",(G31-Données!$G$2)-I31)</f>
        <v>0.020833333333333315</v>
      </c>
      <c r="K31" s="5"/>
    </row>
    <row r="32" spans="1:11" ht="12.75">
      <c r="A32" s="7">
        <f t="shared" si="0"/>
        <v>39869</v>
      </c>
      <c r="B32" s="18">
        <v>0.375</v>
      </c>
      <c r="C32" s="18">
        <v>0.5</v>
      </c>
      <c r="D32" s="18">
        <v>0.583333333333333</v>
      </c>
      <c r="E32" s="18">
        <v>0.770833333333333</v>
      </c>
      <c r="F32" s="9"/>
      <c r="G32" s="5">
        <f>IF(OR(B32="",C32=""),0,MOD(C32-B32,1))+IF(OR(D32="",E32=""),0,MOD(E32-D32,1))+IF(F32="",0,VLOOKUP(F32,Données!$H$2:$I$8,2,FALSE))</f>
        <v>0.3125</v>
      </c>
      <c r="H32" s="5"/>
      <c r="I32" s="5" t="str">
        <f>IF(H32="o",G32-Données!$G$1,"00:00")</f>
        <v>00:00</v>
      </c>
      <c r="J32" s="5">
        <f>IF(OR(F32=Données!$H$2,F32=Données!$H$3,F32=Données!$H$4,F32=Données!$H$5,F32=Données!$H$7,F32=Données!$H$6),"00:00",(G32-Données!$G$2)-I32)</f>
        <v>0.020833333333333315</v>
      </c>
      <c r="K32" s="5"/>
    </row>
    <row r="33" spans="1:11" ht="12.75">
      <c r="A33" s="7">
        <f t="shared" si="0"/>
        <v>39870</v>
      </c>
      <c r="B33" s="18"/>
      <c r="C33" s="18"/>
      <c r="D33" s="18"/>
      <c r="E33" s="18"/>
      <c r="F33" s="9" t="s">
        <v>12</v>
      </c>
      <c r="G33" s="5">
        <f>IF(OR(B33="",C33=""),0,MOD(C33-B33,1))+IF(OR(D33="",E33=""),0,MOD(E33-D33,1))+IF(F33="",0,VLOOKUP(F33,Données!$H$2:$I$8,2,FALSE))</f>
        <v>0</v>
      </c>
      <c r="H33" s="5"/>
      <c r="I33" s="5" t="str">
        <f>IF(H33="o",G33-Données!$G$1,"00:00")</f>
        <v>00:00</v>
      </c>
      <c r="J33" s="5" t="str">
        <f>IF(OR(F33=Données!$H$2,F33=Données!$H$3,F33=Données!$H$4,F33=Données!$H$5,F33=Données!$H$7,F33=Données!$H$6),"00:00",(G33-Données!$G$2)-I33)</f>
        <v>00:00</v>
      </c>
      <c r="K33" s="5"/>
    </row>
    <row r="34" spans="1:11" ht="12.75">
      <c r="A34" s="7">
        <f t="shared" si="0"/>
        <v>39871</v>
      </c>
      <c r="B34" s="18">
        <v>0.375</v>
      </c>
      <c r="C34" s="18">
        <v>0.5</v>
      </c>
      <c r="D34" s="18">
        <v>0.583333333333333</v>
      </c>
      <c r="E34" s="18">
        <v>0.770833333333333</v>
      </c>
      <c r="F34" s="9"/>
      <c r="G34" s="5">
        <f>IF(OR(B34="",C34=""),0,MOD(C34-B34,1))+IF(OR(D34="",E34=""),0,MOD(E34-D34,1))+IF(F34="",0,VLOOKUP(F34,Données!$H$2:$I$8,2,FALSE))</f>
        <v>0.3125</v>
      </c>
      <c r="H34" s="5"/>
      <c r="I34" s="5" t="str">
        <f>IF(H34="o",G34-Données!$G$1,"00:00")</f>
        <v>00:00</v>
      </c>
      <c r="J34" s="5">
        <f>IF(OR(F34=Données!$H$2,F34=Données!$H$3,F34=Données!$H$4,F34=Données!$H$5,F34=Données!$H$7,F34=Données!$H$6),"00:00",(G34-Données!$G$2)-I34)</f>
        <v>0.020833333333333315</v>
      </c>
      <c r="K34" s="5"/>
    </row>
    <row r="35" spans="1:11" ht="12.75">
      <c r="A35" s="37" t="s">
        <v>21</v>
      </c>
      <c r="B35" s="18"/>
      <c r="C35" s="18"/>
      <c r="D35" s="18"/>
      <c r="E35" s="18"/>
      <c r="F35" s="9"/>
      <c r="G35" s="5">
        <f>SUM(G31:G34)</f>
        <v>0.9375</v>
      </c>
      <c r="H35" s="5"/>
      <c r="I35" s="5">
        <f>SUM(I31:I34)</f>
        <v>0</v>
      </c>
      <c r="J35" s="5">
        <f>SUM(J31:J34)</f>
        <v>0.062499999999999944</v>
      </c>
      <c r="K35" s="5"/>
    </row>
    <row r="36" spans="1:11" ht="12.75">
      <c r="A36" s="27" t="s">
        <v>14</v>
      </c>
      <c r="B36" s="28"/>
      <c r="C36" s="28"/>
      <c r="D36" s="28"/>
      <c r="E36" s="28"/>
      <c r="F36" s="29"/>
      <c r="G36" s="30">
        <f>SUM(G35,G30,G23,G16,G9)</f>
        <v>6.25</v>
      </c>
      <c r="H36" s="30"/>
      <c r="I36" s="30">
        <f>SUM(I35,I30,I23,I16,I9)</f>
        <v>0</v>
      </c>
      <c r="J36" s="30">
        <f>SUM(J35,J30,J23,J16,J9)</f>
        <v>0.4166666666666665</v>
      </c>
      <c r="K36" s="30"/>
    </row>
    <row r="37" spans="1:11" ht="12.75">
      <c r="A37" s="7">
        <f>A34+1</f>
        <v>39872</v>
      </c>
      <c r="B37" s="18">
        <v>0.375</v>
      </c>
      <c r="C37" s="18">
        <v>0.5</v>
      </c>
      <c r="D37" s="18">
        <v>0.583333333333333</v>
      </c>
      <c r="E37" s="18">
        <v>0.770833333333333</v>
      </c>
      <c r="F37" s="9"/>
      <c r="G37" s="5">
        <f>IF(OR(B37="",C37=""),0,MOD(C37-B37,1))+IF(OR(D37="",E37=""),0,MOD(E37-D37,1))+IF(F37="",0,VLOOKUP(F37,Données!$H$2:$I$8,2,FALSE))</f>
        <v>0.3125</v>
      </c>
      <c r="H37" s="5"/>
      <c r="I37" s="5" t="str">
        <f>IF(H37="o",G37-Données!$G$1,"00:00")</f>
        <v>00:00</v>
      </c>
      <c r="J37" s="5">
        <f>IF(OR(F37=Données!$H$2,F37=Données!$H$3,F37=Données!$H$4,F37=Données!$H$5,F37=Données!$H$7,F37=Données!$H$6),"00:00",(G37-Données!$G$2)-I37)</f>
        <v>0.020833333333333315</v>
      </c>
      <c r="K37" s="5"/>
    </row>
    <row r="38" spans="1:11" ht="12.75">
      <c r="A38" s="7">
        <f t="shared" si="0"/>
        <v>39873</v>
      </c>
      <c r="B38" s="18">
        <v>0.3958333333333333</v>
      </c>
      <c r="C38" s="18">
        <v>0.5</v>
      </c>
      <c r="D38" s="18">
        <v>0.5416666666666666</v>
      </c>
      <c r="E38" s="18">
        <v>0.75</v>
      </c>
      <c r="F38" s="9"/>
      <c r="G38" s="5">
        <f>IF(OR(B38="",C38=""),0,MOD(C38-B38,1))+IF(OR(D38="",E38=""),0,MOD(E38-D38,1))+IF(F38="",0,VLOOKUP(F38,Données!$H$2:$I$8,2,FALSE))</f>
        <v>0.31250000000000006</v>
      </c>
      <c r="H38" s="5"/>
      <c r="I38" s="5" t="str">
        <f>IF(H38="o",G38-Données!$G$1,"00:00")</f>
        <v>00:00</v>
      </c>
      <c r="J38" s="5">
        <f>IF(OR(F38=Données!$H$2,F38=Données!$H$3,F38=Données!$H$4,F38=Données!$H$5,F38=Données!$H$7,F38=Données!$H$6),"00:00",(G38-Données!$G$2)-I38)</f>
        <v>0.02083333333333337</v>
      </c>
      <c r="K38" s="5"/>
    </row>
    <row r="39" spans="1:11" ht="12.75">
      <c r="A39" s="7">
        <f t="shared" si="0"/>
        <v>39874</v>
      </c>
      <c r="B39" s="2"/>
      <c r="C39" s="2"/>
      <c r="D39" s="2"/>
      <c r="E39" s="2"/>
      <c r="F39" s="9"/>
      <c r="G39" s="5">
        <f>IF(OR(B39="",C39=""),0,MOD(C39-B39,1))+IF(OR(D39="",E39=""),0,MOD(E39-D39,1))+IF(F39="",0,VLOOKUP(F39,Données!$H$2:$I$8,2,FALSE))</f>
        <v>0</v>
      </c>
      <c r="H39" s="5"/>
      <c r="I39" s="5" t="str">
        <f>IF(H39="o",G39-Données!$G$1,"00:00")</f>
        <v>00:00</v>
      </c>
      <c r="J39" s="5">
        <f>IF(OR(F39=Données!$H$2,F39=Données!$H$3,F39=Données!$H$4,F39=Données!$H$5,F39=Données!$H$7,F39=Données!$H$6),"00:00",(G39-Données!$G$2)-I39)</f>
        <v>-0.2916666666666667</v>
      </c>
      <c r="K39" s="5"/>
    </row>
    <row r="40" spans="1:11" ht="12.75">
      <c r="A40" s="7">
        <f t="shared" si="0"/>
        <v>39875</v>
      </c>
      <c r="B40" s="18">
        <v>0.375</v>
      </c>
      <c r="C40" s="18">
        <v>0.5</v>
      </c>
      <c r="D40" s="18">
        <v>0.5833333333333334</v>
      </c>
      <c r="E40" s="18">
        <v>0.7708333333333334</v>
      </c>
      <c r="F40" s="9"/>
      <c r="G40" s="5">
        <f>IF(OR(B40="",C40=""),0,MOD(C40-B40,1))+IF(OR(D40="",E40=""),0,MOD(E40-D40,1))+IF(F40="",0,VLOOKUP(F40,Données!$H$2:$I$8,2,FALSE))</f>
        <v>0.3125</v>
      </c>
      <c r="H40" s="5"/>
      <c r="I40" s="5" t="str">
        <f>IF(H40="o",G40-Données!$G$1,"00:00")</f>
        <v>00:00</v>
      </c>
      <c r="J40" s="5">
        <f>IF(OR(F40=Données!$H$2,F40=Données!$H$3,F40=Données!$H$4,F40=Données!$H$5,F40=Données!$H$7,F40=Données!$H$6),"00:00",(G40-Données!$G$2)-I40)</f>
        <v>0.020833333333333315</v>
      </c>
      <c r="K40" s="5"/>
    </row>
    <row r="41" spans="1:11" ht="12.75">
      <c r="A41" s="7">
        <f t="shared" si="0"/>
        <v>39876</v>
      </c>
      <c r="B41" s="18">
        <v>0.375</v>
      </c>
      <c r="C41" s="18">
        <v>0.5</v>
      </c>
      <c r="D41" s="18">
        <v>0.5833333333333334</v>
      </c>
      <c r="E41" s="18">
        <v>0.7708333333333334</v>
      </c>
      <c r="F41" s="9"/>
      <c r="G41" s="5">
        <f>IF(OR(B41="",C41=""),0,MOD(C41-B41,1))+IF(OR(D41="",E41=""),0,MOD(E41-D41,1))+IF(F41="",0,VLOOKUP(F41,Données!$H$2:$I$8,2,FALSE))</f>
        <v>0.3125</v>
      </c>
      <c r="H41" s="5"/>
      <c r="I41" s="5" t="str">
        <f>IF(H41="o",G41-Données!$G$1,"00:00")</f>
        <v>00:00</v>
      </c>
      <c r="J41" s="5">
        <f>IF(OR(F41=Données!$H$2,F41=Données!$H$3,F41=Données!$H$4,F41=Données!$H$5,F41=Données!$H$7,F41=Données!$H$6),"00:00",(G41-Données!$G$2)-I41)</f>
        <v>0.020833333333333315</v>
      </c>
      <c r="K41" s="5"/>
    </row>
    <row r="42" spans="1:11" ht="12.75">
      <c r="A42" s="7">
        <f t="shared" si="0"/>
        <v>39877</v>
      </c>
      <c r="B42" s="18"/>
      <c r="C42" s="18"/>
      <c r="D42" s="18"/>
      <c r="E42" s="18"/>
      <c r="F42" s="9"/>
      <c r="G42" s="5">
        <f>IF(OR(B42="",C42=""),0,MOD(C42-B42,1))+IF(OR(D42="",E42=""),0,MOD(E42-D42,1))+IF(F42="",0,VLOOKUP(F42,Données!$H$2:$I$8,2,FALSE))</f>
        <v>0</v>
      </c>
      <c r="H42" s="5"/>
      <c r="I42" s="5" t="str">
        <f>IF(H42="o",G42-Données!$G$1,"00:00")</f>
        <v>00:00</v>
      </c>
      <c r="J42" s="5">
        <f>IF(OR(F42=Données!$H$2,F42=Données!$H$3,F42=Données!$H$4,F42=Données!$H$5,F42=Données!$H$7,F42=Données!$H$6),"00:00",(G42-Données!$G$2)-I42)</f>
        <v>-0.2916666666666667</v>
      </c>
      <c r="K42" s="5"/>
    </row>
    <row r="43" spans="1:11" ht="12.75">
      <c r="A43" s="7">
        <f t="shared" si="0"/>
        <v>39878</v>
      </c>
      <c r="B43" s="18">
        <v>0.375</v>
      </c>
      <c r="C43" s="18">
        <v>0.5</v>
      </c>
      <c r="D43" s="18">
        <v>0.583333333333333</v>
      </c>
      <c r="E43" s="18">
        <v>0.770833333333333</v>
      </c>
      <c r="F43" s="9"/>
      <c r="G43" s="5">
        <f>IF(OR(B43="",C43=""),0,MOD(C43-B43,1))+IF(OR(D43="",E43=""),0,MOD(E43-D43,1))+IF(F43="",0,VLOOKUP(F43,Données!$H$2:$I$8,2,FALSE))</f>
        <v>0.3125</v>
      </c>
      <c r="H43" s="5"/>
      <c r="I43" s="5" t="str">
        <f>IF(H43="o",G43-Données!$G$1,"00:00")</f>
        <v>00:00</v>
      </c>
      <c r="J43" s="5">
        <f>IF(OR(F43=Données!$H$2,F43=Données!$H$3,F43=Données!$H$4,F43=Données!$H$5,F43=Données!$H$7,F43=Données!$H$6),"00:00",(G43-Données!$G$2)-I43)</f>
        <v>0.020833333333333315</v>
      </c>
      <c r="K43" s="5"/>
    </row>
    <row r="44" spans="1:11" ht="12.75">
      <c r="A44" s="7">
        <f t="shared" si="0"/>
        <v>39879</v>
      </c>
      <c r="B44" s="18">
        <v>0.375</v>
      </c>
      <c r="C44" s="18">
        <v>0.5</v>
      </c>
      <c r="D44" s="18">
        <v>0.583333333333333</v>
      </c>
      <c r="E44" s="18">
        <v>0.770833333333333</v>
      </c>
      <c r="F44" s="9"/>
      <c r="G44" s="5">
        <f>IF(OR(B44="",C44=""),0,MOD(C44-B44,1))+IF(OR(D44="",E44=""),0,MOD(E44-D44,1))+IF(F44="",0,VLOOKUP(F44,Données!$H$2:$I$8,2,FALSE))</f>
        <v>0.3125</v>
      </c>
      <c r="H44" s="5"/>
      <c r="I44" s="5" t="str">
        <f>IF(H44="o",G44-Données!$G$1,"00:00")</f>
        <v>00:00</v>
      </c>
      <c r="J44" s="5">
        <f>IF(OR(F44=Données!$H$2,F44=Données!$H$3,F44=Données!$H$4,F44=Données!$H$5,F44=Données!$H$7,F44=Données!$H$6),"00:00",(G44-Données!$G$2)-I44)</f>
        <v>0.020833333333333315</v>
      </c>
      <c r="K44" s="5"/>
    </row>
    <row r="45" spans="1:11" ht="12.75">
      <c r="A45" s="7">
        <f t="shared" si="0"/>
        <v>39880</v>
      </c>
      <c r="B45" s="18">
        <v>0.3958333333333333</v>
      </c>
      <c r="C45" s="18">
        <v>0.5</v>
      </c>
      <c r="D45" s="18">
        <v>0.5416666666666666</v>
      </c>
      <c r="E45" s="18">
        <v>0.75</v>
      </c>
      <c r="F45" s="9"/>
      <c r="G45" s="5">
        <f>IF(OR(B45="",C45=""),0,MOD(C45-B45,1))+IF(OR(D45="",E45=""),0,MOD(E45-D45,1))+IF(F45="",0,VLOOKUP(F45,Données!$H$2:$I$8,2,FALSE))</f>
        <v>0.31250000000000006</v>
      </c>
      <c r="H45" s="5"/>
      <c r="I45" s="5" t="str">
        <f>IF(H45="o",G45-Données!$G$1,"00:00")</f>
        <v>00:00</v>
      </c>
      <c r="J45" s="5">
        <f>IF(OR(F45=Données!$H$2,F45=Données!$H$3,F45=Données!$H$4,F45=Données!$H$5,F45=Données!$H$7,F45=Données!$H$6),"00:00",(G45-Données!$G$2)-I45)</f>
        <v>0.02083333333333337</v>
      </c>
      <c r="K45" s="5"/>
    </row>
    <row r="46" spans="1:11" ht="12.75">
      <c r="A46" s="7">
        <f t="shared" si="0"/>
        <v>39881</v>
      </c>
      <c r="B46" s="2"/>
      <c r="C46" s="2"/>
      <c r="D46" s="2"/>
      <c r="E46" s="2"/>
      <c r="F46" s="9"/>
      <c r="G46" s="5">
        <f>IF(OR(B46="",C46=""),0,MOD(C46-B46,1))+IF(OR(D46="",E46=""),0,MOD(E46-D46,1))+IF(F46="",0,VLOOKUP(F46,Données!$H$2:$I$8,2,FALSE))</f>
        <v>0</v>
      </c>
      <c r="H46" s="5"/>
      <c r="I46" s="5" t="str">
        <f>IF(H46="o",G46-Données!$G$1,"00:00")</f>
        <v>00:00</v>
      </c>
      <c r="J46" s="5">
        <f>IF(OR(F46=Données!$H$2,F46=Données!$H$3,F46=Données!$H$4,F46=Données!$H$5,F46=Données!$H$7,F46=Données!$H$6),"00:00",(G46-Données!$G$2)-I46)</f>
        <v>-0.2916666666666667</v>
      </c>
      <c r="K46" s="5"/>
    </row>
    <row r="47" spans="1:11" ht="12.75">
      <c r="A47" s="7">
        <f t="shared" si="0"/>
        <v>39882</v>
      </c>
      <c r="B47" s="18">
        <v>0.375</v>
      </c>
      <c r="C47" s="18">
        <v>0.5</v>
      </c>
      <c r="D47" s="18">
        <v>0.5833333333333334</v>
      </c>
      <c r="E47" s="18">
        <v>0.7708333333333334</v>
      </c>
      <c r="F47" s="9"/>
      <c r="G47" s="5">
        <f>IF(OR(B47="",C47=""),0,MOD(C47-B47,1))+IF(OR(D47="",E47=""),0,MOD(E47-D47,1))+IF(F47="",0,VLOOKUP(F47,Données!$H$2:$I$8,2,FALSE))</f>
        <v>0.3125</v>
      </c>
      <c r="H47" s="5"/>
      <c r="I47" s="5" t="str">
        <f>IF(H47="o",G47-Données!$G$1,"00:00")</f>
        <v>00:00</v>
      </c>
      <c r="J47" s="5">
        <f>IF(OR(F47=Données!$H$2,F47=Données!$H$3,F47=Données!$H$4,F47=Données!$H$5,F47=Données!$H$7,F47=Données!$H$6),"00:00",(G47-Données!$G$2)-I47)</f>
        <v>0.020833333333333315</v>
      </c>
      <c r="K47" s="5"/>
    </row>
    <row r="48" spans="1:11" ht="12.75">
      <c r="A48" s="7">
        <f t="shared" si="0"/>
        <v>39883</v>
      </c>
      <c r="B48" s="18">
        <v>0.375</v>
      </c>
      <c r="C48" s="18">
        <v>0.5</v>
      </c>
      <c r="D48" s="18">
        <v>0.5833333333333334</v>
      </c>
      <c r="E48" s="18">
        <v>0.7708333333333334</v>
      </c>
      <c r="F48" s="9"/>
      <c r="G48" s="5">
        <f>IF(OR(B48="",C48=""),0,MOD(C48-B48,1))+IF(OR(D48="",E48=""),0,MOD(E48-D48,1))+IF(F48="",0,VLOOKUP(F48,Données!$H$2:$I$8,2,FALSE))</f>
        <v>0.3125</v>
      </c>
      <c r="H48" s="5"/>
      <c r="I48" s="5" t="str">
        <f>IF(H48="o",G48-Données!$G$1,"00:00")</f>
        <v>00:00</v>
      </c>
      <c r="J48" s="5">
        <f>IF(OR(F48=Données!$H$2,F48=Données!$H$3,F48=Données!$H$4,F48=Données!$H$5,F48=Données!$H$7,F48=Données!$H$6),"00:00",(G48-Données!$G$2)-I48)</f>
        <v>0.020833333333333315</v>
      </c>
      <c r="K48" s="5"/>
    </row>
    <row r="49" spans="1:11" ht="12.75">
      <c r="A49" s="7">
        <f t="shared" si="0"/>
        <v>39884</v>
      </c>
      <c r="B49" s="18"/>
      <c r="C49" s="18"/>
      <c r="D49" s="18"/>
      <c r="E49" s="18"/>
      <c r="F49" s="9"/>
      <c r="G49" s="5">
        <f>IF(OR(B49="",C49=""),0,MOD(C49-B49,1))+IF(OR(D49="",E49=""),0,MOD(E49-D49,1))+IF(F49="",0,VLOOKUP(F49,Données!$H$2:$I$8,2,FALSE))</f>
        <v>0</v>
      </c>
      <c r="H49" s="5"/>
      <c r="I49" s="5" t="str">
        <f>IF(H49="o",G49-Données!$G$1,"00:00")</f>
        <v>00:00</v>
      </c>
      <c r="J49" s="5">
        <f>IF(OR(F49=Données!$H$2,F49=Données!$H$3,F49=Données!$H$4,F49=Données!$H$5,F49=Données!$H$7,F49=Données!$H$6),"00:00",(G49-Données!$G$2)-I49)</f>
        <v>-0.2916666666666667</v>
      </c>
      <c r="K49" s="5"/>
    </row>
    <row r="50" spans="1:11" ht="12.75">
      <c r="A50" s="7">
        <f t="shared" si="0"/>
        <v>39885</v>
      </c>
      <c r="B50" s="18">
        <v>0.375</v>
      </c>
      <c r="C50" s="18">
        <v>0.5</v>
      </c>
      <c r="D50" s="18">
        <v>0.583333333333333</v>
      </c>
      <c r="E50" s="18">
        <v>0.770833333333333</v>
      </c>
      <c r="F50" s="9"/>
      <c r="G50" s="5">
        <f>IF(OR(B50="",C50=""),0,MOD(C50-B50,1))+IF(OR(D50="",E50=""),0,MOD(E50-D50,1))+IF(F50="",0,VLOOKUP(F50,Données!$H$2:$I$8,2,FALSE))</f>
        <v>0.3125</v>
      </c>
      <c r="H50" s="5"/>
      <c r="I50" s="5" t="str">
        <f>IF(H50="o",G50-Données!$G$1,"00:00")</f>
        <v>00:00</v>
      </c>
      <c r="J50" s="5">
        <f>IF(OR(F50=Données!$H$2,F50=Données!$H$3,F50=Données!$H$4,F50=Données!$H$5,F50=Données!$H$7,F50=Données!$H$6),"00:00",(G50-Données!$G$2)-I50)</f>
        <v>0.020833333333333315</v>
      </c>
      <c r="K50" s="5"/>
    </row>
    <row r="51" spans="1:11" ht="12.75">
      <c r="A51" s="7">
        <f t="shared" si="0"/>
        <v>39886</v>
      </c>
      <c r="B51" s="18">
        <v>0.375</v>
      </c>
      <c r="C51" s="18">
        <v>0.5</v>
      </c>
      <c r="D51" s="18">
        <v>0.583333333333333</v>
      </c>
      <c r="E51" s="18">
        <v>0.770833333333333</v>
      </c>
      <c r="F51" s="9"/>
      <c r="G51" s="5">
        <f>IF(OR(B51="",C51=""),0,MOD(C51-B51,1))+IF(OR(D51="",E51=""),0,MOD(E51-D51,1))+IF(F51="",0,VLOOKUP(F51,Données!$H$2:$I$8,2,FALSE))</f>
        <v>0.3125</v>
      </c>
      <c r="H51" s="5"/>
      <c r="I51" s="5" t="str">
        <f>IF(H51="o",G51-Données!$G$1,"00:00")</f>
        <v>00:00</v>
      </c>
      <c r="J51" s="5">
        <f>IF(OR(F51=Données!$H$2,F51=Données!$H$3,F51=Données!$H$4,F51=Données!$H$5,F51=Données!$H$7,F51=Données!$H$6),"00:00",(G51-Données!$G$2)-I51)</f>
        <v>0.020833333333333315</v>
      </c>
      <c r="K51" s="5"/>
    </row>
    <row r="52" spans="1:11" ht="12.75">
      <c r="A52" s="7">
        <f t="shared" si="0"/>
        <v>39887</v>
      </c>
      <c r="B52" s="18">
        <v>0.3958333333333333</v>
      </c>
      <c r="C52" s="18">
        <v>0.5</v>
      </c>
      <c r="D52" s="18">
        <v>0.5416666666666666</v>
      </c>
      <c r="E52" s="18">
        <v>0.75</v>
      </c>
      <c r="F52" s="9"/>
      <c r="G52" s="5">
        <f>IF(OR(B52="",C52=""),0,MOD(C52-B52,1))+IF(OR(D52="",E52=""),0,MOD(E52-D52,1))+IF(F52="",0,VLOOKUP(F52,Données!$H$2:$I$8,2,FALSE))</f>
        <v>0.31250000000000006</v>
      </c>
      <c r="H52" s="5"/>
      <c r="I52" s="5" t="str">
        <f>IF(H52="o",G52-Données!$G$1,"00:00")</f>
        <v>00:00</v>
      </c>
      <c r="J52" s="5">
        <f>IF(OR(F52=Données!$H$2,F52=Données!$H$3,F52=Données!$H$4,F52=Données!$H$5,F52=Données!$H$7,F52=Données!$H$6),"00:00",(G52-Données!$G$2)-I52)</f>
        <v>0.02083333333333337</v>
      </c>
      <c r="K52" s="5"/>
    </row>
    <row r="53" spans="1:11" ht="12.75">
      <c r="A53" s="7">
        <f t="shared" si="0"/>
        <v>39888</v>
      </c>
      <c r="B53" s="2"/>
      <c r="C53" s="2"/>
      <c r="D53" s="2"/>
      <c r="E53" s="2"/>
      <c r="F53" s="9"/>
      <c r="G53" s="5">
        <f>IF(OR(B53="",C53=""),0,MOD(C53-B53,1))+IF(OR(D53="",E53=""),0,MOD(E53-D53,1))+IF(F53="",0,VLOOKUP(F53,Données!$H$2:$I$8,2,FALSE))</f>
        <v>0</v>
      </c>
      <c r="H53" s="5"/>
      <c r="I53" s="5" t="str">
        <f>IF(H53="o",G53-Données!$G$1,"00:00")</f>
        <v>00:00</v>
      </c>
      <c r="J53" s="5">
        <f>IF(OR(F53=Données!$H$2,F53=Données!$H$3,F53=Données!$H$4,F53=Données!$H$5,F53=Données!$H$7,F53=Données!$H$6),"00:00",(G53-Données!$G$2)-I53)</f>
        <v>-0.2916666666666667</v>
      </c>
      <c r="K53" s="5"/>
    </row>
    <row r="54" spans="1:11" ht="12.75">
      <c r="A54" s="7">
        <f t="shared" si="0"/>
        <v>39889</v>
      </c>
      <c r="B54" s="18">
        <v>0.375</v>
      </c>
      <c r="C54" s="18">
        <v>0.5</v>
      </c>
      <c r="D54" s="18">
        <v>0.5833333333333334</v>
      </c>
      <c r="E54" s="18">
        <v>0.7708333333333334</v>
      </c>
      <c r="F54" s="9"/>
      <c r="G54" s="5">
        <f>IF(OR(B54="",C54=""),0,MOD(C54-B54,1))+IF(OR(D54="",E54=""),0,MOD(E54-D54,1))+IF(F54="",0,VLOOKUP(F54,Données!$H$2:$I$8,2,FALSE))</f>
        <v>0.3125</v>
      </c>
      <c r="H54" s="5"/>
      <c r="I54" s="5" t="str">
        <f>IF(H54="o",G54-Données!$G$1,"00:00")</f>
        <v>00:00</v>
      </c>
      <c r="J54" s="5">
        <f>IF(OR(F54=Données!$H$2,F54=Données!$H$3,F54=Données!$H$4,F54=Données!$H$5,F54=Données!$H$7,F54=Données!$H$6),"00:00",(G54-Données!$G$2)-I54)</f>
        <v>0.020833333333333315</v>
      </c>
      <c r="K54" s="5"/>
    </row>
    <row r="55" spans="1:11" ht="12.75">
      <c r="A55" s="7">
        <f t="shared" si="0"/>
        <v>39890</v>
      </c>
      <c r="B55" s="18">
        <v>0.375</v>
      </c>
      <c r="C55" s="18">
        <v>0.5</v>
      </c>
      <c r="D55" s="18">
        <v>0.5833333333333334</v>
      </c>
      <c r="E55" s="18">
        <v>0.7708333333333334</v>
      </c>
      <c r="F55" s="9"/>
      <c r="G55" s="5">
        <f>IF(OR(B55="",C55=""),0,MOD(C55-B55,1))+IF(OR(D55="",E55=""),0,MOD(E55-D55,1))+IF(F55="",0,VLOOKUP(F55,Données!$H$2:$I$8,2,FALSE))</f>
        <v>0.3125</v>
      </c>
      <c r="H55" s="5"/>
      <c r="I55" s="5" t="str">
        <f>IF(H55="o",G55-Données!$G$1,"00:00")</f>
        <v>00:00</v>
      </c>
      <c r="J55" s="5">
        <f>IF(OR(F55=Données!$H$2,F55=Données!$H$3,F55=Données!$H$4,F55=Données!$H$5,F55=Données!$H$7,F55=Données!$H$6),"00:00",(G55-Données!$G$2)-I55)</f>
        <v>0.020833333333333315</v>
      </c>
      <c r="K55" s="5"/>
    </row>
    <row r="56" spans="1:11" ht="12.75">
      <c r="A56" s="7">
        <f t="shared" si="0"/>
        <v>39891</v>
      </c>
      <c r="B56" s="18"/>
      <c r="C56" s="18"/>
      <c r="D56" s="18"/>
      <c r="E56" s="18"/>
      <c r="F56" s="9"/>
      <c r="G56" s="5">
        <f>IF(OR(B56="",C56=""),0,MOD(C56-B56,1))+IF(OR(D56="",E56=""),0,MOD(E56-D56,1))+IF(F56="",0,VLOOKUP(F56,Données!$H$2:$I$8,2,FALSE))</f>
        <v>0</v>
      </c>
      <c r="H56" s="5"/>
      <c r="I56" s="5" t="str">
        <f>IF(H56="o",G56-Données!$G$1,"00:00")</f>
        <v>00:00</v>
      </c>
      <c r="J56" s="5">
        <f>IF(OR(F56=Données!$H$2,F56=Données!$H$3,F56=Données!$H$4,F56=Données!$H$5,F56=Données!$H$7,F56=Données!$H$6),"00:00",(G56-Données!$G$2)-I56)</f>
        <v>-0.2916666666666667</v>
      </c>
      <c r="K56" s="5"/>
    </row>
    <row r="57" spans="1:11" ht="12.75">
      <c r="A57" s="7">
        <f t="shared" si="0"/>
        <v>39892</v>
      </c>
      <c r="B57" s="18">
        <v>0.375</v>
      </c>
      <c r="C57" s="18">
        <v>0.5</v>
      </c>
      <c r="D57" s="18">
        <v>0.583333333333333</v>
      </c>
      <c r="E57" s="18">
        <v>0.770833333333333</v>
      </c>
      <c r="F57" s="9"/>
      <c r="G57" s="5">
        <f>IF(OR(B57="",C57=""),0,MOD(C57-B57,1))+IF(OR(D57="",E57=""),0,MOD(E57-D57,1))+IF(F57="",0,VLOOKUP(F57,Données!$H$2:$I$8,2,FALSE))</f>
        <v>0.3125</v>
      </c>
      <c r="H57" s="5"/>
      <c r="I57" s="5" t="str">
        <f>IF(H57="o",G57-Données!$G$1,"00:00")</f>
        <v>00:00</v>
      </c>
      <c r="J57" s="5">
        <f>IF(OR(F57=Données!$H$2,F57=Données!$H$3,F57=Données!$H$4,F57=Données!$H$5,F57=Données!$H$7,F57=Données!$H$6),"00:00",(G57-Données!$G$2)-I57)</f>
        <v>0.020833333333333315</v>
      </c>
      <c r="K57" s="5"/>
    </row>
    <row r="58" spans="1:11" ht="12.75">
      <c r="A58" s="7">
        <f t="shared" si="0"/>
        <v>39893</v>
      </c>
      <c r="B58" s="18">
        <v>0.375</v>
      </c>
      <c r="C58" s="18">
        <v>0.5</v>
      </c>
      <c r="D58" s="18">
        <v>0.583333333333333</v>
      </c>
      <c r="E58" s="18">
        <v>0.770833333333333</v>
      </c>
      <c r="F58" s="9"/>
      <c r="G58" s="5">
        <f>IF(OR(B58="",C58=""),0,MOD(C58-B58,1))+IF(OR(D58="",E58=""),0,MOD(E58-D58,1))+IF(F58="",0,VLOOKUP(F58,Données!$H$2:$I$8,2,FALSE))</f>
        <v>0.3125</v>
      </c>
      <c r="H58" s="5"/>
      <c r="I58" s="5" t="str">
        <f>IF(H58="o",G58-Données!$G$1,"00:00")</f>
        <v>00:00</v>
      </c>
      <c r="J58" s="5">
        <f>IF(OR(F58=Données!$H$2,F58=Données!$H$3,F58=Données!$H$4,F58=Données!$H$5,F58=Données!$H$7,F58=Données!$H$6),"00:00",(G58-Données!$G$2)-I58)</f>
        <v>0.020833333333333315</v>
      </c>
      <c r="K58" s="5"/>
    </row>
    <row r="59" spans="1:11" ht="12.75">
      <c r="A59" s="7">
        <f t="shared" si="0"/>
        <v>39894</v>
      </c>
      <c r="B59" s="18">
        <v>0.3958333333333333</v>
      </c>
      <c r="C59" s="18">
        <v>0.5</v>
      </c>
      <c r="D59" s="18">
        <v>0.5416666666666666</v>
      </c>
      <c r="E59" s="18">
        <v>0.75</v>
      </c>
      <c r="F59" s="9"/>
      <c r="G59" s="5">
        <f>IF(OR(B59="",C59=""),0,MOD(C59-B59,1))+IF(OR(D59="",E59=""),0,MOD(E59-D59,1))+IF(F59="",0,VLOOKUP(F59,Données!$H$2:$I$8,2,FALSE))</f>
        <v>0.31250000000000006</v>
      </c>
      <c r="H59" s="5"/>
      <c r="I59" s="5" t="str">
        <f>IF(H59="o",G59-Données!$G$1,"00:00")</f>
        <v>00:00</v>
      </c>
      <c r="J59" s="5">
        <f>IF(OR(F59=Données!$H$2,F59=Données!$H$3,F59=Données!$H$4,F59=Données!$H$5,F59=Données!$H$7,F59=Données!$H$6),"00:00",(G59-Données!$G$2)-I59)</f>
        <v>0.02083333333333337</v>
      </c>
      <c r="K59" s="5"/>
    </row>
    <row r="60" spans="1:11" ht="12.75">
      <c r="A60" s="7">
        <f t="shared" si="0"/>
        <v>39895</v>
      </c>
      <c r="B60" s="2"/>
      <c r="C60" s="2"/>
      <c r="D60" s="2"/>
      <c r="E60" s="2"/>
      <c r="F60" s="9"/>
      <c r="G60" s="5">
        <f>IF(OR(B60="",C60=""),0,MOD(C60-B60,1))+IF(OR(D60="",E60=""),0,MOD(E60-D60,1))+IF(F60="",0,VLOOKUP(F60,Données!$H$2:$I$8,2,FALSE))</f>
        <v>0</v>
      </c>
      <c r="H60" s="5"/>
      <c r="I60" s="5" t="str">
        <f>IF(H60="o",G60-Données!$G$1,"00:00")</f>
        <v>00:00</v>
      </c>
      <c r="J60" s="5">
        <f>IF(OR(F60=Données!$H$2,F60=Données!$H$3,F60=Données!$H$4,F60=Données!$H$5,F60=Données!$H$7,F60=Données!$H$6),"00:00",(G60-Données!$G$2)-I60)</f>
        <v>-0.2916666666666667</v>
      </c>
      <c r="K60" s="5"/>
    </row>
    <row r="61" spans="1:11" ht="12.75">
      <c r="A61" s="7">
        <f t="shared" si="0"/>
        <v>39896</v>
      </c>
      <c r="B61" s="18">
        <v>0.375</v>
      </c>
      <c r="C61" s="18">
        <v>0.5</v>
      </c>
      <c r="D61" s="18">
        <v>0.5833333333333334</v>
      </c>
      <c r="E61" s="18">
        <v>0.7708333333333334</v>
      </c>
      <c r="F61" s="9"/>
      <c r="G61" s="5">
        <f>IF(OR(B61="",C61=""),0,MOD(C61-B61,1))+IF(OR(D61="",E61=""),0,MOD(E61-D61,1))+IF(F61="",0,VLOOKUP(F61,Données!$H$2:$I$8,2,FALSE))</f>
        <v>0.3125</v>
      </c>
      <c r="H61" s="5"/>
      <c r="I61" s="5" t="str">
        <f>IF(H61="o",G61-Données!$G$1,"00:00")</f>
        <v>00:00</v>
      </c>
      <c r="J61" s="5">
        <f>IF(OR(F61=Données!$H$2,F61=Données!$H$3,F61=Données!$H$4,F61=Données!$H$5,F61=Données!$H$7,F61=Données!$H$6),"00:00",(G61-Données!$G$2)-I61)</f>
        <v>0.020833333333333315</v>
      </c>
      <c r="K61" s="5"/>
    </row>
    <row r="62" spans="1:11" ht="12.75">
      <c r="A62" s="7">
        <f t="shared" si="0"/>
        <v>39897</v>
      </c>
      <c r="B62" s="18">
        <v>0.375</v>
      </c>
      <c r="C62" s="18">
        <v>0.5</v>
      </c>
      <c r="D62" s="18">
        <v>0.5833333333333334</v>
      </c>
      <c r="E62" s="18">
        <v>0.7708333333333334</v>
      </c>
      <c r="F62" s="9"/>
      <c r="G62" s="5">
        <f>IF(OR(B62="",C62=""),0,MOD(C62-B62,1))+IF(OR(D62="",E62=""),0,MOD(E62-D62,1))+IF(F62="",0,VLOOKUP(F62,Données!$H$2:$I$8,2,FALSE))</f>
        <v>0.3125</v>
      </c>
      <c r="H62" s="5"/>
      <c r="I62" s="5" t="str">
        <f>IF(H62="o",G62-Données!$G$1,"00:00")</f>
        <v>00:00</v>
      </c>
      <c r="J62" s="5">
        <f>IF(OR(F62=Données!$H$2,F62=Données!$H$3,F62=Données!$H$4,F62=Données!$H$5,F62=Données!$H$7,F62=Données!$H$6),"00:00",(G62-Données!$G$2)-I62)</f>
        <v>0.020833333333333315</v>
      </c>
      <c r="K62" s="5"/>
    </row>
    <row r="63" spans="1:11" ht="12.75">
      <c r="A63" s="7">
        <f t="shared" si="0"/>
        <v>39898</v>
      </c>
      <c r="B63" s="18"/>
      <c r="C63" s="18"/>
      <c r="D63" s="18"/>
      <c r="E63" s="18"/>
      <c r="F63" s="9"/>
      <c r="G63" s="5">
        <f>IF(OR(B63="",C63=""),0,MOD(C63-B63,1))+IF(OR(D63="",E63=""),0,MOD(E63-D63,1))+IF(F63="",0,VLOOKUP(F63,Données!$H$2:$I$8,2,FALSE))</f>
        <v>0</v>
      </c>
      <c r="H63" s="5"/>
      <c r="I63" s="5" t="str">
        <f>IF(H63="o",G63-Données!$G$1,"00:00")</f>
        <v>00:00</v>
      </c>
      <c r="J63" s="5">
        <f>IF(OR(F63=Données!$H$2,F63=Données!$H$3,F63=Données!$H$4,F63=Données!$H$5,F63=Données!$H$7,F63=Données!$H$6),"00:00",(G63-Données!$G$2)-I63)</f>
        <v>-0.2916666666666667</v>
      </c>
      <c r="K63" s="5"/>
    </row>
    <row r="64" spans="1:11" ht="12.75">
      <c r="A64" s="7">
        <f t="shared" si="0"/>
        <v>39899</v>
      </c>
      <c r="B64" s="18">
        <v>0.375</v>
      </c>
      <c r="C64" s="18">
        <v>0.5</v>
      </c>
      <c r="D64" s="18">
        <v>0.583333333333333</v>
      </c>
      <c r="E64" s="18">
        <v>0.770833333333333</v>
      </c>
      <c r="F64" s="9"/>
      <c r="G64" s="5">
        <f>IF(OR(B64="",C64=""),0,MOD(C64-B64,1))+IF(OR(D64="",E64=""),0,MOD(E64-D64,1))+IF(F64="",0,VLOOKUP(F64,Données!$H$2:$I$8,2,FALSE))</f>
        <v>0.3125</v>
      </c>
      <c r="H64" s="5"/>
      <c r="I64" s="5" t="str">
        <f>IF(H64="o",G64-Données!$G$1,"00:00")</f>
        <v>00:00</v>
      </c>
      <c r="J64" s="5">
        <f>IF(OR(F64=Données!$H$2,F64=Données!$H$3,F64=Données!$H$4,F64=Données!$H$5,F64=Données!$H$7,F64=Données!$H$6),"00:00",(G64-Données!$G$2)-I64)</f>
        <v>0.020833333333333315</v>
      </c>
      <c r="K64" s="5"/>
    </row>
    <row r="65" spans="1:11" ht="12.75">
      <c r="A65" s="7">
        <f t="shared" si="0"/>
        <v>39900</v>
      </c>
      <c r="B65" s="18">
        <v>0.375</v>
      </c>
      <c r="C65" s="18">
        <v>0.5</v>
      </c>
      <c r="D65" s="18">
        <v>0.583333333333333</v>
      </c>
      <c r="E65" s="18">
        <v>0.770833333333333</v>
      </c>
      <c r="F65" s="9"/>
      <c r="G65" s="5">
        <f>IF(OR(B65="",C65=""),0,MOD(C65-B65,1))+IF(OR(D65="",E65=""),0,MOD(E65-D65,1))+IF(F65="",0,VLOOKUP(F65,Données!$H$2:$I$8,2,FALSE))</f>
        <v>0.3125</v>
      </c>
      <c r="H65" s="5"/>
      <c r="I65" s="5" t="str">
        <f>IF(H65="o",G65-Données!$G$1,"00:00")</f>
        <v>00:00</v>
      </c>
      <c r="J65" s="5">
        <f>IF(OR(F65=Données!$H$2,F65=Données!$H$3,F65=Données!$H$4,F65=Données!$H$5,F65=Données!$H$7,F65=Données!$H$6),"00:00",(G65-Données!$G$2)-I65)</f>
        <v>0.020833333333333315</v>
      </c>
      <c r="K65" s="5"/>
    </row>
    <row r="66" spans="1:11" ht="12.75">
      <c r="A66" s="7">
        <f t="shared" si="0"/>
        <v>39901</v>
      </c>
      <c r="B66" s="18">
        <v>0.3958333333333333</v>
      </c>
      <c r="C66" s="18">
        <v>0.5</v>
      </c>
      <c r="D66" s="18">
        <v>0.5416666666666666</v>
      </c>
      <c r="E66" s="18">
        <v>0.75</v>
      </c>
      <c r="F66" s="9"/>
      <c r="G66" s="5">
        <f>IF(OR(B66="",C66=""),0,MOD(C66-B66,1))+IF(OR(D66="",E66=""),0,MOD(E66-D66,1))+IF(F66="",0,VLOOKUP(F66,Données!$H$2:$I$8,2,FALSE))</f>
        <v>0.31250000000000006</v>
      </c>
      <c r="H66" s="5"/>
      <c r="I66" s="5" t="str">
        <f>IF(H66="o",G66-Données!$G$1,"00:00")</f>
        <v>00:00</v>
      </c>
      <c r="J66" s="5">
        <f>IF(OR(F66=Données!$H$2,F66=Données!$H$3,F66=Données!$H$4,F66=Données!$H$5,F66=Données!$H$7,F66=Données!$H$6),"00:00",(G66-Données!$G$2)-I66)</f>
        <v>0.02083333333333337</v>
      </c>
      <c r="K66" s="5"/>
    </row>
    <row r="67" spans="1:11" ht="12.75">
      <c r="A67" s="7">
        <f t="shared" si="0"/>
        <v>39902</v>
      </c>
      <c r="B67" s="2"/>
      <c r="C67" s="2"/>
      <c r="D67" s="2"/>
      <c r="E67" s="2"/>
      <c r="F67" s="9"/>
      <c r="G67" s="5">
        <f>IF(OR(B67="",C67=""),0,MOD(C67-B67,1))+IF(OR(D67="",E67=""),0,MOD(E67-D67,1))+IF(F67="",0,VLOOKUP(F67,Données!$H$2:$I$8,2,FALSE))</f>
        <v>0</v>
      </c>
      <c r="H67" s="5"/>
      <c r="I67" s="5" t="str">
        <f>IF(H67="o",G67-Données!$G$1,"00:00")</f>
        <v>00:00</v>
      </c>
      <c r="J67" s="5">
        <f>IF(OR(F67=Données!$H$2,F67=Données!$H$3,F67=Données!$H$4,F67=Données!$H$5,F67=Données!$H$7,F67=Données!$H$6),"00:00",(G67-Données!$G$2)-I67)</f>
        <v>-0.2916666666666667</v>
      </c>
      <c r="K67" s="5"/>
    </row>
    <row r="68" spans="1:11" ht="12.75">
      <c r="A68" s="7">
        <f t="shared" si="0"/>
        <v>39903</v>
      </c>
      <c r="B68" s="18">
        <v>0.375</v>
      </c>
      <c r="C68" s="18">
        <v>0.5</v>
      </c>
      <c r="D68" s="18">
        <v>0.5833333333333334</v>
      </c>
      <c r="E68" s="18">
        <v>0.7708333333333334</v>
      </c>
      <c r="F68" s="9"/>
      <c r="G68" s="5">
        <f>IF(OR(B68="",C68=""),0,MOD(C68-B68,1))+IF(OR(D68="",E68=""),0,MOD(E68-D68,1))+IF(F68="",0,VLOOKUP(F68,Données!$H$2:$I$8,2,FALSE))</f>
        <v>0.3125</v>
      </c>
      <c r="H68" s="5"/>
      <c r="I68" s="5" t="str">
        <f>IF(H68="o",G68-Données!$G$1,"00:00")</f>
        <v>00:00</v>
      </c>
      <c r="J68" s="5">
        <f>IF(OR(F68=Données!$H$2,F68=Données!$H$3,F68=Données!$H$4,F68=Données!$H$5,F68=Données!$H$7,F68=Données!$H$6),"00:00",(G68-Données!$G$2)-I68)</f>
        <v>0.020833333333333315</v>
      </c>
      <c r="K68" s="5"/>
    </row>
    <row r="69" spans="1:11" ht="12.75">
      <c r="A69" s="7">
        <f t="shared" si="0"/>
        <v>39904</v>
      </c>
      <c r="B69" s="18">
        <v>0.375</v>
      </c>
      <c r="C69" s="18">
        <v>0.5</v>
      </c>
      <c r="D69" s="18">
        <v>0.5833333333333334</v>
      </c>
      <c r="E69" s="18">
        <v>0.7708333333333334</v>
      </c>
      <c r="F69" s="9"/>
      <c r="G69" s="5">
        <f>IF(OR(B69="",C69=""),0,MOD(C69-B69,1))+IF(OR(D69="",E69=""),0,MOD(E69-D69,1))+IF(F69="",0,VLOOKUP(F69,Données!$H$2:$I$8,2,FALSE))</f>
        <v>0.3125</v>
      </c>
      <c r="H69" s="5"/>
      <c r="I69" s="5" t="str">
        <f>IF(H69="o",G69-Données!$G$1,"00:00")</f>
        <v>00:00</v>
      </c>
      <c r="J69" s="5">
        <f>IF(OR(F69=Données!$H$2,F69=Données!$H$3,F69=Données!$H$4,F69=Données!$H$5,F69=Données!$H$7,F69=Données!$H$6),"00:00",(G69-Données!$G$2)-I69)</f>
        <v>0.020833333333333315</v>
      </c>
      <c r="K69" s="5"/>
    </row>
    <row r="70" spans="1:11" ht="12.75">
      <c r="A70" s="7">
        <f t="shared" si="0"/>
        <v>39905</v>
      </c>
      <c r="B70" s="18"/>
      <c r="C70" s="18"/>
      <c r="D70" s="18"/>
      <c r="E70" s="18"/>
      <c r="F70" s="9"/>
      <c r="G70" s="5">
        <f>IF(OR(B70="",C70=""),0,MOD(C70-B70,1))+IF(OR(D70="",E70=""),0,MOD(E70-D70,1))+IF(F70="",0,VLOOKUP(F70,Données!$H$2:$I$8,2,FALSE))</f>
        <v>0</v>
      </c>
      <c r="H70" s="5"/>
      <c r="I70" s="5" t="str">
        <f>IF(H70="o",G70-Données!$G$1,"00:00")</f>
        <v>00:00</v>
      </c>
      <c r="J70" s="5">
        <f>IF(OR(F70=Données!$H$2,F70=Données!$H$3,F70=Données!$H$4,F70=Données!$H$5,F70=Données!$H$7,F70=Données!$H$6),"00:00",(G70-Données!$G$2)-I70)</f>
        <v>-0.2916666666666667</v>
      </c>
      <c r="K70" s="5"/>
    </row>
    <row r="71" spans="1:11" ht="12.75">
      <c r="A71" s="7">
        <f t="shared" si="0"/>
        <v>39906</v>
      </c>
      <c r="B71" s="18">
        <v>0.375</v>
      </c>
      <c r="C71" s="18">
        <v>0.5</v>
      </c>
      <c r="D71" s="18">
        <v>0.583333333333333</v>
      </c>
      <c r="E71" s="18">
        <v>0.770833333333333</v>
      </c>
      <c r="F71" s="9"/>
      <c r="G71" s="5">
        <f>IF(OR(B71="",C71=""),0,MOD(C71-B71,1))+IF(OR(D71="",E71=""),0,MOD(E71-D71,1))+IF(F71="",0,VLOOKUP(F71,Données!$H$2:$I$8,2,FALSE))</f>
        <v>0.3125</v>
      </c>
      <c r="H71" s="5"/>
      <c r="I71" s="5" t="str">
        <f>IF(H71="o",G71-Données!$G$1,"00:00")</f>
        <v>00:00</v>
      </c>
      <c r="J71" s="5">
        <f>IF(OR(F71=Données!$H$2,F71=Données!$H$3,F71=Données!$H$4,F71=Données!$H$5,F71=Données!$H$7,F71=Données!$H$6),"00:00",(G71-Données!$G$2)-I71)</f>
        <v>0.020833333333333315</v>
      </c>
      <c r="K71" s="5"/>
    </row>
    <row r="72" spans="1:11" ht="12.75">
      <c r="A72" s="7">
        <f t="shared" si="0"/>
        <v>39907</v>
      </c>
      <c r="B72" s="18">
        <v>0.375</v>
      </c>
      <c r="C72" s="18">
        <v>0.5</v>
      </c>
      <c r="D72" s="18">
        <v>0.583333333333333</v>
      </c>
      <c r="E72" s="18">
        <v>0.770833333333333</v>
      </c>
      <c r="F72" s="9"/>
      <c r="G72" s="5">
        <f>IF(OR(B72="",C72=""),0,MOD(C72-B72,1))+IF(OR(D72="",E72=""),0,MOD(E72-D72,1))+IF(F72="",0,VLOOKUP(F72,Données!$H$2:$I$8,2,FALSE))</f>
        <v>0.3125</v>
      </c>
      <c r="H72" s="5"/>
      <c r="I72" s="5" t="str">
        <f>IF(H72="o",G72-Données!$G$1,"00:00")</f>
        <v>00:00</v>
      </c>
      <c r="J72" s="5">
        <f>IF(OR(F72=Données!$H$2,F72=Données!$H$3,F72=Données!$H$4,F72=Données!$H$5,F72=Données!$H$7,F72=Données!$H$6),"00:00",(G72-Données!$G$2)-I72)</f>
        <v>0.020833333333333315</v>
      </c>
      <c r="K72" s="5"/>
    </row>
    <row r="73" spans="1:11" ht="12.75">
      <c r="A73" s="7">
        <f t="shared" si="0"/>
        <v>39908</v>
      </c>
      <c r="B73" s="18">
        <v>0.3958333333333333</v>
      </c>
      <c r="C73" s="18">
        <v>0.5</v>
      </c>
      <c r="D73" s="18">
        <v>0.5416666666666666</v>
      </c>
      <c r="E73" s="18">
        <v>0.75</v>
      </c>
      <c r="F73" s="9"/>
      <c r="G73" s="5">
        <f>IF(OR(B73="",C73=""),0,MOD(C73-B73,1))+IF(OR(D73="",E73=""),0,MOD(E73-D73,1))+IF(F73="",0,VLOOKUP(F73,Données!$H$2:$I$8,2,FALSE))</f>
        <v>0.31250000000000006</v>
      </c>
      <c r="H73" s="5"/>
      <c r="I73" s="5" t="str">
        <f>IF(H73="o",G73-Données!$G$1,"00:00")</f>
        <v>00:00</v>
      </c>
      <c r="J73" s="5">
        <f>IF(OR(F73=Données!$H$2,F73=Données!$H$3,F73=Données!$H$4,F73=Données!$H$5,F73=Données!$H$7,F73=Données!$H$6),"00:00",(G73-Données!$G$2)-I73)</f>
        <v>0.02083333333333337</v>
      </c>
      <c r="K73" s="5"/>
    </row>
    <row r="74" spans="1:11" ht="12.75">
      <c r="A74" s="7">
        <f t="shared" si="0"/>
        <v>39909</v>
      </c>
      <c r="B74" s="2"/>
      <c r="C74" s="2"/>
      <c r="D74" s="2"/>
      <c r="E74" s="2"/>
      <c r="F74" s="9"/>
      <c r="G74" s="5">
        <f>IF(OR(B74="",C74=""),0,MOD(C74-B74,1))+IF(OR(D74="",E74=""),0,MOD(E74-D74,1))+IF(F74="",0,VLOOKUP(F74,Données!$H$2:$I$8,2,FALSE))</f>
        <v>0</v>
      </c>
      <c r="H74" s="5"/>
      <c r="I74" s="5" t="str">
        <f>IF(H74="o",G74-Données!$G$1,"00:00")</f>
        <v>00:00</v>
      </c>
      <c r="J74" s="5">
        <f>IF(OR(F74=Données!$H$2,F74=Données!$H$3,F74=Données!$H$4,F74=Données!$H$5,F74=Données!$H$7,F74=Données!$H$6),"00:00",(G74-Données!$G$2)-I74)</f>
        <v>-0.2916666666666667</v>
      </c>
      <c r="K74" s="5"/>
    </row>
    <row r="75" spans="1:11" ht="12.75">
      <c r="A75" s="7">
        <f aca="true" t="shared" si="1" ref="A75:A138">A74+1</f>
        <v>39910</v>
      </c>
      <c r="B75" s="18">
        <v>0.375</v>
      </c>
      <c r="C75" s="18">
        <v>0.5</v>
      </c>
      <c r="D75" s="18">
        <v>0.5833333333333334</v>
      </c>
      <c r="E75" s="18">
        <v>0.7708333333333334</v>
      </c>
      <c r="F75" s="9"/>
      <c r="G75" s="5">
        <f>IF(OR(B75="",C75=""),0,MOD(C75-B75,1))+IF(OR(D75="",E75=""),0,MOD(E75-D75,1))+IF(F75="",0,VLOOKUP(F75,Données!$H$2:$I$8,2,FALSE))</f>
        <v>0.3125</v>
      </c>
      <c r="H75" s="5"/>
      <c r="I75" s="5" t="str">
        <f>IF(H75="o",G75-Données!$G$1,"00:00")</f>
        <v>00:00</v>
      </c>
      <c r="J75" s="5">
        <f>IF(OR(F75=Données!$H$2,F75=Données!$H$3,F75=Données!$H$4,F75=Données!$H$5,F75=Données!$H$7,F75=Données!$H$6),"00:00",(G75-Données!$G$2)-I75)</f>
        <v>0.020833333333333315</v>
      </c>
      <c r="K75" s="5"/>
    </row>
    <row r="76" spans="1:11" ht="12.75">
      <c r="A76" s="7">
        <f t="shared" si="1"/>
        <v>39911</v>
      </c>
      <c r="B76" s="18">
        <v>0.375</v>
      </c>
      <c r="C76" s="18">
        <v>0.5</v>
      </c>
      <c r="D76" s="18">
        <v>0.5833333333333334</v>
      </c>
      <c r="E76" s="18">
        <v>0.7708333333333334</v>
      </c>
      <c r="F76" s="9"/>
      <c r="G76" s="5">
        <f>IF(OR(B76="",C76=""),0,MOD(C76-B76,1))+IF(OR(D76="",E76=""),0,MOD(E76-D76,1))+IF(F76="",0,VLOOKUP(F76,Données!$H$2:$I$8,2,FALSE))</f>
        <v>0.3125</v>
      </c>
      <c r="H76" s="5"/>
      <c r="I76" s="5" t="str">
        <f>IF(H76="o",G76-Données!$G$1,"00:00")</f>
        <v>00:00</v>
      </c>
      <c r="J76" s="5">
        <f>IF(OR(F76=Données!$H$2,F76=Données!$H$3,F76=Données!$H$4,F76=Données!$H$5,F76=Données!$H$7,F76=Données!$H$6),"00:00",(G76-Données!$G$2)-I76)</f>
        <v>0.020833333333333315</v>
      </c>
      <c r="K76" s="5"/>
    </row>
    <row r="77" spans="1:11" ht="12.75">
      <c r="A77" s="7">
        <f t="shared" si="1"/>
        <v>39912</v>
      </c>
      <c r="B77" s="18"/>
      <c r="C77" s="18"/>
      <c r="D77" s="18"/>
      <c r="E77" s="18"/>
      <c r="F77" s="9"/>
      <c r="G77" s="5">
        <f>IF(OR(B77="",C77=""),0,MOD(C77-B77,1))+IF(OR(D77="",E77=""),0,MOD(E77-D77,1))+IF(F77="",0,VLOOKUP(F77,Données!$H$2:$I$8,2,FALSE))</f>
        <v>0</v>
      </c>
      <c r="H77" s="5"/>
      <c r="I77" s="5" t="str">
        <f>IF(H77="o",G77-Données!$G$1,"00:00")</f>
        <v>00:00</v>
      </c>
      <c r="J77" s="5">
        <f>IF(OR(F77=Données!$H$2,F77=Données!$H$3,F77=Données!$H$4,F77=Données!$H$5,F77=Données!$H$7,F77=Données!$H$6),"00:00",(G77-Données!$G$2)-I77)</f>
        <v>-0.2916666666666667</v>
      </c>
      <c r="K77" s="5"/>
    </row>
    <row r="78" spans="1:11" ht="12.75">
      <c r="A78" s="7">
        <f t="shared" si="1"/>
        <v>39913</v>
      </c>
      <c r="B78" s="18">
        <v>0.375</v>
      </c>
      <c r="C78" s="18">
        <v>0.5</v>
      </c>
      <c r="D78" s="18">
        <v>0.583333333333333</v>
      </c>
      <c r="E78" s="18">
        <v>0.770833333333333</v>
      </c>
      <c r="F78" s="9"/>
      <c r="G78" s="5">
        <f>IF(OR(B78="",C78=""),0,MOD(C78-B78,1))+IF(OR(D78="",E78=""),0,MOD(E78-D78,1))+IF(F78="",0,VLOOKUP(F78,Données!$H$2:$I$8,2,FALSE))</f>
        <v>0.3125</v>
      </c>
      <c r="H78" s="5"/>
      <c r="I78" s="5" t="str">
        <f>IF(H78="o",G78-Données!$G$1,"00:00")</f>
        <v>00:00</v>
      </c>
      <c r="J78" s="5">
        <f>IF(OR(F78=Données!$H$2,F78=Données!$H$3,F78=Données!$H$4,F78=Données!$H$5,F78=Données!$H$7,F78=Données!$H$6),"00:00",(G78-Données!$G$2)-I78)</f>
        <v>0.020833333333333315</v>
      </c>
      <c r="K78" s="5"/>
    </row>
    <row r="79" spans="1:11" ht="12.75">
      <c r="A79" s="7">
        <f t="shared" si="1"/>
        <v>39914</v>
      </c>
      <c r="B79" s="18">
        <v>0.375</v>
      </c>
      <c r="C79" s="18">
        <v>0.5</v>
      </c>
      <c r="D79" s="18">
        <v>0.583333333333333</v>
      </c>
      <c r="E79" s="18">
        <v>0.770833333333333</v>
      </c>
      <c r="F79" s="9"/>
      <c r="G79" s="5">
        <f>IF(OR(B79="",C79=""),0,MOD(C79-B79,1))+IF(OR(D79="",E79=""),0,MOD(E79-D79,1))+IF(F79="",0,VLOOKUP(F79,Données!$H$2:$I$8,2,FALSE))</f>
        <v>0.3125</v>
      </c>
      <c r="H79" s="5"/>
      <c r="I79" s="5" t="str">
        <f>IF(H79="o",G79-Données!$G$1,"00:00")</f>
        <v>00:00</v>
      </c>
      <c r="J79" s="5">
        <f>IF(OR(F79=Données!$H$2,F79=Données!$H$3,F79=Données!$H$4,F79=Données!$H$5,F79=Données!$H$7,F79=Données!$H$6),"00:00",(G79-Données!$G$2)-I79)</f>
        <v>0.020833333333333315</v>
      </c>
      <c r="K79" s="5"/>
    </row>
    <row r="80" spans="1:11" ht="12.75">
      <c r="A80" s="7">
        <f t="shared" si="1"/>
        <v>39915</v>
      </c>
      <c r="B80" s="18">
        <v>0.3958333333333333</v>
      </c>
      <c r="C80" s="18">
        <v>0.5</v>
      </c>
      <c r="D80" s="18">
        <v>0.5416666666666666</v>
      </c>
      <c r="E80" s="18">
        <v>0.75</v>
      </c>
      <c r="F80" s="9"/>
      <c r="G80" s="5">
        <f>IF(OR(B80="",C80=""),0,MOD(C80-B80,1))+IF(OR(D80="",E80=""),0,MOD(E80-D80,1))+IF(F80="",0,VLOOKUP(F80,Données!$H$2:$I$8,2,FALSE))</f>
        <v>0.31250000000000006</v>
      </c>
      <c r="H80" s="5"/>
      <c r="I80" s="5" t="str">
        <f>IF(H80="o",G80-Données!$G$1,"00:00")</f>
        <v>00:00</v>
      </c>
      <c r="J80" s="5">
        <f>IF(OR(F80=Données!$H$2,F80=Données!$H$3,F80=Données!$H$4,F80=Données!$H$5,F80=Données!$H$7,F80=Données!$H$6),"00:00",(G80-Données!$G$2)-I80)</f>
        <v>0.02083333333333337</v>
      </c>
      <c r="K80" s="5"/>
    </row>
    <row r="81" spans="1:11" ht="12.75">
      <c r="A81" s="7">
        <f t="shared" si="1"/>
        <v>39916</v>
      </c>
      <c r="B81" s="2"/>
      <c r="C81" s="2"/>
      <c r="D81" s="2"/>
      <c r="E81" s="2"/>
      <c r="F81" s="9"/>
      <c r="G81" s="5">
        <f>IF(OR(B81="",C81=""),0,MOD(C81-B81,1))+IF(OR(D81="",E81=""),0,MOD(E81-D81,1))+IF(F81="",0,VLOOKUP(F81,Données!$H$2:$I$8,2,FALSE))</f>
        <v>0</v>
      </c>
      <c r="H81" s="5"/>
      <c r="I81" s="5" t="str">
        <f>IF(H81="o",G81-Données!$G$1,"00:00")</f>
        <v>00:00</v>
      </c>
      <c r="J81" s="5">
        <f>IF(OR(F81=Données!$H$2,F81=Données!$H$3,F81=Données!$H$4,F81=Données!$H$5,F81=Données!$H$7,F81=Données!$H$6),"00:00",(G81-Données!$G$2)-I81)</f>
        <v>-0.2916666666666667</v>
      </c>
      <c r="K81" s="5"/>
    </row>
    <row r="82" spans="1:11" ht="12.75">
      <c r="A82" s="7">
        <f t="shared" si="1"/>
        <v>39917</v>
      </c>
      <c r="B82" s="18">
        <v>0.375</v>
      </c>
      <c r="C82" s="18">
        <v>0.5</v>
      </c>
      <c r="D82" s="18">
        <v>0.5833333333333334</v>
      </c>
      <c r="E82" s="18">
        <v>0.7708333333333334</v>
      </c>
      <c r="F82" s="9"/>
      <c r="G82" s="5">
        <f>IF(OR(B82="",C82=""),0,MOD(C82-B82,1))+IF(OR(D82="",E82=""),0,MOD(E82-D82,1))+IF(F82="",0,VLOOKUP(F82,Données!$H$2:$I$8,2,FALSE))</f>
        <v>0.3125</v>
      </c>
      <c r="H82" s="5"/>
      <c r="I82" s="5" t="str">
        <f>IF(H82="o",G82-Données!$G$1,"00:00")</f>
        <v>00:00</v>
      </c>
      <c r="J82" s="5">
        <f>IF(OR(F82=Données!$H$2,F82=Données!$H$3,F82=Données!$H$4,F82=Données!$H$5,F82=Données!$H$7,F82=Données!$H$6),"00:00",(G82-Données!$G$2)-I82)</f>
        <v>0.020833333333333315</v>
      </c>
      <c r="K82" s="5"/>
    </row>
    <row r="83" spans="1:11" ht="12.75">
      <c r="A83" s="7">
        <f t="shared" si="1"/>
        <v>39918</v>
      </c>
      <c r="B83" s="18">
        <v>0.375</v>
      </c>
      <c r="C83" s="18">
        <v>0.5</v>
      </c>
      <c r="D83" s="18">
        <v>0.5833333333333334</v>
      </c>
      <c r="E83" s="18">
        <v>0.7708333333333334</v>
      </c>
      <c r="F83" s="9"/>
      <c r="G83" s="5">
        <f>IF(OR(B83="",C83=""),0,MOD(C83-B83,1))+IF(OR(D83="",E83=""),0,MOD(E83-D83,1))+IF(F83="",0,VLOOKUP(F83,Données!$H$2:$I$8,2,FALSE))</f>
        <v>0.3125</v>
      </c>
      <c r="H83" s="5"/>
      <c r="I83" s="5" t="str">
        <f>IF(H83="o",G83-Données!$G$1,"00:00")</f>
        <v>00:00</v>
      </c>
      <c r="J83" s="5">
        <f>IF(OR(F83=Données!$H$2,F83=Données!$H$3,F83=Données!$H$4,F83=Données!$H$5,F83=Données!$H$7,F83=Données!$H$6),"00:00",(G83-Données!$G$2)-I83)</f>
        <v>0.020833333333333315</v>
      </c>
      <c r="K83" s="5"/>
    </row>
    <row r="84" spans="1:11" ht="12.75">
      <c r="A84" s="7">
        <f t="shared" si="1"/>
        <v>39919</v>
      </c>
      <c r="B84" s="18"/>
      <c r="C84" s="18"/>
      <c r="D84" s="18"/>
      <c r="E84" s="18"/>
      <c r="F84" s="9"/>
      <c r="G84" s="5">
        <f>IF(OR(B84="",C84=""),0,MOD(C84-B84,1))+IF(OR(D84="",E84=""),0,MOD(E84-D84,1))+IF(F84="",0,VLOOKUP(F84,Données!$H$2:$I$8,2,FALSE))</f>
        <v>0</v>
      </c>
      <c r="H84" s="5"/>
      <c r="I84" s="5" t="str">
        <f>IF(H84="o",G84-Données!$G$1,"00:00")</f>
        <v>00:00</v>
      </c>
      <c r="J84" s="5">
        <f>IF(OR(F84=Données!$H$2,F84=Données!$H$3,F84=Données!$H$4,F84=Données!$H$5,F84=Données!$H$7,F84=Données!$H$6),"00:00",(G84-Données!$G$2)-I84)</f>
        <v>-0.2916666666666667</v>
      </c>
      <c r="K84" s="5"/>
    </row>
    <row r="85" spans="1:11" ht="12.75">
      <c r="A85" s="7">
        <f t="shared" si="1"/>
        <v>39920</v>
      </c>
      <c r="B85" s="18">
        <v>0.375</v>
      </c>
      <c r="C85" s="18">
        <v>0.5</v>
      </c>
      <c r="D85" s="18">
        <v>0.583333333333333</v>
      </c>
      <c r="E85" s="18">
        <v>0.770833333333333</v>
      </c>
      <c r="F85" s="9"/>
      <c r="G85" s="5">
        <f>IF(OR(B85="",C85=""),0,MOD(C85-B85,1))+IF(OR(D85="",E85=""),0,MOD(E85-D85,1))+IF(F85="",0,VLOOKUP(F85,Données!$H$2:$I$8,2,FALSE))</f>
        <v>0.3125</v>
      </c>
      <c r="H85" s="5"/>
      <c r="I85" s="5" t="str">
        <f>IF(H85="o",G85-Données!$G$1,"00:00")</f>
        <v>00:00</v>
      </c>
      <c r="J85" s="5">
        <f>IF(OR(F85=Données!$H$2,F85=Données!$H$3,F85=Données!$H$4,F85=Données!$H$5,F85=Données!$H$7,F85=Données!$H$6),"00:00",(G85-Données!$G$2)-I85)</f>
        <v>0.020833333333333315</v>
      </c>
      <c r="K85" s="5"/>
    </row>
    <row r="86" spans="1:11" ht="12.75">
      <c r="A86" s="7">
        <f t="shared" si="1"/>
        <v>39921</v>
      </c>
      <c r="B86" s="18">
        <v>0.375</v>
      </c>
      <c r="C86" s="18">
        <v>0.5</v>
      </c>
      <c r="D86" s="18">
        <v>0.583333333333333</v>
      </c>
      <c r="E86" s="18">
        <v>0.770833333333333</v>
      </c>
      <c r="F86" s="9"/>
      <c r="G86" s="5">
        <f>IF(OR(B86="",C86=""),0,MOD(C86-B86,1))+IF(OR(D86="",E86=""),0,MOD(E86-D86,1))+IF(F86="",0,VLOOKUP(F86,Données!$H$2:$I$8,2,FALSE))</f>
        <v>0.3125</v>
      </c>
      <c r="H86" s="5"/>
      <c r="I86" s="5" t="str">
        <f>IF(H86="o",G86-Données!$G$1,"00:00")</f>
        <v>00:00</v>
      </c>
      <c r="J86" s="5">
        <f>IF(OR(F86=Données!$H$2,F86=Données!$H$3,F86=Données!$H$4,F86=Données!$H$5,F86=Données!$H$7,F86=Données!$H$6),"00:00",(G86-Données!$G$2)-I86)</f>
        <v>0.020833333333333315</v>
      </c>
      <c r="K86" s="5"/>
    </row>
    <row r="87" spans="1:11" ht="12.75">
      <c r="A87" s="7">
        <f t="shared" si="1"/>
        <v>39922</v>
      </c>
      <c r="B87" s="18">
        <v>0.3958333333333333</v>
      </c>
      <c r="C87" s="18">
        <v>0.5</v>
      </c>
      <c r="D87" s="18">
        <v>0.5416666666666666</v>
      </c>
      <c r="E87" s="18">
        <v>0.75</v>
      </c>
      <c r="F87" s="9"/>
      <c r="G87" s="5">
        <f>IF(OR(B87="",C87=""),0,MOD(C87-B87,1))+IF(OR(D87="",E87=""),0,MOD(E87-D87,1))+IF(F87="",0,VLOOKUP(F87,Données!$H$2:$I$8,2,FALSE))</f>
        <v>0.31250000000000006</v>
      </c>
      <c r="H87" s="5"/>
      <c r="I87" s="5" t="str">
        <f>IF(H87="o",G87-Données!$G$1,"00:00")</f>
        <v>00:00</v>
      </c>
      <c r="J87" s="5">
        <f>IF(OR(F87=Données!$H$2,F87=Données!$H$3,F87=Données!$H$4,F87=Données!$H$5,F87=Données!$H$7,F87=Données!$H$6),"00:00",(G87-Données!$G$2)-I87)</f>
        <v>0.02083333333333337</v>
      </c>
      <c r="K87" s="5"/>
    </row>
    <row r="88" spans="1:11" ht="12.75">
      <c r="A88" s="7">
        <f t="shared" si="1"/>
        <v>39923</v>
      </c>
      <c r="B88" s="2"/>
      <c r="C88" s="2"/>
      <c r="D88" s="2"/>
      <c r="E88" s="2"/>
      <c r="F88" s="9"/>
      <c r="G88" s="5">
        <f>IF(OR(B88="",C88=""),0,MOD(C88-B88,1))+IF(OR(D88="",E88=""),0,MOD(E88-D88,1))+IF(F88="",0,VLOOKUP(F88,Données!$H$2:$I$8,2,FALSE))</f>
        <v>0</v>
      </c>
      <c r="H88" s="5"/>
      <c r="I88" s="5" t="str">
        <f>IF(H88="o",G88-Données!$G$1,"00:00")</f>
        <v>00:00</v>
      </c>
      <c r="J88" s="5">
        <f>IF(OR(F88=Données!$H$2,F88=Données!$H$3,F88=Données!$H$4,F88=Données!$H$5,F88=Données!$H$7,F88=Données!$H$6),"00:00",(G88-Données!$G$2)-I88)</f>
        <v>-0.2916666666666667</v>
      </c>
      <c r="K88" s="5"/>
    </row>
    <row r="89" spans="1:11" ht="12.75">
      <c r="A89" s="7">
        <f t="shared" si="1"/>
        <v>39924</v>
      </c>
      <c r="B89" s="18">
        <v>0.375</v>
      </c>
      <c r="C89" s="18">
        <v>0.5</v>
      </c>
      <c r="D89" s="18">
        <v>0.5833333333333334</v>
      </c>
      <c r="E89" s="18">
        <v>0.7708333333333334</v>
      </c>
      <c r="F89" s="9"/>
      <c r="G89" s="5">
        <f>IF(OR(B89="",C89=""),0,MOD(C89-B89,1))+IF(OR(D89="",E89=""),0,MOD(E89-D89,1))+IF(F89="",0,VLOOKUP(F89,Données!$H$2:$I$8,2,FALSE))</f>
        <v>0.3125</v>
      </c>
      <c r="H89" s="5"/>
      <c r="I89" s="5" t="str">
        <f>IF(H89="o",G89-Données!$G$1,"00:00")</f>
        <v>00:00</v>
      </c>
      <c r="J89" s="5">
        <f>IF(OR(F89=Données!$H$2,F89=Données!$H$3,F89=Données!$H$4,F89=Données!$H$5,F89=Données!$H$7,F89=Données!$H$6),"00:00",(G89-Données!$G$2)-I89)</f>
        <v>0.020833333333333315</v>
      </c>
      <c r="K89" s="5"/>
    </row>
    <row r="90" spans="1:11" ht="12.75">
      <c r="A90" s="7">
        <f t="shared" si="1"/>
        <v>39925</v>
      </c>
      <c r="B90" s="18">
        <v>0.375</v>
      </c>
      <c r="C90" s="18">
        <v>0.5</v>
      </c>
      <c r="D90" s="18">
        <v>0.5833333333333334</v>
      </c>
      <c r="E90" s="18">
        <v>0.7708333333333334</v>
      </c>
      <c r="F90" s="9"/>
      <c r="G90" s="5">
        <f>IF(OR(B90="",C90=""),0,MOD(C90-B90,1))+IF(OR(D90="",E90=""),0,MOD(E90-D90,1))+IF(F90="",0,VLOOKUP(F90,Données!$H$2:$I$8,2,FALSE))</f>
        <v>0.3125</v>
      </c>
      <c r="H90" s="5"/>
      <c r="I90" s="5" t="str">
        <f>IF(H90="o",G90-Données!$G$1,"00:00")</f>
        <v>00:00</v>
      </c>
      <c r="J90" s="5">
        <f>IF(OR(F90=Données!$H$2,F90=Données!$H$3,F90=Données!$H$4,F90=Données!$H$5,F90=Données!$H$7,F90=Données!$H$6),"00:00",(G90-Données!$G$2)-I90)</f>
        <v>0.020833333333333315</v>
      </c>
      <c r="K90" s="5"/>
    </row>
    <row r="91" spans="1:11" ht="12.75">
      <c r="A91" s="7">
        <f t="shared" si="1"/>
        <v>39926</v>
      </c>
      <c r="B91" s="18"/>
      <c r="C91" s="18"/>
      <c r="D91" s="18"/>
      <c r="E91" s="18"/>
      <c r="F91" s="9"/>
      <c r="G91" s="5">
        <f>IF(OR(B91="",C91=""),0,MOD(C91-B91,1))+IF(OR(D91="",E91=""),0,MOD(E91-D91,1))+IF(F91="",0,VLOOKUP(F91,Données!$H$2:$I$8,2,FALSE))</f>
        <v>0</v>
      </c>
      <c r="H91" s="5"/>
      <c r="I91" s="5" t="str">
        <f>IF(H91="o",G91-Données!$G$1,"00:00")</f>
        <v>00:00</v>
      </c>
      <c r="J91" s="5">
        <f>IF(OR(F91=Données!$H$2,F91=Données!$H$3,F91=Données!$H$4,F91=Données!$H$5,F91=Données!$H$7,F91=Données!$H$6),"00:00",(G91-Données!$G$2)-I91)</f>
        <v>-0.2916666666666667</v>
      </c>
      <c r="K91" s="5"/>
    </row>
    <row r="92" spans="1:11" ht="12.75">
      <c r="A92" s="7">
        <f t="shared" si="1"/>
        <v>39927</v>
      </c>
      <c r="B92" s="18">
        <v>0.375</v>
      </c>
      <c r="C92" s="18">
        <v>0.5</v>
      </c>
      <c r="D92" s="18">
        <v>0.583333333333333</v>
      </c>
      <c r="E92" s="18">
        <v>0.770833333333333</v>
      </c>
      <c r="F92" s="9"/>
      <c r="G92" s="5">
        <f>IF(OR(B92="",C92=""),0,MOD(C92-B92,1))+IF(OR(D92="",E92=""),0,MOD(E92-D92,1))+IF(F92="",0,VLOOKUP(F92,Données!$H$2:$I$8,2,FALSE))</f>
        <v>0.3125</v>
      </c>
      <c r="H92" s="5"/>
      <c r="I92" s="5" t="str">
        <f>IF(H92="o",G92-Données!$G$1,"00:00")</f>
        <v>00:00</v>
      </c>
      <c r="J92" s="5">
        <f>IF(OR(F92=Données!$H$2,F92=Données!$H$3,F92=Données!$H$4,F92=Données!$H$5,F92=Données!$H$7,F92=Données!$H$6),"00:00",(G92-Données!$G$2)-I92)</f>
        <v>0.020833333333333315</v>
      </c>
      <c r="K92" s="5"/>
    </row>
    <row r="93" spans="1:11" ht="12.75">
      <c r="A93" s="7">
        <f t="shared" si="1"/>
        <v>39928</v>
      </c>
      <c r="B93" s="18">
        <v>0.375</v>
      </c>
      <c r="C93" s="18">
        <v>0.5</v>
      </c>
      <c r="D93" s="18">
        <v>0.583333333333333</v>
      </c>
      <c r="E93" s="18">
        <v>0.770833333333333</v>
      </c>
      <c r="F93" s="9"/>
      <c r="G93" s="5">
        <f>IF(OR(B93="",C93=""),0,MOD(C93-B93,1))+IF(OR(D93="",E93=""),0,MOD(E93-D93,1))+IF(F93="",0,VLOOKUP(F93,Données!$H$2:$I$8,2,FALSE))</f>
        <v>0.3125</v>
      </c>
      <c r="H93" s="5"/>
      <c r="I93" s="5" t="str">
        <f>IF(H93="o",G93-Données!$G$1,"00:00")</f>
        <v>00:00</v>
      </c>
      <c r="J93" s="5">
        <f>IF(OR(F93=Données!$H$2,F93=Données!$H$3,F93=Données!$H$4,F93=Données!$H$5,F93=Données!$H$7,F93=Données!$H$6),"00:00",(G93-Données!$G$2)-I93)</f>
        <v>0.020833333333333315</v>
      </c>
      <c r="K93" s="5"/>
    </row>
    <row r="94" spans="1:11" ht="12.75">
      <c r="A94" s="7">
        <f t="shared" si="1"/>
        <v>39929</v>
      </c>
      <c r="B94" s="18">
        <v>0.3958333333333333</v>
      </c>
      <c r="C94" s="18">
        <v>0.5</v>
      </c>
      <c r="D94" s="18">
        <v>0.5416666666666666</v>
      </c>
      <c r="E94" s="18">
        <v>0.75</v>
      </c>
      <c r="F94" s="9"/>
      <c r="G94" s="5">
        <f>IF(OR(B94="",C94=""),0,MOD(C94-B94,1))+IF(OR(D94="",E94=""),0,MOD(E94-D94,1))+IF(F94="",0,VLOOKUP(F94,Données!$H$2:$I$8,2,FALSE))</f>
        <v>0.31250000000000006</v>
      </c>
      <c r="H94" s="5"/>
      <c r="I94" s="5" t="str">
        <f>IF(H94="o",G94-Données!$G$1,"00:00")</f>
        <v>00:00</v>
      </c>
      <c r="J94" s="5">
        <f>IF(OR(F94=Données!$H$2,F94=Données!$H$3,F94=Données!$H$4,F94=Données!$H$5,F94=Données!$H$7,F94=Données!$H$6),"00:00",(G94-Données!$G$2)-I94)</f>
        <v>0.02083333333333337</v>
      </c>
      <c r="K94" s="5"/>
    </row>
    <row r="95" spans="1:11" ht="12.75">
      <c r="A95" s="7">
        <f t="shared" si="1"/>
        <v>39930</v>
      </c>
      <c r="B95" s="2"/>
      <c r="C95" s="2"/>
      <c r="D95" s="2"/>
      <c r="E95" s="2"/>
      <c r="F95" s="9"/>
      <c r="G95" s="5">
        <f>IF(OR(B95="",C95=""),0,MOD(C95-B95,1))+IF(OR(D95="",E95=""),0,MOD(E95-D95,1))+IF(F95="",0,VLOOKUP(F95,Données!$H$2:$I$8,2,FALSE))</f>
        <v>0</v>
      </c>
      <c r="H95" s="5"/>
      <c r="I95" s="5" t="str">
        <f>IF(H95="o",G95-Données!$G$1,"00:00")</f>
        <v>00:00</v>
      </c>
      <c r="J95" s="5">
        <f>IF(OR(F95=Données!$H$2,F95=Données!$H$3,F95=Données!$H$4,F95=Données!$H$5,F95=Données!$H$7,F95=Données!$H$6),"00:00",(G95-Données!$G$2)-I95)</f>
        <v>-0.2916666666666667</v>
      </c>
      <c r="K95" s="5"/>
    </row>
    <row r="96" spans="1:11" ht="12.75">
      <c r="A96" s="7">
        <f t="shared" si="1"/>
        <v>39931</v>
      </c>
      <c r="B96" s="18">
        <v>0.375</v>
      </c>
      <c r="C96" s="18">
        <v>0.5</v>
      </c>
      <c r="D96" s="18">
        <v>0.5833333333333334</v>
      </c>
      <c r="E96" s="18">
        <v>0.7708333333333334</v>
      </c>
      <c r="F96" s="9"/>
      <c r="G96" s="5">
        <f>IF(OR(B96="",C96=""),0,MOD(C96-B96,1))+IF(OR(D96="",E96=""),0,MOD(E96-D96,1))+IF(F96="",0,VLOOKUP(F96,Données!$H$2:$I$8,2,FALSE))</f>
        <v>0.3125</v>
      </c>
      <c r="H96" s="5"/>
      <c r="I96" s="5" t="str">
        <f>IF(H96="o",G96-Données!$G$1,"00:00")</f>
        <v>00:00</v>
      </c>
      <c r="J96" s="5">
        <f>IF(OR(F96=Données!$H$2,F96=Données!$H$3,F96=Données!$H$4,F96=Données!$H$5,F96=Données!$H$7,F96=Données!$H$6),"00:00",(G96-Données!$G$2)-I96)</f>
        <v>0.020833333333333315</v>
      </c>
      <c r="K96" s="5"/>
    </row>
    <row r="97" spans="1:11" ht="12.75">
      <c r="A97" s="7">
        <f t="shared" si="1"/>
        <v>39932</v>
      </c>
      <c r="B97" s="18">
        <v>0.375</v>
      </c>
      <c r="C97" s="18">
        <v>0.5</v>
      </c>
      <c r="D97" s="18">
        <v>0.5833333333333334</v>
      </c>
      <c r="E97" s="18">
        <v>0.7708333333333334</v>
      </c>
      <c r="F97" s="9"/>
      <c r="G97" s="5">
        <f>IF(OR(B97="",C97=""),0,MOD(C97-B97,1))+IF(OR(D97="",E97=""),0,MOD(E97-D97,1))+IF(F97="",0,VLOOKUP(F97,Données!$H$2:$I$8,2,FALSE))</f>
        <v>0.3125</v>
      </c>
      <c r="H97" s="5"/>
      <c r="I97" s="5" t="str">
        <f>IF(H97="o",G97-Données!$G$1,"00:00")</f>
        <v>00:00</v>
      </c>
      <c r="J97" s="5">
        <f>IF(OR(F97=Données!$H$2,F97=Données!$H$3,F97=Données!$H$4,F97=Données!$H$5,F97=Données!$H$7,F97=Données!$H$6),"00:00",(G97-Données!$G$2)-I97)</f>
        <v>0.020833333333333315</v>
      </c>
      <c r="K97" s="5"/>
    </row>
    <row r="98" spans="1:11" ht="12.75">
      <c r="A98" s="7">
        <f t="shared" si="1"/>
        <v>39933</v>
      </c>
      <c r="B98" s="18"/>
      <c r="C98" s="18"/>
      <c r="D98" s="18"/>
      <c r="E98" s="18"/>
      <c r="F98" s="9"/>
      <c r="G98" s="5">
        <f>IF(OR(B98="",C98=""),0,MOD(C98-B98,1))+IF(OR(D98="",E98=""),0,MOD(E98-D98,1))+IF(F98="",0,VLOOKUP(F98,Données!$H$2:$I$8,2,FALSE))</f>
        <v>0</v>
      </c>
      <c r="H98" s="5"/>
      <c r="I98" s="5" t="str">
        <f>IF(H98="o",G98-Données!$G$1,"00:00")</f>
        <v>00:00</v>
      </c>
      <c r="J98" s="5">
        <f>IF(OR(F98=Données!$H$2,F98=Données!$H$3,F98=Données!$H$4,F98=Données!$H$5,F98=Données!$H$7,F98=Données!$H$6),"00:00",(G98-Données!$G$2)-I98)</f>
        <v>-0.2916666666666667</v>
      </c>
      <c r="K98" s="5"/>
    </row>
    <row r="99" spans="1:11" ht="12.75">
      <c r="A99" s="7">
        <f t="shared" si="1"/>
        <v>39934</v>
      </c>
      <c r="B99" s="18">
        <v>0.375</v>
      </c>
      <c r="C99" s="18">
        <v>0.5</v>
      </c>
      <c r="D99" s="18">
        <v>0.583333333333333</v>
      </c>
      <c r="E99" s="18">
        <v>0.770833333333333</v>
      </c>
      <c r="F99" s="9"/>
      <c r="G99" s="5">
        <f>IF(OR(B99="",C99=""),0,MOD(C99-B99,1))+IF(OR(D99="",E99=""),0,MOD(E99-D99,1))+IF(F99="",0,VLOOKUP(F99,Données!$H$2:$I$8,2,FALSE))</f>
        <v>0.3125</v>
      </c>
      <c r="H99" s="5"/>
      <c r="I99" s="5" t="str">
        <f>IF(H99="o",G99-Données!$G$1,"00:00")</f>
        <v>00:00</v>
      </c>
      <c r="J99" s="5">
        <f>IF(OR(F99=Données!$H$2,F99=Données!$H$3,F99=Données!$H$4,F99=Données!$H$5,F99=Données!$H$7,F99=Données!$H$6),"00:00",(G99-Données!$G$2)-I99)</f>
        <v>0.020833333333333315</v>
      </c>
      <c r="K99" s="5"/>
    </row>
    <row r="100" spans="1:11" ht="12.75">
      <c r="A100" s="7">
        <f t="shared" si="1"/>
        <v>39935</v>
      </c>
      <c r="B100" s="18">
        <v>0.375</v>
      </c>
      <c r="C100" s="18">
        <v>0.5</v>
      </c>
      <c r="D100" s="18">
        <v>0.583333333333333</v>
      </c>
      <c r="E100" s="18">
        <v>0.770833333333333</v>
      </c>
      <c r="F100" s="9"/>
      <c r="G100" s="5">
        <f>IF(OR(B100="",C100=""),0,MOD(C100-B100,1))+IF(OR(D100="",E100=""),0,MOD(E100-D100,1))+IF(F100="",0,VLOOKUP(F100,Données!$H$2:$I$8,2,FALSE))</f>
        <v>0.3125</v>
      </c>
      <c r="H100" s="5"/>
      <c r="I100" s="5" t="str">
        <f>IF(H100="o",G100-Données!$G$1,"00:00")</f>
        <v>00:00</v>
      </c>
      <c r="J100" s="5">
        <f>IF(OR(F100=Données!$H$2,F100=Données!$H$3,F100=Données!$H$4,F100=Données!$H$5,F100=Données!$H$7,F100=Données!$H$6),"00:00",(G100-Données!$G$2)-I100)</f>
        <v>0.020833333333333315</v>
      </c>
      <c r="K100" s="5"/>
    </row>
    <row r="101" spans="1:11" ht="12.75">
      <c r="A101" s="7">
        <f t="shared" si="1"/>
        <v>39936</v>
      </c>
      <c r="B101" s="18">
        <v>0.3958333333333333</v>
      </c>
      <c r="C101" s="18">
        <v>0.5</v>
      </c>
      <c r="D101" s="18">
        <v>0.5416666666666666</v>
      </c>
      <c r="E101" s="18">
        <v>0.75</v>
      </c>
      <c r="F101" s="9"/>
      <c r="G101" s="5">
        <f>IF(OR(B101="",C101=""),0,MOD(C101-B101,1))+IF(OR(D101="",E101=""),0,MOD(E101-D101,1))+IF(F101="",0,VLOOKUP(F101,Données!$H$2:$I$8,2,FALSE))</f>
        <v>0.31250000000000006</v>
      </c>
      <c r="H101" s="5"/>
      <c r="I101" s="5" t="str">
        <f>IF(H101="o",G101-Données!$G$1,"00:00")</f>
        <v>00:00</v>
      </c>
      <c r="J101" s="5">
        <f>IF(OR(F101=Données!$H$2,F101=Données!$H$3,F101=Données!$H$4,F101=Données!$H$5,F101=Données!$H$7,F101=Données!$H$6),"00:00",(G101-Données!$G$2)-I101)</f>
        <v>0.02083333333333337</v>
      </c>
      <c r="K101" s="5"/>
    </row>
    <row r="102" spans="1:11" ht="12.75">
      <c r="A102" s="7">
        <f t="shared" si="1"/>
        <v>39937</v>
      </c>
      <c r="B102" s="2"/>
      <c r="C102" s="2"/>
      <c r="D102" s="2"/>
      <c r="E102" s="2"/>
      <c r="F102" s="9"/>
      <c r="G102" s="5">
        <f>IF(OR(B102="",C102=""),0,MOD(C102-B102,1))+IF(OR(D102="",E102=""),0,MOD(E102-D102,1))+IF(F102="",0,VLOOKUP(F102,Données!$H$2:$I$8,2,FALSE))</f>
        <v>0</v>
      </c>
      <c r="H102" s="5"/>
      <c r="I102" s="5" t="str">
        <f>IF(H102="o",G102-Données!$G$1,"00:00")</f>
        <v>00:00</v>
      </c>
      <c r="J102" s="5">
        <f>IF(OR(F102=Données!$H$2,F102=Données!$H$3,F102=Données!$H$4,F102=Données!$H$5,F102=Données!$H$7,F102=Données!$H$6),"00:00",(G102-Données!$G$2)-I102)</f>
        <v>-0.2916666666666667</v>
      </c>
      <c r="K102" s="5"/>
    </row>
    <row r="103" spans="1:11" ht="12.75">
      <c r="A103" s="7">
        <f t="shared" si="1"/>
        <v>39938</v>
      </c>
      <c r="B103" s="18">
        <v>0.375</v>
      </c>
      <c r="C103" s="18">
        <v>0.5</v>
      </c>
      <c r="D103" s="18">
        <v>0.5833333333333334</v>
      </c>
      <c r="E103" s="18">
        <v>0.7708333333333334</v>
      </c>
      <c r="F103" s="9"/>
      <c r="G103" s="5">
        <f>IF(OR(B103="",C103=""),0,MOD(C103-B103,1))+IF(OR(D103="",E103=""),0,MOD(E103-D103,1))+IF(F103="",0,VLOOKUP(F103,Données!$H$2:$I$8,2,FALSE))</f>
        <v>0.3125</v>
      </c>
      <c r="H103" s="5"/>
      <c r="I103" s="5" t="str">
        <f>IF(H103="o",G103-Données!$G$1,"00:00")</f>
        <v>00:00</v>
      </c>
      <c r="J103" s="5">
        <f>IF(OR(F103=Données!$H$2,F103=Données!$H$3,F103=Données!$H$4,F103=Données!$H$5,F103=Données!$H$7,F103=Données!$H$6),"00:00",(G103-Données!$G$2)-I103)</f>
        <v>0.020833333333333315</v>
      </c>
      <c r="K103" s="5"/>
    </row>
    <row r="104" spans="1:11" ht="12.75">
      <c r="A104" s="7">
        <f t="shared" si="1"/>
        <v>39939</v>
      </c>
      <c r="B104" s="18">
        <v>0.375</v>
      </c>
      <c r="C104" s="18">
        <v>0.5</v>
      </c>
      <c r="D104" s="18">
        <v>0.5833333333333334</v>
      </c>
      <c r="E104" s="18">
        <v>0.7708333333333334</v>
      </c>
      <c r="F104" s="9"/>
      <c r="G104" s="5">
        <f>IF(OR(B104="",C104=""),0,MOD(C104-B104,1))+IF(OR(D104="",E104=""),0,MOD(E104-D104,1))+IF(F104="",0,VLOOKUP(F104,Données!$H$2:$I$8,2,FALSE))</f>
        <v>0.3125</v>
      </c>
      <c r="H104" s="5"/>
      <c r="I104" s="5" t="str">
        <f>IF(H104="o",G104-Données!$G$1,"00:00")</f>
        <v>00:00</v>
      </c>
      <c r="J104" s="5">
        <f>IF(OR(F104=Données!$H$2,F104=Données!$H$3,F104=Données!$H$4,F104=Données!$H$5,F104=Données!$H$7,F104=Données!$H$6),"00:00",(G104-Données!$G$2)-I104)</f>
        <v>0.020833333333333315</v>
      </c>
      <c r="K104" s="5"/>
    </row>
    <row r="105" spans="1:11" ht="12.75">
      <c r="A105" s="7">
        <f t="shared" si="1"/>
        <v>39940</v>
      </c>
      <c r="B105" s="18"/>
      <c r="C105" s="18"/>
      <c r="D105" s="18"/>
      <c r="E105" s="18"/>
      <c r="F105" s="9"/>
      <c r="G105" s="5">
        <f>IF(OR(B105="",C105=""),0,MOD(C105-B105,1))+IF(OR(D105="",E105=""),0,MOD(E105-D105,1))+IF(F105="",0,VLOOKUP(F105,Données!$H$2:$I$8,2,FALSE))</f>
        <v>0</v>
      </c>
      <c r="H105" s="5"/>
      <c r="I105" s="5" t="str">
        <f>IF(H105="o",G105-Données!$G$1,"00:00")</f>
        <v>00:00</v>
      </c>
      <c r="J105" s="5">
        <f>IF(OR(F105=Données!$H$2,F105=Données!$H$3,F105=Données!$H$4,F105=Données!$H$5,F105=Données!$H$7,F105=Données!$H$6),"00:00",(G105-Données!$G$2)-I105)</f>
        <v>-0.2916666666666667</v>
      </c>
      <c r="K105" s="5"/>
    </row>
    <row r="106" spans="1:11" ht="12.75">
      <c r="A106" s="7">
        <f t="shared" si="1"/>
        <v>39941</v>
      </c>
      <c r="B106" s="18">
        <v>0.375</v>
      </c>
      <c r="C106" s="18">
        <v>0.5</v>
      </c>
      <c r="D106" s="18">
        <v>0.583333333333333</v>
      </c>
      <c r="E106" s="18">
        <v>0.770833333333333</v>
      </c>
      <c r="F106" s="9"/>
      <c r="G106" s="5">
        <f>IF(OR(B106="",C106=""),0,MOD(C106-B106,1))+IF(OR(D106="",E106=""),0,MOD(E106-D106,1))+IF(F106="",0,VLOOKUP(F106,Données!$H$2:$I$8,2,FALSE))</f>
        <v>0.3125</v>
      </c>
      <c r="H106" s="5"/>
      <c r="I106" s="5" t="str">
        <f>IF(H106="o",G106-Données!$G$1,"00:00")</f>
        <v>00:00</v>
      </c>
      <c r="J106" s="5">
        <f>IF(OR(F106=Données!$H$2,F106=Données!$H$3,F106=Données!$H$4,F106=Données!$H$5,F106=Données!$H$7,F106=Données!$H$6),"00:00",(G106-Données!$G$2)-I106)</f>
        <v>0.020833333333333315</v>
      </c>
      <c r="K106" s="5"/>
    </row>
    <row r="107" spans="1:11" ht="12.75">
      <c r="A107" s="7">
        <f t="shared" si="1"/>
        <v>39942</v>
      </c>
      <c r="B107" s="18">
        <v>0.375</v>
      </c>
      <c r="C107" s="18">
        <v>0.5</v>
      </c>
      <c r="D107" s="18">
        <v>0.583333333333333</v>
      </c>
      <c r="E107" s="18">
        <v>0.770833333333333</v>
      </c>
      <c r="F107" s="9"/>
      <c r="G107" s="5">
        <f>IF(OR(B107="",C107=""),0,MOD(C107-B107,1))+IF(OR(D107="",E107=""),0,MOD(E107-D107,1))+IF(F107="",0,VLOOKUP(F107,Données!$H$2:$I$8,2,FALSE))</f>
        <v>0.3125</v>
      </c>
      <c r="H107" s="5"/>
      <c r="I107" s="5" t="str">
        <f>IF(H107="o",G107-Données!$G$1,"00:00")</f>
        <v>00:00</v>
      </c>
      <c r="J107" s="5">
        <f>IF(OR(F107=Données!$H$2,F107=Données!$H$3,F107=Données!$H$4,F107=Données!$H$5,F107=Données!$H$7,F107=Données!$H$6),"00:00",(G107-Données!$G$2)-I107)</f>
        <v>0.020833333333333315</v>
      </c>
      <c r="K107" s="5"/>
    </row>
    <row r="108" spans="1:11" ht="12.75">
      <c r="A108" s="7">
        <f t="shared" si="1"/>
        <v>39943</v>
      </c>
      <c r="B108" s="18">
        <v>0.3958333333333333</v>
      </c>
      <c r="C108" s="18">
        <v>0.5</v>
      </c>
      <c r="D108" s="18">
        <v>0.5416666666666666</v>
      </c>
      <c r="E108" s="18">
        <v>0.75</v>
      </c>
      <c r="F108" s="9"/>
      <c r="G108" s="5">
        <f>IF(OR(B108="",C108=""),0,MOD(C108-B108,1))+IF(OR(D108="",E108=""),0,MOD(E108-D108,1))+IF(F108="",0,VLOOKUP(F108,Données!$H$2:$I$8,2,FALSE))</f>
        <v>0.31250000000000006</v>
      </c>
      <c r="H108" s="5"/>
      <c r="I108" s="5" t="str">
        <f>IF(H108="o",G108-Données!$G$1,"00:00")</f>
        <v>00:00</v>
      </c>
      <c r="J108" s="5">
        <f>IF(OR(F108=Données!$H$2,F108=Données!$H$3,F108=Données!$H$4,F108=Données!$H$5,F108=Données!$H$7,F108=Données!$H$6),"00:00",(G108-Données!$G$2)-I108)</f>
        <v>0.02083333333333337</v>
      </c>
      <c r="K108" s="5"/>
    </row>
    <row r="109" spans="1:11" ht="12.75">
      <c r="A109" s="7">
        <f t="shared" si="1"/>
        <v>39944</v>
      </c>
      <c r="B109" s="2"/>
      <c r="C109" s="2"/>
      <c r="D109" s="2"/>
      <c r="E109" s="2"/>
      <c r="F109" s="9"/>
      <c r="G109" s="5">
        <f>IF(OR(B109="",C109=""),0,MOD(C109-B109,1))+IF(OR(D109="",E109=""),0,MOD(E109-D109,1))+IF(F109="",0,VLOOKUP(F109,Données!$H$2:$I$8,2,FALSE))</f>
        <v>0</v>
      </c>
      <c r="H109" s="5"/>
      <c r="I109" s="5" t="str">
        <f>IF(H109="o",G109-Données!$G$1,"00:00")</f>
        <v>00:00</v>
      </c>
      <c r="J109" s="5">
        <f>IF(OR(F109=Données!$H$2,F109=Données!$H$3,F109=Données!$H$4,F109=Données!$H$5,F109=Données!$H$7,F109=Données!$H$6),"00:00",(G109-Données!$G$2)-I109)</f>
        <v>-0.2916666666666667</v>
      </c>
      <c r="K109" s="5"/>
    </row>
    <row r="110" spans="1:11" ht="12.75">
      <c r="A110" s="7">
        <f t="shared" si="1"/>
        <v>39945</v>
      </c>
      <c r="B110" s="18">
        <v>0.375</v>
      </c>
      <c r="C110" s="18">
        <v>0.5</v>
      </c>
      <c r="D110" s="18">
        <v>0.5833333333333334</v>
      </c>
      <c r="E110" s="18">
        <v>0.7708333333333334</v>
      </c>
      <c r="F110" s="9"/>
      <c r="G110" s="5">
        <f>IF(OR(B110="",C110=""),0,MOD(C110-B110,1))+IF(OR(D110="",E110=""),0,MOD(E110-D110,1))+IF(F110="",0,VLOOKUP(F110,Données!$H$2:$I$8,2,FALSE))</f>
        <v>0.3125</v>
      </c>
      <c r="H110" s="5"/>
      <c r="I110" s="5" t="str">
        <f>IF(H110="o",G110-Données!$G$1,"00:00")</f>
        <v>00:00</v>
      </c>
      <c r="J110" s="5">
        <f>IF(OR(F110=Données!$H$2,F110=Données!$H$3,F110=Données!$H$4,F110=Données!$H$5,F110=Données!$H$7,F110=Données!$H$6),"00:00",(G110-Données!$G$2)-I110)</f>
        <v>0.020833333333333315</v>
      </c>
      <c r="K110" s="5"/>
    </row>
    <row r="111" spans="1:11" ht="12.75">
      <c r="A111" s="7">
        <f t="shared" si="1"/>
        <v>39946</v>
      </c>
      <c r="B111" s="18">
        <v>0.375</v>
      </c>
      <c r="C111" s="18">
        <v>0.5</v>
      </c>
      <c r="D111" s="18">
        <v>0.5833333333333334</v>
      </c>
      <c r="E111" s="18">
        <v>0.7708333333333334</v>
      </c>
      <c r="F111" s="9"/>
      <c r="G111" s="5">
        <f>IF(OR(B111="",C111=""),0,MOD(C111-B111,1))+IF(OR(D111="",E111=""),0,MOD(E111-D111,1))+IF(F111="",0,VLOOKUP(F111,Données!$H$2:$I$8,2,FALSE))</f>
        <v>0.3125</v>
      </c>
      <c r="H111" s="5"/>
      <c r="I111" s="5" t="str">
        <f>IF(H111="o",G111-Données!$G$1,"00:00")</f>
        <v>00:00</v>
      </c>
      <c r="J111" s="5">
        <f>IF(OR(F111=Données!$H$2,F111=Données!$H$3,F111=Données!$H$4,F111=Données!$H$5,F111=Données!$H$7,F111=Données!$H$6),"00:00",(G111-Données!$G$2)-I111)</f>
        <v>0.020833333333333315</v>
      </c>
      <c r="K111" s="5"/>
    </row>
    <row r="112" spans="1:11" ht="12.75">
      <c r="A112" s="7">
        <f t="shared" si="1"/>
        <v>39947</v>
      </c>
      <c r="B112" s="18"/>
      <c r="C112" s="18"/>
      <c r="D112" s="18"/>
      <c r="E112" s="18"/>
      <c r="F112" s="9"/>
      <c r="G112" s="5">
        <f>IF(OR(B112="",C112=""),0,MOD(C112-B112,1))+IF(OR(D112="",E112=""),0,MOD(E112-D112,1))+IF(F112="",0,VLOOKUP(F112,Données!$H$2:$I$8,2,FALSE))</f>
        <v>0</v>
      </c>
      <c r="H112" s="5"/>
      <c r="I112" s="5" t="str">
        <f>IF(H112="o",G112-Données!$G$1,"00:00")</f>
        <v>00:00</v>
      </c>
      <c r="J112" s="5">
        <f>IF(OR(F112=Données!$H$2,F112=Données!$H$3,F112=Données!$H$4,F112=Données!$H$5,F112=Données!$H$7,F112=Données!$H$6),"00:00",(G112-Données!$G$2)-I112)</f>
        <v>-0.2916666666666667</v>
      </c>
      <c r="K112" s="5"/>
    </row>
    <row r="113" spans="1:11" ht="12.75">
      <c r="A113" s="7">
        <f t="shared" si="1"/>
        <v>39948</v>
      </c>
      <c r="B113" s="18">
        <v>0.375</v>
      </c>
      <c r="C113" s="18">
        <v>0.5</v>
      </c>
      <c r="D113" s="18">
        <v>0.583333333333333</v>
      </c>
      <c r="E113" s="18">
        <v>0.770833333333333</v>
      </c>
      <c r="F113" s="9"/>
      <c r="G113" s="5">
        <f>IF(OR(B113="",C113=""),0,MOD(C113-B113,1))+IF(OR(D113="",E113=""),0,MOD(E113-D113,1))+IF(F113="",0,VLOOKUP(F113,Données!$H$2:$I$8,2,FALSE))</f>
        <v>0.3125</v>
      </c>
      <c r="H113" s="5"/>
      <c r="I113" s="5" t="str">
        <f>IF(H113="o",G113-Données!$G$1,"00:00")</f>
        <v>00:00</v>
      </c>
      <c r="J113" s="5">
        <f>IF(OR(F113=Données!$H$2,F113=Données!$H$3,F113=Données!$H$4,F113=Données!$H$5,F113=Données!$H$7,F113=Données!$H$6),"00:00",(G113-Données!$G$2)-I113)</f>
        <v>0.020833333333333315</v>
      </c>
      <c r="K113" s="5"/>
    </row>
    <row r="114" spans="1:11" ht="12.75">
      <c r="A114" s="7">
        <f t="shared" si="1"/>
        <v>39949</v>
      </c>
      <c r="B114" s="18">
        <v>0.375</v>
      </c>
      <c r="C114" s="18">
        <v>0.5</v>
      </c>
      <c r="D114" s="18">
        <v>0.583333333333333</v>
      </c>
      <c r="E114" s="18">
        <v>0.770833333333333</v>
      </c>
      <c r="F114" s="9"/>
      <c r="G114" s="5">
        <f>IF(OR(B114="",C114=""),0,MOD(C114-B114,1))+IF(OR(D114="",E114=""),0,MOD(E114-D114,1))+IF(F114="",0,VLOOKUP(F114,Données!$H$2:$I$8,2,FALSE))</f>
        <v>0.3125</v>
      </c>
      <c r="H114" s="5"/>
      <c r="I114" s="5" t="str">
        <f>IF(H114="o",G114-Données!$G$1,"00:00")</f>
        <v>00:00</v>
      </c>
      <c r="J114" s="5">
        <f>IF(OR(F114=Données!$H$2,F114=Données!$H$3,F114=Données!$H$4,F114=Données!$H$5,F114=Données!$H$7,F114=Données!$H$6),"00:00",(G114-Données!$G$2)-I114)</f>
        <v>0.020833333333333315</v>
      </c>
      <c r="K114" s="5"/>
    </row>
    <row r="115" spans="1:11" ht="12.75">
      <c r="A115" s="7">
        <f t="shared" si="1"/>
        <v>39950</v>
      </c>
      <c r="B115" s="18">
        <v>0.3958333333333333</v>
      </c>
      <c r="C115" s="18">
        <v>0.5</v>
      </c>
      <c r="D115" s="18">
        <v>0.5416666666666666</v>
      </c>
      <c r="E115" s="18">
        <v>0.75</v>
      </c>
      <c r="F115" s="9"/>
      <c r="G115" s="5">
        <f>IF(OR(B115="",C115=""),0,MOD(C115-B115,1))+IF(OR(D115="",E115=""),0,MOD(E115-D115,1))+IF(F115="",0,VLOOKUP(F115,Données!$H$2:$I$8,2,FALSE))</f>
        <v>0.31250000000000006</v>
      </c>
      <c r="H115" s="5"/>
      <c r="I115" s="5" t="str">
        <f>IF(H115="o",G115-Données!$G$1,"00:00")</f>
        <v>00:00</v>
      </c>
      <c r="J115" s="5">
        <f>IF(OR(F115=Données!$H$2,F115=Données!$H$3,F115=Données!$H$4,F115=Données!$H$5,F115=Données!$H$7,F115=Données!$H$6),"00:00",(G115-Données!$G$2)-I115)</f>
        <v>0.02083333333333337</v>
      </c>
      <c r="K115" s="5"/>
    </row>
    <row r="116" spans="1:11" ht="12.75">
      <c r="A116" s="7">
        <f t="shared" si="1"/>
        <v>39951</v>
      </c>
      <c r="B116" s="2"/>
      <c r="C116" s="2"/>
      <c r="D116" s="2"/>
      <c r="E116" s="2"/>
      <c r="F116" s="9"/>
      <c r="G116" s="5">
        <f>IF(OR(B116="",C116=""),0,MOD(C116-B116,1))+IF(OR(D116="",E116=""),0,MOD(E116-D116,1))+IF(F116="",0,VLOOKUP(F116,Données!$H$2:$I$8,2,FALSE))</f>
        <v>0</v>
      </c>
      <c r="H116" s="5"/>
      <c r="I116" s="5" t="str">
        <f>IF(H116="o",G116-Données!$G$1,"00:00")</f>
        <v>00:00</v>
      </c>
      <c r="J116" s="5">
        <f>IF(OR(F116=Données!$H$2,F116=Données!$H$3,F116=Données!$H$4,F116=Données!$H$5,F116=Données!$H$7,F116=Données!$H$6),"00:00",(G116-Données!$G$2)-I116)</f>
        <v>-0.2916666666666667</v>
      </c>
      <c r="K116" s="5"/>
    </row>
    <row r="117" spans="1:11" ht="12.75">
      <c r="A117" s="7">
        <f t="shared" si="1"/>
        <v>39952</v>
      </c>
      <c r="B117" s="18">
        <v>0.375</v>
      </c>
      <c r="C117" s="18">
        <v>0.5</v>
      </c>
      <c r="D117" s="18">
        <v>0.5833333333333334</v>
      </c>
      <c r="E117" s="18">
        <v>0.7708333333333334</v>
      </c>
      <c r="F117" s="9"/>
      <c r="G117" s="5">
        <f>IF(OR(B117="",C117=""),0,MOD(C117-B117,1))+IF(OR(D117="",E117=""),0,MOD(E117-D117,1))+IF(F117="",0,VLOOKUP(F117,Données!$H$2:$I$8,2,FALSE))</f>
        <v>0.3125</v>
      </c>
      <c r="H117" s="5"/>
      <c r="I117" s="5" t="str">
        <f>IF(H117="o",G117-Données!$G$1,"00:00")</f>
        <v>00:00</v>
      </c>
      <c r="J117" s="5">
        <f>IF(OR(F117=Données!$H$2,F117=Données!$H$3,F117=Données!$H$4,F117=Données!$H$5,F117=Données!$H$7,F117=Données!$H$6),"00:00",(G117-Données!$G$2)-I117)</f>
        <v>0.020833333333333315</v>
      </c>
      <c r="K117" s="5"/>
    </row>
    <row r="118" spans="1:11" ht="12.75">
      <c r="A118" s="7">
        <f t="shared" si="1"/>
        <v>39953</v>
      </c>
      <c r="B118" s="18">
        <v>0.375</v>
      </c>
      <c r="C118" s="18">
        <v>0.5</v>
      </c>
      <c r="D118" s="18">
        <v>0.5833333333333334</v>
      </c>
      <c r="E118" s="18">
        <v>0.7708333333333334</v>
      </c>
      <c r="F118" s="9"/>
      <c r="G118" s="5">
        <f>IF(OR(B118="",C118=""),0,MOD(C118-B118,1))+IF(OR(D118="",E118=""),0,MOD(E118-D118,1))+IF(F118="",0,VLOOKUP(F118,Données!$H$2:$I$8,2,FALSE))</f>
        <v>0.3125</v>
      </c>
      <c r="H118" s="5"/>
      <c r="I118" s="5" t="str">
        <f>IF(H118="o",G118-Données!$G$1,"00:00")</f>
        <v>00:00</v>
      </c>
      <c r="J118" s="5">
        <f>IF(OR(F118=Données!$H$2,F118=Données!$H$3,F118=Données!$H$4,F118=Données!$H$5,F118=Données!$H$7,F118=Données!$H$6),"00:00",(G118-Données!$G$2)-I118)</f>
        <v>0.020833333333333315</v>
      </c>
      <c r="K118" s="5"/>
    </row>
    <row r="119" spans="1:11" ht="12.75">
      <c r="A119" s="7">
        <f t="shared" si="1"/>
        <v>39954</v>
      </c>
      <c r="B119" s="18"/>
      <c r="C119" s="18"/>
      <c r="D119" s="18"/>
      <c r="E119" s="18"/>
      <c r="F119" s="9"/>
      <c r="G119" s="5">
        <f>IF(OR(B119="",C119=""),0,MOD(C119-B119,1))+IF(OR(D119="",E119=""),0,MOD(E119-D119,1))+IF(F119="",0,VLOOKUP(F119,Données!$H$2:$I$8,2,FALSE))</f>
        <v>0</v>
      </c>
      <c r="H119" s="5"/>
      <c r="I119" s="5" t="str">
        <f>IF(H119="o",G119-Données!$G$1,"00:00")</f>
        <v>00:00</v>
      </c>
      <c r="J119" s="5">
        <f>IF(OR(F119=Données!$H$2,F119=Données!$H$3,F119=Données!$H$4,F119=Données!$H$5,F119=Données!$H$7,F119=Données!$H$6),"00:00",(G119-Données!$G$2)-I119)</f>
        <v>-0.2916666666666667</v>
      </c>
      <c r="K119" s="5"/>
    </row>
    <row r="120" spans="1:11" ht="12.75">
      <c r="A120" s="7">
        <f t="shared" si="1"/>
        <v>39955</v>
      </c>
      <c r="B120" s="18">
        <v>0.375</v>
      </c>
      <c r="C120" s="18">
        <v>0.5</v>
      </c>
      <c r="D120" s="18">
        <v>0.583333333333333</v>
      </c>
      <c r="E120" s="18">
        <v>0.770833333333333</v>
      </c>
      <c r="F120" s="9"/>
      <c r="G120" s="5">
        <f>IF(OR(B120="",C120=""),0,MOD(C120-B120,1))+IF(OR(D120="",E120=""),0,MOD(E120-D120,1))+IF(F120="",0,VLOOKUP(F120,Données!$H$2:$I$8,2,FALSE))</f>
        <v>0.3125</v>
      </c>
      <c r="H120" s="5"/>
      <c r="I120" s="5" t="str">
        <f>IF(H120="o",G120-Données!$G$1,"00:00")</f>
        <v>00:00</v>
      </c>
      <c r="J120" s="5">
        <f>IF(OR(F120=Données!$H$2,F120=Données!$H$3,F120=Données!$H$4,F120=Données!$H$5,F120=Données!$H$7,F120=Données!$H$6),"00:00",(G120-Données!$G$2)-I120)</f>
        <v>0.020833333333333315</v>
      </c>
      <c r="K120" s="5"/>
    </row>
    <row r="121" spans="1:11" ht="12.75">
      <c r="A121" s="7">
        <f t="shared" si="1"/>
        <v>39956</v>
      </c>
      <c r="B121" s="18">
        <v>0.375</v>
      </c>
      <c r="C121" s="18">
        <v>0.5</v>
      </c>
      <c r="D121" s="18">
        <v>0.583333333333333</v>
      </c>
      <c r="E121" s="18">
        <v>0.770833333333333</v>
      </c>
      <c r="F121" s="9"/>
      <c r="G121" s="5">
        <f>IF(OR(B121="",C121=""),0,MOD(C121-B121,1))+IF(OR(D121="",E121=""),0,MOD(E121-D121,1))+IF(F121="",0,VLOOKUP(F121,Données!$H$2:$I$8,2,FALSE))</f>
        <v>0.3125</v>
      </c>
      <c r="H121" s="5"/>
      <c r="I121" s="5" t="str">
        <f>IF(H121="o",G121-Données!$G$1,"00:00")</f>
        <v>00:00</v>
      </c>
      <c r="J121" s="5">
        <f>IF(OR(F121=Données!$H$2,F121=Données!$H$3,F121=Données!$H$4,F121=Données!$H$5,F121=Données!$H$7,F121=Données!$H$6),"00:00",(G121-Données!$G$2)-I121)</f>
        <v>0.020833333333333315</v>
      </c>
      <c r="K121" s="5"/>
    </row>
    <row r="122" spans="1:11" ht="12.75">
      <c r="A122" s="7">
        <f t="shared" si="1"/>
        <v>39957</v>
      </c>
      <c r="B122" s="18">
        <v>0.3958333333333333</v>
      </c>
      <c r="C122" s="18">
        <v>0.5</v>
      </c>
      <c r="D122" s="18">
        <v>0.5416666666666666</v>
      </c>
      <c r="E122" s="18">
        <v>0.75</v>
      </c>
      <c r="F122" s="9"/>
      <c r="G122" s="5">
        <f>IF(OR(B122="",C122=""),0,MOD(C122-B122,1))+IF(OR(D122="",E122=""),0,MOD(E122-D122,1))+IF(F122="",0,VLOOKUP(F122,Données!$H$2:$I$8,2,FALSE))</f>
        <v>0.31250000000000006</v>
      </c>
      <c r="H122" s="5"/>
      <c r="I122" s="5" t="str">
        <f>IF(H122="o",G122-Données!$G$1,"00:00")</f>
        <v>00:00</v>
      </c>
      <c r="J122" s="5">
        <f>IF(OR(F122=Données!$H$2,F122=Données!$H$3,F122=Données!$H$4,F122=Données!$H$5,F122=Données!$H$7,F122=Données!$H$6),"00:00",(G122-Données!$G$2)-I122)</f>
        <v>0.02083333333333337</v>
      </c>
      <c r="K122" s="5"/>
    </row>
    <row r="123" spans="1:11" ht="12.75">
      <c r="A123" s="7">
        <f t="shared" si="1"/>
        <v>39958</v>
      </c>
      <c r="B123" s="2"/>
      <c r="C123" s="2"/>
      <c r="D123" s="2"/>
      <c r="E123" s="2"/>
      <c r="F123" s="9"/>
      <c r="G123" s="5">
        <f>IF(OR(B123="",C123=""),0,MOD(C123-B123,1))+IF(OR(D123="",E123=""),0,MOD(E123-D123,1))+IF(F123="",0,VLOOKUP(F123,Données!$H$2:$I$8,2,FALSE))</f>
        <v>0</v>
      </c>
      <c r="H123" s="5"/>
      <c r="I123" s="5" t="str">
        <f>IF(H123="o",G123-Données!$G$1,"00:00")</f>
        <v>00:00</v>
      </c>
      <c r="J123" s="5">
        <f>IF(OR(F123=Données!$H$2,F123=Données!$H$3,F123=Données!$H$4,F123=Données!$H$5,F123=Données!$H$7,F123=Données!$H$6),"00:00",(G123-Données!$G$2)-I123)</f>
        <v>-0.2916666666666667</v>
      </c>
      <c r="K123" s="5"/>
    </row>
    <row r="124" spans="1:11" ht="12.75">
      <c r="A124" s="7">
        <f t="shared" si="1"/>
        <v>39959</v>
      </c>
      <c r="B124" s="18">
        <v>0.375</v>
      </c>
      <c r="C124" s="18">
        <v>0.5</v>
      </c>
      <c r="D124" s="18">
        <v>0.5833333333333334</v>
      </c>
      <c r="E124" s="18">
        <v>0.7708333333333334</v>
      </c>
      <c r="F124" s="9"/>
      <c r="G124" s="5">
        <f>IF(OR(B124="",C124=""),0,MOD(C124-B124,1))+IF(OR(D124="",E124=""),0,MOD(E124-D124,1))+IF(F124="",0,VLOOKUP(F124,Données!$H$2:$I$8,2,FALSE))</f>
        <v>0.3125</v>
      </c>
      <c r="H124" s="5"/>
      <c r="I124" s="5" t="str">
        <f>IF(H124="o",G124-Données!$G$1,"00:00")</f>
        <v>00:00</v>
      </c>
      <c r="J124" s="5">
        <f>IF(OR(F124=Données!$H$2,F124=Données!$H$3,F124=Données!$H$4,F124=Données!$H$5,F124=Données!$H$7,F124=Données!$H$6),"00:00",(G124-Données!$G$2)-I124)</f>
        <v>0.020833333333333315</v>
      </c>
      <c r="K124" s="5"/>
    </row>
    <row r="125" spans="1:11" ht="12.75">
      <c r="A125" s="7">
        <f t="shared" si="1"/>
        <v>39960</v>
      </c>
      <c r="B125" s="18">
        <v>0.375</v>
      </c>
      <c r="C125" s="18">
        <v>0.5</v>
      </c>
      <c r="D125" s="18">
        <v>0.5833333333333334</v>
      </c>
      <c r="E125" s="18">
        <v>0.7708333333333334</v>
      </c>
      <c r="F125" s="9"/>
      <c r="G125" s="5">
        <f>IF(OR(B125="",C125=""),0,MOD(C125-B125,1))+IF(OR(D125="",E125=""),0,MOD(E125-D125,1))+IF(F125="",0,VLOOKUP(F125,Données!$H$2:$I$8,2,FALSE))</f>
        <v>0.3125</v>
      </c>
      <c r="H125" s="5"/>
      <c r="I125" s="5" t="str">
        <f>IF(H125="o",G125-Données!$G$1,"00:00")</f>
        <v>00:00</v>
      </c>
      <c r="J125" s="5">
        <f>IF(OR(F125=Données!$H$2,F125=Données!$H$3,F125=Données!$H$4,F125=Données!$H$5,F125=Données!$H$7,F125=Données!$H$6),"00:00",(G125-Données!$G$2)-I125)</f>
        <v>0.020833333333333315</v>
      </c>
      <c r="K125" s="5"/>
    </row>
    <row r="126" spans="1:11" ht="12.75">
      <c r="A126" s="7">
        <f t="shared" si="1"/>
        <v>39961</v>
      </c>
      <c r="B126" s="18"/>
      <c r="C126" s="18"/>
      <c r="D126" s="18"/>
      <c r="E126" s="18"/>
      <c r="F126" s="9"/>
      <c r="G126" s="5">
        <f>IF(OR(B126="",C126=""),0,MOD(C126-B126,1))+IF(OR(D126="",E126=""),0,MOD(E126-D126,1))+IF(F126="",0,VLOOKUP(F126,Données!$H$2:$I$8,2,FALSE))</f>
        <v>0</v>
      </c>
      <c r="H126" s="5"/>
      <c r="I126" s="5" t="str">
        <f>IF(H126="o",G126-Données!$G$1,"00:00")</f>
        <v>00:00</v>
      </c>
      <c r="J126" s="5">
        <f>IF(OR(F126=Données!$H$2,F126=Données!$H$3,F126=Données!$H$4,F126=Données!$H$5,F126=Données!$H$7,F126=Données!$H$6),"00:00",(G126-Données!$G$2)-I126)</f>
        <v>-0.2916666666666667</v>
      </c>
      <c r="K126" s="5"/>
    </row>
    <row r="127" spans="1:11" ht="12.75">
      <c r="A127" s="7">
        <f t="shared" si="1"/>
        <v>39962</v>
      </c>
      <c r="B127" s="18">
        <v>0.375</v>
      </c>
      <c r="C127" s="18">
        <v>0.5</v>
      </c>
      <c r="D127" s="18">
        <v>0.583333333333333</v>
      </c>
      <c r="E127" s="18">
        <v>0.770833333333333</v>
      </c>
      <c r="F127" s="9"/>
      <c r="G127" s="5">
        <f>IF(OR(B127="",C127=""),0,MOD(C127-B127,1))+IF(OR(D127="",E127=""),0,MOD(E127-D127,1))+IF(F127="",0,VLOOKUP(F127,Données!$H$2:$I$8,2,FALSE))</f>
        <v>0.3125</v>
      </c>
      <c r="H127" s="5"/>
      <c r="I127" s="5" t="str">
        <f>IF(H127="o",G127-Données!$G$1,"00:00")</f>
        <v>00:00</v>
      </c>
      <c r="J127" s="5">
        <f>IF(OR(F127=Données!$H$2,F127=Données!$H$3,F127=Données!$H$4,F127=Données!$H$5,F127=Données!$H$7,F127=Données!$H$6),"00:00",(G127-Données!$G$2)-I127)</f>
        <v>0.020833333333333315</v>
      </c>
      <c r="K127" s="5"/>
    </row>
    <row r="128" spans="1:11" ht="12.75">
      <c r="A128" s="7">
        <f t="shared" si="1"/>
        <v>39963</v>
      </c>
      <c r="B128" s="18">
        <v>0.375</v>
      </c>
      <c r="C128" s="18">
        <v>0.5</v>
      </c>
      <c r="D128" s="18">
        <v>0.583333333333333</v>
      </c>
      <c r="E128" s="18">
        <v>0.770833333333333</v>
      </c>
      <c r="F128" s="9"/>
      <c r="G128" s="5">
        <f>IF(OR(B128="",C128=""),0,MOD(C128-B128,1))+IF(OR(D128="",E128=""),0,MOD(E128-D128,1))+IF(F128="",0,VLOOKUP(F128,Données!$H$2:$I$8,2,FALSE))</f>
        <v>0.3125</v>
      </c>
      <c r="H128" s="5"/>
      <c r="I128" s="5" t="str">
        <f>IF(H128="o",G128-Données!$G$1,"00:00")</f>
        <v>00:00</v>
      </c>
      <c r="J128" s="5">
        <f>IF(OR(F128=Données!$H$2,F128=Données!$H$3,F128=Données!$H$4,F128=Données!$H$5,F128=Données!$H$7,F128=Données!$H$6),"00:00",(G128-Données!$G$2)-I128)</f>
        <v>0.020833333333333315</v>
      </c>
      <c r="K128" s="5"/>
    </row>
    <row r="129" spans="1:11" ht="12.75">
      <c r="A129" s="7">
        <f t="shared" si="1"/>
        <v>39964</v>
      </c>
      <c r="B129" s="18">
        <v>0.3958333333333333</v>
      </c>
      <c r="C129" s="18">
        <v>0.5</v>
      </c>
      <c r="D129" s="18">
        <v>0.5416666666666666</v>
      </c>
      <c r="E129" s="18">
        <v>0.75</v>
      </c>
      <c r="F129" s="9"/>
      <c r="G129" s="5">
        <f>IF(OR(B129="",C129=""),0,MOD(C129-B129,1))+IF(OR(D129="",E129=""),0,MOD(E129-D129,1))+IF(F129="",0,VLOOKUP(F129,Données!$H$2:$I$8,2,FALSE))</f>
        <v>0.31250000000000006</v>
      </c>
      <c r="H129" s="5"/>
      <c r="I129" s="5" t="str">
        <f>IF(H129="o",G129-Données!$G$1,"00:00")</f>
        <v>00:00</v>
      </c>
      <c r="J129" s="5">
        <f>IF(OR(F129=Données!$H$2,F129=Données!$H$3,F129=Données!$H$4,F129=Données!$H$5,F129=Données!$H$7,F129=Données!$H$6),"00:00",(G129-Données!$G$2)-I129)</f>
        <v>0.02083333333333337</v>
      </c>
      <c r="K129" s="5"/>
    </row>
    <row r="130" spans="1:11" ht="12.75">
      <c r="A130" s="7">
        <f t="shared" si="1"/>
        <v>39965</v>
      </c>
      <c r="B130" s="2"/>
      <c r="C130" s="2"/>
      <c r="D130" s="2"/>
      <c r="E130" s="2"/>
      <c r="F130" s="9"/>
      <c r="G130" s="5">
        <f>IF(OR(B130="",C130=""),0,MOD(C130-B130,1))+IF(OR(D130="",E130=""),0,MOD(E130-D130,1))+IF(F130="",0,VLOOKUP(F130,Données!$H$2:$I$8,2,FALSE))</f>
        <v>0</v>
      </c>
      <c r="H130" s="5"/>
      <c r="I130" s="5" t="str">
        <f>IF(H130="o",G130-Données!$G$1,"00:00")</f>
        <v>00:00</v>
      </c>
      <c r="J130" s="5">
        <f>IF(OR(F130=Données!$H$2,F130=Données!$H$3,F130=Données!$H$4,F130=Données!$H$5,F130=Données!$H$7,F130=Données!$H$6),"00:00",(G130-Données!$G$2)-I130)</f>
        <v>-0.2916666666666667</v>
      </c>
      <c r="K130" s="5"/>
    </row>
    <row r="131" spans="1:11" ht="12.75">
      <c r="A131" s="7">
        <f t="shared" si="1"/>
        <v>39966</v>
      </c>
      <c r="B131" s="18">
        <v>0.375</v>
      </c>
      <c r="C131" s="18">
        <v>0.5</v>
      </c>
      <c r="D131" s="18">
        <v>0.5833333333333334</v>
      </c>
      <c r="E131" s="18">
        <v>0.7708333333333334</v>
      </c>
      <c r="F131" s="9"/>
      <c r="G131" s="5">
        <f>IF(OR(B131="",C131=""),0,MOD(C131-B131,1))+IF(OR(D131="",E131=""),0,MOD(E131-D131,1))+IF(F131="",0,VLOOKUP(F131,Données!$H$2:$I$8,2,FALSE))</f>
        <v>0.3125</v>
      </c>
      <c r="H131" s="5"/>
      <c r="I131" s="5" t="str">
        <f>IF(H131="o",G131-Données!$G$1,"00:00")</f>
        <v>00:00</v>
      </c>
      <c r="J131" s="5">
        <f>IF(OR(F131=Données!$H$2,F131=Données!$H$3,F131=Données!$H$4,F131=Données!$H$5,F131=Données!$H$7,F131=Données!$H$6),"00:00",(G131-Données!$G$2)-I131)</f>
        <v>0.020833333333333315</v>
      </c>
      <c r="K131" s="5"/>
    </row>
    <row r="132" spans="1:11" ht="12.75">
      <c r="A132" s="7">
        <f t="shared" si="1"/>
        <v>39967</v>
      </c>
      <c r="B132" s="18">
        <v>0.375</v>
      </c>
      <c r="C132" s="18">
        <v>0.5</v>
      </c>
      <c r="D132" s="18">
        <v>0.5833333333333334</v>
      </c>
      <c r="E132" s="18">
        <v>0.7708333333333334</v>
      </c>
      <c r="F132" s="9"/>
      <c r="G132" s="5">
        <f>IF(OR(B132="",C132=""),0,MOD(C132-B132,1))+IF(OR(D132="",E132=""),0,MOD(E132-D132,1))+IF(F132="",0,VLOOKUP(F132,Données!$H$2:$I$8,2,FALSE))</f>
        <v>0.3125</v>
      </c>
      <c r="H132" s="5"/>
      <c r="I132" s="5" t="str">
        <f>IF(H132="o",G132-Données!$G$1,"00:00")</f>
        <v>00:00</v>
      </c>
      <c r="J132" s="5">
        <f>IF(OR(F132=Données!$H$2,F132=Données!$H$3,F132=Données!$H$4,F132=Données!$H$5,F132=Données!$H$7,F132=Données!$H$6),"00:00",(G132-Données!$G$2)-I132)</f>
        <v>0.020833333333333315</v>
      </c>
      <c r="K132" s="5"/>
    </row>
    <row r="133" spans="1:11" ht="12.75">
      <c r="A133" s="7">
        <f t="shared" si="1"/>
        <v>39968</v>
      </c>
      <c r="B133" s="18"/>
      <c r="C133" s="18"/>
      <c r="D133" s="18"/>
      <c r="E133" s="18"/>
      <c r="F133" s="9"/>
      <c r="G133" s="5">
        <f>IF(OR(B133="",C133=""),0,MOD(C133-B133,1))+IF(OR(D133="",E133=""),0,MOD(E133-D133,1))+IF(F133="",0,VLOOKUP(F133,Données!$H$2:$I$8,2,FALSE))</f>
        <v>0</v>
      </c>
      <c r="H133" s="5"/>
      <c r="I133" s="5" t="str">
        <f>IF(H133="o",G133-Données!$G$1,"00:00")</f>
        <v>00:00</v>
      </c>
      <c r="J133" s="5">
        <f>IF(OR(F133=Données!$H$2,F133=Données!$H$3,F133=Données!$H$4,F133=Données!$H$5,F133=Données!$H$7,F133=Données!$H$6),"00:00",(G133-Données!$G$2)-I133)</f>
        <v>-0.2916666666666667</v>
      </c>
      <c r="K133" s="5"/>
    </row>
    <row r="134" spans="1:11" ht="12.75">
      <c r="A134" s="7">
        <f t="shared" si="1"/>
        <v>39969</v>
      </c>
      <c r="B134" s="18">
        <v>0.375</v>
      </c>
      <c r="C134" s="18">
        <v>0.5</v>
      </c>
      <c r="D134" s="18">
        <v>0.583333333333333</v>
      </c>
      <c r="E134" s="18">
        <v>0.770833333333333</v>
      </c>
      <c r="F134" s="9"/>
      <c r="G134" s="5">
        <f>IF(OR(B134="",C134=""),0,MOD(C134-B134,1))+IF(OR(D134="",E134=""),0,MOD(E134-D134,1))+IF(F134="",0,VLOOKUP(F134,Données!$H$2:$I$8,2,FALSE))</f>
        <v>0.3125</v>
      </c>
      <c r="H134" s="5"/>
      <c r="I134" s="5" t="str">
        <f>IF(H134="o",G134-Données!$G$1,"00:00")</f>
        <v>00:00</v>
      </c>
      <c r="J134" s="5">
        <f>IF(OR(F134=Données!$H$2,F134=Données!$H$3,F134=Données!$H$4,F134=Données!$H$5,F134=Données!$H$7,F134=Données!$H$6),"00:00",(G134-Données!$G$2)-I134)</f>
        <v>0.020833333333333315</v>
      </c>
      <c r="K134" s="5"/>
    </row>
    <row r="135" spans="1:11" ht="12.75">
      <c r="A135" s="7">
        <f t="shared" si="1"/>
        <v>39970</v>
      </c>
      <c r="B135" s="18">
        <v>0.375</v>
      </c>
      <c r="C135" s="18">
        <v>0.5</v>
      </c>
      <c r="D135" s="18">
        <v>0.583333333333333</v>
      </c>
      <c r="E135" s="18">
        <v>0.770833333333333</v>
      </c>
      <c r="F135" s="9"/>
      <c r="G135" s="5">
        <f>IF(OR(B135="",C135=""),0,MOD(C135-B135,1))+IF(OR(D135="",E135=""),0,MOD(E135-D135,1))+IF(F135="",0,VLOOKUP(F135,Données!$H$2:$I$8,2,FALSE))</f>
        <v>0.3125</v>
      </c>
      <c r="H135" s="5"/>
      <c r="I135" s="5" t="str">
        <f>IF(H135="o",G135-Données!$G$1,"00:00")</f>
        <v>00:00</v>
      </c>
      <c r="J135" s="5">
        <f>IF(OR(F135=Données!$H$2,F135=Données!$H$3,F135=Données!$H$4,F135=Données!$H$5,F135=Données!$H$7,F135=Données!$H$6),"00:00",(G135-Données!$G$2)-I135)</f>
        <v>0.020833333333333315</v>
      </c>
      <c r="K135" s="5"/>
    </row>
    <row r="136" spans="1:11" ht="12.75">
      <c r="A136" s="7">
        <f t="shared" si="1"/>
        <v>39971</v>
      </c>
      <c r="B136" s="18">
        <v>0.3958333333333333</v>
      </c>
      <c r="C136" s="18">
        <v>0.5</v>
      </c>
      <c r="D136" s="18">
        <v>0.5416666666666666</v>
      </c>
      <c r="E136" s="18">
        <v>0.75</v>
      </c>
      <c r="F136" s="9"/>
      <c r="G136" s="5">
        <f>IF(OR(B136="",C136=""),0,MOD(C136-B136,1))+IF(OR(D136="",E136=""),0,MOD(E136-D136,1))+IF(F136="",0,VLOOKUP(F136,Données!$H$2:$I$8,2,FALSE))</f>
        <v>0.31250000000000006</v>
      </c>
      <c r="H136" s="5"/>
      <c r="I136" s="5" t="str">
        <f>IF(H136="o",G136-Données!$G$1,"00:00")</f>
        <v>00:00</v>
      </c>
      <c r="J136" s="5">
        <f>IF(OR(F136=Données!$H$2,F136=Données!$H$3,F136=Données!$H$4,F136=Données!$H$5,F136=Données!$H$7,F136=Données!$H$6),"00:00",(G136-Données!$G$2)-I136)</f>
        <v>0.02083333333333337</v>
      </c>
      <c r="K136" s="5"/>
    </row>
    <row r="137" spans="1:11" ht="12.75">
      <c r="A137" s="7">
        <f t="shared" si="1"/>
        <v>39972</v>
      </c>
      <c r="B137" s="2"/>
      <c r="C137" s="2"/>
      <c r="D137" s="2"/>
      <c r="E137" s="2"/>
      <c r="F137" s="9"/>
      <c r="G137" s="5">
        <f>IF(OR(B137="",C137=""),0,MOD(C137-B137,1))+IF(OR(D137="",E137=""),0,MOD(E137-D137,1))+IF(F137="",0,VLOOKUP(F137,Données!$H$2:$I$8,2,FALSE))</f>
        <v>0</v>
      </c>
      <c r="H137" s="5"/>
      <c r="I137" s="5" t="str">
        <f>IF(H137="o",G137-Données!$G$1,"00:00")</f>
        <v>00:00</v>
      </c>
      <c r="J137" s="5">
        <f>IF(OR(F137=Données!$H$2,F137=Données!$H$3,F137=Données!$H$4,F137=Données!$H$5,F137=Données!$H$7,F137=Données!$H$6),"00:00",(G137-Données!$G$2)-I137)</f>
        <v>-0.2916666666666667</v>
      </c>
      <c r="K137" s="5"/>
    </row>
    <row r="138" spans="1:11" ht="12.75">
      <c r="A138" s="7">
        <f t="shared" si="1"/>
        <v>39973</v>
      </c>
      <c r="B138" s="18">
        <v>0.375</v>
      </c>
      <c r="C138" s="18">
        <v>0.5</v>
      </c>
      <c r="D138" s="18">
        <v>0.5833333333333334</v>
      </c>
      <c r="E138" s="18">
        <v>0.7708333333333334</v>
      </c>
      <c r="F138" s="9"/>
      <c r="G138" s="5">
        <f>IF(OR(B138="",C138=""),0,MOD(C138-B138,1))+IF(OR(D138="",E138=""),0,MOD(E138-D138,1))+IF(F138="",0,VLOOKUP(F138,Données!$H$2:$I$8,2,FALSE))</f>
        <v>0.3125</v>
      </c>
      <c r="H138" s="5"/>
      <c r="I138" s="5" t="str">
        <f>IF(H138="o",G138-Données!$G$1,"00:00")</f>
        <v>00:00</v>
      </c>
      <c r="J138" s="5">
        <f>IF(OR(F138=Données!$H$2,F138=Données!$H$3,F138=Données!$H$4,F138=Données!$H$5,F138=Données!$H$7,F138=Données!$H$6),"00:00",(G138-Données!$G$2)-I138)</f>
        <v>0.020833333333333315</v>
      </c>
      <c r="K138" s="5"/>
    </row>
    <row r="139" spans="1:11" ht="12.75">
      <c r="A139" s="7">
        <f aca="true" t="shared" si="2" ref="A139:A202">A138+1</f>
        <v>39974</v>
      </c>
      <c r="B139" s="18">
        <v>0.375</v>
      </c>
      <c r="C139" s="18">
        <v>0.5</v>
      </c>
      <c r="D139" s="18">
        <v>0.5833333333333334</v>
      </c>
      <c r="E139" s="18">
        <v>0.7708333333333334</v>
      </c>
      <c r="F139" s="9"/>
      <c r="G139" s="5">
        <f>IF(OR(B139="",C139=""),0,MOD(C139-B139,1))+IF(OR(D139="",E139=""),0,MOD(E139-D139,1))+IF(F139="",0,VLOOKUP(F139,Données!$H$2:$I$8,2,FALSE))</f>
        <v>0.3125</v>
      </c>
      <c r="H139" s="5"/>
      <c r="I139" s="5" t="str">
        <f>IF(H139="o",G139-Données!$G$1,"00:00")</f>
        <v>00:00</v>
      </c>
      <c r="J139" s="5">
        <f>IF(OR(F139=Données!$H$2,F139=Données!$H$3,F139=Données!$H$4,F139=Données!$H$5,F139=Données!$H$7,F139=Données!$H$6),"00:00",(G139-Données!$G$2)-I139)</f>
        <v>0.020833333333333315</v>
      </c>
      <c r="K139" s="5"/>
    </row>
    <row r="140" spans="1:11" ht="12.75">
      <c r="A140" s="7">
        <f t="shared" si="2"/>
        <v>39975</v>
      </c>
      <c r="B140" s="18"/>
      <c r="C140" s="18"/>
      <c r="D140" s="18"/>
      <c r="E140" s="18"/>
      <c r="F140" s="9"/>
      <c r="G140" s="5">
        <f>IF(OR(B140="",C140=""),0,MOD(C140-B140,1))+IF(OR(D140="",E140=""),0,MOD(E140-D140,1))+IF(F140="",0,VLOOKUP(F140,Données!$H$2:$I$8,2,FALSE))</f>
        <v>0</v>
      </c>
      <c r="H140" s="5"/>
      <c r="I140" s="5" t="str">
        <f>IF(H140="o",G140-Données!$G$1,"00:00")</f>
        <v>00:00</v>
      </c>
      <c r="J140" s="5">
        <f>IF(OR(F140=Données!$H$2,F140=Données!$H$3,F140=Données!$H$4,F140=Données!$H$5,F140=Données!$H$7,F140=Données!$H$6),"00:00",(G140-Données!$G$2)-I140)</f>
        <v>-0.2916666666666667</v>
      </c>
      <c r="K140" s="5"/>
    </row>
    <row r="141" spans="1:11" ht="12.75">
      <c r="A141" s="7">
        <f t="shared" si="2"/>
        <v>39976</v>
      </c>
      <c r="B141" s="18">
        <v>0.375</v>
      </c>
      <c r="C141" s="18">
        <v>0.5</v>
      </c>
      <c r="D141" s="18">
        <v>0.583333333333333</v>
      </c>
      <c r="E141" s="18">
        <v>0.770833333333333</v>
      </c>
      <c r="F141" s="9"/>
      <c r="G141" s="5">
        <f>IF(OR(B141="",C141=""),0,MOD(C141-B141,1))+IF(OR(D141="",E141=""),0,MOD(E141-D141,1))+IF(F141="",0,VLOOKUP(F141,Données!$H$2:$I$8,2,FALSE))</f>
        <v>0.3125</v>
      </c>
      <c r="H141" s="5"/>
      <c r="I141" s="5" t="str">
        <f>IF(H141="o",G141-Données!$G$1,"00:00")</f>
        <v>00:00</v>
      </c>
      <c r="J141" s="5">
        <f>IF(OR(F141=Données!$H$2,F141=Données!$H$3,F141=Données!$H$4,F141=Données!$H$5,F141=Données!$H$7,F141=Données!$H$6),"00:00",(G141-Données!$G$2)-I141)</f>
        <v>0.020833333333333315</v>
      </c>
      <c r="K141" s="5"/>
    </row>
    <row r="142" spans="1:11" ht="12.75">
      <c r="A142" s="7">
        <f t="shared" si="2"/>
        <v>39977</v>
      </c>
      <c r="B142" s="18">
        <v>0.375</v>
      </c>
      <c r="C142" s="18">
        <v>0.5</v>
      </c>
      <c r="D142" s="18">
        <v>0.583333333333333</v>
      </c>
      <c r="E142" s="18">
        <v>0.770833333333333</v>
      </c>
      <c r="F142" s="9"/>
      <c r="G142" s="5">
        <f>IF(OR(B142="",C142=""),0,MOD(C142-B142,1))+IF(OR(D142="",E142=""),0,MOD(E142-D142,1))+IF(F142="",0,VLOOKUP(F142,Données!$H$2:$I$8,2,FALSE))</f>
        <v>0.3125</v>
      </c>
      <c r="H142" s="5"/>
      <c r="I142" s="5" t="str">
        <f>IF(H142="o",G142-Données!$G$1,"00:00")</f>
        <v>00:00</v>
      </c>
      <c r="J142" s="5">
        <f>IF(OR(F142=Données!$H$2,F142=Données!$H$3,F142=Données!$H$4,F142=Données!$H$5,F142=Données!$H$7,F142=Données!$H$6),"00:00",(G142-Données!$G$2)-I142)</f>
        <v>0.020833333333333315</v>
      </c>
      <c r="K142" s="5"/>
    </row>
    <row r="143" spans="1:11" ht="12.75">
      <c r="A143" s="7">
        <f t="shared" si="2"/>
        <v>39978</v>
      </c>
      <c r="B143" s="18">
        <v>0.3958333333333333</v>
      </c>
      <c r="C143" s="18">
        <v>0.5</v>
      </c>
      <c r="D143" s="18">
        <v>0.5416666666666666</v>
      </c>
      <c r="E143" s="18">
        <v>0.75</v>
      </c>
      <c r="F143" s="9"/>
      <c r="G143" s="5">
        <f>IF(OR(B143="",C143=""),0,MOD(C143-B143,1))+IF(OR(D143="",E143=""),0,MOD(E143-D143,1))+IF(F143="",0,VLOOKUP(F143,Données!$H$2:$I$8,2,FALSE))</f>
        <v>0.31250000000000006</v>
      </c>
      <c r="H143" s="5"/>
      <c r="I143" s="5" t="str">
        <f>IF(H143="o",G143-Données!$G$1,"00:00")</f>
        <v>00:00</v>
      </c>
      <c r="J143" s="5">
        <f>IF(OR(F143=Données!$H$2,F143=Données!$H$3,F143=Données!$H$4,F143=Données!$H$5,F143=Données!$H$7,F143=Données!$H$6),"00:00",(G143-Données!$G$2)-I143)</f>
        <v>0.02083333333333337</v>
      </c>
      <c r="K143" s="5"/>
    </row>
    <row r="144" spans="1:11" ht="12.75">
      <c r="A144" s="7">
        <f t="shared" si="2"/>
        <v>39979</v>
      </c>
      <c r="B144" s="2"/>
      <c r="C144" s="2"/>
      <c r="D144" s="2"/>
      <c r="E144" s="2"/>
      <c r="F144" s="9"/>
      <c r="G144" s="5">
        <f>IF(OR(B144="",C144=""),0,MOD(C144-B144,1))+IF(OR(D144="",E144=""),0,MOD(E144-D144,1))+IF(F144="",0,VLOOKUP(F144,Données!$H$2:$I$8,2,FALSE))</f>
        <v>0</v>
      </c>
      <c r="H144" s="5"/>
      <c r="I144" s="5" t="str">
        <f>IF(H144="o",G144-Données!$G$1,"00:00")</f>
        <v>00:00</v>
      </c>
      <c r="J144" s="5">
        <f>IF(OR(F144=Données!$H$2,F144=Données!$H$3,F144=Données!$H$4,F144=Données!$H$5,F144=Données!$H$7,F144=Données!$H$6),"00:00",(G144-Données!$G$2)-I144)</f>
        <v>-0.2916666666666667</v>
      </c>
      <c r="K144" s="5"/>
    </row>
    <row r="145" spans="1:11" ht="12.75">
      <c r="A145" s="7">
        <f t="shared" si="2"/>
        <v>39980</v>
      </c>
      <c r="B145" s="18">
        <v>0.375</v>
      </c>
      <c r="C145" s="18">
        <v>0.5</v>
      </c>
      <c r="D145" s="18">
        <v>0.5833333333333334</v>
      </c>
      <c r="E145" s="18">
        <v>0.7708333333333334</v>
      </c>
      <c r="F145" s="9"/>
      <c r="G145" s="5">
        <f>IF(OR(B145="",C145=""),0,MOD(C145-B145,1))+IF(OR(D145="",E145=""),0,MOD(E145-D145,1))+IF(F145="",0,VLOOKUP(F145,Données!$H$2:$I$8,2,FALSE))</f>
        <v>0.3125</v>
      </c>
      <c r="H145" s="5"/>
      <c r="I145" s="5" t="str">
        <f>IF(H145="o",G145-Données!$G$1,"00:00")</f>
        <v>00:00</v>
      </c>
      <c r="J145" s="5">
        <f>IF(OR(F145=Données!$H$2,F145=Données!$H$3,F145=Données!$H$4,F145=Données!$H$5,F145=Données!$H$7,F145=Données!$H$6),"00:00",(G145-Données!$G$2)-I145)</f>
        <v>0.020833333333333315</v>
      </c>
      <c r="K145" s="5"/>
    </row>
    <row r="146" spans="1:11" ht="12.75">
      <c r="A146" s="7">
        <f t="shared" si="2"/>
        <v>39981</v>
      </c>
      <c r="B146" s="18">
        <v>0.375</v>
      </c>
      <c r="C146" s="18">
        <v>0.5</v>
      </c>
      <c r="D146" s="18">
        <v>0.5833333333333334</v>
      </c>
      <c r="E146" s="18">
        <v>0.7708333333333334</v>
      </c>
      <c r="F146" s="9"/>
      <c r="G146" s="5">
        <f>IF(OR(B146="",C146=""),0,MOD(C146-B146,1))+IF(OR(D146="",E146=""),0,MOD(E146-D146,1))+IF(F146="",0,VLOOKUP(F146,Données!$H$2:$I$8,2,FALSE))</f>
        <v>0.3125</v>
      </c>
      <c r="H146" s="5"/>
      <c r="I146" s="5" t="str">
        <f>IF(H146="o",G146-Données!$G$1,"00:00")</f>
        <v>00:00</v>
      </c>
      <c r="J146" s="5">
        <f>IF(OR(F146=Données!$H$2,F146=Données!$H$3,F146=Données!$H$4,F146=Données!$H$5,F146=Données!$H$7,F146=Données!$H$6),"00:00",(G146-Données!$G$2)-I146)</f>
        <v>0.020833333333333315</v>
      </c>
      <c r="K146" s="5"/>
    </row>
    <row r="147" spans="1:11" ht="12.75">
      <c r="A147" s="7">
        <f t="shared" si="2"/>
        <v>39982</v>
      </c>
      <c r="B147" s="18"/>
      <c r="C147" s="18"/>
      <c r="D147" s="18"/>
      <c r="E147" s="18"/>
      <c r="F147" s="9"/>
      <c r="G147" s="5">
        <f>IF(OR(B147="",C147=""),0,MOD(C147-B147,1))+IF(OR(D147="",E147=""),0,MOD(E147-D147,1))+IF(F147="",0,VLOOKUP(F147,Données!$H$2:$I$8,2,FALSE))</f>
        <v>0</v>
      </c>
      <c r="H147" s="5"/>
      <c r="I147" s="5" t="str">
        <f>IF(H147="o",G147-Données!$G$1,"00:00")</f>
        <v>00:00</v>
      </c>
      <c r="J147" s="5">
        <f>IF(OR(F147=Données!$H$2,F147=Données!$H$3,F147=Données!$H$4,F147=Données!$H$5,F147=Données!$H$7,F147=Données!$H$6),"00:00",(G147-Données!$G$2)-I147)</f>
        <v>-0.2916666666666667</v>
      </c>
      <c r="K147" s="5"/>
    </row>
    <row r="148" spans="1:11" ht="12.75">
      <c r="A148" s="7">
        <f t="shared" si="2"/>
        <v>39983</v>
      </c>
      <c r="B148" s="18">
        <v>0.375</v>
      </c>
      <c r="C148" s="18">
        <v>0.5</v>
      </c>
      <c r="D148" s="18">
        <v>0.583333333333333</v>
      </c>
      <c r="E148" s="18">
        <v>0.770833333333333</v>
      </c>
      <c r="F148" s="9"/>
      <c r="G148" s="5">
        <f>IF(OR(B148="",C148=""),0,MOD(C148-B148,1))+IF(OR(D148="",E148=""),0,MOD(E148-D148,1))+IF(F148="",0,VLOOKUP(F148,Données!$H$2:$I$8,2,FALSE))</f>
        <v>0.3125</v>
      </c>
      <c r="H148" s="5"/>
      <c r="I148" s="5" t="str">
        <f>IF(H148="o",G148-Données!$G$1,"00:00")</f>
        <v>00:00</v>
      </c>
      <c r="J148" s="5">
        <f>IF(OR(F148=Données!$H$2,F148=Données!$H$3,F148=Données!$H$4,F148=Données!$H$5,F148=Données!$H$7,F148=Données!$H$6),"00:00",(G148-Données!$G$2)-I148)</f>
        <v>0.020833333333333315</v>
      </c>
      <c r="K148" s="5"/>
    </row>
    <row r="149" spans="1:11" ht="12.75">
      <c r="A149" s="7">
        <f t="shared" si="2"/>
        <v>39984</v>
      </c>
      <c r="B149" s="18">
        <v>0.375</v>
      </c>
      <c r="C149" s="18">
        <v>0.5</v>
      </c>
      <c r="D149" s="18">
        <v>0.583333333333333</v>
      </c>
      <c r="E149" s="18">
        <v>0.770833333333333</v>
      </c>
      <c r="F149" s="9"/>
      <c r="G149" s="5">
        <f>IF(OR(B149="",C149=""),0,MOD(C149-B149,1))+IF(OR(D149="",E149=""),0,MOD(E149-D149,1))+IF(F149="",0,VLOOKUP(F149,Données!$H$2:$I$8,2,FALSE))</f>
        <v>0.3125</v>
      </c>
      <c r="H149" s="5"/>
      <c r="I149" s="5" t="str">
        <f>IF(H149="o",G149-Données!$G$1,"00:00")</f>
        <v>00:00</v>
      </c>
      <c r="J149" s="5">
        <f>IF(OR(F149=Données!$H$2,F149=Données!$H$3,F149=Données!$H$4,F149=Données!$H$5,F149=Données!$H$7,F149=Données!$H$6),"00:00",(G149-Données!$G$2)-I149)</f>
        <v>0.020833333333333315</v>
      </c>
      <c r="K149" s="5"/>
    </row>
    <row r="150" spans="1:11" ht="12.75">
      <c r="A150" s="7">
        <f t="shared" si="2"/>
        <v>39985</v>
      </c>
      <c r="B150" s="18">
        <v>0.3958333333333333</v>
      </c>
      <c r="C150" s="18">
        <v>0.5</v>
      </c>
      <c r="D150" s="18">
        <v>0.5416666666666666</v>
      </c>
      <c r="E150" s="18">
        <v>0.75</v>
      </c>
      <c r="F150" s="9"/>
      <c r="G150" s="5">
        <f>IF(OR(B150="",C150=""),0,MOD(C150-B150,1))+IF(OR(D150="",E150=""),0,MOD(E150-D150,1))+IF(F150="",0,VLOOKUP(F150,Données!$H$2:$I$8,2,FALSE))</f>
        <v>0.31250000000000006</v>
      </c>
      <c r="H150" s="5"/>
      <c r="I150" s="5" t="str">
        <f>IF(H150="o",G150-Données!$G$1,"00:00")</f>
        <v>00:00</v>
      </c>
      <c r="J150" s="5">
        <f>IF(OR(F150=Données!$H$2,F150=Données!$H$3,F150=Données!$H$4,F150=Données!$H$5,F150=Données!$H$7,F150=Données!$H$6),"00:00",(G150-Données!$G$2)-I150)</f>
        <v>0.02083333333333337</v>
      </c>
      <c r="K150" s="5"/>
    </row>
    <row r="151" spans="1:11" ht="12.75">
      <c r="A151" s="7">
        <f t="shared" si="2"/>
        <v>39986</v>
      </c>
      <c r="B151" s="2"/>
      <c r="C151" s="2"/>
      <c r="D151" s="2"/>
      <c r="E151" s="2"/>
      <c r="F151" s="9"/>
      <c r="G151" s="5">
        <f>IF(OR(B151="",C151=""),0,MOD(C151-B151,1))+IF(OR(D151="",E151=""),0,MOD(E151-D151,1))+IF(F151="",0,VLOOKUP(F151,Données!$H$2:$I$8,2,FALSE))</f>
        <v>0</v>
      </c>
      <c r="H151" s="5"/>
      <c r="I151" s="5" t="str">
        <f>IF(H151="o",G151-Données!$G$1,"00:00")</f>
        <v>00:00</v>
      </c>
      <c r="J151" s="5">
        <f>IF(OR(F151=Données!$H$2,F151=Données!$H$3,F151=Données!$H$4,F151=Données!$H$5,F151=Données!$H$7,F151=Données!$H$6),"00:00",(G151-Données!$G$2)-I151)</f>
        <v>-0.2916666666666667</v>
      </c>
      <c r="K151" s="5"/>
    </row>
    <row r="152" spans="1:11" ht="12.75">
      <c r="A152" s="7">
        <f t="shared" si="2"/>
        <v>39987</v>
      </c>
      <c r="B152" s="18">
        <v>0.3333333333333333</v>
      </c>
      <c r="C152" s="18">
        <v>0.5</v>
      </c>
      <c r="D152" s="18">
        <v>0.5416666666666666</v>
      </c>
      <c r="E152" s="18">
        <v>0.7708333333333334</v>
      </c>
      <c r="F152" s="9"/>
      <c r="G152" s="5">
        <f>IF(OR(B152="",C152=""),0,MOD(C152-B152,1))+IF(OR(D152="",E152=""),0,MOD(E152-D152,1))+IF(F152="",0,VLOOKUP(F152,Données!$H$2:$I$8,2,FALSE))</f>
        <v>0.3958333333333334</v>
      </c>
      <c r="H152" s="5"/>
      <c r="I152" s="5" t="str">
        <f>IF(H152="o",G152-Données!$G$1,"00:00")</f>
        <v>00:00</v>
      </c>
      <c r="J152" s="5">
        <f>IF(OR(F152=Données!$H$2,F152=Données!$H$3,F152=Données!$H$4,F152=Données!$H$5,F152=Données!$H$7,F152=Données!$H$6),"00:00",(G152-Données!$G$2)-I152)</f>
        <v>0.10416666666666674</v>
      </c>
      <c r="K152" s="5"/>
    </row>
    <row r="153" spans="1:11" ht="12.75">
      <c r="A153" s="7">
        <f t="shared" si="2"/>
        <v>39988</v>
      </c>
      <c r="B153" s="18">
        <v>0.375</v>
      </c>
      <c r="C153" s="18">
        <v>0.5</v>
      </c>
      <c r="D153" s="18">
        <v>0.5416666666666666</v>
      </c>
      <c r="E153" s="18">
        <v>0.7708333333333334</v>
      </c>
      <c r="F153" s="9"/>
      <c r="G153" s="5">
        <f>IF(OR(B153="",C153=""),0,MOD(C153-B153,1))+IF(OR(D153="",E153=""),0,MOD(E153-D153,1))+IF(F153="",0,VLOOKUP(F153,Données!$H$2:$I$8,2,FALSE))</f>
        <v>0.35416666666666674</v>
      </c>
      <c r="H153" s="5"/>
      <c r="I153" s="5" t="str">
        <f>IF(H153="o",G153-Données!$G$1,"00:00")</f>
        <v>00:00</v>
      </c>
      <c r="J153" s="5">
        <f>IF(OR(F153=Données!$H$2,F153=Données!$H$3,F153=Données!$H$4,F153=Données!$H$5,F153=Données!$H$7,F153=Données!$H$6),"00:00",(G153-Données!$G$2)-I153)</f>
        <v>0.06250000000000006</v>
      </c>
      <c r="K153" s="5"/>
    </row>
    <row r="154" spans="1:11" ht="12.75">
      <c r="A154" s="7">
        <f t="shared" si="2"/>
        <v>39989</v>
      </c>
      <c r="B154" s="18">
        <v>0.375</v>
      </c>
      <c r="C154" s="18">
        <v>0.5</v>
      </c>
      <c r="D154" s="18">
        <v>0.5833333333333334</v>
      </c>
      <c r="E154" s="18">
        <v>0.7708333333333334</v>
      </c>
      <c r="F154" s="9"/>
      <c r="G154" s="5">
        <f>IF(OR(B154="",C154=""),0,MOD(C154-B154,1))+IF(OR(D154="",E154=""),0,MOD(E154-D154,1))+IF(F154="",0,VLOOKUP(F154,Données!$H$2:$I$8,2,FALSE))</f>
        <v>0.3125</v>
      </c>
      <c r="H154" s="5"/>
      <c r="I154" s="5" t="str">
        <f>IF(H154="o",G154-Données!$G$1,"00:00")</f>
        <v>00:00</v>
      </c>
      <c r="J154" s="5">
        <f>IF(OR(F154=Données!$H$2,F154=Données!$H$3,F154=Données!$H$4,F154=Données!$H$5,F154=Données!$H$7,F154=Données!$H$6),"00:00",(G154-Données!$G$2)-I154)</f>
        <v>0.020833333333333315</v>
      </c>
      <c r="K154" s="5"/>
    </row>
    <row r="155" spans="1:11" ht="12.75">
      <c r="A155" s="7">
        <f t="shared" si="2"/>
        <v>39990</v>
      </c>
      <c r="B155" s="18">
        <v>0.375</v>
      </c>
      <c r="C155" s="18">
        <v>0.5</v>
      </c>
      <c r="D155" s="18">
        <v>0.5833333333333334</v>
      </c>
      <c r="E155" s="18">
        <v>0.7708333333333334</v>
      </c>
      <c r="F155" s="9"/>
      <c r="G155" s="5">
        <f>IF(OR(B155="",C155=""),0,MOD(C155-B155,1))+IF(OR(D155="",E155=""),0,MOD(E155-D155,1))+IF(F155="",0,VLOOKUP(F155,Données!$H$2:$I$8,2,FALSE))</f>
        <v>0.3125</v>
      </c>
      <c r="H155" s="5"/>
      <c r="I155" s="5" t="str">
        <f>IF(H155="o",G155-Données!$G$1,"00:00")</f>
        <v>00:00</v>
      </c>
      <c r="J155" s="5">
        <f>IF(OR(F155=Données!$H$2,F155=Données!$H$3,F155=Données!$H$4,F155=Données!$H$5,F155=Données!$H$7,F155=Données!$H$6),"00:00",(G155-Données!$G$2)-I155)</f>
        <v>0.020833333333333315</v>
      </c>
      <c r="K155" s="5"/>
    </row>
    <row r="156" spans="1:11" ht="12.75">
      <c r="A156" s="7">
        <f t="shared" si="2"/>
        <v>39991</v>
      </c>
      <c r="B156" s="18">
        <v>0.375</v>
      </c>
      <c r="C156" s="18">
        <v>0.5</v>
      </c>
      <c r="D156" s="18">
        <v>0.5833333333333334</v>
      </c>
      <c r="E156" s="18">
        <v>0.7708333333333334</v>
      </c>
      <c r="F156" s="9"/>
      <c r="G156" s="5">
        <f>IF(OR(B156="",C156=""),0,MOD(C156-B156,1))+IF(OR(D156="",E156=""),0,MOD(E156-D156,1))+IF(F156="",0,VLOOKUP(F156,Données!$H$2:$I$8,2,FALSE))</f>
        <v>0.3125</v>
      </c>
      <c r="H156" s="5"/>
      <c r="I156" s="5" t="str">
        <f>IF(H156="o",G156-Données!$G$1,"00:00")</f>
        <v>00:00</v>
      </c>
      <c r="J156" s="5">
        <f>IF(OR(F156=Données!$H$2,F156=Données!$H$3,F156=Données!$H$4,F156=Données!$H$5,F156=Données!$H$7,F156=Données!$H$6),"00:00",(G156-Données!$G$2)-I156)</f>
        <v>0.020833333333333315</v>
      </c>
      <c r="K156" s="5"/>
    </row>
    <row r="157" spans="1:11" ht="12.75">
      <c r="A157" s="7">
        <f t="shared" si="2"/>
        <v>39992</v>
      </c>
      <c r="B157" s="18">
        <v>0.3958333333333333</v>
      </c>
      <c r="C157" s="18">
        <v>0.5</v>
      </c>
      <c r="D157" s="18">
        <v>0.5416666666666666</v>
      </c>
      <c r="E157" s="18">
        <v>0.75</v>
      </c>
      <c r="F157" s="9"/>
      <c r="G157" s="5">
        <f>IF(OR(B157="",C157=""),0,MOD(C157-B157,1))+IF(OR(D157="",E157=""),0,MOD(E157-D157,1))+IF(F157="",0,VLOOKUP(F157,Données!$H$2:$I$8,2,FALSE))</f>
        <v>0.31250000000000006</v>
      </c>
      <c r="H157" s="5"/>
      <c r="I157" s="5" t="str">
        <f>IF(H157="o",G157-Données!$G$1,"00:00")</f>
        <v>00:00</v>
      </c>
      <c r="J157" s="5">
        <f>IF(OR(F157=Données!$H$2,F157=Données!$H$3,F157=Données!$H$4,F157=Données!$H$5,F157=Données!$H$7,F157=Données!$H$6),"00:00",(G157-Données!$G$2)-I157)</f>
        <v>0.02083333333333337</v>
      </c>
      <c r="K157" s="5"/>
    </row>
    <row r="158" spans="1:11" ht="12.75">
      <c r="A158" s="7">
        <f t="shared" si="2"/>
        <v>39993</v>
      </c>
      <c r="B158" s="2"/>
      <c r="C158" s="2"/>
      <c r="D158" s="2"/>
      <c r="E158" s="2"/>
      <c r="F158" s="9"/>
      <c r="G158" s="5">
        <f>IF(OR(B158="",C158=""),0,MOD(C158-B158,1))+IF(OR(D158="",E158=""),0,MOD(E158-D158,1))+IF(F158="",0,VLOOKUP(F158,Données!$H$2:$I$8,2,FALSE))</f>
        <v>0</v>
      </c>
      <c r="H158" s="5"/>
      <c r="I158" s="5" t="str">
        <f>IF(H158="o",G158-Données!$G$1,"00:00")</f>
        <v>00:00</v>
      </c>
      <c r="J158" s="5">
        <f>IF(OR(F158=Données!$H$2,F158=Données!$H$3,F158=Données!$H$4,F158=Données!$H$5,F158=Données!$H$7,F158=Données!$H$6),"00:00",(G158-Données!$G$2)-I158)</f>
        <v>-0.2916666666666667</v>
      </c>
      <c r="K158" s="5"/>
    </row>
    <row r="159" spans="1:11" ht="12.75">
      <c r="A159" s="7">
        <f t="shared" si="2"/>
        <v>39994</v>
      </c>
      <c r="B159" s="18">
        <v>0.375</v>
      </c>
      <c r="C159" s="18">
        <v>0.5</v>
      </c>
      <c r="D159" s="18">
        <v>0.5833333333333334</v>
      </c>
      <c r="E159" s="18">
        <v>0.7708333333333334</v>
      </c>
      <c r="F159" s="9"/>
      <c r="G159" s="5">
        <f>IF(OR(B159="",C159=""),0,MOD(C159-B159,1))+IF(OR(D159="",E159=""),0,MOD(E159-D159,1))+IF(F159="",0,VLOOKUP(F159,Données!$H$2:$I$8,2,FALSE))</f>
        <v>0.3125</v>
      </c>
      <c r="H159" s="5"/>
      <c r="I159" s="5" t="str">
        <f>IF(H159="o",G159-Données!$G$1,"00:00")</f>
        <v>00:00</v>
      </c>
      <c r="J159" s="5">
        <f>IF(OR(F159=Données!$H$2,F159=Données!$H$3,F159=Données!$H$4,F159=Données!$H$5,F159=Données!$H$7,F159=Données!$H$6),"00:00",(G159-Données!$G$2)-I159)</f>
        <v>0.020833333333333315</v>
      </c>
      <c r="K159" s="5"/>
    </row>
    <row r="160" spans="1:11" ht="12.75">
      <c r="A160" s="7">
        <f t="shared" si="2"/>
        <v>39995</v>
      </c>
      <c r="B160" s="18">
        <v>0.375</v>
      </c>
      <c r="C160" s="18">
        <v>0.5</v>
      </c>
      <c r="D160" s="18">
        <v>0.5833333333333334</v>
      </c>
      <c r="E160" s="18">
        <v>0.7708333333333334</v>
      </c>
      <c r="F160" s="9"/>
      <c r="G160" s="5">
        <f>IF(OR(B160="",C160=""),0,MOD(C160-B160,1))+IF(OR(D160="",E160=""),0,MOD(E160-D160,1))+IF(F160="",0,VLOOKUP(F160,Données!$H$2:$I$8,2,FALSE))</f>
        <v>0.3125</v>
      </c>
      <c r="H160" s="5"/>
      <c r="I160" s="5" t="str">
        <f>IF(H160="o",G160-Données!$G$1,"00:00")</f>
        <v>00:00</v>
      </c>
      <c r="J160" s="5">
        <f>IF(OR(F160=Données!$H$2,F160=Données!$H$3,F160=Données!$H$4,F160=Données!$H$5,F160=Données!$H$7,F160=Données!$H$6),"00:00",(G160-Données!$G$2)-I160)</f>
        <v>0.020833333333333315</v>
      </c>
      <c r="K160" s="5"/>
    </row>
    <row r="161" spans="1:11" ht="12.75">
      <c r="A161" s="7">
        <f t="shared" si="2"/>
        <v>39996</v>
      </c>
      <c r="B161" s="18"/>
      <c r="C161" s="18"/>
      <c r="D161" s="18"/>
      <c r="E161" s="18"/>
      <c r="F161" s="9"/>
      <c r="G161" s="5">
        <f>IF(OR(B161="",C161=""),0,MOD(C161-B161,1))+IF(OR(D161="",E161=""),0,MOD(E161-D161,1))+IF(F161="",0,VLOOKUP(F161,Données!$H$2:$I$8,2,FALSE))</f>
        <v>0</v>
      </c>
      <c r="H161" s="5"/>
      <c r="I161" s="5" t="str">
        <f>IF(H161="o",G161-Données!$G$1,"00:00")</f>
        <v>00:00</v>
      </c>
      <c r="J161" s="5">
        <f>IF(OR(F161=Données!$H$2,F161=Données!$H$3,F161=Données!$H$4,F161=Données!$H$5,F161=Données!$H$7,F161=Données!$H$6),"00:00",(G161-Données!$G$2)-I161)</f>
        <v>-0.2916666666666667</v>
      </c>
      <c r="K161" s="5"/>
    </row>
    <row r="162" spans="1:11" ht="12.75">
      <c r="A162" s="7">
        <f t="shared" si="2"/>
        <v>39997</v>
      </c>
      <c r="B162" s="18">
        <v>0.375</v>
      </c>
      <c r="C162" s="18">
        <v>0.5</v>
      </c>
      <c r="D162" s="18">
        <v>0.583333333333333</v>
      </c>
      <c r="E162" s="18">
        <v>0.770833333333333</v>
      </c>
      <c r="F162" s="9"/>
      <c r="G162" s="5">
        <f>IF(OR(B162="",C162=""),0,MOD(C162-B162,1))+IF(OR(D162="",E162=""),0,MOD(E162-D162,1))+IF(F162="",0,VLOOKUP(F162,Données!$H$2:$I$8,2,FALSE))</f>
        <v>0.3125</v>
      </c>
      <c r="H162" s="5"/>
      <c r="I162" s="5" t="str">
        <f>IF(H162="o",G162-Données!$G$1,"00:00")</f>
        <v>00:00</v>
      </c>
      <c r="J162" s="5">
        <f>IF(OR(F162=Données!$H$2,F162=Données!$H$3,F162=Données!$H$4,F162=Données!$H$5,F162=Données!$H$7,F162=Données!$H$6),"00:00",(G162-Données!$G$2)-I162)</f>
        <v>0.020833333333333315</v>
      </c>
      <c r="K162" s="5"/>
    </row>
    <row r="163" spans="1:11" ht="12.75">
      <c r="A163" s="7">
        <f t="shared" si="2"/>
        <v>39998</v>
      </c>
      <c r="B163" s="18">
        <v>0.375</v>
      </c>
      <c r="C163" s="18">
        <v>0.5</v>
      </c>
      <c r="D163" s="18">
        <v>0.583333333333333</v>
      </c>
      <c r="E163" s="18">
        <v>0.770833333333333</v>
      </c>
      <c r="F163" s="9"/>
      <c r="G163" s="5">
        <f>IF(OR(B163="",C163=""),0,MOD(C163-B163,1))+IF(OR(D163="",E163=""),0,MOD(E163-D163,1))+IF(F163="",0,VLOOKUP(F163,Données!$H$2:$I$8,2,FALSE))</f>
        <v>0.3125</v>
      </c>
      <c r="H163" s="5"/>
      <c r="I163" s="5" t="str">
        <f>IF(H163="o",G163-Données!$G$1,"00:00")</f>
        <v>00:00</v>
      </c>
      <c r="J163" s="5">
        <f>IF(OR(F163=Données!$H$2,F163=Données!$H$3,F163=Données!$H$4,F163=Données!$H$5,F163=Données!$H$7,F163=Données!$H$6),"00:00",(G163-Données!$G$2)-I163)</f>
        <v>0.020833333333333315</v>
      </c>
      <c r="K163" s="5"/>
    </row>
    <row r="164" spans="1:11" ht="12.75">
      <c r="A164" s="7">
        <f t="shared" si="2"/>
        <v>39999</v>
      </c>
      <c r="B164" s="18">
        <v>0.3958333333333333</v>
      </c>
      <c r="C164" s="18">
        <v>0.5</v>
      </c>
      <c r="D164" s="18">
        <v>0.5416666666666666</v>
      </c>
      <c r="E164" s="18">
        <v>0.75</v>
      </c>
      <c r="F164" s="9"/>
      <c r="G164" s="5">
        <f>IF(OR(B164="",C164=""),0,MOD(C164-B164,1))+IF(OR(D164="",E164=""),0,MOD(E164-D164,1))+IF(F164="",0,VLOOKUP(F164,Données!$H$2:$I$8,2,FALSE))</f>
        <v>0.31250000000000006</v>
      </c>
      <c r="H164" s="5"/>
      <c r="I164" s="5" t="str">
        <f>IF(H164="o",G164-Données!$G$1,"00:00")</f>
        <v>00:00</v>
      </c>
      <c r="J164" s="5">
        <f>IF(OR(F164=Données!$H$2,F164=Données!$H$3,F164=Données!$H$4,F164=Données!$H$5,F164=Données!$H$7,F164=Données!$H$6),"00:00",(G164-Données!$G$2)-I164)</f>
        <v>0.02083333333333337</v>
      </c>
      <c r="K164" s="5"/>
    </row>
    <row r="165" spans="1:11" ht="12.75">
      <c r="A165" s="7">
        <f t="shared" si="2"/>
        <v>40000</v>
      </c>
      <c r="B165" s="2"/>
      <c r="C165" s="2"/>
      <c r="D165" s="2"/>
      <c r="E165" s="2"/>
      <c r="F165" s="9"/>
      <c r="G165" s="5">
        <f>IF(OR(B165="",C165=""),0,MOD(C165-B165,1))+IF(OR(D165="",E165=""),0,MOD(E165-D165,1))+IF(F165="",0,VLOOKUP(F165,Données!$H$2:$I$8,2,FALSE))</f>
        <v>0</v>
      </c>
      <c r="H165" s="5"/>
      <c r="I165" s="5" t="str">
        <f>IF(H165="o",G165-Données!$G$1,"00:00")</f>
        <v>00:00</v>
      </c>
      <c r="J165" s="5">
        <f>IF(OR(F165=Données!$H$2,F165=Données!$H$3,F165=Données!$H$4,F165=Données!$H$5,F165=Données!$H$7,F165=Données!$H$6),"00:00",(G165-Données!$G$2)-I165)</f>
        <v>-0.2916666666666667</v>
      </c>
      <c r="K165" s="5"/>
    </row>
    <row r="166" spans="1:11" ht="12.75">
      <c r="A166" s="7">
        <f t="shared" si="2"/>
        <v>40001</v>
      </c>
      <c r="B166" s="18">
        <v>0.375</v>
      </c>
      <c r="C166" s="18">
        <v>0.5</v>
      </c>
      <c r="D166" s="18">
        <v>0.5833333333333334</v>
      </c>
      <c r="E166" s="18">
        <v>0.7708333333333334</v>
      </c>
      <c r="F166" s="9"/>
      <c r="G166" s="5">
        <f>IF(OR(B166="",C166=""),0,MOD(C166-B166,1))+IF(OR(D166="",E166=""),0,MOD(E166-D166,1))+IF(F166="",0,VLOOKUP(F166,Données!$H$2:$I$8,2,FALSE))</f>
        <v>0.3125</v>
      </c>
      <c r="H166" s="5"/>
      <c r="I166" s="5" t="str">
        <f>IF(H166="o",G166-Données!$G$1,"00:00")</f>
        <v>00:00</v>
      </c>
      <c r="J166" s="5">
        <f>IF(OR(F166=Données!$H$2,F166=Données!$H$3,F166=Données!$H$4,F166=Données!$H$5,F166=Données!$H$7,F166=Données!$H$6),"00:00",(G166-Données!$G$2)-I166)</f>
        <v>0.020833333333333315</v>
      </c>
      <c r="K166" s="5"/>
    </row>
    <row r="167" spans="1:11" ht="12.75">
      <c r="A167" s="7">
        <f t="shared" si="2"/>
        <v>40002</v>
      </c>
      <c r="B167" s="18">
        <v>0.375</v>
      </c>
      <c r="C167" s="18">
        <v>0.5</v>
      </c>
      <c r="D167" s="18">
        <v>0.5833333333333334</v>
      </c>
      <c r="E167" s="18">
        <v>0.7708333333333334</v>
      </c>
      <c r="F167" s="9"/>
      <c r="G167" s="5">
        <f>IF(OR(B167="",C167=""),0,MOD(C167-B167,1))+IF(OR(D167="",E167=""),0,MOD(E167-D167,1))+IF(F167="",0,VLOOKUP(F167,Données!$H$2:$I$8,2,FALSE))</f>
        <v>0.3125</v>
      </c>
      <c r="H167" s="5"/>
      <c r="I167" s="5" t="str">
        <f>IF(H167="o",G167-Données!$G$1,"00:00")</f>
        <v>00:00</v>
      </c>
      <c r="J167" s="5">
        <f>IF(OR(F167=Données!$H$2,F167=Données!$H$3,F167=Données!$H$4,F167=Données!$H$5,F167=Données!$H$7,F167=Données!$H$6),"00:00",(G167-Données!$G$2)-I167)</f>
        <v>0.020833333333333315</v>
      </c>
      <c r="K167" s="5"/>
    </row>
    <row r="168" spans="1:11" ht="12.75">
      <c r="A168" s="7">
        <f t="shared" si="2"/>
        <v>40003</v>
      </c>
      <c r="B168" s="18"/>
      <c r="C168" s="18"/>
      <c r="D168" s="18"/>
      <c r="E168" s="18"/>
      <c r="F168" s="9"/>
      <c r="G168" s="5">
        <f>IF(OR(B168="",C168=""),0,MOD(C168-B168,1))+IF(OR(D168="",E168=""),0,MOD(E168-D168,1))+IF(F168="",0,VLOOKUP(F168,Données!$H$2:$I$8,2,FALSE))</f>
        <v>0</v>
      </c>
      <c r="H168" s="5"/>
      <c r="I168" s="5" t="str">
        <f>IF(H168="o",G168-Données!$G$1,"00:00")</f>
        <v>00:00</v>
      </c>
      <c r="J168" s="5">
        <f>IF(OR(F168=Données!$H$2,F168=Données!$H$3,F168=Données!$H$4,F168=Données!$H$5,F168=Données!$H$7,F168=Données!$H$6),"00:00",(G168-Données!$G$2)-I168)</f>
        <v>-0.2916666666666667</v>
      </c>
      <c r="K168" s="5"/>
    </row>
    <row r="169" spans="1:11" ht="12.75">
      <c r="A169" s="7">
        <f t="shared" si="2"/>
        <v>40004</v>
      </c>
      <c r="B169" s="18">
        <v>0.375</v>
      </c>
      <c r="C169" s="18">
        <v>0.5</v>
      </c>
      <c r="D169" s="18">
        <v>0.583333333333333</v>
      </c>
      <c r="E169" s="18">
        <v>0.770833333333333</v>
      </c>
      <c r="F169" s="9"/>
      <c r="G169" s="5">
        <f>IF(OR(B169="",C169=""),0,MOD(C169-B169,1))+IF(OR(D169="",E169=""),0,MOD(E169-D169,1))+IF(F169="",0,VLOOKUP(F169,Données!$H$2:$I$8,2,FALSE))</f>
        <v>0.3125</v>
      </c>
      <c r="H169" s="5"/>
      <c r="I169" s="5" t="str">
        <f>IF(H169="o",G169-Données!$G$1,"00:00")</f>
        <v>00:00</v>
      </c>
      <c r="J169" s="5">
        <f>IF(OR(F169=Données!$H$2,F169=Données!$H$3,F169=Données!$H$4,F169=Données!$H$5,F169=Données!$H$7,F169=Données!$H$6),"00:00",(G169-Données!$G$2)-I169)</f>
        <v>0.020833333333333315</v>
      </c>
      <c r="K169" s="5"/>
    </row>
    <row r="170" spans="1:11" ht="12.75">
      <c r="A170" s="7">
        <f t="shared" si="2"/>
        <v>40005</v>
      </c>
      <c r="B170" s="18">
        <v>0.375</v>
      </c>
      <c r="C170" s="18">
        <v>0.5</v>
      </c>
      <c r="D170" s="18">
        <v>0.583333333333333</v>
      </c>
      <c r="E170" s="18">
        <v>0.770833333333333</v>
      </c>
      <c r="F170" s="9"/>
      <c r="G170" s="5">
        <f>IF(OR(B170="",C170=""),0,MOD(C170-B170,1))+IF(OR(D170="",E170=""),0,MOD(E170-D170,1))+IF(F170="",0,VLOOKUP(F170,Données!$H$2:$I$8,2,FALSE))</f>
        <v>0.3125</v>
      </c>
      <c r="H170" s="5"/>
      <c r="I170" s="5" t="str">
        <f>IF(H170="o",G170-Données!$G$1,"00:00")</f>
        <v>00:00</v>
      </c>
      <c r="J170" s="5">
        <f>IF(OR(F170=Données!$H$2,F170=Données!$H$3,F170=Données!$H$4,F170=Données!$H$5,F170=Données!$H$7,F170=Données!$H$6),"00:00",(G170-Données!$G$2)-I170)</f>
        <v>0.020833333333333315</v>
      </c>
      <c r="K170" s="5"/>
    </row>
    <row r="171" spans="1:11" ht="12.75">
      <c r="A171" s="7">
        <f t="shared" si="2"/>
        <v>40006</v>
      </c>
      <c r="B171" s="18">
        <v>0.3958333333333333</v>
      </c>
      <c r="C171" s="18">
        <v>0.5</v>
      </c>
      <c r="D171" s="18">
        <v>0.5416666666666666</v>
      </c>
      <c r="E171" s="18">
        <v>0.75</v>
      </c>
      <c r="F171" s="9"/>
      <c r="G171" s="5">
        <f>IF(OR(B171="",C171=""),0,MOD(C171-B171,1))+IF(OR(D171="",E171=""),0,MOD(E171-D171,1))+IF(F171="",0,VLOOKUP(F171,Données!$H$2:$I$8,2,FALSE))</f>
        <v>0.31250000000000006</v>
      </c>
      <c r="H171" s="5"/>
      <c r="I171" s="5" t="str">
        <f>IF(H171="o",G171-Données!$G$1,"00:00")</f>
        <v>00:00</v>
      </c>
      <c r="J171" s="5">
        <f>IF(OR(F171=Données!$H$2,F171=Données!$H$3,F171=Données!$H$4,F171=Données!$H$5,F171=Données!$H$7,F171=Données!$H$6),"00:00",(G171-Données!$G$2)-I171)</f>
        <v>0.02083333333333337</v>
      </c>
      <c r="K171" s="5"/>
    </row>
    <row r="172" spans="1:11" ht="12.75">
      <c r="A172" s="7">
        <f t="shared" si="2"/>
        <v>40007</v>
      </c>
      <c r="B172" s="2"/>
      <c r="C172" s="2"/>
      <c r="D172" s="2"/>
      <c r="E172" s="2"/>
      <c r="F172" s="9"/>
      <c r="G172" s="5">
        <f>IF(OR(B172="",C172=""),0,MOD(C172-B172,1))+IF(OR(D172="",E172=""),0,MOD(E172-D172,1))+IF(F172="",0,VLOOKUP(F172,Données!$H$2:$I$8,2,FALSE))</f>
        <v>0</v>
      </c>
      <c r="H172" s="5"/>
      <c r="I172" s="5" t="str">
        <f>IF(H172="o",G172-Données!$G$1,"00:00")</f>
        <v>00:00</v>
      </c>
      <c r="J172" s="5">
        <f>IF(OR(F172=Données!$H$2,F172=Données!$H$3,F172=Données!$H$4,F172=Données!$H$5,F172=Données!$H$7,F172=Données!$H$6),"00:00",(G172-Données!$G$2)-I172)</f>
        <v>-0.2916666666666667</v>
      </c>
      <c r="K172" s="5"/>
    </row>
    <row r="173" spans="1:11" ht="12.75">
      <c r="A173" s="7">
        <f t="shared" si="2"/>
        <v>40008</v>
      </c>
      <c r="B173" s="18">
        <v>0.375</v>
      </c>
      <c r="C173" s="18">
        <v>0.5</v>
      </c>
      <c r="D173" s="18">
        <v>0.5833333333333334</v>
      </c>
      <c r="E173" s="18">
        <v>0.7708333333333334</v>
      </c>
      <c r="F173" s="9"/>
      <c r="G173" s="5">
        <f>IF(OR(B173="",C173=""),0,MOD(C173-B173,1))+IF(OR(D173="",E173=""),0,MOD(E173-D173,1))+IF(F173="",0,VLOOKUP(F173,Données!$H$2:$I$8,2,FALSE))</f>
        <v>0.3125</v>
      </c>
      <c r="H173" s="5"/>
      <c r="I173" s="5" t="str">
        <f>IF(H173="o",G173-Données!$G$1,"00:00")</f>
        <v>00:00</v>
      </c>
      <c r="J173" s="5">
        <f>IF(OR(F173=Données!$H$2,F173=Données!$H$3,F173=Données!$H$4,F173=Données!$H$5,F173=Données!$H$7,F173=Données!$H$6),"00:00",(G173-Données!$G$2)-I173)</f>
        <v>0.020833333333333315</v>
      </c>
      <c r="K173" s="5"/>
    </row>
    <row r="174" spans="1:11" ht="12.75">
      <c r="A174" s="7">
        <f t="shared" si="2"/>
        <v>40009</v>
      </c>
      <c r="B174" s="18">
        <v>0.375</v>
      </c>
      <c r="C174" s="18">
        <v>0.5</v>
      </c>
      <c r="D174" s="18">
        <v>0.5833333333333334</v>
      </c>
      <c r="E174" s="18">
        <v>0.7708333333333334</v>
      </c>
      <c r="F174" s="9"/>
      <c r="G174" s="5">
        <f>IF(OR(B174="",C174=""),0,MOD(C174-B174,1))+IF(OR(D174="",E174=""),0,MOD(E174-D174,1))+IF(F174="",0,VLOOKUP(F174,Données!$H$2:$I$8,2,FALSE))</f>
        <v>0.3125</v>
      </c>
      <c r="H174" s="5"/>
      <c r="I174" s="5" t="str">
        <f>IF(H174="o",G174-Données!$G$1,"00:00")</f>
        <v>00:00</v>
      </c>
      <c r="J174" s="5">
        <f>IF(OR(F174=Données!$H$2,F174=Données!$H$3,F174=Données!$H$4,F174=Données!$H$5,F174=Données!$H$7,F174=Données!$H$6),"00:00",(G174-Données!$G$2)-I174)</f>
        <v>0.020833333333333315</v>
      </c>
      <c r="K174" s="5"/>
    </row>
    <row r="175" spans="1:11" ht="12.75">
      <c r="A175" s="7">
        <f t="shared" si="2"/>
        <v>40010</v>
      </c>
      <c r="B175" s="18"/>
      <c r="C175" s="18"/>
      <c r="D175" s="18"/>
      <c r="E175" s="18"/>
      <c r="F175" s="9"/>
      <c r="G175" s="5">
        <f>IF(OR(B175="",C175=""),0,MOD(C175-B175,1))+IF(OR(D175="",E175=""),0,MOD(E175-D175,1))+IF(F175="",0,VLOOKUP(F175,Données!$H$2:$I$8,2,FALSE))</f>
        <v>0</v>
      </c>
      <c r="H175" s="5"/>
      <c r="I175" s="5" t="str">
        <f>IF(H175="o",G175-Données!$G$1,"00:00")</f>
        <v>00:00</v>
      </c>
      <c r="J175" s="5">
        <f>IF(OR(F175=Données!$H$2,F175=Données!$H$3,F175=Données!$H$4,F175=Données!$H$5,F175=Données!$H$7,F175=Données!$H$6),"00:00",(G175-Données!$G$2)-I175)</f>
        <v>-0.2916666666666667</v>
      </c>
      <c r="K175" s="5"/>
    </row>
    <row r="176" spans="1:11" ht="12.75">
      <c r="A176" s="7">
        <f t="shared" si="2"/>
        <v>40011</v>
      </c>
      <c r="B176" s="18">
        <v>0.375</v>
      </c>
      <c r="C176" s="18">
        <v>0.5</v>
      </c>
      <c r="D176" s="18">
        <v>0.583333333333333</v>
      </c>
      <c r="E176" s="18">
        <v>0.770833333333333</v>
      </c>
      <c r="F176" s="9"/>
      <c r="G176" s="5">
        <f>IF(OR(B176="",C176=""),0,MOD(C176-B176,1))+IF(OR(D176="",E176=""),0,MOD(E176-D176,1))+IF(F176="",0,VLOOKUP(F176,Données!$H$2:$I$8,2,FALSE))</f>
        <v>0.3125</v>
      </c>
      <c r="H176" s="5"/>
      <c r="I176" s="5" t="str">
        <f>IF(H176="o",G176-Données!$G$1,"00:00")</f>
        <v>00:00</v>
      </c>
      <c r="J176" s="5">
        <f>IF(OR(F176=Données!$H$2,F176=Données!$H$3,F176=Données!$H$4,F176=Données!$H$5,F176=Données!$H$7,F176=Données!$H$6),"00:00",(G176-Données!$G$2)-I176)</f>
        <v>0.020833333333333315</v>
      </c>
      <c r="K176" s="5"/>
    </row>
    <row r="177" spans="1:11" ht="12.75">
      <c r="A177" s="7">
        <f t="shared" si="2"/>
        <v>40012</v>
      </c>
      <c r="B177" s="18">
        <v>0.375</v>
      </c>
      <c r="C177" s="18">
        <v>0.5</v>
      </c>
      <c r="D177" s="18">
        <v>0.583333333333333</v>
      </c>
      <c r="E177" s="18">
        <v>0.770833333333333</v>
      </c>
      <c r="F177" s="9"/>
      <c r="G177" s="5">
        <f>IF(OR(B177="",C177=""),0,MOD(C177-B177,1))+IF(OR(D177="",E177=""),0,MOD(E177-D177,1))+IF(F177="",0,VLOOKUP(F177,Données!$H$2:$I$8,2,FALSE))</f>
        <v>0.3125</v>
      </c>
      <c r="H177" s="5"/>
      <c r="I177" s="5" t="str">
        <f>IF(H177="o",G177-Données!$G$1,"00:00")</f>
        <v>00:00</v>
      </c>
      <c r="J177" s="5">
        <f>IF(OR(F177=Données!$H$2,F177=Données!$H$3,F177=Données!$H$4,F177=Données!$H$5,F177=Données!$H$7,F177=Données!$H$6),"00:00",(G177-Données!$G$2)-I177)</f>
        <v>0.020833333333333315</v>
      </c>
      <c r="K177" s="5"/>
    </row>
    <row r="178" spans="1:11" ht="12.75">
      <c r="A178" s="7">
        <f t="shared" si="2"/>
        <v>40013</v>
      </c>
      <c r="B178" s="18">
        <v>0.3958333333333333</v>
      </c>
      <c r="C178" s="18">
        <v>0.5</v>
      </c>
      <c r="D178" s="18">
        <v>0.5416666666666666</v>
      </c>
      <c r="E178" s="18">
        <v>0.75</v>
      </c>
      <c r="F178" s="9"/>
      <c r="G178" s="5">
        <f>IF(OR(B178="",C178=""),0,MOD(C178-B178,1))+IF(OR(D178="",E178=""),0,MOD(E178-D178,1))+IF(F178="",0,VLOOKUP(F178,Données!$H$2:$I$8,2,FALSE))</f>
        <v>0.31250000000000006</v>
      </c>
      <c r="H178" s="5"/>
      <c r="I178" s="5" t="str">
        <f>IF(H178="o",G178-Données!$G$1,"00:00")</f>
        <v>00:00</v>
      </c>
      <c r="J178" s="5">
        <f>IF(OR(F178=Données!$H$2,F178=Données!$H$3,F178=Données!$H$4,F178=Données!$H$5,F178=Données!$H$7,F178=Données!$H$6),"00:00",(G178-Données!$G$2)-I178)</f>
        <v>0.02083333333333337</v>
      </c>
      <c r="K178" s="5"/>
    </row>
    <row r="179" spans="1:11" ht="12.75">
      <c r="A179" s="7">
        <f t="shared" si="2"/>
        <v>40014</v>
      </c>
      <c r="B179" s="2"/>
      <c r="C179" s="2"/>
      <c r="D179" s="2"/>
      <c r="E179" s="2"/>
      <c r="F179" s="9"/>
      <c r="G179" s="5">
        <f>IF(OR(B179="",C179=""),0,MOD(C179-B179,1))+IF(OR(D179="",E179=""),0,MOD(E179-D179,1))+IF(F179="",0,VLOOKUP(F179,Données!$H$2:$I$8,2,FALSE))</f>
        <v>0</v>
      </c>
      <c r="H179" s="5"/>
      <c r="I179" s="5" t="str">
        <f>IF(H179="o",G179-Données!$G$1,"00:00")</f>
        <v>00:00</v>
      </c>
      <c r="J179" s="5">
        <f>IF(OR(F179=Données!$H$2,F179=Données!$H$3,F179=Données!$H$4,F179=Données!$H$5,F179=Données!$H$7,F179=Données!$H$6),"00:00",(G179-Données!$G$2)-I179)</f>
        <v>-0.2916666666666667</v>
      </c>
      <c r="K179" s="5"/>
    </row>
    <row r="180" spans="1:11" ht="12.75">
      <c r="A180" s="7">
        <f t="shared" si="2"/>
        <v>40015</v>
      </c>
      <c r="B180" s="2"/>
      <c r="C180" s="2"/>
      <c r="D180" s="2"/>
      <c r="E180" s="2"/>
      <c r="F180" s="9"/>
      <c r="G180" s="5">
        <f>IF(OR(B180="",C180=""),0,MOD(C180-B180,1))+IF(OR(D180="",E180=""),0,MOD(E180-D180,1))+IF(F180="",0,VLOOKUP(F180,Données!$H$2:$I$8,2,FALSE))</f>
        <v>0</v>
      </c>
      <c r="H180" s="5"/>
      <c r="I180" s="5" t="str">
        <f>IF(H180="o",G180-Données!$G$1,"00:00")</f>
        <v>00:00</v>
      </c>
      <c r="J180" s="5">
        <f>IF(OR(F180=Données!$H$2,F180=Données!$H$3,F180=Données!$H$4,F180=Données!$H$5,F180=Données!$H$7,F180=Données!$H$6),"00:00",(G180-Données!$G$2)-I180)</f>
        <v>-0.2916666666666667</v>
      </c>
      <c r="K180" s="5"/>
    </row>
    <row r="181" spans="1:11" ht="12.75">
      <c r="A181" s="7">
        <f t="shared" si="2"/>
        <v>40016</v>
      </c>
      <c r="B181" s="2"/>
      <c r="C181" s="2"/>
      <c r="D181" s="2"/>
      <c r="E181" s="2"/>
      <c r="F181" s="9"/>
      <c r="G181" s="5">
        <f>IF(OR(B181="",C181=""),0,MOD(C181-B181,1))+IF(OR(D181="",E181=""),0,MOD(E181-D181,1))+IF(F181="",0,VLOOKUP(F181,Données!$H$2:$I$8,2,FALSE))</f>
        <v>0</v>
      </c>
      <c r="H181" s="5"/>
      <c r="I181" s="5" t="str">
        <f>IF(H181="o",G181-Données!$G$1,"00:00")</f>
        <v>00:00</v>
      </c>
      <c r="J181" s="5">
        <f>IF(OR(F181=Données!$H$2,F181=Données!$H$3,F181=Données!$H$4,F181=Données!$H$5,F181=Données!$H$7,F181=Données!$H$6),"00:00",(G181-Données!$G$2)-I181)</f>
        <v>-0.2916666666666667</v>
      </c>
      <c r="K181" s="5"/>
    </row>
    <row r="182" spans="1:11" ht="12.75">
      <c r="A182" s="7">
        <f t="shared" si="2"/>
        <v>40017</v>
      </c>
      <c r="B182" s="2"/>
      <c r="C182" s="2"/>
      <c r="D182" s="2"/>
      <c r="E182" s="2"/>
      <c r="F182" s="9"/>
      <c r="G182" s="5">
        <f>IF(OR(B182="",C182=""),0,MOD(C182-B182,1))+IF(OR(D182="",E182=""),0,MOD(E182-D182,1))+IF(F182="",0,VLOOKUP(F182,Données!$H$2:$I$8,2,FALSE))</f>
        <v>0</v>
      </c>
      <c r="H182" s="5"/>
      <c r="I182" s="5" t="str">
        <f>IF(H182="o",G182-Données!$G$1,"00:00")</f>
        <v>00:00</v>
      </c>
      <c r="J182" s="5">
        <f>IF(OR(F182=Données!$H$2,F182=Données!$H$3,F182=Données!$H$4,F182=Données!$H$5,F182=Données!$H$7,F182=Données!$H$6),"00:00",(G182-Données!$G$2)-I182)</f>
        <v>-0.2916666666666667</v>
      </c>
      <c r="K182" s="5"/>
    </row>
    <row r="183" spans="1:11" ht="12.75">
      <c r="A183" s="7">
        <f t="shared" si="2"/>
        <v>40018</v>
      </c>
      <c r="B183" s="2"/>
      <c r="C183" s="2"/>
      <c r="D183" s="2"/>
      <c r="E183" s="2"/>
      <c r="F183" s="9"/>
      <c r="G183" s="5">
        <f>IF(OR(B183="",C183=""),0,MOD(C183-B183,1))+IF(OR(D183="",E183=""),0,MOD(E183-D183,1))+IF(F183="",0,VLOOKUP(F183,Données!$H$2:$I$8,2,FALSE))</f>
        <v>0</v>
      </c>
      <c r="H183" s="5"/>
      <c r="I183" s="5" t="str">
        <f>IF(H183="o",G183-Données!$G$1,"00:00")</f>
        <v>00:00</v>
      </c>
      <c r="J183" s="5">
        <f>IF(OR(F183=Données!$H$2,F183=Données!$H$3,F183=Données!$H$4,F183=Données!$H$5,F183=Données!$H$7,F183=Données!$H$6),"00:00",(G183-Données!$G$2)-I183)</f>
        <v>-0.2916666666666667</v>
      </c>
      <c r="K183" s="5"/>
    </row>
    <row r="184" spans="1:11" ht="12.75">
      <c r="A184" s="7">
        <f t="shared" si="2"/>
        <v>40019</v>
      </c>
      <c r="B184" s="2"/>
      <c r="C184" s="2"/>
      <c r="D184" s="2"/>
      <c r="E184" s="2"/>
      <c r="F184" s="9"/>
      <c r="G184" s="5">
        <f>IF(OR(B184="",C184=""),0,MOD(C184-B184,1))+IF(OR(D184="",E184=""),0,MOD(E184-D184,1))+IF(F184="",0,VLOOKUP(F184,Données!$H$2:$I$8,2,FALSE))</f>
        <v>0</v>
      </c>
      <c r="H184" s="5"/>
      <c r="I184" s="5" t="str">
        <f>IF(H184="o",G184-Données!$G$1,"00:00")</f>
        <v>00:00</v>
      </c>
      <c r="J184" s="5">
        <f>IF(OR(F184=Données!$H$2,F184=Données!$H$3,F184=Données!$H$4,F184=Données!$H$5,F184=Données!$H$7,F184=Données!$H$6),"00:00",(G184-Données!$G$2)-I184)</f>
        <v>-0.2916666666666667</v>
      </c>
      <c r="K184" s="5"/>
    </row>
    <row r="185" spans="1:11" ht="12.75">
      <c r="A185" s="7">
        <f t="shared" si="2"/>
        <v>40020</v>
      </c>
      <c r="B185" s="2"/>
      <c r="C185" s="2"/>
      <c r="D185" s="2"/>
      <c r="E185" s="2"/>
      <c r="F185" s="9"/>
      <c r="G185" s="5">
        <f>IF(OR(B185="",C185=""),0,MOD(C185-B185,1))+IF(OR(D185="",E185=""),0,MOD(E185-D185,1))+IF(F185="",0,VLOOKUP(F185,Données!$H$2:$I$8,2,FALSE))</f>
        <v>0</v>
      </c>
      <c r="H185" s="5"/>
      <c r="I185" s="5" t="str">
        <f>IF(H185="o",G185-Données!$G$1,"00:00")</f>
        <v>00:00</v>
      </c>
      <c r="J185" s="5">
        <f>IF(OR(F185=Données!$H$2,F185=Données!$H$3,F185=Données!$H$4,F185=Données!$H$5,F185=Données!$H$7,F185=Données!$H$6),"00:00",(G185-Données!$G$2)-I185)</f>
        <v>-0.2916666666666667</v>
      </c>
      <c r="K185" s="5"/>
    </row>
    <row r="186" spans="1:11" ht="12.75">
      <c r="A186" s="7">
        <f t="shared" si="2"/>
        <v>40021</v>
      </c>
      <c r="B186" s="2"/>
      <c r="C186" s="2"/>
      <c r="D186" s="2"/>
      <c r="E186" s="2"/>
      <c r="F186" s="9"/>
      <c r="G186" s="5">
        <f>IF(OR(B186="",C186=""),0,MOD(C186-B186,1))+IF(OR(D186="",E186=""),0,MOD(E186-D186,1))+IF(F186="",0,VLOOKUP(F186,Données!$H$2:$I$8,2,FALSE))</f>
        <v>0</v>
      </c>
      <c r="H186" s="5"/>
      <c r="I186" s="5" t="str">
        <f>IF(H186="o",G186-Données!$G$1,"00:00")</f>
        <v>00:00</v>
      </c>
      <c r="J186" s="5">
        <f>IF(OR(F186=Données!$H$2,F186=Données!$H$3,F186=Données!$H$4,F186=Données!$H$5,F186=Données!$H$7,F186=Données!$H$6),"00:00",(G186-Données!$G$2)-I186)</f>
        <v>-0.2916666666666667</v>
      </c>
      <c r="K186" s="5"/>
    </row>
    <row r="187" spans="1:11" ht="12.75">
      <c r="A187" s="7">
        <f t="shared" si="2"/>
        <v>40022</v>
      </c>
      <c r="B187" s="2"/>
      <c r="C187" s="2"/>
      <c r="D187" s="2"/>
      <c r="E187" s="2"/>
      <c r="F187" s="9"/>
      <c r="G187" s="5">
        <f>IF(OR(B187="",C187=""),0,MOD(C187-B187,1))+IF(OR(D187="",E187=""),0,MOD(E187-D187,1))+IF(F187="",0,VLOOKUP(F187,Données!$H$2:$I$8,2,FALSE))</f>
        <v>0</v>
      </c>
      <c r="H187" s="5"/>
      <c r="I187" s="5" t="str">
        <f>IF(H187="o",G187-Données!$G$1,"00:00")</f>
        <v>00:00</v>
      </c>
      <c r="J187" s="5">
        <f>IF(OR(F187=Données!$H$2,F187=Données!$H$3,F187=Données!$H$4,F187=Données!$H$5,F187=Données!$H$7,F187=Données!$H$6),"00:00",(G187-Données!$G$2)-I187)</f>
        <v>-0.2916666666666667</v>
      </c>
      <c r="K187" s="5"/>
    </row>
    <row r="188" spans="1:11" ht="12.75">
      <c r="A188" s="7">
        <f t="shared" si="2"/>
        <v>40023</v>
      </c>
      <c r="B188" s="2"/>
      <c r="C188" s="2"/>
      <c r="D188" s="2"/>
      <c r="E188" s="2"/>
      <c r="F188" s="9"/>
      <c r="G188" s="5">
        <f>IF(OR(B188="",C188=""),0,MOD(C188-B188,1))+IF(OR(D188="",E188=""),0,MOD(E188-D188,1))+IF(F188="",0,VLOOKUP(F188,Données!$H$2:$I$8,2,FALSE))</f>
        <v>0</v>
      </c>
      <c r="H188" s="5"/>
      <c r="I188" s="5" t="str">
        <f>IF(H188="o",G188-Données!$G$1,"00:00")</f>
        <v>00:00</v>
      </c>
      <c r="J188" s="5">
        <f>IF(OR(F188=Données!$H$2,F188=Données!$H$3,F188=Données!$H$4,F188=Données!$H$5,F188=Données!$H$7,F188=Données!$H$6),"00:00",(G188-Données!$G$2)-I188)</f>
        <v>-0.2916666666666667</v>
      </c>
      <c r="K188" s="5"/>
    </row>
    <row r="189" spans="1:11" ht="12.75">
      <c r="A189" s="7">
        <f t="shared" si="2"/>
        <v>40024</v>
      </c>
      <c r="B189" s="2"/>
      <c r="C189" s="2"/>
      <c r="D189" s="2"/>
      <c r="E189" s="2"/>
      <c r="F189" s="9"/>
      <c r="G189" s="5">
        <f>IF(OR(B189="",C189=""),0,MOD(C189-B189,1))+IF(OR(D189="",E189=""),0,MOD(E189-D189,1))+IF(F189="",0,VLOOKUP(F189,Données!$H$2:$I$8,2,FALSE))</f>
        <v>0</v>
      </c>
      <c r="H189" s="5"/>
      <c r="I189" s="5" t="str">
        <f>IF(H189="o",G189-Données!$G$1,"00:00")</f>
        <v>00:00</v>
      </c>
      <c r="J189" s="5">
        <f>IF(OR(F189=Données!$H$2,F189=Données!$H$3,F189=Données!$H$4,F189=Données!$H$5,F189=Données!$H$7,F189=Données!$H$6),"00:00",(G189-Données!$G$2)-I189)</f>
        <v>-0.2916666666666667</v>
      </c>
      <c r="K189" s="5"/>
    </row>
    <row r="190" spans="1:11" ht="12.75">
      <c r="A190" s="7">
        <f t="shared" si="2"/>
        <v>40025</v>
      </c>
      <c r="B190" s="2"/>
      <c r="C190" s="2"/>
      <c r="D190" s="2"/>
      <c r="E190" s="2"/>
      <c r="F190" s="9"/>
      <c r="G190" s="5">
        <f>IF(OR(B190="",C190=""),0,MOD(C190-B190,1))+IF(OR(D190="",E190=""),0,MOD(E190-D190,1))+IF(F190="",0,VLOOKUP(F190,Données!$H$2:$I$8,2,FALSE))</f>
        <v>0</v>
      </c>
      <c r="H190" s="5"/>
      <c r="I190" s="5" t="str">
        <f>IF(H190="o",G190-Données!$G$1,"00:00")</f>
        <v>00:00</v>
      </c>
      <c r="J190" s="5">
        <f>IF(OR(F190=Données!$H$2,F190=Données!$H$3,F190=Données!$H$4,F190=Données!$H$5,F190=Données!$H$7,F190=Données!$H$6),"00:00",(G190-Données!$G$2)-I190)</f>
        <v>-0.2916666666666667</v>
      </c>
      <c r="K190" s="5"/>
    </row>
    <row r="191" spans="1:11" ht="12.75">
      <c r="A191" s="7">
        <f t="shared" si="2"/>
        <v>40026</v>
      </c>
      <c r="B191" s="2"/>
      <c r="C191" s="2"/>
      <c r="D191" s="2"/>
      <c r="E191" s="2"/>
      <c r="F191" s="9"/>
      <c r="G191" s="5">
        <f>IF(OR(B191="",C191=""),0,MOD(C191-B191,1))+IF(OR(D191="",E191=""),0,MOD(E191-D191,1))+IF(F191="",0,VLOOKUP(F191,Données!$H$2:$I$8,2,FALSE))</f>
        <v>0</v>
      </c>
      <c r="H191" s="5"/>
      <c r="I191" s="5" t="str">
        <f>IF(H191="o",G191-Données!$G$1,"00:00")</f>
        <v>00:00</v>
      </c>
      <c r="J191" s="5">
        <f>IF(OR(F191=Données!$H$2,F191=Données!$H$3,F191=Données!$H$4,F191=Données!$H$5,F191=Données!$H$7,F191=Données!$H$6),"00:00",(G191-Données!$G$2)-I191)</f>
        <v>-0.2916666666666667</v>
      </c>
      <c r="K191" s="5"/>
    </row>
    <row r="192" spans="1:11" ht="12.75">
      <c r="A192" s="7">
        <f t="shared" si="2"/>
        <v>40027</v>
      </c>
      <c r="B192" s="2"/>
      <c r="C192" s="2"/>
      <c r="D192" s="2"/>
      <c r="E192" s="2"/>
      <c r="F192" s="9"/>
      <c r="G192" s="5">
        <f>IF(OR(B192="",C192=""),0,MOD(C192-B192,1))+IF(OR(D192="",E192=""),0,MOD(E192-D192,1))+IF(F192="",0,VLOOKUP(F192,Données!$H$2:$I$8,2,FALSE))</f>
        <v>0</v>
      </c>
      <c r="H192" s="5"/>
      <c r="I192" s="5" t="str">
        <f>IF(H192="o",G192-Données!$G$1,"00:00")</f>
        <v>00:00</v>
      </c>
      <c r="J192" s="5">
        <f>IF(OR(F192=Données!$H$2,F192=Données!$H$3,F192=Données!$H$4,F192=Données!$H$5,F192=Données!$H$7,F192=Données!$H$6),"00:00",(G192-Données!$G$2)-I192)</f>
        <v>-0.2916666666666667</v>
      </c>
      <c r="K192" s="5"/>
    </row>
    <row r="193" spans="1:11" ht="12.75">
      <c r="A193" s="7">
        <f t="shared" si="2"/>
        <v>40028</v>
      </c>
      <c r="B193" s="2"/>
      <c r="C193" s="2"/>
      <c r="D193" s="2"/>
      <c r="E193" s="2"/>
      <c r="F193" s="9"/>
      <c r="G193" s="5">
        <f>IF(OR(B193="",C193=""),0,MOD(C193-B193,1))+IF(OR(D193="",E193=""),0,MOD(E193-D193,1))+IF(F193="",0,VLOOKUP(F193,Données!$H$2:$I$8,2,FALSE))</f>
        <v>0</v>
      </c>
      <c r="H193" s="5"/>
      <c r="I193" s="5" t="str">
        <f>IF(H193="o",G193-Données!$G$1,"00:00")</f>
        <v>00:00</v>
      </c>
      <c r="J193" s="5">
        <f>IF(OR(F193=Données!$H$2,F193=Données!$H$3,F193=Données!$H$4,F193=Données!$H$5,F193=Données!$H$7,F193=Données!$H$6),"00:00",(G193-Données!$G$2)-I193)</f>
        <v>-0.2916666666666667</v>
      </c>
      <c r="K193" s="5"/>
    </row>
    <row r="194" spans="1:11" ht="12.75">
      <c r="A194" s="7">
        <f t="shared" si="2"/>
        <v>40029</v>
      </c>
      <c r="B194" s="2"/>
      <c r="C194" s="2"/>
      <c r="D194" s="2"/>
      <c r="E194" s="2"/>
      <c r="F194" s="9"/>
      <c r="G194" s="5">
        <f>IF(OR(B194="",C194=""),0,MOD(C194-B194,1))+IF(OR(D194="",E194=""),0,MOD(E194-D194,1))+IF(F194="",0,VLOOKUP(F194,Données!$H$2:$I$8,2,FALSE))</f>
        <v>0</v>
      </c>
      <c r="H194" s="5"/>
      <c r="I194" s="5" t="str">
        <f>IF(H194="o",G194-Données!$G$1,"00:00")</f>
        <v>00:00</v>
      </c>
      <c r="J194" s="5">
        <f>IF(OR(F194=Données!$H$2,F194=Données!$H$3,F194=Données!$H$4,F194=Données!$H$5,F194=Données!$H$7,F194=Données!$H$6),"00:00",(G194-Données!$G$2)-I194)</f>
        <v>-0.2916666666666667</v>
      </c>
      <c r="K194" s="5"/>
    </row>
    <row r="195" spans="1:11" ht="12.75">
      <c r="A195" s="7">
        <f t="shared" si="2"/>
        <v>40030</v>
      </c>
      <c r="B195" s="2"/>
      <c r="C195" s="2"/>
      <c r="D195" s="2"/>
      <c r="E195" s="2"/>
      <c r="F195" s="9"/>
      <c r="G195" s="5">
        <f>IF(OR(B195="",C195=""),0,MOD(C195-B195,1))+IF(OR(D195="",E195=""),0,MOD(E195-D195,1))+IF(F195="",0,VLOOKUP(F195,Données!$H$2:$I$8,2,FALSE))</f>
        <v>0</v>
      </c>
      <c r="H195" s="5"/>
      <c r="I195" s="5" t="str">
        <f>IF(H195="o",G195-Données!$G$1,"00:00")</f>
        <v>00:00</v>
      </c>
      <c r="J195" s="5">
        <f>IF(OR(F195=Données!$H$2,F195=Données!$H$3,F195=Données!$H$4,F195=Données!$H$5,F195=Données!$H$7,F195=Données!$H$6),"00:00",(G195-Données!$G$2)-I195)</f>
        <v>-0.2916666666666667</v>
      </c>
      <c r="K195" s="5"/>
    </row>
    <row r="196" spans="1:11" ht="12.75">
      <c r="A196" s="7">
        <f t="shared" si="2"/>
        <v>40031</v>
      </c>
      <c r="B196" s="2"/>
      <c r="C196" s="2"/>
      <c r="D196" s="2"/>
      <c r="E196" s="2"/>
      <c r="F196" s="9"/>
      <c r="G196" s="5">
        <f>IF(OR(B196="",C196=""),0,MOD(C196-B196,1))+IF(OR(D196="",E196=""),0,MOD(E196-D196,1))+IF(F196="",0,VLOOKUP(F196,Données!$H$2:$I$8,2,FALSE))</f>
        <v>0</v>
      </c>
      <c r="H196" s="5"/>
      <c r="I196" s="5" t="str">
        <f>IF(H196="o",G196-Données!$G$1,"00:00")</f>
        <v>00:00</v>
      </c>
      <c r="J196" s="5">
        <f>IF(OR(F196=Données!$H$2,F196=Données!$H$3,F196=Données!$H$4,F196=Données!$H$5,F196=Données!$H$7,F196=Données!$H$6),"00:00",(G196-Données!$G$2)-I196)</f>
        <v>-0.2916666666666667</v>
      </c>
      <c r="K196" s="5"/>
    </row>
    <row r="197" spans="1:11" ht="12.75">
      <c r="A197" s="7">
        <f t="shared" si="2"/>
        <v>40032</v>
      </c>
      <c r="B197" s="2"/>
      <c r="C197" s="2"/>
      <c r="D197" s="2"/>
      <c r="E197" s="2"/>
      <c r="F197" s="9"/>
      <c r="G197" s="5">
        <f>IF(OR(B197="",C197=""),0,MOD(C197-B197,1))+IF(OR(D197="",E197=""),0,MOD(E197-D197,1))+IF(F197="",0,VLOOKUP(F197,Données!$H$2:$I$8,2,FALSE))</f>
        <v>0</v>
      </c>
      <c r="H197" s="5"/>
      <c r="I197" s="5" t="str">
        <f>IF(H197="o",G197-Données!$G$1,"00:00")</f>
        <v>00:00</v>
      </c>
      <c r="J197" s="5">
        <f>IF(OR(F197=Données!$H$2,F197=Données!$H$3,F197=Données!$H$4,F197=Données!$H$5,F197=Données!$H$7,F197=Données!$H$6),"00:00",(G197-Données!$G$2)-I197)</f>
        <v>-0.2916666666666667</v>
      </c>
      <c r="K197" s="5"/>
    </row>
    <row r="198" spans="1:11" ht="12.75">
      <c r="A198" s="7">
        <f t="shared" si="2"/>
        <v>40033</v>
      </c>
      <c r="B198" s="2"/>
      <c r="C198" s="2"/>
      <c r="D198" s="2"/>
      <c r="E198" s="2"/>
      <c r="F198" s="9"/>
      <c r="G198" s="5">
        <f>IF(OR(B198="",C198=""),0,MOD(C198-B198,1))+IF(OR(D198="",E198=""),0,MOD(E198-D198,1))+IF(F198="",0,VLOOKUP(F198,Données!$H$2:$I$8,2,FALSE))</f>
        <v>0</v>
      </c>
      <c r="H198" s="5"/>
      <c r="I198" s="5" t="str">
        <f>IF(H198="o",G198-Données!$G$1,"00:00")</f>
        <v>00:00</v>
      </c>
      <c r="J198" s="5">
        <f>IF(OR(F198=Données!$H$2,F198=Données!$H$3,F198=Données!$H$4,F198=Données!$H$5,F198=Données!$H$7,F198=Données!$H$6),"00:00",(G198-Données!$G$2)-I198)</f>
        <v>-0.2916666666666667</v>
      </c>
      <c r="K198" s="5"/>
    </row>
    <row r="199" spans="1:11" ht="12.75">
      <c r="A199" s="7">
        <f t="shared" si="2"/>
        <v>40034</v>
      </c>
      <c r="B199" s="2"/>
      <c r="C199" s="2"/>
      <c r="D199" s="2"/>
      <c r="E199" s="2"/>
      <c r="F199" s="9"/>
      <c r="G199" s="5">
        <f>IF(OR(B199="",C199=""),0,MOD(C199-B199,1))+IF(OR(D199="",E199=""),0,MOD(E199-D199,1))+IF(F199="",0,VLOOKUP(F199,Données!$H$2:$I$8,2,FALSE))</f>
        <v>0</v>
      </c>
      <c r="H199" s="5"/>
      <c r="I199" s="5" t="str">
        <f>IF(H199="o",G199-Données!$G$1,"00:00")</f>
        <v>00:00</v>
      </c>
      <c r="J199" s="5">
        <f>IF(OR(F199=Données!$H$2,F199=Données!$H$3,F199=Données!$H$4,F199=Données!$H$5,F199=Données!$H$7,F199=Données!$H$6),"00:00",(G199-Données!$G$2)-I199)</f>
        <v>-0.2916666666666667</v>
      </c>
      <c r="K199" s="5"/>
    </row>
    <row r="200" spans="1:11" ht="12.75">
      <c r="A200" s="7">
        <f t="shared" si="2"/>
        <v>40035</v>
      </c>
      <c r="B200" s="2"/>
      <c r="C200" s="2"/>
      <c r="D200" s="2"/>
      <c r="E200" s="2"/>
      <c r="F200" s="9"/>
      <c r="G200" s="5">
        <f>IF(OR(B200="",C200=""),0,MOD(C200-B200,1))+IF(OR(D200="",E200=""),0,MOD(E200-D200,1))+IF(F200="",0,VLOOKUP(F200,Données!$H$2:$I$8,2,FALSE))</f>
        <v>0</v>
      </c>
      <c r="H200" s="5"/>
      <c r="I200" s="5" t="str">
        <f>IF(H200="o",G200-Données!$G$1,"00:00")</f>
        <v>00:00</v>
      </c>
      <c r="J200" s="5">
        <f>IF(OR(F200=Données!$H$2,F200=Données!$H$3,F200=Données!$H$4,F200=Données!$H$5,F200=Données!$H$7,F200=Données!$H$6),"00:00",(G200-Données!$G$2)-I200)</f>
        <v>-0.2916666666666667</v>
      </c>
      <c r="K200" s="5"/>
    </row>
    <row r="201" spans="1:11" ht="12.75">
      <c r="A201" s="7">
        <f t="shared" si="2"/>
        <v>40036</v>
      </c>
      <c r="B201" s="2"/>
      <c r="C201" s="2"/>
      <c r="D201" s="2"/>
      <c r="E201" s="2"/>
      <c r="F201" s="9"/>
      <c r="G201" s="5">
        <f>IF(OR(B201="",C201=""),0,MOD(C201-B201,1))+IF(OR(D201="",E201=""),0,MOD(E201-D201,1))+IF(F201="",0,VLOOKUP(F201,Données!$H$2:$I$8,2,FALSE))</f>
        <v>0</v>
      </c>
      <c r="H201" s="5"/>
      <c r="I201" s="5" t="str">
        <f>IF(H201="o",G201-Données!$G$1,"00:00")</f>
        <v>00:00</v>
      </c>
      <c r="J201" s="5">
        <f>IF(OR(F201=Données!$H$2,F201=Données!$H$3,F201=Données!$H$4,F201=Données!$H$5,F201=Données!$H$7,F201=Données!$H$6),"00:00",(G201-Données!$G$2)-I201)</f>
        <v>-0.2916666666666667</v>
      </c>
      <c r="K201" s="5"/>
    </row>
    <row r="202" spans="1:11" ht="12.75">
      <c r="A202" s="7">
        <f t="shared" si="2"/>
        <v>40037</v>
      </c>
      <c r="B202" s="2"/>
      <c r="C202" s="2"/>
      <c r="D202" s="2"/>
      <c r="E202" s="2"/>
      <c r="F202" s="9"/>
      <c r="G202" s="5">
        <f>IF(OR(B202="",C202=""),0,MOD(C202-B202,1))+IF(OR(D202="",E202=""),0,MOD(E202-D202,1))+IF(F202="",0,VLOOKUP(F202,Données!$H$2:$I$8,2,FALSE))</f>
        <v>0</v>
      </c>
      <c r="H202" s="5"/>
      <c r="I202" s="5" t="str">
        <f>IF(H202="o",G202-Données!$G$1,"00:00")</f>
        <v>00:00</v>
      </c>
      <c r="J202" s="5">
        <f>IF(OR(F202=Données!$H$2,F202=Données!$H$3,F202=Données!$H$4,F202=Données!$H$5,F202=Données!$H$7,F202=Données!$H$6),"00:00",(G202-Données!$G$2)-I202)</f>
        <v>-0.2916666666666667</v>
      </c>
      <c r="K202" s="5"/>
    </row>
    <row r="203" spans="1:11" ht="12.75">
      <c r="A203" s="7">
        <f aca="true" t="shared" si="3" ref="A203:A266">A202+1</f>
        <v>40038</v>
      </c>
      <c r="B203" s="2"/>
      <c r="C203" s="2"/>
      <c r="D203" s="2"/>
      <c r="E203" s="2"/>
      <c r="F203" s="9"/>
      <c r="G203" s="5">
        <f>IF(OR(B203="",C203=""),0,MOD(C203-B203,1))+IF(OR(D203="",E203=""),0,MOD(E203-D203,1))+IF(F203="",0,VLOOKUP(F203,Données!$H$2:$I$8,2,FALSE))</f>
        <v>0</v>
      </c>
      <c r="H203" s="5"/>
      <c r="I203" s="5" t="str">
        <f>IF(H203="o",G203-Données!$G$1,"00:00")</f>
        <v>00:00</v>
      </c>
      <c r="J203" s="5">
        <f>IF(OR(F203=Données!$H$2,F203=Données!$H$3,F203=Données!$H$4,F203=Données!$H$5,F203=Données!$H$7,F203=Données!$H$6),"00:00",(G203-Données!$G$2)-I203)</f>
        <v>-0.2916666666666667</v>
      </c>
      <c r="K203" s="5"/>
    </row>
    <row r="204" spans="1:11" ht="12.75">
      <c r="A204" s="7">
        <f t="shared" si="3"/>
        <v>40039</v>
      </c>
      <c r="B204" s="2"/>
      <c r="C204" s="2"/>
      <c r="D204" s="2"/>
      <c r="E204" s="2"/>
      <c r="F204" s="9"/>
      <c r="G204" s="5">
        <f>IF(OR(B204="",C204=""),0,MOD(C204-B204,1))+IF(OR(D204="",E204=""),0,MOD(E204-D204,1))+IF(F204="",0,VLOOKUP(F204,Données!$H$2:$I$8,2,FALSE))</f>
        <v>0</v>
      </c>
      <c r="H204" s="5"/>
      <c r="I204" s="5" t="str">
        <f>IF(H204="o",G204-Données!$G$1,"00:00")</f>
        <v>00:00</v>
      </c>
      <c r="J204" s="5">
        <f>IF(OR(F204=Données!$H$2,F204=Données!$H$3,F204=Données!$H$4,F204=Données!$H$5,F204=Données!$H$7,F204=Données!$H$6),"00:00",(G204-Données!$G$2)-I204)</f>
        <v>-0.2916666666666667</v>
      </c>
      <c r="K204" s="5"/>
    </row>
    <row r="205" spans="1:11" ht="12.75">
      <c r="A205" s="7">
        <f t="shared" si="3"/>
        <v>40040</v>
      </c>
      <c r="B205" s="2"/>
      <c r="C205" s="2"/>
      <c r="D205" s="2"/>
      <c r="E205" s="2"/>
      <c r="F205" s="9"/>
      <c r="G205" s="5">
        <f>IF(OR(B205="",C205=""),0,MOD(C205-B205,1))+IF(OR(D205="",E205=""),0,MOD(E205-D205,1))+IF(F205="",0,VLOOKUP(F205,Données!$H$2:$I$8,2,FALSE))</f>
        <v>0</v>
      </c>
      <c r="H205" s="5"/>
      <c r="I205" s="5" t="str">
        <f>IF(H205="o",G205-Données!$G$1,"00:00")</f>
        <v>00:00</v>
      </c>
      <c r="J205" s="5">
        <f>IF(OR(F205=Données!$H$2,F205=Données!$H$3,F205=Données!$H$4,F205=Données!$H$5,F205=Données!$H$7,F205=Données!$H$6),"00:00",(G205-Données!$G$2)-I205)</f>
        <v>-0.2916666666666667</v>
      </c>
      <c r="K205" s="5"/>
    </row>
    <row r="206" spans="1:11" ht="12.75">
      <c r="A206" s="7">
        <f t="shared" si="3"/>
        <v>40041</v>
      </c>
      <c r="B206" s="2"/>
      <c r="C206" s="2"/>
      <c r="D206" s="2"/>
      <c r="E206" s="2"/>
      <c r="F206" s="9"/>
      <c r="G206" s="5">
        <f>IF(OR(B206="",C206=""),0,MOD(C206-B206,1))+IF(OR(D206="",E206=""),0,MOD(E206-D206,1))+IF(F206="",0,VLOOKUP(F206,Données!$H$2:$I$8,2,FALSE))</f>
        <v>0</v>
      </c>
      <c r="H206" s="5"/>
      <c r="I206" s="5" t="str">
        <f>IF(H206="o",G206-Données!$G$1,"00:00")</f>
        <v>00:00</v>
      </c>
      <c r="J206" s="5">
        <f>IF(OR(F206=Données!$H$2,F206=Données!$H$3,F206=Données!$H$4,F206=Données!$H$5,F206=Données!$H$7,F206=Données!$H$6),"00:00",(G206-Données!$G$2)-I206)</f>
        <v>-0.2916666666666667</v>
      </c>
      <c r="K206" s="5"/>
    </row>
    <row r="207" spans="1:11" ht="12.75">
      <c r="A207" s="7">
        <f t="shared" si="3"/>
        <v>40042</v>
      </c>
      <c r="B207" s="2"/>
      <c r="C207" s="2"/>
      <c r="D207" s="2"/>
      <c r="E207" s="2"/>
      <c r="F207" s="9"/>
      <c r="G207" s="5">
        <f>IF(OR(B207="",C207=""),0,MOD(C207-B207,1))+IF(OR(D207="",E207=""),0,MOD(E207-D207,1))+IF(F207="",0,VLOOKUP(F207,Données!$H$2:$I$8,2,FALSE))</f>
        <v>0</v>
      </c>
      <c r="H207" s="5"/>
      <c r="I207" s="5" t="str">
        <f>IF(H207="o",G207-Données!$G$1,"00:00")</f>
        <v>00:00</v>
      </c>
      <c r="J207" s="5">
        <f>IF(OR(F207=Données!$H$2,F207=Données!$H$3,F207=Données!$H$4,F207=Données!$H$5,F207=Données!$H$7,F207=Données!$H$6),"00:00",(G207-Données!$G$2)-I207)</f>
        <v>-0.2916666666666667</v>
      </c>
      <c r="K207" s="5"/>
    </row>
    <row r="208" spans="1:11" ht="12.75">
      <c r="A208" s="7">
        <f t="shared" si="3"/>
        <v>40043</v>
      </c>
      <c r="B208" s="2"/>
      <c r="C208" s="2"/>
      <c r="D208" s="2"/>
      <c r="E208" s="2"/>
      <c r="F208" s="9"/>
      <c r="G208" s="5">
        <f>IF(OR(B208="",C208=""),0,MOD(C208-B208,1))+IF(OR(D208="",E208=""),0,MOD(E208-D208,1))+IF(F208="",0,VLOOKUP(F208,Données!$H$2:$I$8,2,FALSE))</f>
        <v>0</v>
      </c>
      <c r="H208" s="5"/>
      <c r="I208" s="5" t="str">
        <f>IF(H208="o",G208-Données!$G$1,"00:00")</f>
        <v>00:00</v>
      </c>
      <c r="J208" s="5">
        <f>IF(OR(F208=Données!$H$2,F208=Données!$H$3,F208=Données!$H$4,F208=Données!$H$5,F208=Données!$H$7,F208=Données!$H$6),"00:00",(G208-Données!$G$2)-I208)</f>
        <v>-0.2916666666666667</v>
      </c>
      <c r="K208" s="5"/>
    </row>
    <row r="209" spans="1:11" ht="12.75">
      <c r="A209" s="7">
        <f t="shared" si="3"/>
        <v>40044</v>
      </c>
      <c r="B209" s="2"/>
      <c r="C209" s="2"/>
      <c r="D209" s="2"/>
      <c r="E209" s="2"/>
      <c r="F209" s="9"/>
      <c r="G209" s="5">
        <f>IF(OR(B209="",C209=""),0,MOD(C209-B209,1))+IF(OR(D209="",E209=""),0,MOD(E209-D209,1))+IF(F209="",0,VLOOKUP(F209,Données!$H$2:$I$8,2,FALSE))</f>
        <v>0</v>
      </c>
      <c r="H209" s="5"/>
      <c r="I209" s="5" t="str">
        <f>IF(H209="o",G209-Données!$G$1,"00:00")</f>
        <v>00:00</v>
      </c>
      <c r="J209" s="5">
        <f>IF(OR(F209=Données!$H$2,F209=Données!$H$3,F209=Données!$H$4,F209=Données!$H$5,F209=Données!$H$7,F209=Données!$H$6),"00:00",(G209-Données!$G$2)-I209)</f>
        <v>-0.2916666666666667</v>
      </c>
      <c r="K209" s="5"/>
    </row>
    <row r="210" spans="1:11" ht="12.75">
      <c r="A210" s="7">
        <f t="shared" si="3"/>
        <v>40045</v>
      </c>
      <c r="B210" s="2"/>
      <c r="C210" s="2"/>
      <c r="D210" s="2"/>
      <c r="E210" s="2"/>
      <c r="F210" s="9"/>
      <c r="G210" s="5">
        <f>IF(OR(B210="",C210=""),0,MOD(C210-B210,1))+IF(OR(D210="",E210=""),0,MOD(E210-D210,1))+IF(F210="",0,VLOOKUP(F210,Données!$H$2:$I$8,2,FALSE))</f>
        <v>0</v>
      </c>
      <c r="H210" s="5"/>
      <c r="I210" s="5" t="str">
        <f>IF(H210="o",G210-Données!$G$1,"00:00")</f>
        <v>00:00</v>
      </c>
      <c r="J210" s="5">
        <f>IF(OR(F210=Données!$H$2,F210=Données!$H$3,F210=Données!$H$4,F210=Données!$H$5,F210=Données!$H$7,F210=Données!$H$6),"00:00",(G210-Données!$G$2)-I210)</f>
        <v>-0.2916666666666667</v>
      </c>
      <c r="K210" s="5"/>
    </row>
    <row r="211" spans="1:11" ht="12.75">
      <c r="A211" s="7">
        <f t="shared" si="3"/>
        <v>40046</v>
      </c>
      <c r="B211" s="2"/>
      <c r="C211" s="2"/>
      <c r="D211" s="2"/>
      <c r="E211" s="2"/>
      <c r="F211" s="9"/>
      <c r="G211" s="5">
        <f>IF(OR(B211="",C211=""),0,MOD(C211-B211,1))+IF(OR(D211="",E211=""),0,MOD(E211-D211,1))+IF(F211="",0,VLOOKUP(F211,Données!$H$2:$I$8,2,FALSE))</f>
        <v>0</v>
      </c>
      <c r="H211" s="5"/>
      <c r="I211" s="5" t="str">
        <f>IF(H211="o",G211-Données!$G$1,"00:00")</f>
        <v>00:00</v>
      </c>
      <c r="J211" s="5">
        <f>IF(OR(F211=Données!$H$2,F211=Données!$H$3,F211=Données!$H$4,F211=Données!$H$5,F211=Données!$H$7,F211=Données!$H$6),"00:00",(G211-Données!$G$2)-I211)</f>
        <v>-0.2916666666666667</v>
      </c>
      <c r="K211" s="5"/>
    </row>
    <row r="212" spans="1:11" ht="12.75">
      <c r="A212" s="7">
        <f t="shared" si="3"/>
        <v>40047</v>
      </c>
      <c r="B212" s="2"/>
      <c r="C212" s="2"/>
      <c r="D212" s="2"/>
      <c r="E212" s="2"/>
      <c r="F212" s="9"/>
      <c r="G212" s="5">
        <f>IF(OR(B212="",C212=""),0,MOD(C212-B212,1))+IF(OR(D212="",E212=""),0,MOD(E212-D212,1))+IF(F212="",0,VLOOKUP(F212,Données!$H$2:$I$8,2,FALSE))</f>
        <v>0</v>
      </c>
      <c r="H212" s="5"/>
      <c r="I212" s="5" t="str">
        <f>IF(H212="o",G212-Données!$G$1,"00:00")</f>
        <v>00:00</v>
      </c>
      <c r="J212" s="5">
        <f>IF(OR(F212=Données!$H$2,F212=Données!$H$3,F212=Données!$H$4,F212=Données!$H$5,F212=Données!$H$7,F212=Données!$H$6),"00:00",(G212-Données!$G$2)-I212)</f>
        <v>-0.2916666666666667</v>
      </c>
      <c r="K212" s="5"/>
    </row>
    <row r="213" spans="1:11" ht="12.75">
      <c r="A213" s="7">
        <f t="shared" si="3"/>
        <v>40048</v>
      </c>
      <c r="B213" s="2"/>
      <c r="C213" s="2"/>
      <c r="D213" s="2"/>
      <c r="E213" s="2"/>
      <c r="F213" s="9"/>
      <c r="G213" s="5">
        <f>IF(OR(B213="",C213=""),0,MOD(C213-B213,1))+IF(OR(D213="",E213=""),0,MOD(E213-D213,1))+IF(F213="",0,VLOOKUP(F213,Données!$H$2:$I$8,2,FALSE))</f>
        <v>0</v>
      </c>
      <c r="H213" s="5"/>
      <c r="I213" s="5" t="str">
        <f>IF(H213="o",G213-Données!$G$1,"00:00")</f>
        <v>00:00</v>
      </c>
      <c r="J213" s="5">
        <f>IF(OR(F213=Données!$H$2,F213=Données!$H$3,F213=Données!$H$4,F213=Données!$H$5,F213=Données!$H$7,F213=Données!$H$6),"00:00",(G213-Données!$G$2)-I213)</f>
        <v>-0.2916666666666667</v>
      </c>
      <c r="K213" s="5"/>
    </row>
    <row r="214" spans="1:11" ht="12.75">
      <c r="A214" s="7">
        <f t="shared" si="3"/>
        <v>40049</v>
      </c>
      <c r="B214" s="2"/>
      <c r="C214" s="2"/>
      <c r="D214" s="2"/>
      <c r="E214" s="2"/>
      <c r="F214" s="9"/>
      <c r="G214" s="5">
        <f>IF(OR(B214="",C214=""),0,MOD(C214-B214,1))+IF(OR(D214="",E214=""),0,MOD(E214-D214,1))+IF(F214="",0,VLOOKUP(F214,Données!$H$2:$I$8,2,FALSE))</f>
        <v>0</v>
      </c>
      <c r="H214" s="5"/>
      <c r="I214" s="5" t="str">
        <f>IF(H214="o",G214-Données!$G$1,"00:00")</f>
        <v>00:00</v>
      </c>
      <c r="J214" s="5">
        <f>IF(OR(F214=Données!$H$2,F214=Données!$H$3,F214=Données!$H$4,F214=Données!$H$5,F214=Données!$H$7,F214=Données!$H$6),"00:00",(G214-Données!$G$2)-I214)</f>
        <v>-0.2916666666666667</v>
      </c>
      <c r="K214" s="5"/>
    </row>
    <row r="215" spans="1:11" ht="12.75">
      <c r="A215" s="7">
        <f t="shared" si="3"/>
        <v>40050</v>
      </c>
      <c r="B215" s="2"/>
      <c r="C215" s="2"/>
      <c r="D215" s="2"/>
      <c r="E215" s="2"/>
      <c r="F215" s="9"/>
      <c r="G215" s="5">
        <f>IF(OR(B215="",C215=""),0,MOD(C215-B215,1))+IF(OR(D215="",E215=""),0,MOD(E215-D215,1))+IF(F215="",0,VLOOKUP(F215,Données!$H$2:$I$8,2,FALSE))</f>
        <v>0</v>
      </c>
      <c r="H215" s="5"/>
      <c r="I215" s="5" t="str">
        <f>IF(H215="o",G215-Données!$G$1,"00:00")</f>
        <v>00:00</v>
      </c>
      <c r="J215" s="5">
        <f>IF(OR(F215=Données!$H$2,F215=Données!$H$3,F215=Données!$H$4,F215=Données!$H$5,F215=Données!$H$7,F215=Données!$H$6),"00:00",(G215-Données!$G$2)-I215)</f>
        <v>-0.2916666666666667</v>
      </c>
      <c r="K215" s="5"/>
    </row>
    <row r="216" spans="1:11" ht="12.75">
      <c r="A216" s="7">
        <f t="shared" si="3"/>
        <v>40051</v>
      </c>
      <c r="B216" s="2"/>
      <c r="C216" s="2"/>
      <c r="D216" s="2"/>
      <c r="E216" s="2"/>
      <c r="F216" s="9"/>
      <c r="G216" s="5">
        <f>IF(OR(B216="",C216=""),0,MOD(C216-B216,1))+IF(OR(D216="",E216=""),0,MOD(E216-D216,1))+IF(F216="",0,VLOOKUP(F216,Données!$H$2:$I$8,2,FALSE))</f>
        <v>0</v>
      </c>
      <c r="H216" s="5"/>
      <c r="I216" s="5" t="str">
        <f>IF(H216="o",G216-Données!$G$1,"00:00")</f>
        <v>00:00</v>
      </c>
      <c r="J216" s="5">
        <f>IF(OR(F216=Données!$H$2,F216=Données!$H$3,F216=Données!$H$4,F216=Données!$H$5,F216=Données!$H$7,F216=Données!$H$6),"00:00",(G216-Données!$G$2)-I216)</f>
        <v>-0.2916666666666667</v>
      </c>
      <c r="K216" s="5"/>
    </row>
    <row r="217" spans="1:11" ht="12.75">
      <c r="A217" s="7">
        <f t="shared" si="3"/>
        <v>40052</v>
      </c>
      <c r="B217" s="2"/>
      <c r="C217" s="2"/>
      <c r="D217" s="2"/>
      <c r="E217" s="2"/>
      <c r="F217" s="9"/>
      <c r="G217" s="5">
        <f>IF(OR(B217="",C217=""),0,MOD(C217-B217,1))+IF(OR(D217="",E217=""),0,MOD(E217-D217,1))+IF(F217="",0,VLOOKUP(F217,Données!$H$2:$I$8,2,FALSE))</f>
        <v>0</v>
      </c>
      <c r="H217" s="5"/>
      <c r="I217" s="5" t="str">
        <f>IF(H217="o",G217-Données!$G$1,"00:00")</f>
        <v>00:00</v>
      </c>
      <c r="J217" s="5">
        <f>IF(OR(F217=Données!$H$2,F217=Données!$H$3,F217=Données!$H$4,F217=Données!$H$5,F217=Données!$H$7,F217=Données!$H$6),"00:00",(G217-Données!$G$2)-I217)</f>
        <v>-0.2916666666666667</v>
      </c>
      <c r="K217" s="5"/>
    </row>
    <row r="218" spans="1:11" ht="12.75">
      <c r="A218" s="7">
        <f t="shared" si="3"/>
        <v>40053</v>
      </c>
      <c r="B218" s="2"/>
      <c r="C218" s="2"/>
      <c r="D218" s="2"/>
      <c r="E218" s="2"/>
      <c r="F218" s="9"/>
      <c r="G218" s="5">
        <f>IF(OR(B218="",C218=""),0,MOD(C218-B218,1))+IF(OR(D218="",E218=""),0,MOD(E218-D218,1))+IF(F218="",0,VLOOKUP(F218,Données!$H$2:$I$8,2,FALSE))</f>
        <v>0</v>
      </c>
      <c r="H218" s="5"/>
      <c r="I218" s="5" t="str">
        <f>IF(H218="o",G218-Données!$G$1,"00:00")</f>
        <v>00:00</v>
      </c>
      <c r="J218" s="5">
        <f>IF(OR(F218=Données!$H$2,F218=Données!$H$3,F218=Données!$H$4,F218=Données!$H$5,F218=Données!$H$7,F218=Données!$H$6),"00:00",(G218-Données!$G$2)-I218)</f>
        <v>-0.2916666666666667</v>
      </c>
      <c r="K218" s="5"/>
    </row>
    <row r="219" spans="1:11" ht="12.75">
      <c r="A219" s="7">
        <f t="shared" si="3"/>
        <v>40054</v>
      </c>
      <c r="B219" s="2"/>
      <c r="C219" s="2"/>
      <c r="D219" s="2"/>
      <c r="E219" s="2"/>
      <c r="F219" s="9"/>
      <c r="G219" s="5">
        <f>IF(OR(B219="",C219=""),0,MOD(C219-B219,1))+IF(OR(D219="",E219=""),0,MOD(E219-D219,1))+IF(F219="",0,VLOOKUP(F219,Données!$H$2:$I$8,2,FALSE))</f>
        <v>0</v>
      </c>
      <c r="H219" s="5"/>
      <c r="I219" s="5" t="str">
        <f>IF(H219="o",G219-Données!$G$1,"00:00")</f>
        <v>00:00</v>
      </c>
      <c r="J219" s="5">
        <f>IF(OR(F219=Données!$H$2,F219=Données!$H$3,F219=Données!$H$4,F219=Données!$H$5,F219=Données!$H$7,F219=Données!$H$6),"00:00",(G219-Données!$G$2)-I219)</f>
        <v>-0.2916666666666667</v>
      </c>
      <c r="K219" s="5"/>
    </row>
    <row r="220" spans="1:11" ht="12.75">
      <c r="A220" s="7">
        <f t="shared" si="3"/>
        <v>40055</v>
      </c>
      <c r="B220" s="2"/>
      <c r="C220" s="2"/>
      <c r="D220" s="2"/>
      <c r="E220" s="2"/>
      <c r="F220" s="9"/>
      <c r="G220" s="5">
        <f>IF(OR(B220="",C220=""),0,MOD(C220-B220,1))+IF(OR(D220="",E220=""),0,MOD(E220-D220,1))+IF(F220="",0,VLOOKUP(F220,Données!$H$2:$I$8,2,FALSE))</f>
        <v>0</v>
      </c>
      <c r="H220" s="5"/>
      <c r="I220" s="5" t="str">
        <f>IF(H220="o",G220-Données!$G$1,"00:00")</f>
        <v>00:00</v>
      </c>
      <c r="J220" s="5">
        <f>IF(OR(F220=Données!$H$2,F220=Données!$H$3,F220=Données!$H$4,F220=Données!$H$5,F220=Données!$H$7,F220=Données!$H$6),"00:00",(G220-Données!$G$2)-I220)</f>
        <v>-0.2916666666666667</v>
      </c>
      <c r="K220" s="5"/>
    </row>
    <row r="221" spans="1:11" ht="12.75">
      <c r="A221" s="7">
        <f t="shared" si="3"/>
        <v>40056</v>
      </c>
      <c r="B221" s="2"/>
      <c r="C221" s="2"/>
      <c r="D221" s="2"/>
      <c r="E221" s="2"/>
      <c r="F221" s="9"/>
      <c r="G221" s="5">
        <f>IF(OR(B221="",C221=""),0,MOD(C221-B221,1))+IF(OR(D221="",E221=""),0,MOD(E221-D221,1))+IF(F221="",0,VLOOKUP(F221,Données!$H$2:$I$8,2,FALSE))</f>
        <v>0</v>
      </c>
      <c r="H221" s="5"/>
      <c r="I221" s="5" t="str">
        <f>IF(H221="o",G221-Données!$G$1,"00:00")</f>
        <v>00:00</v>
      </c>
      <c r="J221" s="5">
        <f>IF(OR(F221=Données!$H$2,F221=Données!$H$3,F221=Données!$H$4,F221=Données!$H$5,F221=Données!$H$7,F221=Données!$H$6),"00:00",(G221-Données!$G$2)-I221)</f>
        <v>-0.2916666666666667</v>
      </c>
      <c r="K221" s="5"/>
    </row>
    <row r="222" spans="1:11" ht="12.75">
      <c r="A222" s="7">
        <f t="shared" si="3"/>
        <v>40057</v>
      </c>
      <c r="B222" s="2"/>
      <c r="C222" s="2"/>
      <c r="D222" s="2"/>
      <c r="E222" s="2"/>
      <c r="F222" s="9"/>
      <c r="G222" s="5">
        <f>IF(OR(B222="",C222=""),0,MOD(C222-B222,1))+IF(OR(D222="",E222=""),0,MOD(E222-D222,1))+IF(F222="",0,VLOOKUP(F222,Données!$H$2:$I$8,2,FALSE))</f>
        <v>0</v>
      </c>
      <c r="H222" s="5"/>
      <c r="I222" s="5" t="str">
        <f>IF(H222="o",G222-Données!$G$1,"00:00")</f>
        <v>00:00</v>
      </c>
      <c r="J222" s="5">
        <f>IF(OR(F222=Données!$H$2,F222=Données!$H$3,F222=Données!$H$4,F222=Données!$H$5,F222=Données!$H$7,F222=Données!$H$6),"00:00",(G222-Données!$G$2)-I222)</f>
        <v>-0.2916666666666667</v>
      </c>
      <c r="K222" s="5"/>
    </row>
    <row r="223" spans="1:11" ht="12.75">
      <c r="A223" s="7">
        <f t="shared" si="3"/>
        <v>40058</v>
      </c>
      <c r="B223" s="2"/>
      <c r="C223" s="2"/>
      <c r="D223" s="2"/>
      <c r="E223" s="2"/>
      <c r="F223" s="9"/>
      <c r="G223" s="5">
        <f>IF(OR(B223="",C223=""),0,MOD(C223-B223,1))+IF(OR(D223="",E223=""),0,MOD(E223-D223,1))+IF(F223="",0,VLOOKUP(F223,Données!$H$2:$I$8,2,FALSE))</f>
        <v>0</v>
      </c>
      <c r="H223" s="5"/>
      <c r="I223" s="5" t="str">
        <f>IF(H223="o",G223-Données!$G$1,"00:00")</f>
        <v>00:00</v>
      </c>
      <c r="J223" s="5">
        <f>IF(OR(F223=Données!$H$2,F223=Données!$H$3,F223=Données!$H$4,F223=Données!$H$5,F223=Données!$H$7,F223=Données!$H$6),"00:00",(G223-Données!$G$2)-I223)</f>
        <v>-0.2916666666666667</v>
      </c>
      <c r="K223" s="5"/>
    </row>
    <row r="224" spans="1:11" ht="12.75">
      <c r="A224" s="7">
        <f t="shared" si="3"/>
        <v>40059</v>
      </c>
      <c r="B224" s="2"/>
      <c r="C224" s="2"/>
      <c r="D224" s="2"/>
      <c r="E224" s="2"/>
      <c r="F224" s="9"/>
      <c r="G224" s="5">
        <f>IF(OR(B224="",C224=""),0,MOD(C224-B224,1))+IF(OR(D224="",E224=""),0,MOD(E224-D224,1))+IF(F224="",0,VLOOKUP(F224,Données!$H$2:$I$8,2,FALSE))</f>
        <v>0</v>
      </c>
      <c r="H224" s="5"/>
      <c r="I224" s="5" t="str">
        <f>IF(H224="o",G224-Données!$G$1,"00:00")</f>
        <v>00:00</v>
      </c>
      <c r="J224" s="5">
        <f>IF(OR(F224=Données!$H$2,F224=Données!$H$3,F224=Données!$H$4,F224=Données!$H$5,F224=Données!$H$7,F224=Données!$H$6),"00:00",(G224-Données!$G$2)-I224)</f>
        <v>-0.2916666666666667</v>
      </c>
      <c r="K224" s="5"/>
    </row>
    <row r="225" spans="1:11" ht="12.75">
      <c r="A225" s="7">
        <f t="shared" si="3"/>
        <v>40060</v>
      </c>
      <c r="B225" s="2"/>
      <c r="C225" s="2"/>
      <c r="D225" s="2"/>
      <c r="E225" s="2"/>
      <c r="F225" s="9"/>
      <c r="G225" s="5">
        <f>IF(OR(B225="",C225=""),0,MOD(C225-B225,1))+IF(OR(D225="",E225=""),0,MOD(E225-D225,1))+IF(F225="",0,VLOOKUP(F225,Données!$H$2:$I$8,2,FALSE))</f>
        <v>0</v>
      </c>
      <c r="H225" s="5"/>
      <c r="I225" s="5" t="str">
        <f>IF(H225="o",G225-Données!$G$1,"00:00")</f>
        <v>00:00</v>
      </c>
      <c r="J225" s="5">
        <f>IF(OR(F225=Données!$H$2,F225=Données!$H$3,F225=Données!$H$4,F225=Données!$H$5,F225=Données!$H$7,F225=Données!$H$6),"00:00",(G225-Données!$G$2)-I225)</f>
        <v>-0.2916666666666667</v>
      </c>
      <c r="K225" s="5"/>
    </row>
    <row r="226" spans="1:11" ht="12.75">
      <c r="A226" s="7">
        <f t="shared" si="3"/>
        <v>40061</v>
      </c>
      <c r="B226" s="2"/>
      <c r="C226" s="2"/>
      <c r="D226" s="2"/>
      <c r="E226" s="2"/>
      <c r="F226" s="9"/>
      <c r="G226" s="5">
        <f>IF(OR(B226="",C226=""),0,MOD(C226-B226,1))+IF(OR(D226="",E226=""),0,MOD(E226-D226,1))+IF(F226="",0,VLOOKUP(F226,Données!$H$2:$I$8,2,FALSE))</f>
        <v>0</v>
      </c>
      <c r="H226" s="5"/>
      <c r="I226" s="5" t="str">
        <f>IF(H226="o",G226-Données!$G$1,"00:00")</f>
        <v>00:00</v>
      </c>
      <c r="J226" s="5">
        <f>IF(OR(F226=Données!$H$2,F226=Données!$H$3,F226=Données!$H$4,F226=Données!$H$5,F226=Données!$H$7,F226=Données!$H$6),"00:00",(G226-Données!$G$2)-I226)</f>
        <v>-0.2916666666666667</v>
      </c>
      <c r="K226" s="5"/>
    </row>
    <row r="227" spans="1:11" ht="12.75">
      <c r="A227" s="7">
        <f t="shared" si="3"/>
        <v>40062</v>
      </c>
      <c r="B227" s="2"/>
      <c r="C227" s="2"/>
      <c r="D227" s="2"/>
      <c r="E227" s="2"/>
      <c r="F227" s="9"/>
      <c r="G227" s="5">
        <f>IF(OR(B227="",C227=""),0,MOD(C227-B227,1))+IF(OR(D227="",E227=""),0,MOD(E227-D227,1))+IF(F227="",0,VLOOKUP(F227,Données!$H$2:$I$8,2,FALSE))</f>
        <v>0</v>
      </c>
      <c r="H227" s="5"/>
      <c r="I227" s="5" t="str">
        <f>IF(H227="o",G227-Données!$G$1,"00:00")</f>
        <v>00:00</v>
      </c>
      <c r="J227" s="5">
        <f>IF(OR(F227=Données!$H$2,F227=Données!$H$3,F227=Données!$H$4,F227=Données!$H$5,F227=Données!$H$7,F227=Données!$H$6),"00:00",(G227-Données!$G$2)-I227)</f>
        <v>-0.2916666666666667</v>
      </c>
      <c r="K227" s="5"/>
    </row>
    <row r="228" spans="1:11" ht="12.75">
      <c r="A228" s="7">
        <f t="shared" si="3"/>
        <v>40063</v>
      </c>
      <c r="B228" s="2"/>
      <c r="C228" s="2"/>
      <c r="D228" s="2"/>
      <c r="E228" s="2"/>
      <c r="F228" s="9"/>
      <c r="G228" s="5">
        <f>IF(OR(B228="",C228=""),0,MOD(C228-B228,1))+IF(OR(D228="",E228=""),0,MOD(E228-D228,1))+IF(F228="",0,VLOOKUP(F228,Données!$H$2:$I$8,2,FALSE))</f>
        <v>0</v>
      </c>
      <c r="H228" s="5"/>
      <c r="I228" s="5" t="str">
        <f>IF(H228="o",G228-Données!$G$1,"00:00")</f>
        <v>00:00</v>
      </c>
      <c r="J228" s="5">
        <f>IF(OR(F228=Données!$H$2,F228=Données!$H$3,F228=Données!$H$4,F228=Données!$H$5,F228=Données!$H$7,F228=Données!$H$6),"00:00",(G228-Données!$G$2)-I228)</f>
        <v>-0.2916666666666667</v>
      </c>
      <c r="K228" s="5"/>
    </row>
    <row r="229" spans="1:11" ht="12.75">
      <c r="A229" s="7">
        <f t="shared" si="3"/>
        <v>40064</v>
      </c>
      <c r="B229" s="2"/>
      <c r="C229" s="2"/>
      <c r="D229" s="2"/>
      <c r="E229" s="2"/>
      <c r="F229" s="9"/>
      <c r="G229" s="5">
        <f>IF(OR(B229="",C229=""),0,MOD(C229-B229,1))+IF(OR(D229="",E229=""),0,MOD(E229-D229,1))+IF(F229="",0,VLOOKUP(F229,Données!$H$2:$I$8,2,FALSE))</f>
        <v>0</v>
      </c>
      <c r="H229" s="5"/>
      <c r="I229" s="5" t="str">
        <f>IF(H229="o",G229-Données!$G$1,"00:00")</f>
        <v>00:00</v>
      </c>
      <c r="J229" s="5">
        <f>IF(OR(F229=Données!$H$2,F229=Données!$H$3,F229=Données!$H$4,F229=Données!$H$5,F229=Données!$H$7,F229=Données!$H$6),"00:00",(G229-Données!$G$2)-I229)</f>
        <v>-0.2916666666666667</v>
      </c>
      <c r="K229" s="5"/>
    </row>
    <row r="230" spans="1:11" ht="12.75">
      <c r="A230" s="7">
        <f t="shared" si="3"/>
        <v>40065</v>
      </c>
      <c r="B230" s="2"/>
      <c r="C230" s="2"/>
      <c r="D230" s="2"/>
      <c r="E230" s="2"/>
      <c r="F230" s="9"/>
      <c r="G230" s="5">
        <f>IF(OR(B230="",C230=""),0,MOD(C230-B230,1))+IF(OR(D230="",E230=""),0,MOD(E230-D230,1))+IF(F230="",0,VLOOKUP(F230,Données!$H$2:$I$8,2,FALSE))</f>
        <v>0</v>
      </c>
      <c r="H230" s="5"/>
      <c r="I230" s="5" t="str">
        <f>IF(H230="o",G230-Données!$G$1,"00:00")</f>
        <v>00:00</v>
      </c>
      <c r="J230" s="5">
        <f>IF(OR(F230=Données!$H$2,F230=Données!$H$3,F230=Données!$H$4,F230=Données!$H$5,F230=Données!$H$7,F230=Données!$H$6),"00:00",(G230-Données!$G$2)-I230)</f>
        <v>-0.2916666666666667</v>
      </c>
      <c r="K230" s="5"/>
    </row>
    <row r="231" spans="1:11" ht="12.75">
      <c r="A231" s="7">
        <f t="shared" si="3"/>
        <v>40066</v>
      </c>
      <c r="B231" s="2"/>
      <c r="C231" s="2"/>
      <c r="D231" s="2"/>
      <c r="E231" s="2"/>
      <c r="F231" s="9"/>
      <c r="G231" s="5">
        <f>IF(OR(B231="",C231=""),0,MOD(C231-B231,1))+IF(OR(D231="",E231=""),0,MOD(E231-D231,1))+IF(F231="",0,VLOOKUP(F231,Données!$H$2:$I$8,2,FALSE))</f>
        <v>0</v>
      </c>
      <c r="H231" s="5"/>
      <c r="I231" s="5" t="str">
        <f>IF(H231="o",G231-Données!$G$1,"00:00")</f>
        <v>00:00</v>
      </c>
      <c r="J231" s="5">
        <f>IF(OR(F231=Données!$H$2,F231=Données!$H$3,F231=Données!$H$4,F231=Données!$H$5,F231=Données!$H$7,F231=Données!$H$6),"00:00",(G231-Données!$G$2)-I231)</f>
        <v>-0.2916666666666667</v>
      </c>
      <c r="K231" s="5"/>
    </row>
    <row r="232" spans="1:11" ht="12.75">
      <c r="A232" s="7">
        <f t="shared" si="3"/>
        <v>40067</v>
      </c>
      <c r="B232" s="2"/>
      <c r="C232" s="2"/>
      <c r="D232" s="2"/>
      <c r="E232" s="2"/>
      <c r="F232" s="9"/>
      <c r="G232" s="5">
        <f>IF(OR(B232="",C232=""),0,MOD(C232-B232,1))+IF(OR(D232="",E232=""),0,MOD(E232-D232,1))+IF(F232="",0,VLOOKUP(F232,Données!$H$2:$I$8,2,FALSE))</f>
        <v>0</v>
      </c>
      <c r="H232" s="5"/>
      <c r="I232" s="5" t="str">
        <f>IF(H232="o",G232-Données!$G$1,"00:00")</f>
        <v>00:00</v>
      </c>
      <c r="J232" s="5">
        <f>IF(OR(F232=Données!$H$2,F232=Données!$H$3,F232=Données!$H$4,F232=Données!$H$5,F232=Données!$H$7,F232=Données!$H$6),"00:00",(G232-Données!$G$2)-I232)</f>
        <v>-0.2916666666666667</v>
      </c>
      <c r="K232" s="5"/>
    </row>
    <row r="233" spans="1:11" ht="12.75">
      <c r="A233" s="7">
        <f t="shared" si="3"/>
        <v>40068</v>
      </c>
      <c r="B233" s="2"/>
      <c r="C233" s="2"/>
      <c r="D233" s="2"/>
      <c r="E233" s="2"/>
      <c r="F233" s="9"/>
      <c r="G233" s="5">
        <f>IF(OR(B233="",C233=""),0,MOD(C233-B233,1))+IF(OR(D233="",E233=""),0,MOD(E233-D233,1))+IF(F233="",0,VLOOKUP(F233,Données!$H$2:$I$8,2,FALSE))</f>
        <v>0</v>
      </c>
      <c r="H233" s="5"/>
      <c r="I233" s="5" t="str">
        <f>IF(H233="o",G233-Données!$G$1,"00:00")</f>
        <v>00:00</v>
      </c>
      <c r="J233" s="5">
        <f>IF(OR(F233=Données!$H$2,F233=Données!$H$3,F233=Données!$H$4,F233=Données!$H$5,F233=Données!$H$7,F233=Données!$H$6),"00:00",(G233-Données!$G$2)-I233)</f>
        <v>-0.2916666666666667</v>
      </c>
      <c r="K233" s="5"/>
    </row>
    <row r="234" spans="1:11" ht="12.75">
      <c r="A234" s="7">
        <f t="shared" si="3"/>
        <v>40069</v>
      </c>
      <c r="B234" s="2"/>
      <c r="C234" s="2"/>
      <c r="D234" s="2"/>
      <c r="E234" s="2"/>
      <c r="F234" s="9"/>
      <c r="G234" s="5">
        <f>IF(OR(B234="",C234=""),0,MOD(C234-B234,1))+IF(OR(D234="",E234=""),0,MOD(E234-D234,1))+IF(F234="",0,VLOOKUP(F234,Données!$H$2:$I$8,2,FALSE))</f>
        <v>0</v>
      </c>
      <c r="H234" s="5"/>
      <c r="I234" s="5" t="str">
        <f>IF(H234="o",G234-Données!$G$1,"00:00")</f>
        <v>00:00</v>
      </c>
      <c r="J234" s="5">
        <f>IF(OR(F234=Données!$H$2,F234=Données!$H$3,F234=Données!$H$4,F234=Données!$H$5,F234=Données!$H$7,F234=Données!$H$6),"00:00",(G234-Données!$G$2)-I234)</f>
        <v>-0.2916666666666667</v>
      </c>
      <c r="K234" s="5"/>
    </row>
    <row r="235" spans="1:11" ht="12.75">
      <c r="A235" s="7">
        <f t="shared" si="3"/>
        <v>40070</v>
      </c>
      <c r="B235" s="2"/>
      <c r="C235" s="2"/>
      <c r="D235" s="2"/>
      <c r="E235" s="2"/>
      <c r="F235" s="9"/>
      <c r="G235" s="5">
        <f>IF(OR(B235="",C235=""),0,MOD(C235-B235,1))+IF(OR(D235="",E235=""),0,MOD(E235-D235,1))+IF(F235="",0,VLOOKUP(F235,Données!$H$2:$I$8,2,FALSE))</f>
        <v>0</v>
      </c>
      <c r="H235" s="5"/>
      <c r="I235" s="5" t="str">
        <f>IF(H235="o",G235-Données!$G$1,"00:00")</f>
        <v>00:00</v>
      </c>
      <c r="J235" s="5">
        <f>IF(OR(F235=Données!$H$2,F235=Données!$H$3,F235=Données!$H$4,F235=Données!$H$5,F235=Données!$H$7,F235=Données!$H$6),"00:00",(G235-Données!$G$2)-I235)</f>
        <v>-0.2916666666666667</v>
      </c>
      <c r="K235" s="5"/>
    </row>
    <row r="236" spans="1:11" ht="12.75">
      <c r="A236" s="7">
        <f t="shared" si="3"/>
        <v>40071</v>
      </c>
      <c r="B236" s="2"/>
      <c r="C236" s="2"/>
      <c r="D236" s="2"/>
      <c r="E236" s="2"/>
      <c r="F236" s="9"/>
      <c r="G236" s="5">
        <f>IF(OR(B236="",C236=""),0,MOD(C236-B236,1))+IF(OR(D236="",E236=""),0,MOD(E236-D236,1))+IF(F236="",0,VLOOKUP(F236,Données!$H$2:$I$8,2,FALSE))</f>
        <v>0</v>
      </c>
      <c r="H236" s="5"/>
      <c r="I236" s="5" t="str">
        <f>IF(H236="o",G236-Données!$G$1,"00:00")</f>
        <v>00:00</v>
      </c>
      <c r="J236" s="5">
        <f>IF(OR(F236=Données!$H$2,F236=Données!$H$3,F236=Données!$H$4,F236=Données!$H$5,F236=Données!$H$7,F236=Données!$H$6),"00:00",(G236-Données!$G$2)-I236)</f>
        <v>-0.2916666666666667</v>
      </c>
      <c r="K236" s="5"/>
    </row>
    <row r="237" spans="1:11" ht="12.75">
      <c r="A237" s="7">
        <f t="shared" si="3"/>
        <v>40072</v>
      </c>
      <c r="B237" s="2"/>
      <c r="C237" s="2"/>
      <c r="D237" s="2"/>
      <c r="E237" s="2"/>
      <c r="F237" s="9"/>
      <c r="G237" s="5">
        <f>IF(OR(B237="",C237=""),0,MOD(C237-B237,1))+IF(OR(D237="",E237=""),0,MOD(E237-D237,1))+IF(F237="",0,VLOOKUP(F237,Données!$H$2:$I$8,2,FALSE))</f>
        <v>0</v>
      </c>
      <c r="H237" s="5"/>
      <c r="I237" s="5" t="str">
        <f>IF(H237="o",G237-Données!$G$1,"00:00")</f>
        <v>00:00</v>
      </c>
      <c r="J237" s="5">
        <f>IF(OR(F237=Données!$H$2,F237=Données!$H$3,F237=Données!$H$4,F237=Données!$H$5,F237=Données!$H$7,F237=Données!$H$6),"00:00",(G237-Données!$G$2)-I237)</f>
        <v>-0.2916666666666667</v>
      </c>
      <c r="K237" s="5"/>
    </row>
    <row r="238" spans="1:11" ht="12.75">
      <c r="A238" s="7">
        <f t="shared" si="3"/>
        <v>40073</v>
      </c>
      <c r="B238" s="2"/>
      <c r="C238" s="2"/>
      <c r="D238" s="2"/>
      <c r="E238" s="2"/>
      <c r="F238" s="9"/>
      <c r="G238" s="5">
        <f>IF(OR(B238="",C238=""),0,MOD(C238-B238,1))+IF(OR(D238="",E238=""),0,MOD(E238-D238,1))+IF(F238="",0,VLOOKUP(F238,Données!$H$2:$I$8,2,FALSE))</f>
        <v>0</v>
      </c>
      <c r="H238" s="5"/>
      <c r="I238" s="5" t="str">
        <f>IF(H238="o",G238-Données!$G$1,"00:00")</f>
        <v>00:00</v>
      </c>
      <c r="J238" s="5">
        <f>IF(OR(F238=Données!$H$2,F238=Données!$H$3,F238=Données!$H$4,F238=Données!$H$5,F238=Données!$H$7,F238=Données!$H$6),"00:00",(G238-Données!$G$2)-I238)</f>
        <v>-0.2916666666666667</v>
      </c>
      <c r="K238" s="5"/>
    </row>
    <row r="239" spans="1:11" ht="12.75">
      <c r="A239" s="7">
        <f t="shared" si="3"/>
        <v>40074</v>
      </c>
      <c r="B239" s="2"/>
      <c r="C239" s="2"/>
      <c r="D239" s="2"/>
      <c r="E239" s="2"/>
      <c r="F239" s="9"/>
      <c r="G239" s="5">
        <f>IF(OR(B239="",C239=""),0,MOD(C239-B239,1))+IF(OR(D239="",E239=""),0,MOD(E239-D239,1))+IF(F239="",0,VLOOKUP(F239,Données!$H$2:$I$8,2,FALSE))</f>
        <v>0</v>
      </c>
      <c r="H239" s="5"/>
      <c r="I239" s="5" t="str">
        <f>IF(H239="o",G239-Données!$G$1,"00:00")</f>
        <v>00:00</v>
      </c>
      <c r="J239" s="5">
        <f>IF(OR(F239=Données!$H$2,F239=Données!$H$3,F239=Données!$H$4,F239=Données!$H$5,F239=Données!$H$7,F239=Données!$H$6),"00:00",(G239-Données!$G$2)-I239)</f>
        <v>-0.2916666666666667</v>
      </c>
      <c r="K239" s="5"/>
    </row>
    <row r="240" spans="1:11" ht="12.75">
      <c r="A240" s="7">
        <f t="shared" si="3"/>
        <v>40075</v>
      </c>
      <c r="B240" s="2"/>
      <c r="C240" s="2"/>
      <c r="D240" s="2"/>
      <c r="E240" s="2"/>
      <c r="F240" s="9"/>
      <c r="G240" s="5">
        <f>IF(OR(B240="",C240=""),0,MOD(C240-B240,1))+IF(OR(D240="",E240=""),0,MOD(E240-D240,1))+IF(F240="",0,VLOOKUP(F240,Données!$H$2:$I$8,2,FALSE))</f>
        <v>0</v>
      </c>
      <c r="H240" s="5"/>
      <c r="I240" s="5" t="str">
        <f>IF(H240="o",G240-Données!$G$1,"00:00")</f>
        <v>00:00</v>
      </c>
      <c r="J240" s="5">
        <f>IF(OR(F240=Données!$H$2,F240=Données!$H$3,F240=Données!$H$4,F240=Données!$H$5,F240=Données!$H$7,F240=Données!$H$6),"00:00",(G240-Données!$G$2)-I240)</f>
        <v>-0.2916666666666667</v>
      </c>
      <c r="K240" s="5"/>
    </row>
    <row r="241" spans="1:11" ht="12.75">
      <c r="A241" s="7">
        <f t="shared" si="3"/>
        <v>40076</v>
      </c>
      <c r="B241" s="2"/>
      <c r="C241" s="2"/>
      <c r="D241" s="2"/>
      <c r="E241" s="2"/>
      <c r="F241" s="9"/>
      <c r="G241" s="5">
        <f>IF(OR(B241="",C241=""),0,MOD(C241-B241,1))+IF(OR(D241="",E241=""),0,MOD(E241-D241,1))+IF(F241="",0,VLOOKUP(F241,Données!$H$2:$I$8,2,FALSE))</f>
        <v>0</v>
      </c>
      <c r="H241" s="5"/>
      <c r="I241" s="5" t="str">
        <f>IF(H241="o",G241-Données!$G$1,"00:00")</f>
        <v>00:00</v>
      </c>
      <c r="J241" s="5">
        <f>IF(OR(F241=Données!$H$2,F241=Données!$H$3,F241=Données!$H$4,F241=Données!$H$5,F241=Données!$H$7,F241=Données!$H$6),"00:00",(G241-Données!$G$2)-I241)</f>
        <v>-0.2916666666666667</v>
      </c>
      <c r="K241" s="5"/>
    </row>
    <row r="242" spans="1:11" ht="12.75">
      <c r="A242" s="7">
        <f t="shared" si="3"/>
        <v>40077</v>
      </c>
      <c r="B242" s="2"/>
      <c r="C242" s="2"/>
      <c r="D242" s="2"/>
      <c r="E242" s="2"/>
      <c r="F242" s="9"/>
      <c r="G242" s="5">
        <f>IF(OR(B242="",C242=""),0,MOD(C242-B242,1))+IF(OR(D242="",E242=""),0,MOD(E242-D242,1))+IF(F242="",0,VLOOKUP(F242,Données!$H$2:$I$8,2,FALSE))</f>
        <v>0</v>
      </c>
      <c r="H242" s="5"/>
      <c r="I242" s="5" t="str">
        <f>IF(H242="o",G242-Données!$G$1,"00:00")</f>
        <v>00:00</v>
      </c>
      <c r="J242" s="5">
        <f>IF(OR(F242=Données!$H$2,F242=Données!$H$3,F242=Données!$H$4,F242=Données!$H$5,F242=Données!$H$7,F242=Données!$H$6),"00:00",(G242-Données!$G$2)-I242)</f>
        <v>-0.2916666666666667</v>
      </c>
      <c r="K242" s="5"/>
    </row>
    <row r="243" spans="1:11" ht="12.75">
      <c r="A243" s="7">
        <f t="shared" si="3"/>
        <v>40078</v>
      </c>
      <c r="B243" s="2"/>
      <c r="C243" s="2"/>
      <c r="D243" s="2"/>
      <c r="E243" s="2"/>
      <c r="F243" s="9"/>
      <c r="G243" s="5">
        <f>IF(OR(B243="",C243=""),0,MOD(C243-B243,1))+IF(OR(D243="",E243=""),0,MOD(E243-D243,1))+IF(F243="",0,VLOOKUP(F243,Données!$H$2:$I$8,2,FALSE))</f>
        <v>0</v>
      </c>
      <c r="H243" s="5"/>
      <c r="I243" s="5" t="str">
        <f>IF(H243="o",G243-Données!$G$1,"00:00")</f>
        <v>00:00</v>
      </c>
      <c r="J243" s="5">
        <f>IF(OR(F243=Données!$H$2,F243=Données!$H$3,F243=Données!$H$4,F243=Données!$H$5,F243=Données!$H$7,F243=Données!$H$6),"00:00",(G243-Données!$G$2)-I243)</f>
        <v>-0.2916666666666667</v>
      </c>
      <c r="K243" s="5"/>
    </row>
    <row r="244" spans="1:11" ht="12.75">
      <c r="A244" s="7">
        <f t="shared" si="3"/>
        <v>40079</v>
      </c>
      <c r="B244" s="2"/>
      <c r="C244" s="2"/>
      <c r="D244" s="2"/>
      <c r="E244" s="2"/>
      <c r="F244" s="9"/>
      <c r="G244" s="5">
        <f>IF(OR(B244="",C244=""),0,MOD(C244-B244,1))+IF(OR(D244="",E244=""),0,MOD(E244-D244,1))+IF(F244="",0,VLOOKUP(F244,Données!$H$2:$I$8,2,FALSE))</f>
        <v>0</v>
      </c>
      <c r="H244" s="5"/>
      <c r="I244" s="5" t="str">
        <f>IF(H244="o",G244-Données!$G$1,"00:00")</f>
        <v>00:00</v>
      </c>
      <c r="J244" s="5">
        <f>IF(OR(F244=Données!$H$2,F244=Données!$H$3,F244=Données!$H$4,F244=Données!$H$5,F244=Données!$H$7,F244=Données!$H$6),"00:00",(G244-Données!$G$2)-I244)</f>
        <v>-0.2916666666666667</v>
      </c>
      <c r="K244" s="5"/>
    </row>
    <row r="245" spans="1:11" ht="12.75">
      <c r="A245" s="7">
        <f t="shared" si="3"/>
        <v>40080</v>
      </c>
      <c r="B245" s="2"/>
      <c r="C245" s="2"/>
      <c r="D245" s="2"/>
      <c r="E245" s="2"/>
      <c r="F245" s="9"/>
      <c r="G245" s="5">
        <f>IF(OR(B245="",C245=""),0,MOD(C245-B245,1))+IF(OR(D245="",E245=""),0,MOD(E245-D245,1))+IF(F245="",0,VLOOKUP(F245,Données!$H$2:$I$8,2,FALSE))</f>
        <v>0</v>
      </c>
      <c r="H245" s="5"/>
      <c r="I245" s="5" t="str">
        <f>IF(H245="o",G245-Données!$G$1,"00:00")</f>
        <v>00:00</v>
      </c>
      <c r="J245" s="5">
        <f>IF(OR(F245=Données!$H$2,F245=Données!$H$3,F245=Données!$H$4,F245=Données!$H$5,F245=Données!$H$7,F245=Données!$H$6),"00:00",(G245-Données!$G$2)-I245)</f>
        <v>-0.2916666666666667</v>
      </c>
      <c r="K245" s="5"/>
    </row>
    <row r="246" spans="1:11" ht="12.75">
      <c r="A246" s="7">
        <f t="shared" si="3"/>
        <v>40081</v>
      </c>
      <c r="B246" s="2"/>
      <c r="C246" s="3"/>
      <c r="D246" s="2"/>
      <c r="E246" s="2"/>
      <c r="F246" s="9"/>
      <c r="G246" s="5">
        <f>IF(OR(B246="",C246=""),0,MOD(C246-B246,1))+IF(OR(D246="",E246=""),0,MOD(E246-D246,1))+IF(F246="",0,VLOOKUP(F246,Données!$H$2:$I$8,2,FALSE))</f>
        <v>0</v>
      </c>
      <c r="H246" s="5"/>
      <c r="I246" s="5" t="str">
        <f>IF(H246="o",G246-Données!$G$1,"00:00")</f>
        <v>00:00</v>
      </c>
      <c r="J246" s="5">
        <f>IF(OR(F246=Données!$H$2,F246=Données!$H$3,F246=Données!$H$4,F246=Données!$H$5,F246=Données!$H$7,F246=Données!$H$6),"00:00",(G246-Données!$G$2)-I246)</f>
        <v>-0.2916666666666667</v>
      </c>
      <c r="K246" s="5"/>
    </row>
    <row r="247" spans="1:11" ht="12.75">
      <c r="A247" s="7">
        <f t="shared" si="3"/>
        <v>40082</v>
      </c>
      <c r="B247" s="2"/>
      <c r="C247" s="2"/>
      <c r="D247" s="2"/>
      <c r="E247" s="2"/>
      <c r="F247" s="9"/>
      <c r="G247" s="5">
        <f>IF(OR(B247="",C247=""),0,MOD(C247-B247,1))+IF(OR(D247="",E247=""),0,MOD(E247-D247,1))+IF(F247="",0,VLOOKUP(F247,Données!$H$2:$I$8,2,FALSE))</f>
        <v>0</v>
      </c>
      <c r="H247" s="5"/>
      <c r="I247" s="5" t="str">
        <f>IF(H247="o",G247-Données!$G$1,"00:00")</f>
        <v>00:00</v>
      </c>
      <c r="J247" s="5">
        <f>IF(OR(F247=Données!$H$2,F247=Données!$H$3,F247=Données!$H$4,F247=Données!$H$5,F247=Données!$H$7,F247=Données!$H$6),"00:00",(G247-Données!$G$2)-I247)</f>
        <v>-0.2916666666666667</v>
      </c>
      <c r="K247" s="5"/>
    </row>
    <row r="248" spans="1:11" ht="12.75">
      <c r="A248" s="7">
        <f t="shared" si="3"/>
        <v>40083</v>
      </c>
      <c r="B248" s="2"/>
      <c r="C248" s="2"/>
      <c r="D248" s="2"/>
      <c r="E248" s="2"/>
      <c r="F248" s="9"/>
      <c r="G248" s="5">
        <f>IF(OR(B248="",C248=""),0,MOD(C248-B248,1))+IF(OR(D248="",E248=""),0,MOD(E248-D248,1))+IF(F248="",0,VLOOKUP(F248,Données!$H$2:$I$8,2,FALSE))</f>
        <v>0</v>
      </c>
      <c r="H248" s="5"/>
      <c r="I248" s="5" t="str">
        <f>IF(H248="o",G248-Données!$G$1,"00:00")</f>
        <v>00:00</v>
      </c>
      <c r="J248" s="5">
        <f>IF(OR(F248=Données!$H$2,F248=Données!$H$3,F248=Données!$H$4,F248=Données!$H$5,F248=Données!$H$7,F248=Données!$H$6),"00:00",(G248-Données!$G$2)-I248)</f>
        <v>-0.2916666666666667</v>
      </c>
      <c r="K248" s="5"/>
    </row>
    <row r="249" spans="1:11" ht="12.75">
      <c r="A249" s="7">
        <f t="shared" si="3"/>
        <v>40084</v>
      </c>
      <c r="B249" s="3"/>
      <c r="C249" s="2"/>
      <c r="D249" s="2"/>
      <c r="E249" s="2"/>
      <c r="F249" s="9"/>
      <c r="G249" s="5">
        <f>IF(OR(B249="",C249=""),0,MOD(C249-B249,1))+IF(OR(D249="",E249=""),0,MOD(E249-D249,1))+IF(F249="",0,VLOOKUP(F249,Données!$H$2:$I$8,2,FALSE))</f>
        <v>0</v>
      </c>
      <c r="H249" s="5"/>
      <c r="I249" s="5" t="str">
        <f>IF(H249="o",G249-Données!$G$1,"00:00")</f>
        <v>00:00</v>
      </c>
      <c r="J249" s="5">
        <f>IF(OR(F249=Données!$H$2,F249=Données!$H$3,F249=Données!$H$4,F249=Données!$H$5,F249=Données!$H$7,F249=Données!$H$6),"00:00",(G249-Données!$G$2)-I249)</f>
        <v>-0.2916666666666667</v>
      </c>
      <c r="K249" s="5"/>
    </row>
    <row r="250" spans="1:11" ht="12.75">
      <c r="A250" s="7">
        <f t="shared" si="3"/>
        <v>40085</v>
      </c>
      <c r="B250" s="3"/>
      <c r="C250" s="2"/>
      <c r="D250" s="2"/>
      <c r="E250" s="2"/>
      <c r="F250" s="9"/>
      <c r="G250" s="5">
        <f>IF(OR(B250="",C250=""),0,MOD(C250-B250,1))+IF(OR(D250="",E250=""),0,MOD(E250-D250,1))+IF(F250="",0,VLOOKUP(F250,Données!$H$2:$I$8,2,FALSE))</f>
        <v>0</v>
      </c>
      <c r="H250" s="5"/>
      <c r="I250" s="5" t="str">
        <f>IF(H250="o",G250-Données!$G$1,"00:00")</f>
        <v>00:00</v>
      </c>
      <c r="J250" s="5">
        <f>IF(OR(F250=Données!$H$2,F250=Données!$H$3,F250=Données!$H$4,F250=Données!$H$5,F250=Données!$H$7,F250=Données!$H$6),"00:00",(G250-Données!$G$2)-I250)</f>
        <v>-0.2916666666666667</v>
      </c>
      <c r="K250" s="5"/>
    </row>
    <row r="251" spans="1:11" ht="12.75">
      <c r="A251" s="7">
        <f t="shared" si="3"/>
        <v>40086</v>
      </c>
      <c r="B251" s="2"/>
      <c r="C251" s="2"/>
      <c r="D251" s="2"/>
      <c r="E251" s="2"/>
      <c r="F251" s="9"/>
      <c r="G251" s="5">
        <f>IF(OR(B251="",C251=""),0,MOD(C251-B251,1))+IF(OR(D251="",E251=""),0,MOD(E251-D251,1))+IF(F251="",0,VLOOKUP(F251,Données!$H$2:$I$8,2,FALSE))</f>
        <v>0</v>
      </c>
      <c r="H251" s="5"/>
      <c r="I251" s="5" t="str">
        <f>IF(H251="o",G251-Données!$G$1,"00:00")</f>
        <v>00:00</v>
      </c>
      <c r="J251" s="5">
        <f>IF(OR(F251=Données!$H$2,F251=Données!$H$3,F251=Données!$H$4,F251=Données!$H$5,F251=Données!$H$7,F251=Données!$H$6),"00:00",(G251-Données!$G$2)-I251)</f>
        <v>-0.2916666666666667</v>
      </c>
      <c r="K251" s="5"/>
    </row>
    <row r="252" spans="1:11" ht="12.75">
      <c r="A252" s="7">
        <f t="shared" si="3"/>
        <v>40087</v>
      </c>
      <c r="B252" s="3"/>
      <c r="C252" s="2"/>
      <c r="D252" s="2"/>
      <c r="E252" s="2"/>
      <c r="F252" s="9"/>
      <c r="G252" s="5">
        <f>IF(OR(B252="",C252=""),0,MOD(C252-B252,1))+IF(OR(D252="",E252=""),0,MOD(E252-D252,1))+IF(F252="",0,VLOOKUP(F252,Données!$H$2:$I$8,2,FALSE))</f>
        <v>0</v>
      </c>
      <c r="H252" s="5"/>
      <c r="I252" s="5" t="str">
        <f>IF(H252="o",G252-Données!$G$1,"00:00")</f>
        <v>00:00</v>
      </c>
      <c r="J252" s="5">
        <f>IF(OR(F252=Données!$H$2,F252=Données!$H$3,F252=Données!$H$4,F252=Données!$H$5,F252=Données!$H$7,F252=Données!$H$6),"00:00",(G252-Données!$G$2)-I252)</f>
        <v>-0.2916666666666667</v>
      </c>
      <c r="K252" s="5"/>
    </row>
    <row r="253" spans="1:11" ht="12.75">
      <c r="A253" s="7">
        <f t="shared" si="3"/>
        <v>40088</v>
      </c>
      <c r="B253" s="3"/>
      <c r="C253" s="2"/>
      <c r="D253" s="2"/>
      <c r="E253" s="2"/>
      <c r="F253" s="9"/>
      <c r="G253" s="5">
        <f>IF(OR(B253="",C253=""),0,MOD(C253-B253,1))+IF(OR(D253="",E253=""),0,MOD(E253-D253,1))+IF(F253="",0,VLOOKUP(F253,Données!$H$2:$I$8,2,FALSE))</f>
        <v>0</v>
      </c>
      <c r="H253" s="5"/>
      <c r="I253" s="5" t="str">
        <f>IF(H253="o",G253-Données!$G$1,"00:00")</f>
        <v>00:00</v>
      </c>
      <c r="J253" s="5">
        <f>IF(OR(F253=Données!$H$2,F253=Données!$H$3,F253=Données!$H$4,F253=Données!$H$5,F253=Données!$H$7,F253=Données!$H$6),"00:00",(G253-Données!$G$2)-I253)</f>
        <v>-0.2916666666666667</v>
      </c>
      <c r="K253" s="5"/>
    </row>
    <row r="254" spans="1:11" ht="12.75">
      <c r="A254" s="7">
        <f t="shared" si="3"/>
        <v>40089</v>
      </c>
      <c r="B254" s="2"/>
      <c r="C254" s="2"/>
      <c r="D254" s="2"/>
      <c r="E254" s="2"/>
      <c r="F254" s="9"/>
      <c r="G254" s="5">
        <f>IF(OR(B254="",C254=""),0,MOD(C254-B254,1))+IF(OR(D254="",E254=""),0,MOD(E254-D254,1))+IF(F254="",0,VLOOKUP(F254,Données!$H$2:$I$8,2,FALSE))</f>
        <v>0</v>
      </c>
      <c r="H254" s="5"/>
      <c r="I254" s="5" t="str">
        <f>IF(H254="o",G254-Données!$G$1,"00:00")</f>
        <v>00:00</v>
      </c>
      <c r="J254" s="5">
        <f>IF(OR(F254=Données!$H$2,F254=Données!$H$3,F254=Données!$H$4,F254=Données!$H$5,F254=Données!$H$7,F254=Données!$H$6),"00:00",(G254-Données!$G$2)-I254)</f>
        <v>-0.2916666666666667</v>
      </c>
      <c r="K254" s="5"/>
    </row>
    <row r="255" spans="1:11" ht="12.75">
      <c r="A255" s="7">
        <f t="shared" si="3"/>
        <v>40090</v>
      </c>
      <c r="B255" s="2"/>
      <c r="C255" s="2"/>
      <c r="D255" s="2"/>
      <c r="E255" s="2"/>
      <c r="F255" s="9"/>
      <c r="G255" s="5">
        <f>IF(OR(B255="",C255=""),0,MOD(C255-B255,1))+IF(OR(D255="",E255=""),0,MOD(E255-D255,1))+IF(F255="",0,VLOOKUP(F255,Données!$H$2:$I$8,2,FALSE))</f>
        <v>0</v>
      </c>
      <c r="H255" s="5"/>
      <c r="I255" s="5" t="str">
        <f>IF(H255="o",G255-Données!$G$1,"00:00")</f>
        <v>00:00</v>
      </c>
      <c r="J255" s="5">
        <f>IF(OR(F255=Données!$H$2,F255=Données!$H$3,F255=Données!$H$4,F255=Données!$H$5,F255=Données!$H$7,F255=Données!$H$6),"00:00",(G255-Données!$G$2)-I255)</f>
        <v>-0.2916666666666667</v>
      </c>
      <c r="K255" s="5"/>
    </row>
    <row r="256" spans="1:11" ht="12.75">
      <c r="A256" s="7">
        <f t="shared" si="3"/>
        <v>40091</v>
      </c>
      <c r="B256" s="2"/>
      <c r="C256" s="2"/>
      <c r="D256" s="2"/>
      <c r="E256" s="2"/>
      <c r="F256" s="9"/>
      <c r="G256" s="5">
        <f>IF(OR(B256="",C256=""),0,MOD(C256-B256,1))+IF(OR(D256="",E256=""),0,MOD(E256-D256,1))+IF(F256="",0,VLOOKUP(F256,Données!$H$2:$I$8,2,FALSE))</f>
        <v>0</v>
      </c>
      <c r="H256" s="5"/>
      <c r="I256" s="5" t="str">
        <f>IF(H256="o",G256-Données!$G$1,"00:00")</f>
        <v>00:00</v>
      </c>
      <c r="J256" s="5">
        <f>IF(OR(F256=Données!$H$2,F256=Données!$H$3,F256=Données!$H$4,F256=Données!$H$5,F256=Données!$H$7,F256=Données!$H$6),"00:00",(G256-Données!$G$2)-I256)</f>
        <v>-0.2916666666666667</v>
      </c>
      <c r="K256" s="5"/>
    </row>
    <row r="257" spans="1:11" ht="12.75">
      <c r="A257" s="7">
        <f t="shared" si="3"/>
        <v>40092</v>
      </c>
      <c r="B257" s="2"/>
      <c r="C257" s="2"/>
      <c r="D257" s="2"/>
      <c r="E257" s="2"/>
      <c r="F257" s="9"/>
      <c r="G257" s="5">
        <f>IF(OR(B257="",C257=""),0,MOD(C257-B257,1))+IF(OR(D257="",E257=""),0,MOD(E257-D257,1))+IF(F257="",0,VLOOKUP(F257,Données!$H$2:$I$8,2,FALSE))</f>
        <v>0</v>
      </c>
      <c r="H257" s="5"/>
      <c r="I257" s="5" t="str">
        <f>IF(H257="o",G257-Données!$G$1,"00:00")</f>
        <v>00:00</v>
      </c>
      <c r="J257" s="5">
        <f>IF(OR(F257=Données!$H$2,F257=Données!$H$3,F257=Données!$H$4,F257=Données!$H$5,F257=Données!$H$7,F257=Données!$H$6),"00:00",(G257-Données!$G$2)-I257)</f>
        <v>-0.2916666666666667</v>
      </c>
      <c r="K257" s="5"/>
    </row>
    <row r="258" spans="1:11" ht="12.75">
      <c r="A258" s="7">
        <f t="shared" si="3"/>
        <v>40093</v>
      </c>
      <c r="B258" s="2"/>
      <c r="C258" s="2"/>
      <c r="D258" s="2"/>
      <c r="E258" s="2"/>
      <c r="F258" s="9"/>
      <c r="G258" s="5">
        <f>IF(OR(B258="",C258=""),0,MOD(C258-B258,1))+IF(OR(D258="",E258=""),0,MOD(E258-D258,1))+IF(F258="",0,VLOOKUP(F258,Données!$H$2:$I$8,2,FALSE))</f>
        <v>0</v>
      </c>
      <c r="H258" s="5"/>
      <c r="I258" s="5" t="str">
        <f>IF(H258="o",G258-Données!$G$1,"00:00")</f>
        <v>00:00</v>
      </c>
      <c r="J258" s="5">
        <f>IF(OR(F258=Données!$H$2,F258=Données!$H$3,F258=Données!$H$4,F258=Données!$H$5,F258=Données!$H$7,F258=Données!$H$6),"00:00",(G258-Données!$G$2)-I258)</f>
        <v>-0.2916666666666667</v>
      </c>
      <c r="K258" s="5"/>
    </row>
    <row r="259" spans="1:11" ht="12.75">
      <c r="A259" s="7">
        <f t="shared" si="3"/>
        <v>40094</v>
      </c>
      <c r="B259" s="2"/>
      <c r="C259" s="2"/>
      <c r="D259" s="2"/>
      <c r="E259" s="2"/>
      <c r="F259" s="9"/>
      <c r="G259" s="5">
        <f>IF(OR(B259="",C259=""),0,MOD(C259-B259,1))+IF(OR(D259="",E259=""),0,MOD(E259-D259,1))+IF(F259="",0,VLOOKUP(F259,Données!$H$2:$I$8,2,FALSE))</f>
        <v>0</v>
      </c>
      <c r="H259" s="5"/>
      <c r="I259" s="5" t="str">
        <f>IF(H259="o",G259-Données!$G$1,"00:00")</f>
        <v>00:00</v>
      </c>
      <c r="J259" s="5">
        <f>IF(OR(F259=Données!$H$2,F259=Données!$H$3,F259=Données!$H$4,F259=Données!$H$5,F259=Données!$H$7,F259=Données!$H$6),"00:00",(G259-Données!$G$2)-I259)</f>
        <v>-0.2916666666666667</v>
      </c>
      <c r="K259" s="5"/>
    </row>
    <row r="260" spans="1:11" ht="12.75">
      <c r="A260" s="7">
        <f t="shared" si="3"/>
        <v>40095</v>
      </c>
      <c r="B260" s="2"/>
      <c r="C260" s="2"/>
      <c r="D260" s="2"/>
      <c r="E260" s="2"/>
      <c r="F260" s="9"/>
      <c r="G260" s="5">
        <f>IF(OR(B260="",C260=""),0,MOD(C260-B260,1))+IF(OR(D260="",E260=""),0,MOD(E260-D260,1))+IF(F260="",0,VLOOKUP(F260,Données!$H$2:$I$8,2,FALSE))</f>
        <v>0</v>
      </c>
      <c r="H260" s="5"/>
      <c r="I260" s="5" t="str">
        <f>IF(H260="o",G260-Données!$G$1,"00:00")</f>
        <v>00:00</v>
      </c>
      <c r="J260" s="5">
        <f>IF(OR(F260=Données!$H$2,F260=Données!$H$3,F260=Données!$H$4,F260=Données!$H$5,F260=Données!$H$7,F260=Données!$H$6),"00:00",(G260-Données!$G$2)-I260)</f>
        <v>-0.2916666666666667</v>
      </c>
      <c r="K260" s="5"/>
    </row>
    <row r="261" spans="1:11" ht="12.75">
      <c r="A261" s="7">
        <f t="shared" si="3"/>
        <v>40096</v>
      </c>
      <c r="B261" s="2"/>
      <c r="C261" s="2"/>
      <c r="D261" s="2"/>
      <c r="E261" s="2"/>
      <c r="F261" s="9"/>
      <c r="G261" s="5">
        <f>IF(OR(B261="",C261=""),0,MOD(C261-B261,1))+IF(OR(D261="",E261=""),0,MOD(E261-D261,1))+IF(F261="",0,VLOOKUP(F261,Données!$H$2:$I$8,2,FALSE))</f>
        <v>0</v>
      </c>
      <c r="H261" s="5"/>
      <c r="I261" s="5" t="str">
        <f>IF(H261="o",G261-Données!$G$1,"00:00")</f>
        <v>00:00</v>
      </c>
      <c r="J261" s="5">
        <f>IF(OR(F261=Données!$H$2,F261=Données!$H$3,F261=Données!$H$4,F261=Données!$H$5,F261=Données!$H$7,F261=Données!$H$6),"00:00",(G261-Données!$G$2)-I261)</f>
        <v>-0.2916666666666667</v>
      </c>
      <c r="K261" s="5"/>
    </row>
    <row r="262" spans="1:11" ht="12.75">
      <c r="A262" s="7">
        <f t="shared" si="3"/>
        <v>40097</v>
      </c>
      <c r="B262" s="2"/>
      <c r="C262" s="2"/>
      <c r="D262" s="2"/>
      <c r="E262" s="2"/>
      <c r="F262" s="9"/>
      <c r="G262" s="5">
        <f>IF(OR(B262="",C262=""),0,MOD(C262-B262,1))+IF(OR(D262="",E262=""),0,MOD(E262-D262,1))+IF(F262="",0,VLOOKUP(F262,Données!$H$2:$I$8,2,FALSE))</f>
        <v>0</v>
      </c>
      <c r="H262" s="5"/>
      <c r="I262" s="5" t="str">
        <f>IF(H262="o",G262-Données!$G$1,"00:00")</f>
        <v>00:00</v>
      </c>
      <c r="J262" s="5">
        <f>IF(OR(F262=Données!$H$2,F262=Données!$H$3,F262=Données!$H$4,F262=Données!$H$5,F262=Données!$H$7,F262=Données!$H$6),"00:00",(G262-Données!$G$2)-I262)</f>
        <v>-0.2916666666666667</v>
      </c>
      <c r="K262" s="5"/>
    </row>
    <row r="263" spans="1:11" ht="12.75">
      <c r="A263" s="7">
        <f t="shared" si="3"/>
        <v>40098</v>
      </c>
      <c r="B263" s="2"/>
      <c r="C263" s="2"/>
      <c r="D263" s="2"/>
      <c r="E263" s="2"/>
      <c r="F263" s="9"/>
      <c r="G263" s="5">
        <f>IF(OR(B263="",C263=""),0,MOD(C263-B263,1))+IF(OR(D263="",E263=""),0,MOD(E263-D263,1))+IF(F263="",0,VLOOKUP(F263,Données!$H$2:$I$8,2,FALSE))</f>
        <v>0</v>
      </c>
      <c r="H263" s="5"/>
      <c r="I263" s="5" t="str">
        <f>IF(H263="o",G263-Données!$G$1,"00:00")</f>
        <v>00:00</v>
      </c>
      <c r="J263" s="5">
        <f>IF(OR(F263=Données!$H$2,F263=Données!$H$3,F263=Données!$H$4,F263=Données!$H$5,F263=Données!$H$7,F263=Données!$H$6),"00:00",(G263-Données!$G$2)-I263)</f>
        <v>-0.2916666666666667</v>
      </c>
      <c r="K263" s="5"/>
    </row>
    <row r="264" spans="1:11" ht="12.75">
      <c r="A264" s="7">
        <f t="shared" si="3"/>
        <v>40099</v>
      </c>
      <c r="B264" s="2"/>
      <c r="C264" s="2"/>
      <c r="D264" s="2"/>
      <c r="E264" s="2"/>
      <c r="F264" s="9"/>
      <c r="G264" s="5">
        <f>IF(OR(B264="",C264=""),0,MOD(C264-B264,1))+IF(OR(D264="",E264=""),0,MOD(E264-D264,1))+IF(F264="",0,VLOOKUP(F264,Données!$H$2:$I$8,2,FALSE))</f>
        <v>0</v>
      </c>
      <c r="H264" s="5"/>
      <c r="I264" s="5" t="str">
        <f>IF(H264="o",G264-Données!$G$1,"00:00")</f>
        <v>00:00</v>
      </c>
      <c r="J264" s="5">
        <f>IF(OR(F264=Données!$H$2,F264=Données!$H$3,F264=Données!$H$4,F264=Données!$H$5,F264=Données!$H$7,F264=Données!$H$6),"00:00",(G264-Données!$G$2)-I264)</f>
        <v>-0.2916666666666667</v>
      </c>
      <c r="K264" s="5"/>
    </row>
    <row r="265" spans="1:11" ht="12.75">
      <c r="A265" s="7">
        <f t="shared" si="3"/>
        <v>40100</v>
      </c>
      <c r="B265" s="2"/>
      <c r="C265" s="2"/>
      <c r="D265" s="2"/>
      <c r="E265" s="2"/>
      <c r="F265" s="9"/>
      <c r="G265" s="5">
        <f>IF(OR(B265="",C265=""),0,MOD(C265-B265,1))+IF(OR(D265="",E265=""),0,MOD(E265-D265,1))+IF(F265="",0,VLOOKUP(F265,Données!$H$2:$I$8,2,FALSE))</f>
        <v>0</v>
      </c>
      <c r="H265" s="5"/>
      <c r="I265" s="5" t="str">
        <f>IF(H265="o",G265-Données!$G$1,"00:00")</f>
        <v>00:00</v>
      </c>
      <c r="J265" s="5">
        <f>IF(OR(F265=Données!$H$2,F265=Données!$H$3,F265=Données!$H$4,F265=Données!$H$5,F265=Données!$H$7,F265=Données!$H$6),"00:00",(G265-Données!$G$2)-I265)</f>
        <v>-0.2916666666666667</v>
      </c>
      <c r="K265" s="5"/>
    </row>
    <row r="266" spans="1:11" ht="12.75">
      <c r="A266" s="7">
        <f t="shared" si="3"/>
        <v>40101</v>
      </c>
      <c r="B266" s="2"/>
      <c r="C266" s="2"/>
      <c r="D266" s="2"/>
      <c r="E266" s="2"/>
      <c r="F266" s="9"/>
      <c r="G266" s="5">
        <f>IF(OR(B266="",C266=""),0,MOD(C266-B266,1))+IF(OR(D266="",E266=""),0,MOD(E266-D266,1))+IF(F266="",0,VLOOKUP(F266,Données!$H$2:$I$8,2,FALSE))</f>
        <v>0</v>
      </c>
      <c r="H266" s="5"/>
      <c r="I266" s="5" t="str">
        <f>IF(H266="o",G266-Données!$G$1,"00:00")</f>
        <v>00:00</v>
      </c>
      <c r="J266" s="5">
        <f>IF(OR(F266=Données!$H$2,F266=Données!$H$3,F266=Données!$H$4,F266=Données!$H$5,F266=Données!$H$7,F266=Données!$H$6),"00:00",(G266-Données!$G$2)-I266)</f>
        <v>-0.2916666666666667</v>
      </c>
      <c r="K266" s="5"/>
    </row>
    <row r="267" spans="1:11" ht="12.75">
      <c r="A267" s="7">
        <f aca="true" t="shared" si="4" ref="A267:A330">A266+1</f>
        <v>40102</v>
      </c>
      <c r="B267" s="2"/>
      <c r="C267" s="2"/>
      <c r="D267" s="2"/>
      <c r="E267" s="2"/>
      <c r="F267" s="9"/>
      <c r="G267" s="5">
        <f>IF(OR(B267="",C267=""),0,MOD(C267-B267,1))+IF(OR(D267="",E267=""),0,MOD(E267-D267,1))+IF(F267="",0,VLOOKUP(F267,Données!$H$2:$I$8,2,FALSE))</f>
        <v>0</v>
      </c>
      <c r="H267" s="5"/>
      <c r="I267" s="5" t="str">
        <f>IF(H267="o",G267-Données!$G$1,"00:00")</f>
        <v>00:00</v>
      </c>
      <c r="J267" s="5">
        <f>IF(OR(F267=Données!$H$2,F267=Données!$H$3,F267=Données!$H$4,F267=Données!$H$5,F267=Données!$H$7,F267=Données!$H$6),"00:00",(G267-Données!$G$2)-I267)</f>
        <v>-0.2916666666666667</v>
      </c>
      <c r="K267" s="5"/>
    </row>
    <row r="268" spans="1:11" ht="12.75">
      <c r="A268" s="7">
        <f t="shared" si="4"/>
        <v>40103</v>
      </c>
      <c r="B268" s="2"/>
      <c r="C268" s="2"/>
      <c r="D268" s="2"/>
      <c r="E268" s="2"/>
      <c r="F268" s="9"/>
      <c r="G268" s="5">
        <f>IF(OR(B268="",C268=""),0,MOD(C268-B268,1))+IF(OR(D268="",E268=""),0,MOD(E268-D268,1))+IF(F268="",0,VLOOKUP(F268,Données!$H$2:$I$8,2,FALSE))</f>
        <v>0</v>
      </c>
      <c r="H268" s="5"/>
      <c r="I268" s="5" t="str">
        <f>IF(H268="o",G268-Données!$G$1,"00:00")</f>
        <v>00:00</v>
      </c>
      <c r="J268" s="5">
        <f>IF(OR(F268=Données!$H$2,F268=Données!$H$3,F268=Données!$H$4,F268=Données!$H$5,F268=Données!$H$7,F268=Données!$H$6),"00:00",(G268-Données!$G$2)-I268)</f>
        <v>-0.2916666666666667</v>
      </c>
      <c r="K268" s="5"/>
    </row>
    <row r="269" spans="1:11" ht="12.75">
      <c r="A269" s="7">
        <f t="shared" si="4"/>
        <v>40104</v>
      </c>
      <c r="B269" s="2"/>
      <c r="C269" s="2"/>
      <c r="D269" s="2"/>
      <c r="E269" s="2"/>
      <c r="F269" s="9"/>
      <c r="G269" s="5">
        <f>IF(OR(B269="",C269=""),0,MOD(C269-B269,1))+IF(OR(D269="",E269=""),0,MOD(E269-D269,1))+IF(F269="",0,VLOOKUP(F269,Données!$H$2:$I$8,2,FALSE))</f>
        <v>0</v>
      </c>
      <c r="H269" s="5"/>
      <c r="I269" s="5" t="str">
        <f>IF(H269="o",G269-Données!$G$1,"00:00")</f>
        <v>00:00</v>
      </c>
      <c r="J269" s="5">
        <f>IF(OR(F269=Données!$H$2,F269=Données!$H$3,F269=Données!$H$4,F269=Données!$H$5,F269=Données!$H$7,F269=Données!$H$6),"00:00",(G269-Données!$G$2)-I269)</f>
        <v>-0.2916666666666667</v>
      </c>
      <c r="K269" s="5"/>
    </row>
    <row r="270" spans="1:11" ht="12.75">
      <c r="A270" s="7">
        <f t="shared" si="4"/>
        <v>40105</v>
      </c>
      <c r="B270" s="2"/>
      <c r="C270" s="2"/>
      <c r="D270" s="2"/>
      <c r="E270" s="2"/>
      <c r="F270" s="9"/>
      <c r="G270" s="5">
        <f>IF(OR(B270="",C270=""),0,MOD(C270-B270,1))+IF(OR(D270="",E270=""),0,MOD(E270-D270,1))+IF(F270="",0,VLOOKUP(F270,Données!$H$2:$I$8,2,FALSE))</f>
        <v>0</v>
      </c>
      <c r="H270" s="5"/>
      <c r="I270" s="5" t="str">
        <f>IF(H270="o",G270-Données!$G$1,"00:00")</f>
        <v>00:00</v>
      </c>
      <c r="J270" s="5">
        <f>IF(OR(F270=Données!$H$2,F270=Données!$H$3,F270=Données!$H$4,F270=Données!$H$5,F270=Données!$H$7,F270=Données!$H$6),"00:00",(G270-Données!$G$2)-I270)</f>
        <v>-0.2916666666666667</v>
      </c>
      <c r="K270" s="5"/>
    </row>
    <row r="271" spans="1:11" ht="12.75">
      <c r="A271" s="7">
        <f t="shared" si="4"/>
        <v>40106</v>
      </c>
      <c r="B271" s="2"/>
      <c r="C271" s="2"/>
      <c r="D271" s="2"/>
      <c r="E271" s="2"/>
      <c r="F271" s="9"/>
      <c r="G271" s="5">
        <f>IF(OR(B271="",C271=""),0,MOD(C271-B271,1))+IF(OR(D271="",E271=""),0,MOD(E271-D271,1))+IF(F271="",0,VLOOKUP(F271,Données!$H$2:$I$8,2,FALSE))</f>
        <v>0</v>
      </c>
      <c r="H271" s="5"/>
      <c r="I271" s="5" t="str">
        <f>IF(H271="o",G271-Données!$G$1,"00:00")</f>
        <v>00:00</v>
      </c>
      <c r="J271" s="5">
        <f>IF(OR(F271=Données!$H$2,F271=Données!$H$3,F271=Données!$H$4,F271=Données!$H$5,F271=Données!$H$7,F271=Données!$H$6),"00:00",(G271-Données!$G$2)-I271)</f>
        <v>-0.2916666666666667</v>
      </c>
      <c r="K271" s="5"/>
    </row>
    <row r="272" spans="1:11" ht="12.75">
      <c r="A272" s="7">
        <f t="shared" si="4"/>
        <v>40107</v>
      </c>
      <c r="B272" s="2"/>
      <c r="C272" s="2"/>
      <c r="D272" s="2"/>
      <c r="E272" s="2"/>
      <c r="F272" s="9"/>
      <c r="G272" s="5">
        <f>IF(OR(B272="",C272=""),0,MOD(C272-B272,1))+IF(OR(D272="",E272=""),0,MOD(E272-D272,1))+IF(F272="",0,VLOOKUP(F272,Données!$H$2:$I$8,2,FALSE))</f>
        <v>0</v>
      </c>
      <c r="H272" s="5"/>
      <c r="I272" s="5" t="str">
        <f>IF(H272="o",G272-Données!$G$1,"00:00")</f>
        <v>00:00</v>
      </c>
      <c r="J272" s="5">
        <f>IF(OR(F272=Données!$H$2,F272=Données!$H$3,F272=Données!$H$4,F272=Données!$H$5,F272=Données!$H$7,F272=Données!$H$6),"00:00",(G272-Données!$G$2)-I272)</f>
        <v>-0.2916666666666667</v>
      </c>
      <c r="K272" s="5"/>
    </row>
    <row r="273" spans="1:11" ht="12.75">
      <c r="A273" s="7">
        <f t="shared" si="4"/>
        <v>40108</v>
      </c>
      <c r="B273" s="2"/>
      <c r="C273" s="2"/>
      <c r="D273" s="2"/>
      <c r="E273" s="2"/>
      <c r="F273" s="9"/>
      <c r="G273" s="5">
        <f>IF(OR(B273="",C273=""),0,MOD(C273-B273,1))+IF(OR(D273="",E273=""),0,MOD(E273-D273,1))+IF(F273="",0,VLOOKUP(F273,Données!$H$2:$I$8,2,FALSE))</f>
        <v>0</v>
      </c>
      <c r="H273" s="5"/>
      <c r="I273" s="5" t="str">
        <f>IF(H273="o",G273-Données!$G$1,"00:00")</f>
        <v>00:00</v>
      </c>
      <c r="J273" s="5">
        <f>IF(OR(F273=Données!$H$2,F273=Données!$H$3,F273=Données!$H$4,F273=Données!$H$5,F273=Données!$H$7,F273=Données!$H$6),"00:00",(G273-Données!$G$2)-I273)</f>
        <v>-0.2916666666666667</v>
      </c>
      <c r="K273" s="5"/>
    </row>
    <row r="274" spans="1:11" ht="12.75">
      <c r="A274" s="7">
        <f t="shared" si="4"/>
        <v>40109</v>
      </c>
      <c r="B274" s="2"/>
      <c r="C274" s="2"/>
      <c r="D274" s="2"/>
      <c r="E274" s="2"/>
      <c r="F274" s="9"/>
      <c r="G274" s="5">
        <f>IF(OR(B274="",C274=""),0,MOD(C274-B274,1))+IF(OR(D274="",E274=""),0,MOD(E274-D274,1))+IF(F274="",0,VLOOKUP(F274,Données!$H$2:$I$8,2,FALSE))</f>
        <v>0</v>
      </c>
      <c r="H274" s="5"/>
      <c r="I274" s="5" t="str">
        <f>IF(H274="o",G274-Données!$G$1,"00:00")</f>
        <v>00:00</v>
      </c>
      <c r="J274" s="5">
        <f>IF(OR(F274=Données!$H$2,F274=Données!$H$3,F274=Données!$H$4,F274=Données!$H$5,F274=Données!$H$7,F274=Données!$H$6),"00:00",(G274-Données!$G$2)-I274)</f>
        <v>-0.2916666666666667</v>
      </c>
      <c r="K274" s="5"/>
    </row>
    <row r="275" spans="1:11" ht="12.75">
      <c r="A275" s="7">
        <f t="shared" si="4"/>
        <v>40110</v>
      </c>
      <c r="B275" s="2"/>
      <c r="C275" s="2"/>
      <c r="D275" s="2"/>
      <c r="E275" s="2"/>
      <c r="F275" s="9"/>
      <c r="G275" s="5">
        <f>IF(OR(B275="",C275=""),0,MOD(C275-B275,1))+IF(OR(D275="",E275=""),0,MOD(E275-D275,1))+IF(F275="",0,VLOOKUP(F275,Données!$H$2:$I$8,2,FALSE))</f>
        <v>0</v>
      </c>
      <c r="H275" s="5"/>
      <c r="I275" s="5" t="str">
        <f>IF(H275="o",G275-Données!$G$1,"00:00")</f>
        <v>00:00</v>
      </c>
      <c r="J275" s="5">
        <f>IF(OR(F275=Données!$H$2,F275=Données!$H$3,F275=Données!$H$4,F275=Données!$H$5,F275=Données!$H$7,F275=Données!$H$6),"00:00",(G275-Données!$G$2)-I275)</f>
        <v>-0.2916666666666667</v>
      </c>
      <c r="K275" s="5"/>
    </row>
    <row r="276" spans="1:11" ht="12.75">
      <c r="A276" s="7">
        <f t="shared" si="4"/>
        <v>40111</v>
      </c>
      <c r="B276" s="2"/>
      <c r="C276" s="2"/>
      <c r="D276" s="2"/>
      <c r="E276" s="2"/>
      <c r="F276" s="9"/>
      <c r="G276" s="5">
        <f>IF(OR(B276="",C276=""),0,MOD(C276-B276,1))+IF(OR(D276="",E276=""),0,MOD(E276-D276,1))+IF(F276="",0,VLOOKUP(F276,Données!$H$2:$I$8,2,FALSE))</f>
        <v>0</v>
      </c>
      <c r="H276" s="5"/>
      <c r="I276" s="5" t="str">
        <f>IF(H276="o",G276-Données!$G$1,"00:00")</f>
        <v>00:00</v>
      </c>
      <c r="J276" s="5">
        <f>IF(OR(F276=Données!$H$2,F276=Données!$H$3,F276=Données!$H$4,F276=Données!$H$5,F276=Données!$H$7,F276=Données!$H$6),"00:00",(G276-Données!$G$2)-I276)</f>
        <v>-0.2916666666666667</v>
      </c>
      <c r="K276" s="5"/>
    </row>
    <row r="277" spans="1:11" ht="12.75">
      <c r="A277" s="7">
        <f t="shared" si="4"/>
        <v>40112</v>
      </c>
      <c r="B277" s="2"/>
      <c r="C277" s="2"/>
      <c r="D277" s="2"/>
      <c r="E277" s="2"/>
      <c r="F277" s="9"/>
      <c r="G277" s="5">
        <f>IF(OR(B277="",C277=""),0,MOD(C277-B277,1))+IF(OR(D277="",E277=""),0,MOD(E277-D277,1))+IF(F277="",0,VLOOKUP(F277,Données!$H$2:$I$8,2,FALSE))</f>
        <v>0</v>
      </c>
      <c r="H277" s="5"/>
      <c r="I277" s="5" t="str">
        <f>IF(H277="o",G277-Données!$G$1,"00:00")</f>
        <v>00:00</v>
      </c>
      <c r="J277" s="5">
        <f>IF(OR(F277=Données!$H$2,F277=Données!$H$3,F277=Données!$H$4,F277=Données!$H$5,F277=Données!$H$7,F277=Données!$H$6),"00:00",(G277-Données!$G$2)-I277)</f>
        <v>-0.2916666666666667</v>
      </c>
      <c r="K277" s="5"/>
    </row>
    <row r="278" spans="1:11" ht="12.75">
      <c r="A278" s="7">
        <f t="shared" si="4"/>
        <v>40113</v>
      </c>
      <c r="B278" s="2"/>
      <c r="C278" s="2"/>
      <c r="D278" s="2"/>
      <c r="E278" s="2"/>
      <c r="F278" s="9"/>
      <c r="G278" s="5">
        <f>IF(OR(B278="",C278=""),0,MOD(C278-B278,1))+IF(OR(D278="",E278=""),0,MOD(E278-D278,1))+IF(F278="",0,VLOOKUP(F278,Données!$H$2:$I$8,2,FALSE))</f>
        <v>0</v>
      </c>
      <c r="H278" s="5"/>
      <c r="I278" s="5" t="str">
        <f>IF(H278="o",G278-Données!$G$1,"00:00")</f>
        <v>00:00</v>
      </c>
      <c r="J278" s="5">
        <f>IF(OR(F278=Données!$H$2,F278=Données!$H$3,F278=Données!$H$4,F278=Données!$H$5,F278=Données!$H$7,F278=Données!$H$6),"00:00",(G278-Données!$G$2)-I278)</f>
        <v>-0.2916666666666667</v>
      </c>
      <c r="K278" s="5"/>
    </row>
    <row r="279" spans="1:11" ht="12.75">
      <c r="A279" s="7">
        <f t="shared" si="4"/>
        <v>40114</v>
      </c>
      <c r="B279" s="2"/>
      <c r="C279" s="2"/>
      <c r="D279" s="2"/>
      <c r="E279" s="2"/>
      <c r="F279" s="9"/>
      <c r="G279" s="5">
        <f>IF(OR(B279="",C279=""),0,MOD(C279-B279,1))+IF(OR(D279="",E279=""),0,MOD(E279-D279,1))+IF(F279="",0,VLOOKUP(F279,Données!$H$2:$I$8,2,FALSE))</f>
        <v>0</v>
      </c>
      <c r="H279" s="5"/>
      <c r="I279" s="5" t="str">
        <f>IF(H279="o",G279-Données!$G$1,"00:00")</f>
        <v>00:00</v>
      </c>
      <c r="J279" s="5">
        <f>IF(OR(F279=Données!$H$2,F279=Données!$H$3,F279=Données!$H$4,F279=Données!$H$5,F279=Données!$H$7,F279=Données!$H$6),"00:00",(G279-Données!$G$2)-I279)</f>
        <v>-0.2916666666666667</v>
      </c>
      <c r="K279" s="5"/>
    </row>
    <row r="280" spans="1:11" ht="12.75">
      <c r="A280" s="7">
        <f t="shared" si="4"/>
        <v>40115</v>
      </c>
      <c r="B280" s="2"/>
      <c r="C280" s="2"/>
      <c r="D280" s="2"/>
      <c r="E280" s="2"/>
      <c r="F280" s="9"/>
      <c r="G280" s="5">
        <f>IF(OR(B280="",C280=""),0,MOD(C280-B280,1))+IF(OR(D280="",E280=""),0,MOD(E280-D280,1))+IF(F280="",0,VLOOKUP(F280,Données!$H$2:$I$8,2,FALSE))</f>
        <v>0</v>
      </c>
      <c r="H280" s="5"/>
      <c r="I280" s="5" t="str">
        <f>IF(H280="o",G280-Données!$G$1,"00:00")</f>
        <v>00:00</v>
      </c>
      <c r="J280" s="5">
        <f>IF(OR(F280=Données!$H$2,F280=Données!$H$3,F280=Données!$H$4,F280=Données!$H$5,F280=Données!$H$7,F280=Données!$H$6),"00:00",(G280-Données!$G$2)-I280)</f>
        <v>-0.2916666666666667</v>
      </c>
      <c r="K280" s="5"/>
    </row>
    <row r="281" spans="1:11" ht="12.75">
      <c r="A281" s="7">
        <f t="shared" si="4"/>
        <v>40116</v>
      </c>
      <c r="B281" s="2"/>
      <c r="C281" s="2"/>
      <c r="D281" s="2"/>
      <c r="E281" s="2"/>
      <c r="F281" s="9"/>
      <c r="G281" s="5">
        <f>IF(OR(B281="",C281=""),0,MOD(C281-B281,1))+IF(OR(D281="",E281=""),0,MOD(E281-D281,1))+IF(F281="",0,VLOOKUP(F281,Données!$H$2:$I$8,2,FALSE))</f>
        <v>0</v>
      </c>
      <c r="H281" s="5"/>
      <c r="I281" s="5" t="str">
        <f>IF(H281="o",G281-Données!$G$1,"00:00")</f>
        <v>00:00</v>
      </c>
      <c r="J281" s="5">
        <f>IF(OR(F281=Données!$H$2,F281=Données!$H$3,F281=Données!$H$4,F281=Données!$H$5,F281=Données!$H$7,F281=Données!$H$6),"00:00",(G281-Données!$G$2)-I281)</f>
        <v>-0.2916666666666667</v>
      </c>
      <c r="K281" s="5"/>
    </row>
    <row r="282" spans="1:11" ht="12.75">
      <c r="A282" s="7">
        <f t="shared" si="4"/>
        <v>40117</v>
      </c>
      <c r="B282" s="2"/>
      <c r="C282" s="2"/>
      <c r="D282" s="2"/>
      <c r="E282" s="2"/>
      <c r="F282" s="9"/>
      <c r="G282" s="5">
        <f>IF(OR(B282="",C282=""),0,MOD(C282-B282,1))+IF(OR(D282="",E282=""),0,MOD(E282-D282,1))+IF(F282="",0,VLOOKUP(F282,Données!$H$2:$I$8,2,FALSE))</f>
        <v>0</v>
      </c>
      <c r="H282" s="5"/>
      <c r="I282" s="5" t="str">
        <f>IF(H282="o",G282-Données!$G$1,"00:00")</f>
        <v>00:00</v>
      </c>
      <c r="J282" s="5">
        <f>IF(OR(F282=Données!$H$2,F282=Données!$H$3,F282=Données!$H$4,F282=Données!$H$5,F282=Données!$H$7,F282=Données!$H$6),"00:00",(G282-Données!$G$2)-I282)</f>
        <v>-0.2916666666666667</v>
      </c>
      <c r="K282" s="5"/>
    </row>
    <row r="283" spans="1:11" ht="12.75">
      <c r="A283" s="7">
        <f t="shared" si="4"/>
        <v>40118</v>
      </c>
      <c r="B283" s="2"/>
      <c r="C283" s="2"/>
      <c r="D283" s="2"/>
      <c r="E283" s="2"/>
      <c r="F283" s="9"/>
      <c r="G283" s="5">
        <f>IF(OR(B283="",C283=""),0,MOD(C283-B283,1))+IF(OR(D283="",E283=""),0,MOD(E283-D283,1))+IF(F283="",0,VLOOKUP(F283,Données!$H$2:$I$8,2,FALSE))</f>
        <v>0</v>
      </c>
      <c r="H283" s="5"/>
      <c r="I283" s="5" t="str">
        <f>IF(H283="o",G283-Données!$G$1,"00:00")</f>
        <v>00:00</v>
      </c>
      <c r="J283" s="5">
        <f>IF(OR(F283=Données!$H$2,F283=Données!$H$3,F283=Données!$H$4,F283=Données!$H$5,F283=Données!$H$7,F283=Données!$H$6),"00:00",(G283-Données!$G$2)-I283)</f>
        <v>-0.2916666666666667</v>
      </c>
      <c r="K283" s="5"/>
    </row>
    <row r="284" spans="1:11" ht="12.75">
      <c r="A284" s="7">
        <f t="shared" si="4"/>
        <v>40119</v>
      </c>
      <c r="B284" s="2"/>
      <c r="C284" s="2"/>
      <c r="D284" s="2"/>
      <c r="E284" s="2"/>
      <c r="F284" s="9"/>
      <c r="G284" s="5">
        <f>IF(OR(B284="",C284=""),0,MOD(C284-B284,1))+IF(OR(D284="",E284=""),0,MOD(E284-D284,1))+IF(F284="",0,VLOOKUP(F284,Données!$H$2:$I$8,2,FALSE))</f>
        <v>0</v>
      </c>
      <c r="H284" s="5"/>
      <c r="I284" s="5" t="str">
        <f>IF(H284="o",G284-Données!$G$1,"00:00")</f>
        <v>00:00</v>
      </c>
      <c r="J284" s="5">
        <f>IF(OR(F284=Données!$H$2,F284=Données!$H$3,F284=Données!$H$4,F284=Données!$H$5,F284=Données!$H$7,F284=Données!$H$6),"00:00",(G284-Données!$G$2)-I284)</f>
        <v>-0.2916666666666667</v>
      </c>
      <c r="K284" s="5"/>
    </row>
    <row r="285" spans="1:11" ht="12.75">
      <c r="A285" s="7">
        <f t="shared" si="4"/>
        <v>40120</v>
      </c>
      <c r="B285" s="2"/>
      <c r="C285" s="2"/>
      <c r="D285" s="2"/>
      <c r="E285" s="2"/>
      <c r="F285" s="9"/>
      <c r="G285" s="5">
        <f>IF(OR(B285="",C285=""),0,MOD(C285-B285,1))+IF(OR(D285="",E285=""),0,MOD(E285-D285,1))+IF(F285="",0,VLOOKUP(F285,Données!$H$2:$I$8,2,FALSE))</f>
        <v>0</v>
      </c>
      <c r="H285" s="5"/>
      <c r="I285" s="5" t="str">
        <f>IF(H285="o",G285-Données!$G$1,"00:00")</f>
        <v>00:00</v>
      </c>
      <c r="J285" s="5">
        <f>IF(OR(F285=Données!$H$2,F285=Données!$H$3,F285=Données!$H$4,F285=Données!$H$5,F285=Données!$H$7,F285=Données!$H$6),"00:00",(G285-Données!$G$2)-I285)</f>
        <v>-0.2916666666666667</v>
      </c>
      <c r="K285" s="5"/>
    </row>
    <row r="286" spans="1:11" ht="12.75">
      <c r="A286" s="7">
        <f t="shared" si="4"/>
        <v>40121</v>
      </c>
      <c r="B286" s="18"/>
      <c r="C286" s="18"/>
      <c r="D286" s="18"/>
      <c r="E286" s="18"/>
      <c r="F286" s="10"/>
      <c r="G286" s="5">
        <f>IF(OR(B286="",C286=""),0,MOD(C286-B286,1))+IF(OR(D286="",E286=""),0,MOD(E286-D286,1))+IF(F286="",0,VLOOKUP(F286,Données!$H$2:$I$8,2,FALSE))</f>
        <v>0</v>
      </c>
      <c r="H286" s="5"/>
      <c r="I286" s="5" t="str">
        <f>IF(H286="o",G286-Données!$G$1,"00:00")</f>
        <v>00:00</v>
      </c>
      <c r="J286" s="5">
        <f>IF(OR(F286=Données!$H$2,F286=Données!$H$3,F286=Données!$H$4,F286=Données!$H$5,F286=Données!$H$7,F286=Données!$H$6),"00:00",(G286-Données!$G$2)-I286)</f>
        <v>-0.2916666666666667</v>
      </c>
      <c r="K286" s="5"/>
    </row>
    <row r="287" spans="1:11" ht="12.75">
      <c r="A287" s="7">
        <f t="shared" si="4"/>
        <v>40122</v>
      </c>
      <c r="B287" s="18"/>
      <c r="C287" s="18"/>
      <c r="D287" s="18"/>
      <c r="E287" s="18"/>
      <c r="F287" s="10"/>
      <c r="G287" s="5">
        <f>IF(OR(B287="",C287=""),0,MOD(C287-B287,1))+IF(OR(D287="",E287=""),0,MOD(E287-D287,1))+IF(F287="",0,VLOOKUP(F287,Données!$H$2:$I$8,2,FALSE))</f>
        <v>0</v>
      </c>
      <c r="H287" s="5"/>
      <c r="I287" s="5" t="str">
        <f>IF(H287="o",G287-Données!$G$1,"00:00")</f>
        <v>00:00</v>
      </c>
      <c r="J287" s="5">
        <f>IF(OR(F287=Données!$H$2,F287=Données!$H$3,F287=Données!$H$4,F287=Données!$H$5,F287=Données!$H$7,F287=Données!$H$6),"00:00",(G287-Données!$G$2)-I287)</f>
        <v>-0.2916666666666667</v>
      </c>
      <c r="K287" s="5"/>
    </row>
    <row r="288" spans="1:11" ht="12.75">
      <c r="A288" s="7">
        <f t="shared" si="4"/>
        <v>40123</v>
      </c>
      <c r="B288" s="2"/>
      <c r="C288" s="2"/>
      <c r="D288" s="2"/>
      <c r="E288" s="2"/>
      <c r="F288" s="10"/>
      <c r="G288" s="5">
        <f>IF(OR(B288="",C288=""),0,MOD(C288-B288,1))+IF(OR(D288="",E288=""),0,MOD(E288-D288,1))+IF(F288="",0,VLOOKUP(F288,Données!$H$2:$I$8,2,FALSE))</f>
        <v>0</v>
      </c>
      <c r="H288" s="5"/>
      <c r="I288" s="5" t="str">
        <f>IF(H288="o",G288-Données!$G$1,"00:00")</f>
        <v>00:00</v>
      </c>
      <c r="J288" s="5">
        <f>IF(OR(F288=Données!$H$2,F288=Données!$H$3,F288=Données!$H$4,F288=Données!$H$5,F288=Données!$H$7,F288=Données!$H$6),"00:00",(G288-Données!$G$2)-I288)</f>
        <v>-0.2916666666666667</v>
      </c>
      <c r="K288" s="5"/>
    </row>
    <row r="289" spans="1:11" ht="12.75">
      <c r="A289" s="7">
        <f t="shared" si="4"/>
        <v>40124</v>
      </c>
      <c r="B289" s="2"/>
      <c r="C289" s="2"/>
      <c r="D289" s="2"/>
      <c r="E289" s="2"/>
      <c r="F289" s="10"/>
      <c r="G289" s="5">
        <f>IF(OR(B289="",C289=""),0,MOD(C289-B289,1))+IF(OR(D289="",E289=""),0,MOD(E289-D289,1))+IF(F289="",0,VLOOKUP(F289,Données!$H$2:$I$8,2,FALSE))</f>
        <v>0</v>
      </c>
      <c r="H289" s="5"/>
      <c r="I289" s="5" t="str">
        <f>IF(H289="o",G289-Données!$G$1,"00:00")</f>
        <v>00:00</v>
      </c>
      <c r="J289" s="5">
        <f>IF(OR(F289=Données!$H$2,F289=Données!$H$3,F289=Données!$H$4,F289=Données!$H$5,F289=Données!$H$7,F289=Données!$H$6),"00:00",(G289-Données!$G$2)-I289)</f>
        <v>-0.2916666666666667</v>
      </c>
      <c r="K289" s="5"/>
    </row>
    <row r="290" spans="1:11" ht="12.75">
      <c r="A290" s="7">
        <f t="shared" si="4"/>
        <v>40125</v>
      </c>
      <c r="B290" s="2"/>
      <c r="C290" s="2"/>
      <c r="D290" s="2"/>
      <c r="E290" s="2"/>
      <c r="F290" s="10"/>
      <c r="G290" s="5">
        <f>IF(OR(B290="",C290=""),0,MOD(C290-B290,1))+IF(OR(D290="",E290=""),0,MOD(E290-D290,1))+IF(F290="",0,VLOOKUP(F290,Données!$H$2:$I$8,2,FALSE))</f>
        <v>0</v>
      </c>
      <c r="H290" s="5"/>
      <c r="I290" s="5" t="str">
        <f>IF(H290="o",G290-Données!$G$1,"00:00")</f>
        <v>00:00</v>
      </c>
      <c r="J290" s="5">
        <f>IF(OR(F290=Données!$H$2,F290=Données!$H$3,F290=Données!$H$4,F290=Données!$H$5,F290=Données!$H$7,F290=Données!$H$6),"00:00",(G290-Données!$G$2)-I290)</f>
        <v>-0.2916666666666667</v>
      </c>
      <c r="K290" s="5"/>
    </row>
    <row r="291" spans="1:11" ht="12.75">
      <c r="A291" s="7">
        <f t="shared" si="4"/>
        <v>40126</v>
      </c>
      <c r="B291" s="2"/>
      <c r="C291" s="2"/>
      <c r="D291" s="2"/>
      <c r="E291" s="2"/>
      <c r="F291" s="10"/>
      <c r="G291" s="5">
        <f>IF(OR(B291="",C291=""),0,MOD(C291-B291,1))+IF(OR(D291="",E291=""),0,MOD(E291-D291,1))+IF(F291="",0,VLOOKUP(F291,Données!$H$2:$I$8,2,FALSE))</f>
        <v>0</v>
      </c>
      <c r="H291" s="5"/>
      <c r="I291" s="5" t="str">
        <f>IF(H291="o",G291-Données!$G$1,"00:00")</f>
        <v>00:00</v>
      </c>
      <c r="J291" s="5">
        <f>IF(OR(F291=Données!$H$2,F291=Données!$H$3,F291=Données!$H$4,F291=Données!$H$5,F291=Données!$H$7,F291=Données!$H$6),"00:00",(G291-Données!$G$2)-I291)</f>
        <v>-0.2916666666666667</v>
      </c>
      <c r="K291" s="5"/>
    </row>
    <row r="292" spans="1:11" ht="12.75">
      <c r="A292" s="7">
        <f t="shared" si="4"/>
        <v>40127</v>
      </c>
      <c r="B292" s="2"/>
      <c r="C292" s="2"/>
      <c r="D292" s="2"/>
      <c r="E292" s="2"/>
      <c r="F292" s="10"/>
      <c r="G292" s="5">
        <f>IF(OR(B292="",C292=""),0,MOD(C292-B292,1))+IF(OR(D292="",E292=""),0,MOD(E292-D292,1))+IF(F292="",0,VLOOKUP(F292,Données!$H$2:$I$8,2,FALSE))</f>
        <v>0</v>
      </c>
      <c r="H292" s="5"/>
      <c r="I292" s="5" t="str">
        <f>IF(H292="o",G292-Données!$G$1,"00:00")</f>
        <v>00:00</v>
      </c>
      <c r="J292" s="5">
        <f>IF(OR(F292=Données!$H$2,F292=Données!$H$3,F292=Données!$H$4,F292=Données!$H$5,F292=Données!$H$7,F292=Données!$H$6),"00:00",(G292-Données!$G$2)-I292)</f>
        <v>-0.2916666666666667</v>
      </c>
      <c r="K292" s="5"/>
    </row>
    <row r="293" spans="1:11" ht="12.75">
      <c r="A293" s="7">
        <f t="shared" si="4"/>
        <v>40128</v>
      </c>
      <c r="B293" s="2"/>
      <c r="C293" s="2"/>
      <c r="D293" s="2"/>
      <c r="E293" s="2"/>
      <c r="F293" s="10"/>
      <c r="G293" s="5">
        <f>IF(OR(B293="",C293=""),0,MOD(C293-B293,1))+IF(OR(D293="",E293=""),0,MOD(E293-D293,1))+IF(F293="",0,VLOOKUP(F293,Données!$H$2:$I$8,2,FALSE))</f>
        <v>0</v>
      </c>
      <c r="H293" s="5"/>
      <c r="I293" s="5" t="str">
        <f>IF(H293="o",G293-Données!$G$1,"00:00")</f>
        <v>00:00</v>
      </c>
      <c r="J293" s="5">
        <f>IF(OR(F293=Données!$H$2,F293=Données!$H$3,F293=Données!$H$4,F293=Données!$H$5,F293=Données!$H$7,F293=Données!$H$6),"00:00",(G293-Données!$G$2)-I293)</f>
        <v>-0.2916666666666667</v>
      </c>
      <c r="K293" s="5"/>
    </row>
    <row r="294" spans="1:11" ht="12.75">
      <c r="A294" s="7">
        <f t="shared" si="4"/>
        <v>40129</v>
      </c>
      <c r="B294" s="2"/>
      <c r="C294" s="2"/>
      <c r="D294" s="2"/>
      <c r="E294" s="2"/>
      <c r="F294" s="10"/>
      <c r="G294" s="5">
        <f>IF(OR(B294="",C294=""),0,MOD(C294-B294,1))+IF(OR(D294="",E294=""),0,MOD(E294-D294,1))+IF(F294="",0,VLOOKUP(F294,Données!$H$2:$I$8,2,FALSE))</f>
        <v>0</v>
      </c>
      <c r="H294" s="5"/>
      <c r="I294" s="5" t="str">
        <f>IF(H294="o",G294-Données!$G$1,"00:00")</f>
        <v>00:00</v>
      </c>
      <c r="J294" s="5">
        <f>IF(OR(F294=Données!$H$2,F294=Données!$H$3,F294=Données!$H$4,F294=Données!$H$5,F294=Données!$H$7,F294=Données!$H$6),"00:00",(G294-Données!$G$2)-I294)</f>
        <v>-0.2916666666666667</v>
      </c>
      <c r="K294" s="5"/>
    </row>
    <row r="295" spans="1:11" ht="12.75">
      <c r="A295" s="7">
        <f t="shared" si="4"/>
        <v>40130</v>
      </c>
      <c r="B295" s="2"/>
      <c r="C295" s="2"/>
      <c r="D295" s="2"/>
      <c r="E295" s="2"/>
      <c r="F295" s="10"/>
      <c r="G295" s="5">
        <f>IF(OR(B295="",C295=""),0,MOD(C295-B295,1))+IF(OR(D295="",E295=""),0,MOD(E295-D295,1))+IF(F295="",0,VLOOKUP(F295,Données!$H$2:$I$8,2,FALSE))</f>
        <v>0</v>
      </c>
      <c r="H295" s="5"/>
      <c r="I295" s="5" t="str">
        <f>IF(H295="o",G295-Données!$G$1,"00:00")</f>
        <v>00:00</v>
      </c>
      <c r="J295" s="5">
        <f>IF(OR(F295=Données!$H$2,F295=Données!$H$3,F295=Données!$H$4,F295=Données!$H$5,F295=Données!$H$7,F295=Données!$H$6),"00:00",(G295-Données!$G$2)-I295)</f>
        <v>-0.2916666666666667</v>
      </c>
      <c r="K295" s="5"/>
    </row>
    <row r="296" spans="1:11" ht="12.75">
      <c r="A296" s="7">
        <f t="shared" si="4"/>
        <v>40131</v>
      </c>
      <c r="B296" s="2"/>
      <c r="C296" s="2"/>
      <c r="D296" s="2"/>
      <c r="E296" s="2"/>
      <c r="F296" s="10"/>
      <c r="G296" s="5">
        <f>IF(OR(B296="",C296=""),0,MOD(C296-B296,1))+IF(OR(D296="",E296=""),0,MOD(E296-D296,1))+IF(F296="",0,VLOOKUP(F296,Données!$H$2:$I$8,2,FALSE))</f>
        <v>0</v>
      </c>
      <c r="H296" s="5"/>
      <c r="I296" s="5" t="str">
        <f>IF(H296="o",G296-Données!$G$1,"00:00")</f>
        <v>00:00</v>
      </c>
      <c r="J296" s="5">
        <f>IF(OR(F296=Données!$H$2,F296=Données!$H$3,F296=Données!$H$4,F296=Données!$H$5,F296=Données!$H$7,F296=Données!$H$6),"00:00",(G296-Données!$G$2)-I296)</f>
        <v>-0.2916666666666667</v>
      </c>
      <c r="K296" s="5"/>
    </row>
    <row r="297" spans="1:11" ht="12.75">
      <c r="A297" s="7">
        <f t="shared" si="4"/>
        <v>40132</v>
      </c>
      <c r="B297" s="2"/>
      <c r="C297" s="2"/>
      <c r="D297" s="2"/>
      <c r="E297" s="2"/>
      <c r="F297" s="10"/>
      <c r="G297" s="5">
        <f>IF(OR(B297="",C297=""),0,MOD(C297-B297,1))+IF(OR(D297="",E297=""),0,MOD(E297-D297,1))+IF(F297="",0,VLOOKUP(F297,Données!$H$2:$I$8,2,FALSE))</f>
        <v>0</v>
      </c>
      <c r="H297" s="5"/>
      <c r="I297" s="5" t="str">
        <f>IF(H297="o",G297-Données!$G$1,"00:00")</f>
        <v>00:00</v>
      </c>
      <c r="J297" s="5">
        <f>IF(OR(F297=Données!$H$2,F297=Données!$H$3,F297=Données!$H$4,F297=Données!$H$5,F297=Données!$H$7,F297=Données!$H$6),"00:00",(G297-Données!$G$2)-I297)</f>
        <v>-0.2916666666666667</v>
      </c>
      <c r="K297" s="5"/>
    </row>
    <row r="298" spans="1:11" ht="12.75">
      <c r="A298" s="7">
        <f t="shared" si="4"/>
        <v>40133</v>
      </c>
      <c r="B298" s="2"/>
      <c r="C298" s="2"/>
      <c r="D298" s="2"/>
      <c r="E298" s="2"/>
      <c r="F298" s="9"/>
      <c r="G298" s="5">
        <f>IF(OR(B298="",C298=""),0,MOD(C298-B298,1))+IF(OR(D298="",E298=""),0,MOD(E298-D298,1))+IF(F298="",0,VLOOKUP(F298,Données!$H$2:$I$8,2,FALSE))</f>
        <v>0</v>
      </c>
      <c r="H298" s="5"/>
      <c r="I298" s="5" t="str">
        <f>IF(H298="o",G298-Données!$G$1,"00:00")</f>
        <v>00:00</v>
      </c>
      <c r="J298" s="5">
        <f>IF(OR(F298=Données!$H$2,F298=Données!$H$3,F298=Données!$H$4,F298=Données!$H$5,F298=Données!$H$7,F298=Données!$H$6),"00:00",(G298-Données!$G$2)-I298)</f>
        <v>-0.2916666666666667</v>
      </c>
      <c r="K298" s="5"/>
    </row>
    <row r="299" spans="1:11" ht="12.75">
      <c r="A299" s="7">
        <f t="shared" si="4"/>
        <v>40134</v>
      </c>
      <c r="B299" s="2"/>
      <c r="C299" s="2"/>
      <c r="D299" s="2"/>
      <c r="E299" s="2"/>
      <c r="F299" s="9"/>
      <c r="G299" s="5">
        <f>IF(OR(B299="",C299=""),0,MOD(C299-B299,1))+IF(OR(D299="",E299=""),0,MOD(E299-D299,1))+IF(F299="",0,VLOOKUP(F299,Données!$H$2:$I$8,2,FALSE))</f>
        <v>0</v>
      </c>
      <c r="H299" s="5"/>
      <c r="I299" s="5" t="str">
        <f>IF(H299="o",G299-Données!$G$1,"00:00")</f>
        <v>00:00</v>
      </c>
      <c r="J299" s="5">
        <f>IF(OR(F299=Données!$H$2,F299=Données!$H$3,F299=Données!$H$4,F299=Données!$H$5,F299=Données!$H$7,F299=Données!$H$6),"00:00",(G299-Données!$G$2)-I299)</f>
        <v>-0.2916666666666667</v>
      </c>
      <c r="K299" s="5"/>
    </row>
    <row r="300" spans="1:11" ht="12.75">
      <c r="A300" s="7">
        <f t="shared" si="4"/>
        <v>40135</v>
      </c>
      <c r="B300" s="18"/>
      <c r="C300" s="18"/>
      <c r="D300" s="18"/>
      <c r="E300" s="18"/>
      <c r="F300" s="10"/>
      <c r="G300" s="5">
        <f>IF(OR(B300="",C300=""),0,MOD(C300-B300,1))+IF(OR(D300="",E300=""),0,MOD(E300-D300,1))+IF(F300="",0,VLOOKUP(F300,Données!$H$2:$I$8,2,FALSE))</f>
        <v>0</v>
      </c>
      <c r="H300" s="5"/>
      <c r="I300" s="5" t="str">
        <f>IF(H300="o",G300-Données!$G$1,"00:00")</f>
        <v>00:00</v>
      </c>
      <c r="J300" s="5">
        <f>IF(OR(F300=Données!$H$2,F300=Données!$H$3,F300=Données!$H$4,F300=Données!$H$5,F300=Données!$H$7,F300=Données!$H$6),"00:00",(G300-Données!$G$2)-I300)</f>
        <v>-0.2916666666666667</v>
      </c>
      <c r="K300" s="5"/>
    </row>
    <row r="301" spans="1:11" ht="12.75">
      <c r="A301" s="7">
        <f t="shared" si="4"/>
        <v>40136</v>
      </c>
      <c r="B301" s="18"/>
      <c r="C301" s="18"/>
      <c r="D301" s="18"/>
      <c r="E301" s="18"/>
      <c r="F301" s="10"/>
      <c r="G301" s="5">
        <f>IF(OR(B301="",C301=""),0,MOD(C301-B301,1))+IF(OR(D301="",E301=""),0,MOD(E301-D301,1))+IF(F301="",0,VLOOKUP(F301,Données!$H$2:$I$8,2,FALSE))</f>
        <v>0</v>
      </c>
      <c r="H301" s="5"/>
      <c r="I301" s="5" t="str">
        <f>IF(H301="o",G301-Données!$G$1,"00:00")</f>
        <v>00:00</v>
      </c>
      <c r="J301" s="5">
        <f>IF(OR(F301=Données!$H$2,F301=Données!$H$3,F301=Données!$H$4,F301=Données!$H$5,F301=Données!$H$7,F301=Données!$H$6),"00:00",(G301-Données!$G$2)-I301)</f>
        <v>-0.2916666666666667</v>
      </c>
      <c r="K301" s="5"/>
    </row>
    <row r="302" spans="1:11" ht="12.75">
      <c r="A302" s="7">
        <f t="shared" si="4"/>
        <v>40137</v>
      </c>
      <c r="B302" s="18"/>
      <c r="C302" s="18"/>
      <c r="D302" s="18"/>
      <c r="E302" s="2"/>
      <c r="F302" s="10"/>
      <c r="G302" s="5">
        <f>IF(OR(B302="",C302=""),0,MOD(C302-B302,1))+IF(OR(D302="",E302=""),0,MOD(E302-D302,1))+IF(F302="",0,VLOOKUP(F302,Données!$H$2:$I$8,2,FALSE))</f>
        <v>0</v>
      </c>
      <c r="H302" s="5"/>
      <c r="I302" s="5" t="str">
        <f>IF(H302="o",G302-Données!$G$1,"00:00")</f>
        <v>00:00</v>
      </c>
      <c r="J302" s="5">
        <f>IF(OR(F302=Données!$H$2,F302=Données!$H$3,F302=Données!$H$4,F302=Données!$H$5,F302=Données!$H$7,F302=Données!$H$6),"00:00",(G302-Données!$G$2)-I302)</f>
        <v>-0.2916666666666667</v>
      </c>
      <c r="K302" s="5"/>
    </row>
    <row r="303" spans="1:11" ht="12.75">
      <c r="A303" s="7">
        <f t="shared" si="4"/>
        <v>40138</v>
      </c>
      <c r="B303" s="2"/>
      <c r="C303" s="2"/>
      <c r="D303" s="2"/>
      <c r="E303" s="2"/>
      <c r="F303" s="9"/>
      <c r="G303" s="5">
        <f>IF(OR(B303="",C303=""),0,MOD(C303-B303,1))+IF(OR(D303="",E303=""),0,MOD(E303-D303,1))+IF(F303="",0,VLOOKUP(F303,Données!$H$2:$I$8,2,FALSE))</f>
        <v>0</v>
      </c>
      <c r="H303" s="5"/>
      <c r="I303" s="5" t="str">
        <f>IF(H303="o",G303-Données!$G$1,"00:00")</f>
        <v>00:00</v>
      </c>
      <c r="J303" s="5">
        <f>IF(OR(F303=Données!$H$2,F303=Données!$H$3,F303=Données!$H$4,F303=Données!$H$5,F303=Données!$H$7,F303=Données!$H$6),"00:00",(G303-Données!$G$2)-I303)</f>
        <v>-0.2916666666666667</v>
      </c>
      <c r="K303" s="5"/>
    </row>
    <row r="304" spans="1:11" ht="12.75">
      <c r="A304" s="7">
        <f t="shared" si="4"/>
        <v>40139</v>
      </c>
      <c r="B304" s="2"/>
      <c r="C304" s="2"/>
      <c r="D304" s="2"/>
      <c r="E304" s="2"/>
      <c r="F304" s="9"/>
      <c r="G304" s="5">
        <f>IF(OR(B304="",C304=""),0,MOD(C304-B304,1))+IF(OR(D304="",E304=""),0,MOD(E304-D304,1))+IF(F304="",0,VLOOKUP(F304,Données!$H$2:$I$8,2,FALSE))</f>
        <v>0</v>
      </c>
      <c r="H304" s="5"/>
      <c r="I304" s="5" t="str">
        <f>IF(H304="o",G304-Données!$G$1,"00:00")</f>
        <v>00:00</v>
      </c>
      <c r="J304" s="5">
        <f>IF(OR(F304=Données!$H$2,F304=Données!$H$3,F304=Données!$H$4,F304=Données!$H$5,F304=Données!$H$7,F304=Données!$H$6),"00:00",(G304-Données!$G$2)-I304)</f>
        <v>-0.2916666666666667</v>
      </c>
      <c r="K304" s="5"/>
    </row>
    <row r="305" spans="1:11" ht="12.75">
      <c r="A305" s="7">
        <f t="shared" si="4"/>
        <v>40140</v>
      </c>
      <c r="B305" s="2"/>
      <c r="C305" s="2"/>
      <c r="D305" s="2"/>
      <c r="E305" s="2"/>
      <c r="F305" s="9"/>
      <c r="G305" s="5">
        <f>IF(OR(B305="",C305=""),0,MOD(C305-B305,1))+IF(OR(D305="",E305=""),0,MOD(E305-D305,1))+IF(F305="",0,VLOOKUP(F305,Données!$H$2:$I$8,2,FALSE))</f>
        <v>0</v>
      </c>
      <c r="H305" s="5"/>
      <c r="I305" s="5" t="str">
        <f>IF(H305="o",G305-Données!$G$1,"00:00")</f>
        <v>00:00</v>
      </c>
      <c r="J305" s="5">
        <f>IF(OR(F305=Données!$H$2,F305=Données!$H$3,F305=Données!$H$4,F305=Données!$H$5,F305=Données!$H$7,F305=Données!$H$6),"00:00",(G305-Données!$G$2)-I305)</f>
        <v>-0.2916666666666667</v>
      </c>
      <c r="K305" s="5"/>
    </row>
    <row r="306" spans="1:11" ht="12.75">
      <c r="A306" s="7">
        <f t="shared" si="4"/>
        <v>40141</v>
      </c>
      <c r="B306" s="2"/>
      <c r="C306" s="2"/>
      <c r="D306" s="2"/>
      <c r="E306" s="2"/>
      <c r="F306" s="9"/>
      <c r="G306" s="5">
        <f>IF(OR(B306="",C306=""),0,MOD(C306-B306,1))+IF(OR(D306="",E306=""),0,MOD(E306-D306,1))+IF(F306="",0,VLOOKUP(F306,Données!$H$2:$I$8,2,FALSE))</f>
        <v>0</v>
      </c>
      <c r="H306" s="5"/>
      <c r="I306" s="5" t="str">
        <f>IF(H306="o",G306-Données!$G$1,"00:00")</f>
        <v>00:00</v>
      </c>
      <c r="J306" s="5">
        <f>IF(OR(F306=Données!$H$2,F306=Données!$H$3,F306=Données!$H$4,F306=Données!$H$5,F306=Données!$H$7,F306=Données!$H$6),"00:00",(G306-Données!$G$2)-I306)</f>
        <v>-0.2916666666666667</v>
      </c>
      <c r="K306" s="5"/>
    </row>
    <row r="307" spans="1:11" ht="12.75">
      <c r="A307" s="7">
        <f t="shared" si="4"/>
        <v>40142</v>
      </c>
      <c r="B307" s="2"/>
      <c r="C307" s="2"/>
      <c r="D307" s="2"/>
      <c r="E307" s="2"/>
      <c r="F307" s="9"/>
      <c r="G307" s="5">
        <f>IF(OR(B307="",C307=""),0,MOD(C307-B307,1))+IF(OR(D307="",E307=""),0,MOD(E307-D307,1))+IF(F307="",0,VLOOKUP(F307,Données!$H$2:$I$8,2,FALSE))</f>
        <v>0</v>
      </c>
      <c r="H307" s="5"/>
      <c r="I307" s="5" t="str">
        <f>IF(H307="o",G307-Données!$G$1,"00:00")</f>
        <v>00:00</v>
      </c>
      <c r="J307" s="5">
        <f>IF(OR(F307=Données!$H$2,F307=Données!$H$3,F307=Données!$H$4,F307=Données!$H$5,F307=Données!$H$7,F307=Données!$H$6),"00:00",(G307-Données!$G$2)-I307)</f>
        <v>-0.2916666666666667</v>
      </c>
      <c r="K307" s="5"/>
    </row>
    <row r="308" spans="1:11" ht="12.75">
      <c r="A308" s="7">
        <f t="shared" si="4"/>
        <v>40143</v>
      </c>
      <c r="B308" s="2"/>
      <c r="C308" s="2"/>
      <c r="D308" s="2"/>
      <c r="E308" s="2"/>
      <c r="F308" s="9"/>
      <c r="G308" s="5">
        <f>IF(OR(B308="",C308=""),0,MOD(C308-B308,1))+IF(OR(D308="",E308=""),0,MOD(E308-D308,1))+IF(F308="",0,VLOOKUP(F308,Données!$H$2:$I$8,2,FALSE))</f>
        <v>0</v>
      </c>
      <c r="H308" s="5"/>
      <c r="I308" s="5" t="str">
        <f>IF(H308="o",G308-Données!$G$1,"00:00")</f>
        <v>00:00</v>
      </c>
      <c r="J308" s="5">
        <f>IF(OR(F308=Données!$H$2,F308=Données!$H$3,F308=Données!$H$4,F308=Données!$H$5,F308=Données!$H$7,F308=Données!$H$6),"00:00",(G308-Données!$G$2)-I308)</f>
        <v>-0.2916666666666667</v>
      </c>
      <c r="K308" s="5"/>
    </row>
    <row r="309" spans="1:11" ht="12.75">
      <c r="A309" s="7">
        <f t="shared" si="4"/>
        <v>40144</v>
      </c>
      <c r="B309" s="2"/>
      <c r="C309" s="2"/>
      <c r="D309" s="2"/>
      <c r="E309" s="2"/>
      <c r="F309" s="9"/>
      <c r="G309" s="5">
        <f>IF(OR(B309="",C309=""),0,MOD(C309-B309,1))+IF(OR(D309="",E309=""),0,MOD(E309-D309,1))+IF(F309="",0,VLOOKUP(F309,Données!$H$2:$I$8,2,FALSE))</f>
        <v>0</v>
      </c>
      <c r="H309" s="5"/>
      <c r="I309" s="5" t="str">
        <f>IF(H309="o",G309-Données!$G$1,"00:00")</f>
        <v>00:00</v>
      </c>
      <c r="J309" s="5">
        <f>IF(OR(F309=Données!$H$2,F309=Données!$H$3,F309=Données!$H$4,F309=Données!$H$5,F309=Données!$H$7,F309=Données!$H$6),"00:00",(G309-Données!$G$2)-I309)</f>
        <v>-0.2916666666666667</v>
      </c>
      <c r="K309" s="5"/>
    </row>
    <row r="310" spans="1:11" ht="12.75">
      <c r="A310" s="7">
        <f t="shared" si="4"/>
        <v>40145</v>
      </c>
      <c r="B310" s="2"/>
      <c r="C310" s="2"/>
      <c r="D310" s="2"/>
      <c r="E310" s="2"/>
      <c r="F310" s="9"/>
      <c r="G310" s="5">
        <f>IF(OR(B310="",C310=""),0,MOD(C310-B310,1))+IF(OR(D310="",E310=""),0,MOD(E310-D310,1))+IF(F310="",0,VLOOKUP(F310,Données!$H$2:$I$8,2,FALSE))</f>
        <v>0</v>
      </c>
      <c r="H310" s="5"/>
      <c r="I310" s="5" t="str">
        <f>IF(H310="o",G310-Données!$G$1,"00:00")</f>
        <v>00:00</v>
      </c>
      <c r="J310" s="5">
        <f>IF(OR(F310=Données!$H$2,F310=Données!$H$3,F310=Données!$H$4,F310=Données!$H$5,F310=Données!$H$7,F310=Données!$H$6),"00:00",(G310-Données!$G$2)-I310)</f>
        <v>-0.2916666666666667</v>
      </c>
      <c r="K310" s="5"/>
    </row>
    <row r="311" spans="1:11" ht="12.75">
      <c r="A311" s="7">
        <f t="shared" si="4"/>
        <v>40146</v>
      </c>
      <c r="B311" s="2"/>
      <c r="C311" s="2"/>
      <c r="D311" s="2"/>
      <c r="E311" s="2"/>
      <c r="F311" s="9"/>
      <c r="G311" s="5">
        <f>IF(OR(B311="",C311=""),0,MOD(C311-B311,1))+IF(OR(D311="",E311=""),0,MOD(E311-D311,1))+IF(F311="",0,VLOOKUP(F311,Données!$H$2:$I$8,2,FALSE))</f>
        <v>0</v>
      </c>
      <c r="H311" s="5"/>
      <c r="I311" s="5" t="str">
        <f>IF(H311="o",G311-Données!$G$1,"00:00")</f>
        <v>00:00</v>
      </c>
      <c r="J311" s="5">
        <f>IF(OR(F311=Données!$H$2,F311=Données!$H$3,F311=Données!$H$4,F311=Données!$H$5,F311=Données!$H$7,F311=Données!$H$6),"00:00",(G311-Données!$G$2)-I311)</f>
        <v>-0.2916666666666667</v>
      </c>
      <c r="K311" s="5"/>
    </row>
    <row r="312" spans="1:11" ht="12.75">
      <c r="A312" s="7">
        <f t="shared" si="4"/>
        <v>40147</v>
      </c>
      <c r="B312" s="2"/>
      <c r="C312" s="2"/>
      <c r="D312" s="2"/>
      <c r="E312" s="2"/>
      <c r="F312" s="9"/>
      <c r="G312" s="5">
        <f>IF(OR(B312="",C312=""),0,MOD(C312-B312,1))+IF(OR(D312="",E312=""),0,MOD(E312-D312,1))+IF(F312="",0,VLOOKUP(F312,Données!$H$2:$I$8,2,FALSE))</f>
        <v>0</v>
      </c>
      <c r="H312" s="5"/>
      <c r="I312" s="5" t="str">
        <f>IF(H312="o",G312-Données!$G$1,"00:00")</f>
        <v>00:00</v>
      </c>
      <c r="J312" s="5">
        <f>IF(OR(F312=Données!$H$2,F312=Données!$H$3,F312=Données!$H$4,F312=Données!$H$5,F312=Données!$H$7,F312=Données!$H$6),"00:00",(G312-Données!$G$2)-I312)</f>
        <v>-0.2916666666666667</v>
      </c>
      <c r="K312" s="5"/>
    </row>
    <row r="313" spans="1:11" ht="12.75">
      <c r="A313" s="7">
        <f t="shared" si="4"/>
        <v>40148</v>
      </c>
      <c r="B313" s="2"/>
      <c r="C313" s="2"/>
      <c r="D313" s="2"/>
      <c r="E313" s="2"/>
      <c r="F313" s="9"/>
      <c r="G313" s="5">
        <f>IF(OR(B313="",C313=""),0,MOD(C313-B313,1))+IF(OR(D313="",E313=""),0,MOD(E313-D313,1))+IF(F313="",0,VLOOKUP(F313,Données!$H$2:$I$8,2,FALSE))</f>
        <v>0</v>
      </c>
      <c r="H313" s="5"/>
      <c r="I313" s="5" t="str">
        <f>IF(H313="o",G313-Données!$G$1,"00:00")</f>
        <v>00:00</v>
      </c>
      <c r="J313" s="5">
        <f>IF(OR(F313=Données!$H$2,F313=Données!$H$3,F313=Données!$H$4,F313=Données!$H$5,F313=Données!$H$7,F313=Données!$H$6),"00:00",(G313-Données!$G$2)-I313)</f>
        <v>-0.2916666666666667</v>
      </c>
      <c r="K313" s="5"/>
    </row>
    <row r="314" spans="1:11" ht="12.75">
      <c r="A314" s="7">
        <f t="shared" si="4"/>
        <v>40149</v>
      </c>
      <c r="B314" s="2"/>
      <c r="C314" s="2"/>
      <c r="D314" s="2"/>
      <c r="E314" s="2"/>
      <c r="F314" s="9"/>
      <c r="G314" s="5">
        <f>IF(OR(B314="",C314=""),0,MOD(C314-B314,1))+IF(OR(D314="",E314=""),0,MOD(E314-D314,1))+IF(F314="",0,VLOOKUP(F314,Données!$H$2:$I$8,2,FALSE))</f>
        <v>0</v>
      </c>
      <c r="H314" s="5"/>
      <c r="I314" s="5" t="str">
        <f>IF(H314="o",G314-Données!$G$1,"00:00")</f>
        <v>00:00</v>
      </c>
      <c r="J314" s="5">
        <f>IF(OR(F314=Données!$H$2,F314=Données!$H$3,F314=Données!$H$4,F314=Données!$H$5,F314=Données!$H$7,F314=Données!$H$6),"00:00",(G314-Données!$G$2)-I314)</f>
        <v>-0.2916666666666667</v>
      </c>
      <c r="K314" s="5"/>
    </row>
    <row r="315" spans="1:11" ht="12.75">
      <c r="A315" s="7">
        <f t="shared" si="4"/>
        <v>40150</v>
      </c>
      <c r="B315" s="2"/>
      <c r="C315" s="2"/>
      <c r="D315" s="2"/>
      <c r="E315" s="2"/>
      <c r="F315" s="9"/>
      <c r="G315" s="5">
        <f>IF(OR(B315="",C315=""),0,MOD(C315-B315,1))+IF(OR(D315="",E315=""),0,MOD(E315-D315,1))+IF(F315="",0,VLOOKUP(F315,Données!$H$2:$I$8,2,FALSE))</f>
        <v>0</v>
      </c>
      <c r="H315" s="5"/>
      <c r="I315" s="5" t="str">
        <f>IF(H315="o",G315-Données!$G$1,"00:00")</f>
        <v>00:00</v>
      </c>
      <c r="J315" s="5">
        <f>IF(OR(F315=Données!$H$2,F315=Données!$H$3,F315=Données!$H$4,F315=Données!$H$5,F315=Données!$H$7,F315=Données!$H$6),"00:00",(G315-Données!$G$2)-I315)</f>
        <v>-0.2916666666666667</v>
      </c>
      <c r="K315" s="5"/>
    </row>
    <row r="316" spans="1:11" ht="12.75">
      <c r="A316" s="7">
        <f t="shared" si="4"/>
        <v>40151</v>
      </c>
      <c r="B316" s="2"/>
      <c r="C316" s="2"/>
      <c r="D316" s="2"/>
      <c r="E316" s="2"/>
      <c r="F316" s="9"/>
      <c r="G316" s="5">
        <f>IF(OR(B316="",C316=""),0,MOD(C316-B316,1))+IF(OR(D316="",E316=""),0,MOD(E316-D316,1))+IF(F316="",0,VLOOKUP(F316,Données!$H$2:$I$8,2,FALSE))</f>
        <v>0</v>
      </c>
      <c r="H316" s="5"/>
      <c r="I316" s="5" t="str">
        <f>IF(H316="o",G316-Données!$G$1,"00:00")</f>
        <v>00:00</v>
      </c>
      <c r="J316" s="5">
        <f>IF(OR(F316=Données!$H$2,F316=Données!$H$3,F316=Données!$H$4,F316=Données!$H$5,F316=Données!$H$7,F316=Données!$H$6),"00:00",(G316-Données!$G$2)-I316)</f>
        <v>-0.2916666666666667</v>
      </c>
      <c r="K316" s="5"/>
    </row>
    <row r="317" spans="1:11" ht="12.75">
      <c r="A317" s="7">
        <f t="shared" si="4"/>
        <v>40152</v>
      </c>
      <c r="B317" s="2"/>
      <c r="C317" s="2"/>
      <c r="D317" s="2"/>
      <c r="E317" s="2"/>
      <c r="F317" s="9"/>
      <c r="G317" s="5">
        <f>IF(OR(B317="",C317=""),0,MOD(C317-B317,1))+IF(OR(D317="",E317=""),0,MOD(E317-D317,1))+IF(F317="",0,VLOOKUP(F317,Données!$H$2:$I$8,2,FALSE))</f>
        <v>0</v>
      </c>
      <c r="H317" s="5"/>
      <c r="I317" s="5" t="str">
        <f>IF(H317="o",G317-Données!$G$1,"00:00")</f>
        <v>00:00</v>
      </c>
      <c r="J317" s="5">
        <f>IF(OR(F317=Données!$H$2,F317=Données!$H$3,F317=Données!$H$4,F317=Données!$H$5,F317=Données!$H$7,F317=Données!$H$6),"00:00",(G317-Données!$G$2)-I317)</f>
        <v>-0.2916666666666667</v>
      </c>
      <c r="K317" s="5"/>
    </row>
    <row r="318" spans="1:11" ht="12.75">
      <c r="A318" s="7">
        <f t="shared" si="4"/>
        <v>40153</v>
      </c>
      <c r="B318" s="2"/>
      <c r="C318" s="2"/>
      <c r="D318" s="2"/>
      <c r="E318" s="2"/>
      <c r="F318" s="9"/>
      <c r="G318" s="5">
        <f>IF(OR(B318="",C318=""),0,MOD(C318-B318,1))+IF(OR(D318="",E318=""),0,MOD(E318-D318,1))+IF(F318="",0,VLOOKUP(F318,Données!$H$2:$I$8,2,FALSE))</f>
        <v>0</v>
      </c>
      <c r="H318" s="5"/>
      <c r="I318" s="5" t="str">
        <f>IF(H318="o",G318-Données!$G$1,"00:00")</f>
        <v>00:00</v>
      </c>
      <c r="J318" s="5">
        <f>IF(OR(F318=Données!$H$2,F318=Données!$H$3,F318=Données!$H$4,F318=Données!$H$5,F318=Données!$H$7,F318=Données!$H$6),"00:00",(G318-Données!$G$2)-I318)</f>
        <v>-0.2916666666666667</v>
      </c>
      <c r="K318" s="5"/>
    </row>
    <row r="319" spans="1:11" ht="12.75">
      <c r="A319" s="7">
        <f t="shared" si="4"/>
        <v>40154</v>
      </c>
      <c r="B319" s="2"/>
      <c r="C319" s="2"/>
      <c r="D319" s="2"/>
      <c r="E319" s="2"/>
      <c r="F319" s="9"/>
      <c r="G319" s="5">
        <f>IF(OR(B319="",C319=""),0,MOD(C319-B319,1))+IF(OR(D319="",E319=""),0,MOD(E319-D319,1))+IF(F319="",0,VLOOKUP(F319,Données!$H$2:$I$8,2,FALSE))</f>
        <v>0</v>
      </c>
      <c r="H319" s="5"/>
      <c r="I319" s="5" t="str">
        <f>IF(H319="o",G319-Données!$G$1,"00:00")</f>
        <v>00:00</v>
      </c>
      <c r="J319" s="5">
        <f>IF(OR(F319=Données!$H$2,F319=Données!$H$3,F319=Données!$H$4,F319=Données!$H$5,F319=Données!$H$7,F319=Données!$H$6),"00:00",(G319-Données!$G$2)-I319)</f>
        <v>-0.2916666666666667</v>
      </c>
      <c r="K319" s="5"/>
    </row>
    <row r="320" spans="1:11" ht="12.75">
      <c r="A320" s="7">
        <f t="shared" si="4"/>
        <v>40155</v>
      </c>
      <c r="B320" s="2"/>
      <c r="C320" s="2"/>
      <c r="D320" s="2"/>
      <c r="E320" s="2"/>
      <c r="F320" s="9"/>
      <c r="G320" s="5">
        <f>IF(OR(B320="",C320=""),0,MOD(C320-B320,1))+IF(OR(D320="",E320=""),0,MOD(E320-D320,1))+IF(F320="",0,VLOOKUP(F320,Données!$H$2:$I$8,2,FALSE))</f>
        <v>0</v>
      </c>
      <c r="H320" s="5"/>
      <c r="I320" s="5" t="str">
        <f>IF(H320="o",G320-Données!$G$1,"00:00")</f>
        <v>00:00</v>
      </c>
      <c r="J320" s="5">
        <f>IF(OR(F320=Données!$H$2,F320=Données!$H$3,F320=Données!$H$4,F320=Données!$H$5,F320=Données!$H$7,F320=Données!$H$6),"00:00",(G320-Données!$G$2)-I320)</f>
        <v>-0.2916666666666667</v>
      </c>
      <c r="K320" s="5"/>
    </row>
    <row r="321" spans="1:11" ht="12.75">
      <c r="A321" s="7">
        <f t="shared" si="4"/>
        <v>40156</v>
      </c>
      <c r="B321" s="2"/>
      <c r="C321" s="2"/>
      <c r="D321" s="2"/>
      <c r="E321" s="2"/>
      <c r="F321" s="9"/>
      <c r="G321" s="5">
        <f>IF(OR(B321="",C321=""),0,MOD(C321-B321,1))+IF(OR(D321="",E321=""),0,MOD(E321-D321,1))+IF(F321="",0,VLOOKUP(F321,Données!$H$2:$I$8,2,FALSE))</f>
        <v>0</v>
      </c>
      <c r="H321" s="5"/>
      <c r="I321" s="5" t="str">
        <f>IF(H321="o",G321-Données!$G$1,"00:00")</f>
        <v>00:00</v>
      </c>
      <c r="J321" s="5">
        <f>IF(OR(F321=Données!$H$2,F321=Données!$H$3,F321=Données!$H$4,F321=Données!$H$5,F321=Données!$H$7,F321=Données!$H$6),"00:00",(G321-Données!$G$2)-I321)</f>
        <v>-0.2916666666666667</v>
      </c>
      <c r="K321" s="5"/>
    </row>
    <row r="322" spans="1:11" ht="12.75">
      <c r="A322" s="7">
        <f t="shared" si="4"/>
        <v>40157</v>
      </c>
      <c r="B322" s="2"/>
      <c r="C322" s="2"/>
      <c r="D322" s="2"/>
      <c r="E322" s="2"/>
      <c r="F322" s="9"/>
      <c r="G322" s="5">
        <f>IF(OR(B322="",C322=""),0,MOD(C322-B322,1))+IF(OR(D322="",E322=""),0,MOD(E322-D322,1))+IF(F322="",0,VLOOKUP(F322,Données!$H$2:$I$8,2,FALSE))</f>
        <v>0</v>
      </c>
      <c r="H322" s="5"/>
      <c r="I322" s="5" t="str">
        <f>IF(H322="o",G322-Données!$G$1,"00:00")</f>
        <v>00:00</v>
      </c>
      <c r="J322" s="5">
        <f>IF(OR(F322=Données!$H$2,F322=Données!$H$3,F322=Données!$H$4,F322=Données!$H$5,F322=Données!$H$7,F322=Données!$H$6),"00:00",(G322-Données!$G$2)-I322)</f>
        <v>-0.2916666666666667</v>
      </c>
      <c r="K322" s="5"/>
    </row>
    <row r="323" spans="1:11" ht="12.75">
      <c r="A323" s="7">
        <f t="shared" si="4"/>
        <v>40158</v>
      </c>
      <c r="B323" s="2"/>
      <c r="C323" s="2"/>
      <c r="D323" s="2"/>
      <c r="E323" s="2"/>
      <c r="F323" s="9"/>
      <c r="G323" s="5">
        <f>IF(OR(B323="",C323=""),0,MOD(C323-B323,1))+IF(OR(D323="",E323=""),0,MOD(E323-D323,1))+IF(F323="",0,VLOOKUP(F323,Données!$H$2:$I$8,2,FALSE))</f>
        <v>0</v>
      </c>
      <c r="H323" s="5"/>
      <c r="I323" s="5" t="str">
        <f>IF(H323="o",G323-Données!$G$1,"00:00")</f>
        <v>00:00</v>
      </c>
      <c r="J323" s="5">
        <f>IF(OR(F323=Données!$H$2,F323=Données!$H$3,F323=Données!$H$4,F323=Données!$H$5,F323=Données!$H$7,F323=Données!$H$6),"00:00",(G323-Données!$G$2)-I323)</f>
        <v>-0.2916666666666667</v>
      </c>
      <c r="K323" s="5"/>
    </row>
    <row r="324" spans="1:11" ht="12.75">
      <c r="A324" s="7">
        <f t="shared" si="4"/>
        <v>40159</v>
      </c>
      <c r="B324" s="2"/>
      <c r="C324" s="2"/>
      <c r="D324" s="2"/>
      <c r="E324" s="2"/>
      <c r="F324" s="9"/>
      <c r="G324" s="5">
        <f>IF(OR(B324="",C324=""),0,MOD(C324-B324,1))+IF(OR(D324="",E324=""),0,MOD(E324-D324,1))+IF(F324="",0,VLOOKUP(F324,Données!$H$2:$I$8,2,FALSE))</f>
        <v>0</v>
      </c>
      <c r="H324" s="5"/>
      <c r="I324" s="5" t="str">
        <f>IF(H324="o",G324-Données!$G$1,"00:00")</f>
        <v>00:00</v>
      </c>
      <c r="J324" s="5">
        <f>IF(OR(F324=Données!$H$2,F324=Données!$H$3,F324=Données!$H$4,F324=Données!$H$5,F324=Données!$H$7,F324=Données!$H$6),"00:00",(G324-Données!$G$2)-I324)</f>
        <v>-0.2916666666666667</v>
      </c>
      <c r="K324" s="5"/>
    </row>
    <row r="325" spans="1:11" ht="12.75">
      <c r="A325" s="7">
        <f t="shared" si="4"/>
        <v>40160</v>
      </c>
      <c r="B325" s="2"/>
      <c r="C325" s="2"/>
      <c r="D325" s="2"/>
      <c r="E325" s="2"/>
      <c r="F325" s="9"/>
      <c r="G325" s="5">
        <f>IF(OR(B325="",C325=""),0,MOD(C325-B325,1))+IF(OR(D325="",E325=""),0,MOD(E325-D325,1))+IF(F325="",0,VLOOKUP(F325,Données!$H$2:$I$8,2,FALSE))</f>
        <v>0</v>
      </c>
      <c r="H325" s="5"/>
      <c r="I325" s="5" t="str">
        <f>IF(H325="o",G325-Données!$G$1,"00:00")</f>
        <v>00:00</v>
      </c>
      <c r="J325" s="5">
        <f>IF(OR(F325=Données!$H$2,F325=Données!$H$3,F325=Données!$H$4,F325=Données!$H$5,F325=Données!$H$7,F325=Données!$H$6),"00:00",(G325-Données!$G$2)-I325)</f>
        <v>-0.2916666666666667</v>
      </c>
      <c r="K325" s="5"/>
    </row>
    <row r="326" spans="1:11" ht="12.75">
      <c r="A326" s="7">
        <f t="shared" si="4"/>
        <v>40161</v>
      </c>
      <c r="B326" s="2"/>
      <c r="C326" s="2"/>
      <c r="D326" s="2"/>
      <c r="E326" s="2"/>
      <c r="F326" s="9"/>
      <c r="G326" s="5">
        <f>IF(OR(B326="",C326=""),0,MOD(C326-B326,1))+IF(OR(D326="",E326=""),0,MOD(E326-D326,1))+IF(F326="",0,VLOOKUP(F326,Données!$H$2:$I$8,2,FALSE))</f>
        <v>0</v>
      </c>
      <c r="H326" s="5"/>
      <c r="I326" s="5" t="str">
        <f>IF(H326="o",G326-Données!$G$1,"00:00")</f>
        <v>00:00</v>
      </c>
      <c r="J326" s="5">
        <f>IF(OR(F326=Données!$H$2,F326=Données!$H$3,F326=Données!$H$4,F326=Données!$H$5,F326=Données!$H$7,F326=Données!$H$6),"00:00",(G326-Données!$G$2)-I326)</f>
        <v>-0.2916666666666667</v>
      </c>
      <c r="K326" s="5"/>
    </row>
    <row r="327" spans="1:11" ht="12.75">
      <c r="A327" s="7">
        <f t="shared" si="4"/>
        <v>40162</v>
      </c>
      <c r="B327" s="2"/>
      <c r="C327" s="2"/>
      <c r="D327" s="2"/>
      <c r="E327" s="2"/>
      <c r="F327" s="9"/>
      <c r="G327" s="5">
        <f>IF(OR(B327="",C327=""),0,MOD(C327-B327,1))+IF(OR(D327="",E327=""),0,MOD(E327-D327,1))+IF(F327="",0,VLOOKUP(F327,Données!$H$2:$I$8,2,FALSE))</f>
        <v>0</v>
      </c>
      <c r="H327" s="5"/>
      <c r="I327" s="5" t="str">
        <f>IF(H327="o",G327-Données!$G$1,"00:00")</f>
        <v>00:00</v>
      </c>
      <c r="J327" s="5">
        <f>IF(OR(F327=Données!$H$2,F327=Données!$H$3,F327=Données!$H$4,F327=Données!$H$5,F327=Données!$H$7,F327=Données!$H$6),"00:00",(G327-Données!$G$2)-I327)</f>
        <v>-0.2916666666666667</v>
      </c>
      <c r="K327" s="5"/>
    </row>
    <row r="328" spans="1:11" ht="12.75">
      <c r="A328" s="7">
        <f t="shared" si="4"/>
        <v>40163</v>
      </c>
      <c r="B328" s="2"/>
      <c r="C328" s="2"/>
      <c r="D328" s="2"/>
      <c r="E328" s="2"/>
      <c r="F328" s="9"/>
      <c r="G328" s="5">
        <f>IF(OR(B328="",C328=""),0,MOD(C328-B328,1))+IF(OR(D328="",E328=""),0,MOD(E328-D328,1))+IF(F328="",0,VLOOKUP(F328,Données!$H$2:$I$8,2,FALSE))</f>
        <v>0</v>
      </c>
      <c r="H328" s="5"/>
      <c r="I328" s="5" t="str">
        <f>IF(H328="o",G328-Données!$G$1,"00:00")</f>
        <v>00:00</v>
      </c>
      <c r="J328" s="5">
        <f>IF(OR(F328=Données!$H$2,F328=Données!$H$3,F328=Données!$H$4,F328=Données!$H$5,F328=Données!$H$7,F328=Données!$H$6),"00:00",(G328-Données!$G$2)-I328)</f>
        <v>-0.2916666666666667</v>
      </c>
      <c r="K328" s="5"/>
    </row>
    <row r="329" spans="1:11" ht="12.75">
      <c r="A329" s="7">
        <f t="shared" si="4"/>
        <v>40164</v>
      </c>
      <c r="B329" s="2"/>
      <c r="C329" s="2"/>
      <c r="D329" s="2"/>
      <c r="E329" s="2"/>
      <c r="F329" s="9"/>
      <c r="G329" s="5">
        <f>IF(OR(B329="",C329=""),0,MOD(C329-B329,1))+IF(OR(D329="",E329=""),0,MOD(E329-D329,1))+IF(F329="",0,VLOOKUP(F329,Données!$H$2:$I$8,2,FALSE))</f>
        <v>0</v>
      </c>
      <c r="H329" s="5"/>
      <c r="I329" s="5" t="str">
        <f>IF(H329="o",G329-Données!$G$1,"00:00")</f>
        <v>00:00</v>
      </c>
      <c r="J329" s="5">
        <f>IF(OR(F329=Données!$H$2,F329=Données!$H$3,F329=Données!$H$4,F329=Données!$H$5,F329=Données!$H$7,F329=Données!$H$6),"00:00",(G329-Données!$G$2)-I329)</f>
        <v>-0.2916666666666667</v>
      </c>
      <c r="K329" s="5"/>
    </row>
    <row r="330" spans="1:11" ht="12.75">
      <c r="A330" s="7">
        <f t="shared" si="4"/>
        <v>40165</v>
      </c>
      <c r="B330" s="2"/>
      <c r="C330" s="2"/>
      <c r="D330" s="2"/>
      <c r="E330" s="2"/>
      <c r="F330" s="9"/>
      <c r="G330" s="5">
        <f>IF(OR(B330="",C330=""),0,MOD(C330-B330,1))+IF(OR(D330="",E330=""),0,MOD(E330-D330,1))+IF(F330="",0,VLOOKUP(F330,Données!$H$2:$I$8,2,FALSE))</f>
        <v>0</v>
      </c>
      <c r="H330" s="5"/>
      <c r="I330" s="5" t="str">
        <f>IF(H330="o",G330-Données!$G$1,"00:00")</f>
        <v>00:00</v>
      </c>
      <c r="J330" s="5">
        <f>IF(OR(F330=Données!$H$2,F330=Données!$H$3,F330=Données!$H$4,F330=Données!$H$5,F330=Données!$H$7,F330=Données!$H$6),"00:00",(G330-Données!$G$2)-I330)</f>
        <v>-0.2916666666666667</v>
      </c>
      <c r="K330" s="5"/>
    </row>
    <row r="331" spans="1:11" ht="12.75">
      <c r="A331" s="7">
        <f aca="true" t="shared" si="5" ref="A331:A342">A330+1</f>
        <v>40166</v>
      </c>
      <c r="B331" s="2"/>
      <c r="C331" s="2"/>
      <c r="D331" s="2"/>
      <c r="E331" s="2"/>
      <c r="F331" s="9"/>
      <c r="G331" s="5">
        <f>IF(OR(B331="",C331=""),0,MOD(C331-B331,1))+IF(OR(D331="",E331=""),0,MOD(E331-D331,1))+IF(F331="",0,VLOOKUP(F331,Données!$H$2:$I$8,2,FALSE))</f>
        <v>0</v>
      </c>
      <c r="H331" s="5"/>
      <c r="I331" s="5" t="str">
        <f>IF(H331="o",G331-Données!$G$1,"00:00")</f>
        <v>00:00</v>
      </c>
      <c r="J331" s="5">
        <f>IF(OR(F331=Données!$H$2,F331=Données!$H$3,F331=Données!$H$4,F331=Données!$H$5,F331=Données!$H$7,F331=Données!$H$6),"00:00",(G331-Données!$G$2)-I331)</f>
        <v>-0.2916666666666667</v>
      </c>
      <c r="K331" s="5"/>
    </row>
    <row r="332" spans="1:11" ht="12.75">
      <c r="A332" s="7">
        <f t="shared" si="5"/>
        <v>40167</v>
      </c>
      <c r="B332" s="2"/>
      <c r="C332" s="2"/>
      <c r="D332" s="2"/>
      <c r="E332" s="2"/>
      <c r="F332" s="9"/>
      <c r="G332" s="5">
        <f>IF(OR(B332="",C332=""),0,MOD(C332-B332,1))+IF(OR(D332="",E332=""),0,MOD(E332-D332,1))+IF(F332="",0,VLOOKUP(F332,Données!$H$2:$I$8,2,FALSE))</f>
        <v>0</v>
      </c>
      <c r="H332" s="5"/>
      <c r="I332" s="5" t="str">
        <f>IF(H332="o",G332-Données!$G$1,"00:00")</f>
        <v>00:00</v>
      </c>
      <c r="J332" s="5">
        <f>IF(OR(F332=Données!$H$2,F332=Données!$H$3,F332=Données!$H$4,F332=Données!$H$5,F332=Données!$H$7,F332=Données!$H$6),"00:00",(G332-Données!$G$2)-I332)</f>
        <v>-0.2916666666666667</v>
      </c>
      <c r="K332" s="5"/>
    </row>
    <row r="333" spans="1:11" ht="12.75">
      <c r="A333" s="7">
        <f t="shared" si="5"/>
        <v>40168</v>
      </c>
      <c r="B333" s="2"/>
      <c r="C333" s="2"/>
      <c r="D333" s="2"/>
      <c r="E333" s="2"/>
      <c r="F333" s="9"/>
      <c r="G333" s="5">
        <f>IF(OR(B333="",C333=""),0,MOD(C333-B333,1))+IF(OR(D333="",E333=""),0,MOD(E333-D333,1))+IF(F333="",0,VLOOKUP(F333,Données!$H$2:$I$8,2,FALSE))</f>
        <v>0</v>
      </c>
      <c r="H333" s="5"/>
      <c r="I333" s="5" t="str">
        <f>IF(H333="o",G333-Données!$G$1,"00:00")</f>
        <v>00:00</v>
      </c>
      <c r="J333" s="5">
        <f>IF(OR(F333=Données!$H$2,F333=Données!$H$3,F333=Données!$H$4,F333=Données!$H$5,F333=Données!$H$7,F333=Données!$H$6),"00:00",(G333-Données!$G$2)-I333)</f>
        <v>-0.2916666666666667</v>
      </c>
      <c r="K333" s="5"/>
    </row>
    <row r="334" spans="1:11" ht="12.75">
      <c r="A334" s="7">
        <f t="shared" si="5"/>
        <v>40169</v>
      </c>
      <c r="B334" s="2"/>
      <c r="C334" s="2"/>
      <c r="D334" s="2"/>
      <c r="E334" s="2"/>
      <c r="F334" s="9"/>
      <c r="G334" s="5">
        <f>IF(OR(B334="",C334=""),0,MOD(C334-B334,1))+IF(OR(D334="",E334=""),0,MOD(E334-D334,1))+IF(F334="",0,VLOOKUP(F334,Données!$H$2:$I$8,2,FALSE))</f>
        <v>0</v>
      </c>
      <c r="H334" s="5"/>
      <c r="I334" s="5" t="str">
        <f>IF(H334="o",G334-Données!$G$1,"00:00")</f>
        <v>00:00</v>
      </c>
      <c r="J334" s="5">
        <f>IF(OR(F334=Données!$H$2,F334=Données!$H$3,F334=Données!$H$4,F334=Données!$H$5,F334=Données!$H$7,F334=Données!$H$6),"00:00",(G334-Données!$G$2)-I334)</f>
        <v>-0.2916666666666667</v>
      </c>
      <c r="K334" s="5"/>
    </row>
    <row r="335" spans="1:11" ht="12.75">
      <c r="A335" s="7">
        <f t="shared" si="5"/>
        <v>40170</v>
      </c>
      <c r="B335" s="2"/>
      <c r="C335" s="2"/>
      <c r="D335" s="2"/>
      <c r="E335" s="2"/>
      <c r="F335" s="9"/>
      <c r="G335" s="5">
        <f>IF(OR(B335="",C335=""),0,MOD(C335-B335,1))+IF(OR(D335="",E335=""),0,MOD(E335-D335,1))+IF(F335="",0,VLOOKUP(F335,Données!$H$2:$I$8,2,FALSE))</f>
        <v>0</v>
      </c>
      <c r="H335" s="5"/>
      <c r="I335" s="5" t="str">
        <f>IF(H335="o",G335-Données!$G$1,"00:00")</f>
        <v>00:00</v>
      </c>
      <c r="J335" s="5">
        <f>IF(OR(F335=Données!$H$2,F335=Données!$H$3,F335=Données!$H$4,F335=Données!$H$5,F335=Données!$H$7,F335=Données!$H$6),"00:00",(G335-Données!$G$2)-I335)</f>
        <v>-0.2916666666666667</v>
      </c>
      <c r="K335" s="5"/>
    </row>
    <row r="336" spans="1:11" ht="12.75">
      <c r="A336" s="7">
        <f t="shared" si="5"/>
        <v>40171</v>
      </c>
      <c r="B336" s="2"/>
      <c r="C336" s="2"/>
      <c r="D336" s="2"/>
      <c r="E336" s="2"/>
      <c r="F336" s="9"/>
      <c r="G336" s="5">
        <f>IF(OR(B336="",C336=""),0,MOD(C336-B336,1))+IF(OR(D336="",E336=""),0,MOD(E336-D336,1))+IF(F336="",0,VLOOKUP(F336,Données!$H$2:$I$8,2,FALSE))</f>
        <v>0</v>
      </c>
      <c r="H336" s="5"/>
      <c r="I336" s="5" t="str">
        <f>IF(H336="o",G336-Données!$G$1,"00:00")</f>
        <v>00:00</v>
      </c>
      <c r="J336" s="5">
        <f>IF(OR(F336=Données!$H$2,F336=Données!$H$3,F336=Données!$H$4,F336=Données!$H$5,F336=Données!$H$7,F336=Données!$H$6),"00:00",(G336-Données!$G$2)-I336)</f>
        <v>-0.2916666666666667</v>
      </c>
      <c r="K336" s="5"/>
    </row>
    <row r="337" spans="1:11" ht="12.75">
      <c r="A337" s="7">
        <f t="shared" si="5"/>
        <v>40172</v>
      </c>
      <c r="B337" s="2"/>
      <c r="C337" s="2"/>
      <c r="D337" s="2"/>
      <c r="E337" s="2"/>
      <c r="F337" s="9"/>
      <c r="G337" s="5">
        <f>IF(OR(B337="",C337=""),0,MOD(C337-B337,1))+IF(OR(D337="",E337=""),0,MOD(E337-D337,1))+IF(F337="",0,VLOOKUP(F337,Données!$H$2:$I$8,2,FALSE))</f>
        <v>0</v>
      </c>
      <c r="H337" s="5"/>
      <c r="I337" s="5" t="str">
        <f>IF(H337="o",G337-Données!$G$1,"00:00")</f>
        <v>00:00</v>
      </c>
      <c r="J337" s="5">
        <f>IF(OR(F337=Données!$H$2,F337=Données!$H$3,F337=Données!$H$4,F337=Données!$H$5,F337=Données!$H$7,F337=Données!$H$6),"00:00",(G337-Données!$G$2)-I337)</f>
        <v>-0.2916666666666667</v>
      </c>
      <c r="K337" s="5"/>
    </row>
    <row r="338" spans="1:11" ht="12.75">
      <c r="A338" s="7">
        <f t="shared" si="5"/>
        <v>40173</v>
      </c>
      <c r="B338" s="2"/>
      <c r="C338" s="2"/>
      <c r="D338" s="2"/>
      <c r="E338" s="2"/>
      <c r="F338" s="9"/>
      <c r="G338" s="5">
        <f>IF(OR(B338="",C338=""),0,MOD(C338-B338,1))+IF(OR(D338="",E338=""),0,MOD(E338-D338,1))+IF(F338="",0,VLOOKUP(F338,Données!$H$2:$I$8,2,FALSE))</f>
        <v>0</v>
      </c>
      <c r="H338" s="5"/>
      <c r="I338" s="5" t="str">
        <f>IF(H338="o",G338-Données!$G$1,"00:00")</f>
        <v>00:00</v>
      </c>
      <c r="J338" s="5">
        <f>IF(OR(F338=Données!$H$2,F338=Données!$H$3,F338=Données!$H$4,F338=Données!$H$5,F338=Données!$H$7,F338=Données!$H$6),"00:00",(G338-Données!$G$2)-I338)</f>
        <v>-0.2916666666666667</v>
      </c>
      <c r="K338" s="5"/>
    </row>
    <row r="339" spans="1:11" ht="12.75">
      <c r="A339" s="7">
        <f t="shared" si="5"/>
        <v>40174</v>
      </c>
      <c r="B339" s="2"/>
      <c r="C339" s="2"/>
      <c r="D339" s="2"/>
      <c r="E339" s="2"/>
      <c r="F339" s="9"/>
      <c r="G339" s="5">
        <f>IF(OR(B339="",C339=""),0,MOD(C339-B339,1))+IF(OR(D339="",E339=""),0,MOD(E339-D339,1))+IF(F339="",0,VLOOKUP(F339,Données!$H$2:$I$8,2,FALSE))</f>
        <v>0</v>
      </c>
      <c r="H339" s="5"/>
      <c r="I339" s="5" t="str">
        <f>IF(H339="o",G339-Données!$G$1,"00:00")</f>
        <v>00:00</v>
      </c>
      <c r="J339" s="5">
        <f>IF(OR(F339=Données!$H$2,F339=Données!$H$3,F339=Données!$H$4,F339=Données!$H$5,F339=Données!$H$7,F339=Données!$H$6),"00:00",(G339-Données!$G$2)-I339)</f>
        <v>-0.2916666666666667</v>
      </c>
      <c r="K339" s="5"/>
    </row>
    <row r="340" spans="1:11" ht="12.75">
      <c r="A340" s="7">
        <f t="shared" si="5"/>
        <v>40175</v>
      </c>
      <c r="B340" s="2"/>
      <c r="C340" s="2"/>
      <c r="D340" s="2"/>
      <c r="E340" s="2"/>
      <c r="F340" s="9"/>
      <c r="G340" s="5">
        <f>IF(OR(B340="",C340=""),0,MOD(C340-B340,1))+IF(OR(D340="",E340=""),0,MOD(E340-D340,1))+IF(F340="",0,VLOOKUP(F340,Données!$H$2:$I$8,2,FALSE))</f>
        <v>0</v>
      </c>
      <c r="H340" s="5"/>
      <c r="I340" s="5" t="str">
        <f>IF(H340="o",G340-Données!$G$1,"00:00")</f>
        <v>00:00</v>
      </c>
      <c r="J340" s="5">
        <f>IF(OR(F340=Données!$H$2,F340=Données!$H$3,F340=Données!$H$4,F340=Données!$H$5,F340=Données!$H$7,F340=Données!$H$6),"00:00",(G340-Données!$G$2)-I340)</f>
        <v>-0.2916666666666667</v>
      </c>
      <c r="K340" s="5"/>
    </row>
    <row r="341" spans="1:11" ht="12.75">
      <c r="A341" s="7">
        <f t="shared" si="5"/>
        <v>40176</v>
      </c>
      <c r="B341" s="2"/>
      <c r="C341" s="2"/>
      <c r="D341" s="2"/>
      <c r="E341" s="2"/>
      <c r="F341" s="9"/>
      <c r="G341" s="5">
        <f>IF(OR(B341="",C341=""),0,MOD(C341-B341,1))+IF(OR(D341="",E341=""),0,MOD(E341-D341,1))+IF(F341="",0,VLOOKUP(F341,Données!$H$2:$I$8,2,FALSE))</f>
        <v>0</v>
      </c>
      <c r="H341" s="5"/>
      <c r="I341" s="5" t="str">
        <f>IF(H341="o",G341-Données!$G$1,"00:00")</f>
        <v>00:00</v>
      </c>
      <c r="J341" s="5">
        <f>IF(OR(F341=Données!$H$2,F341=Données!$H$3,F341=Données!$H$4,F341=Données!$H$5,F341=Données!$H$7,F341=Données!$H$6),"00:00",(G341-Données!$G$2)-I341)</f>
        <v>-0.2916666666666667</v>
      </c>
      <c r="K341" s="5"/>
    </row>
    <row r="342" spans="1:11" ht="12.75">
      <c r="A342" s="7">
        <f t="shared" si="5"/>
        <v>40177</v>
      </c>
      <c r="B342" s="2"/>
      <c r="C342" s="2"/>
      <c r="D342" s="2"/>
      <c r="E342" s="2"/>
      <c r="F342" s="9"/>
      <c r="G342" s="5">
        <f>IF(OR(B342="",C342=""),0,MOD(C342-B342,1))+IF(OR(D342="",E342=""),0,MOD(E342-D342,1))+IF(F342="",0,VLOOKUP(F342,Données!$H$2:$I$8,2,FALSE))</f>
        <v>0</v>
      </c>
      <c r="H342" s="5"/>
      <c r="I342" s="5" t="str">
        <f>IF(H342="o",G342-Données!$G$1,"00:00")</f>
        <v>00:00</v>
      </c>
      <c r="J342" s="5">
        <f>IF(OR(F342=Données!$H$2,F342=Données!$H$3,F342=Données!$H$4,F342=Données!$H$5,F342=Données!$H$7,F342=Données!$H$6),"00:00",(G342-Données!$G$2)-I342)</f>
        <v>-0.2916666666666667</v>
      </c>
      <c r="K342" s="5"/>
    </row>
    <row r="343" spans="1:11" ht="12.75">
      <c r="A343" s="7"/>
      <c r="B343" s="2"/>
      <c r="C343" s="2"/>
      <c r="D343" s="2"/>
      <c r="E343" s="2"/>
      <c r="F343" s="9"/>
      <c r="G343" s="5"/>
      <c r="H343" s="5"/>
      <c r="I343" s="5" t="e">
        <f ca="1">IF(AND(A343&gt;=#REF!,A343&lt;=TODAY()),IF(WEEKDAY(A343,2)&lt;7,G343-#REF!,G343),"")</f>
        <v>#REF!</v>
      </c>
      <c r="J343" s="5"/>
      <c r="K343" s="5"/>
    </row>
    <row r="344" spans="1:11" ht="12.75">
      <c r="A344" s="7"/>
      <c r="B344" s="2"/>
      <c r="C344" s="2"/>
      <c r="D344" s="2"/>
      <c r="E344" s="2"/>
      <c r="F344" s="9"/>
      <c r="G344" s="5"/>
      <c r="H344" s="5"/>
      <c r="I344" s="5" t="e">
        <f ca="1">IF(AND(A344&gt;=#REF!,A344&lt;=TODAY()),IF(WEEKDAY(A344,2)&lt;7,G344-#REF!,G344),"")</f>
        <v>#REF!</v>
      </c>
      <c r="J344" s="5"/>
      <c r="K344" s="5"/>
    </row>
    <row r="345" spans="1:11" ht="12.75">
      <c r="A345" s="7"/>
      <c r="B345" s="2"/>
      <c r="C345" s="2"/>
      <c r="D345" s="2"/>
      <c r="E345" s="2"/>
      <c r="F345" s="9"/>
      <c r="G345" s="5"/>
      <c r="H345" s="5"/>
      <c r="I345" s="5" t="e">
        <f ca="1">IF(AND(A345&gt;=#REF!,A345&lt;=TODAY()),IF(WEEKDAY(A345,2)&lt;7,G345-#REF!,G345),"")</f>
        <v>#REF!</v>
      </c>
      <c r="J345" s="5"/>
      <c r="K345" s="5"/>
    </row>
    <row r="346" spans="1:11" ht="12.75">
      <c r="A346" s="7"/>
      <c r="B346" s="2"/>
      <c r="C346" s="2"/>
      <c r="D346" s="2"/>
      <c r="E346" s="2"/>
      <c r="F346" s="9"/>
      <c r="G346" s="5"/>
      <c r="H346" s="5"/>
      <c r="I346" s="5" t="e">
        <f ca="1">IF(AND(A346&gt;=#REF!,A346&lt;=TODAY()),IF(WEEKDAY(A346,2)&lt;7,G346-#REF!,G346),"")</f>
        <v>#REF!</v>
      </c>
      <c r="J346" s="5"/>
      <c r="K346" s="5"/>
    </row>
    <row r="347" spans="1:11" ht="12.75">
      <c r="A347" s="7"/>
      <c r="B347" s="2"/>
      <c r="C347" s="2"/>
      <c r="D347" s="2"/>
      <c r="E347" s="2"/>
      <c r="F347" s="9"/>
      <c r="G347" s="5"/>
      <c r="H347" s="5"/>
      <c r="I347" s="5"/>
      <c r="J347" s="5"/>
      <c r="K347" s="5"/>
    </row>
    <row r="348" spans="1:11" ht="12.75">
      <c r="A348" s="7"/>
      <c r="B348" s="2"/>
      <c r="C348" s="2"/>
      <c r="D348" s="2"/>
      <c r="E348" s="2"/>
      <c r="F348" s="9"/>
      <c r="G348" s="5"/>
      <c r="H348" s="5"/>
      <c r="I348" s="5"/>
      <c r="J348" s="5"/>
      <c r="K348" s="5"/>
    </row>
    <row r="349" spans="1:11" ht="12.75">
      <c r="A349" s="7"/>
      <c r="B349" s="2"/>
      <c r="C349" s="2"/>
      <c r="D349" s="2"/>
      <c r="F349" s="9"/>
      <c r="G349" s="5"/>
      <c r="H349" s="5"/>
      <c r="I349" s="5"/>
      <c r="J349" s="5"/>
      <c r="K349" s="5"/>
    </row>
    <row r="350" spans="1:11" ht="12.75">
      <c r="A350" s="7"/>
      <c r="B350" s="4"/>
      <c r="C350" s="4"/>
      <c r="D350" s="4"/>
      <c r="E350" s="4"/>
      <c r="F350" s="10"/>
      <c r="G350" s="6"/>
      <c r="H350" s="6"/>
      <c r="I350" s="6"/>
      <c r="J350" s="6"/>
      <c r="K350" s="6"/>
    </row>
    <row r="351" spans="1:11" ht="12.75">
      <c r="A351" s="7"/>
      <c r="B351" s="4"/>
      <c r="C351" s="4"/>
      <c r="D351" s="4"/>
      <c r="E351" s="4"/>
      <c r="F351" s="10"/>
      <c r="G351" s="6"/>
      <c r="H351" s="6"/>
      <c r="I351" s="6"/>
      <c r="J351" s="6"/>
      <c r="K351" s="6"/>
    </row>
    <row r="352" spans="1:11" ht="12.75">
      <c r="A352" s="7"/>
      <c r="B352" s="4"/>
      <c r="C352" s="4"/>
      <c r="D352" s="4"/>
      <c r="E352" s="4"/>
      <c r="F352" s="10"/>
      <c r="G352" s="6"/>
      <c r="H352" s="6"/>
      <c r="I352" s="6"/>
      <c r="J352" s="6"/>
      <c r="K352" s="6"/>
    </row>
    <row r="353" spans="1:11" ht="12.75">
      <c r="A353" s="7"/>
      <c r="B353" s="4"/>
      <c r="C353" s="4"/>
      <c r="D353" s="4"/>
      <c r="E353" s="4"/>
      <c r="F353" s="10"/>
      <c r="G353" s="6"/>
      <c r="H353" s="6"/>
      <c r="I353" s="6"/>
      <c r="J353" s="6"/>
      <c r="K353" s="6"/>
    </row>
    <row r="354" spans="1:11" ht="12.75">
      <c r="A354" s="7"/>
      <c r="B354" s="4"/>
      <c r="C354" s="4"/>
      <c r="D354" s="4"/>
      <c r="E354" s="4"/>
      <c r="F354" s="10"/>
      <c r="G354" s="6"/>
      <c r="H354" s="6"/>
      <c r="I354" s="6"/>
      <c r="J354" s="6"/>
      <c r="K354" s="6"/>
    </row>
    <row r="355" spans="1:11" ht="12.75">
      <c r="A355" s="7"/>
      <c r="B355" s="4"/>
      <c r="C355" s="4"/>
      <c r="D355" s="4"/>
      <c r="E355" s="4"/>
      <c r="F355" s="10"/>
      <c r="G355" s="6"/>
      <c r="H355" s="6"/>
      <c r="I355" s="6"/>
      <c r="J355" s="6"/>
      <c r="K355" s="6"/>
    </row>
    <row r="356" spans="1:11" ht="12.75">
      <c r="A356" s="7"/>
      <c r="B356" s="4"/>
      <c r="C356" s="4"/>
      <c r="D356" s="4"/>
      <c r="E356" s="4"/>
      <c r="F356" s="10"/>
      <c r="G356" s="6"/>
      <c r="H356" s="6"/>
      <c r="I356" s="6"/>
      <c r="J356" s="6"/>
      <c r="K356" s="6"/>
    </row>
    <row r="357" spans="1:11" ht="12.75">
      <c r="A357" s="7"/>
      <c r="B357" s="4"/>
      <c r="C357" s="4"/>
      <c r="D357" s="4"/>
      <c r="E357" s="4"/>
      <c r="F357" s="10"/>
      <c r="G357" s="6"/>
      <c r="H357" s="6"/>
      <c r="I357" s="6"/>
      <c r="J357" s="6"/>
      <c r="K357" s="6"/>
    </row>
    <row r="358" spans="1:11" ht="12.75">
      <c r="A358" s="7"/>
      <c r="B358" s="4"/>
      <c r="C358" s="4"/>
      <c r="D358" s="4"/>
      <c r="E358" s="4"/>
      <c r="F358" s="10"/>
      <c r="G358" s="6"/>
      <c r="H358" s="6"/>
      <c r="I358" s="6"/>
      <c r="J358" s="6"/>
      <c r="K358" s="6"/>
    </row>
    <row r="359" spans="1:11" ht="12.75">
      <c r="A359" s="7"/>
      <c r="B359" s="4"/>
      <c r="C359" s="4"/>
      <c r="D359" s="4"/>
      <c r="E359" s="4"/>
      <c r="F359" s="10"/>
      <c r="G359" s="6"/>
      <c r="H359" s="6"/>
      <c r="I359" s="6"/>
      <c r="J359" s="6"/>
      <c r="K359" s="6"/>
    </row>
    <row r="360" spans="1:11" ht="12.75">
      <c r="A360" s="7"/>
      <c r="B360" s="4"/>
      <c r="C360" s="4"/>
      <c r="D360" s="4"/>
      <c r="E360" s="4"/>
      <c r="F360" s="10"/>
      <c r="G360" s="6"/>
      <c r="H360" s="6"/>
      <c r="I360" s="6"/>
      <c r="J360" s="6"/>
      <c r="K360" s="6"/>
    </row>
    <row r="361" spans="1:11" ht="12.75">
      <c r="A361" s="7"/>
      <c r="B361" s="4"/>
      <c r="C361" s="4"/>
      <c r="D361" s="4"/>
      <c r="E361" s="4"/>
      <c r="F361" s="10"/>
      <c r="G361" s="6"/>
      <c r="H361" s="6"/>
      <c r="I361" s="6"/>
      <c r="J361" s="6"/>
      <c r="K361" s="6"/>
    </row>
    <row r="362" spans="1:11" ht="12.75">
      <c r="A362" s="7"/>
      <c r="B362" s="4"/>
      <c r="C362" s="4"/>
      <c r="D362" s="4"/>
      <c r="E362" s="4"/>
      <c r="F362" s="10"/>
      <c r="G362" s="6"/>
      <c r="H362" s="6"/>
      <c r="I362" s="6"/>
      <c r="J362" s="6"/>
      <c r="K362" s="6"/>
    </row>
    <row r="363" spans="1:11" ht="12.75">
      <c r="A363" s="7"/>
      <c r="B363" s="4"/>
      <c r="C363" s="4"/>
      <c r="D363" s="4"/>
      <c r="E363" s="4"/>
      <c r="F363" s="10"/>
      <c r="G363" s="6"/>
      <c r="H363" s="6"/>
      <c r="I363" s="6"/>
      <c r="J363" s="6"/>
      <c r="K363" s="6"/>
    </row>
    <row r="364" spans="1:11" ht="12.75">
      <c r="A364" s="7"/>
      <c r="B364" s="4"/>
      <c r="C364" s="4"/>
      <c r="D364" s="4"/>
      <c r="E364" s="4"/>
      <c r="F364" s="10"/>
      <c r="G364" s="6"/>
      <c r="H364" s="6"/>
      <c r="I364" s="6"/>
      <c r="J364" s="6"/>
      <c r="K364" s="6"/>
    </row>
    <row r="365" spans="1:11" ht="12.75">
      <c r="A365" s="7"/>
      <c r="B365" s="4"/>
      <c r="C365" s="4"/>
      <c r="D365" s="4"/>
      <c r="E365" s="4"/>
      <c r="F365" s="10"/>
      <c r="G365" s="6"/>
      <c r="H365" s="6"/>
      <c r="I365" s="6"/>
      <c r="J365" s="6"/>
      <c r="K365" s="6"/>
    </row>
    <row r="366" spans="1:11" ht="12.75">
      <c r="A366" s="7"/>
      <c r="B366" s="4"/>
      <c r="C366" s="4"/>
      <c r="D366" s="4"/>
      <c r="E366" s="4"/>
      <c r="F366" s="10"/>
      <c r="G366" s="6"/>
      <c r="H366" s="6"/>
      <c r="I366" s="6"/>
      <c r="J366" s="6"/>
      <c r="K366" s="6"/>
    </row>
    <row r="367" spans="1:11" ht="12.75">
      <c r="A367" s="7"/>
      <c r="B367" s="4"/>
      <c r="C367" s="4"/>
      <c r="D367" s="4"/>
      <c r="E367" s="4"/>
      <c r="F367" s="10"/>
      <c r="G367" s="6"/>
      <c r="H367" s="6"/>
      <c r="I367" s="6"/>
      <c r="J367" s="6"/>
      <c r="K367" s="6"/>
    </row>
    <row r="368" spans="1:11" ht="12.75">
      <c r="A368" s="7"/>
      <c r="B368" s="4"/>
      <c r="C368" s="4"/>
      <c r="D368" s="4"/>
      <c r="E368" s="4"/>
      <c r="F368" s="10"/>
      <c r="G368" s="6"/>
      <c r="H368" s="6"/>
      <c r="I368" s="6"/>
      <c r="J368" s="6"/>
      <c r="K368" s="6"/>
    </row>
    <row r="369" spans="1:11" ht="12.75">
      <c r="A369" s="7"/>
      <c r="B369" s="4"/>
      <c r="C369" s="4"/>
      <c r="D369" s="4"/>
      <c r="E369" s="4"/>
      <c r="F369" s="10"/>
      <c r="G369" s="6"/>
      <c r="H369" s="6"/>
      <c r="I369" s="6"/>
      <c r="J369" s="6"/>
      <c r="K369" s="6"/>
    </row>
  </sheetData>
  <sheetProtection/>
  <conditionalFormatting sqref="A2:A5 F2:K5 A6:K342">
    <cfRule type="expression" priority="9" dxfId="3" stopIfTrue="1">
      <formula>WEEKDAY($A2,2)=7</formula>
    </cfRule>
    <cfRule type="expression" priority="10" dxfId="2" stopIfTrue="1">
      <formula>fev!#REF!=cp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5"/>
  <sheetViews>
    <sheetView zoomScale="85" zoomScaleNormal="85" zoomScalePageLayoutView="0" workbookViewId="0" topLeftCell="A1">
      <pane xSplit="1" ySplit="1" topLeftCell="B2" activePane="bottomRight" state="frozen"/>
      <selection pane="topLeft" activeCell="A63" sqref="A63"/>
      <selection pane="topRight" activeCell="A63" sqref="A63"/>
      <selection pane="bottomLeft" activeCell="A63" sqref="A63"/>
      <selection pane="bottomRight" activeCell="A22" sqref="A22"/>
    </sheetView>
  </sheetViews>
  <sheetFormatPr defaultColWidth="9.140625" defaultRowHeight="12.75"/>
  <cols>
    <col min="1" max="1" width="27.140625" style="0" bestFit="1" customWidth="1"/>
    <col min="2" max="2" width="12.28125" style="0" customWidth="1"/>
    <col min="3" max="6" width="10.7109375" style="0" customWidth="1"/>
    <col min="7" max="7" width="8.140625" style="0" customWidth="1"/>
    <col min="8" max="8" width="5.00390625" style="0" customWidth="1"/>
    <col min="9" max="11" width="10.7109375" style="0" customWidth="1"/>
    <col min="12" max="12" width="19.8515625" style="0" customWidth="1"/>
    <col min="13" max="13" width="2.8515625" style="0" customWidth="1"/>
  </cols>
  <sheetData>
    <row r="1" spans="2:12" ht="12.75">
      <c r="B1" s="1" t="s">
        <v>2</v>
      </c>
      <c r="C1" s="1" t="s">
        <v>3</v>
      </c>
      <c r="D1" s="1" t="s">
        <v>2</v>
      </c>
      <c r="E1" s="1" t="s">
        <v>3</v>
      </c>
      <c r="F1" s="8" t="s">
        <v>4</v>
      </c>
      <c r="G1" s="1" t="s">
        <v>0</v>
      </c>
      <c r="H1" s="1" t="s">
        <v>27</v>
      </c>
      <c r="I1" s="39" t="s">
        <v>26</v>
      </c>
      <c r="J1" s="1" t="s">
        <v>1</v>
      </c>
      <c r="K1" s="39" t="s">
        <v>23</v>
      </c>
      <c r="L1" s="21" t="s">
        <v>10</v>
      </c>
    </row>
    <row r="2" spans="1:12" ht="12.75">
      <c r="A2" s="7">
        <f>fev!A34+1</f>
        <v>39872</v>
      </c>
      <c r="B2" s="18">
        <v>0.375</v>
      </c>
      <c r="C2" s="18">
        <v>0.5</v>
      </c>
      <c r="D2" s="18">
        <v>0.583333333333333</v>
      </c>
      <c r="E2" s="18">
        <v>0.770833333333333</v>
      </c>
      <c r="F2" s="9"/>
      <c r="G2" s="5">
        <f>IF(OR(B2="",C2=""),0,MOD(C2-B2,1))+IF(OR(D2="",E2=""),0,MOD(E2-D2,1))+IF(F2="",0,VLOOKUP(F2,Données!$H$2:$I$8,2,FALSE))</f>
        <v>0.3125</v>
      </c>
      <c r="H2" s="5"/>
      <c r="I2" s="5" t="str">
        <f>IF(H2="o",G2-Données!$G$1,"00:00")</f>
        <v>00:00</v>
      </c>
      <c r="J2" s="5">
        <f>IF(OR(F2=Données!$H$2,F2=Données!$H$3,F2=Données!$H$4,F2=Données!$H$5,F2=Données!$H$7,F2=Données!$H$6),"00:00",(G2-Données!$G$2)-I2)</f>
        <v>0.020833333333333315</v>
      </c>
      <c r="K2" s="5"/>
      <c r="L2" s="5"/>
    </row>
    <row r="3" spans="1:12" ht="12.75">
      <c r="A3" s="7">
        <f aca="true" t="shared" si="0" ref="A3:A32">A2+1</f>
        <v>39873</v>
      </c>
      <c r="B3" s="18">
        <v>0.3958333333333333</v>
      </c>
      <c r="C3" s="18">
        <v>0.5</v>
      </c>
      <c r="D3" s="18">
        <v>0.5416666666666666</v>
      </c>
      <c r="E3" s="18">
        <v>0.75</v>
      </c>
      <c r="F3" s="9"/>
      <c r="G3" s="5">
        <f>IF(OR(B3="",C3=""),0,MOD(C3-B3,1))+IF(OR(D3="",E3=""),0,MOD(E3-D3,1))+IF(F3="",0,VLOOKUP(F3,Données!$H$2:$I$8,2,FALSE))</f>
        <v>0.31250000000000006</v>
      </c>
      <c r="H3" s="5"/>
      <c r="I3" s="5" t="str">
        <f>IF(H3="o",G3-Données!$G$1,"00:00")</f>
        <v>00:00</v>
      </c>
      <c r="J3" s="5">
        <f>IF(OR(F3=Données!$H$2,F3=Données!$H$3,F3=Données!$H$4,F3=Données!$H$5,F3=Données!$H$7,F3=Données!$H$6),"00:00",(G3-Données!$G$2)-I3)</f>
        <v>0.02083333333333337</v>
      </c>
      <c r="K3" s="5"/>
      <c r="L3" s="32"/>
    </row>
    <row r="4" spans="1:12" ht="12.75">
      <c r="A4" s="7">
        <f t="shared" si="0"/>
        <v>39874</v>
      </c>
      <c r="B4" s="2"/>
      <c r="C4" s="2"/>
      <c r="D4" s="2"/>
      <c r="E4" s="2"/>
      <c r="F4" s="9"/>
      <c r="G4" s="5">
        <f>SUM(G2:G3)</f>
        <v>0.625</v>
      </c>
      <c r="H4" s="5"/>
      <c r="I4" s="5">
        <f>SUM(I2:I3)</f>
        <v>0</v>
      </c>
      <c r="J4" s="5">
        <f>SUM(J2:J3)</f>
        <v>0.041666666666666685</v>
      </c>
      <c r="K4" s="5"/>
      <c r="L4" s="5"/>
    </row>
    <row r="5" spans="1:12" ht="12.75">
      <c r="A5" s="7">
        <f t="shared" si="0"/>
        <v>39875</v>
      </c>
      <c r="B5" s="18">
        <v>0.375</v>
      </c>
      <c r="C5" s="18">
        <v>0.5</v>
      </c>
      <c r="D5" s="18">
        <v>0.5833333333333334</v>
      </c>
      <c r="E5" s="18">
        <v>0.7708333333333334</v>
      </c>
      <c r="F5" s="9"/>
      <c r="G5" s="5">
        <f>IF(OR(B5="",C5=""),0,MOD(C5-B5,1))+IF(OR(D5="",E5=""),0,MOD(E5-D5,1))+IF(F5="",0,VLOOKUP(F5,Données!$H$2:$I$8,2,FALSE))</f>
        <v>0.3125</v>
      </c>
      <c r="H5" s="5"/>
      <c r="I5" s="5" t="str">
        <f>IF(H5="o",G5-Données!$G$1,"00:00")</f>
        <v>00:00</v>
      </c>
      <c r="J5" s="5">
        <f>IF(OR(F5=Données!$H$2,F5=Données!$H$3,F5=Données!$H$4,F5=Données!$H$5,F5=Données!$H$7,F5=Données!$H$6),"00:00",(G5-Données!$G$2)-I5)</f>
        <v>0.020833333333333315</v>
      </c>
      <c r="K5" s="5"/>
      <c r="L5" s="5"/>
    </row>
    <row r="6" spans="1:12" ht="12.75">
      <c r="A6" s="7">
        <f t="shared" si="0"/>
        <v>39876</v>
      </c>
      <c r="B6" s="18">
        <v>0.375</v>
      </c>
      <c r="C6" s="18">
        <v>0.5</v>
      </c>
      <c r="D6" s="18">
        <v>0.5833333333333334</v>
      </c>
      <c r="E6" s="18">
        <v>0.7708333333333334</v>
      </c>
      <c r="F6" s="9"/>
      <c r="G6" s="5">
        <f>IF(OR(B6="",C6=""),0,MOD(C6-B6,1))+IF(OR(D6="",E6=""),0,MOD(E6-D6,1))+IF(F6="",0,VLOOKUP(F6,Données!$H$2:$I$8,2,FALSE))</f>
        <v>0.3125</v>
      </c>
      <c r="H6" s="5"/>
      <c r="I6" s="5" t="str">
        <f>IF(H6="o",G6-Données!$G$1,"00:00")</f>
        <v>00:00</v>
      </c>
      <c r="J6" s="5">
        <f>IF(OR(F6=Données!$H$2,F6=Données!$H$3,F6=Données!$H$4,F6=Données!$H$5,F6=Données!$H$7,F6=Données!$H$6),"00:00",(G6-Données!$G$2)-I6)</f>
        <v>0.020833333333333315</v>
      </c>
      <c r="K6" s="5"/>
      <c r="L6" s="5"/>
    </row>
    <row r="7" spans="1:12" ht="12.75">
      <c r="A7" s="7">
        <f t="shared" si="0"/>
        <v>39877</v>
      </c>
      <c r="B7" s="18"/>
      <c r="C7" s="18"/>
      <c r="D7" s="18"/>
      <c r="E7" s="18"/>
      <c r="F7" s="9" t="s">
        <v>12</v>
      </c>
      <c r="G7" s="5">
        <f>IF(OR(B7="",C7=""),0,MOD(C7-B7,1))+IF(OR(D7="",E7=""),0,MOD(E7-D7,1))+IF(F7="",0,VLOOKUP(F7,Données!$H$2:$I$8,2,FALSE))</f>
        <v>0</v>
      </c>
      <c r="H7" s="5"/>
      <c r="I7" s="5" t="str">
        <f>IF(H7="o",G7-Données!$G$1,"00:00")</f>
        <v>00:00</v>
      </c>
      <c r="J7" s="5" t="str">
        <f>IF(OR(F7=Données!$H$2,F7=Données!$H$3,F7=Données!$H$4,F7=Données!$H$5,F7=Données!$H$7,F7=Données!$H$6),"00:00",(G7-Données!$G$2)-I7)</f>
        <v>00:00</v>
      </c>
      <c r="K7" s="5"/>
      <c r="L7" s="32"/>
    </row>
    <row r="8" spans="1:12" ht="12.75">
      <c r="A8" s="7">
        <f t="shared" si="0"/>
        <v>39878</v>
      </c>
      <c r="B8" s="18">
        <v>0.375</v>
      </c>
      <c r="C8" s="18">
        <v>0.5</v>
      </c>
      <c r="D8" s="18">
        <v>0.583333333333333</v>
      </c>
      <c r="E8" s="18">
        <v>0.770833333333333</v>
      </c>
      <c r="F8" s="9"/>
      <c r="G8" s="5">
        <f>IF(OR(B8="",C8=""),0,MOD(C8-B8,1))+IF(OR(D8="",E8=""),0,MOD(E8-D8,1))+IF(F8="",0,VLOOKUP(F8,Données!$H$2:$I$8,2,FALSE))</f>
        <v>0.3125</v>
      </c>
      <c r="H8" s="5"/>
      <c r="I8" s="5" t="str">
        <f>IF(H8="o",G8-Données!$G$1,"00:00")</f>
        <v>00:00</v>
      </c>
      <c r="J8" s="5">
        <f>IF(OR(F8=Données!$H$2,F8=Données!$H$3,F8=Données!$H$4,F8=Données!$H$5,F8=Données!$H$7,F8=Données!$H$6),"00:00",(G8-Données!$G$2)-I8)</f>
        <v>0.020833333333333315</v>
      </c>
      <c r="K8" s="5"/>
      <c r="L8" s="5"/>
    </row>
    <row r="9" spans="1:12" ht="12.75">
      <c r="A9" s="7">
        <f t="shared" si="0"/>
        <v>39879</v>
      </c>
      <c r="B9" s="18">
        <v>0.375</v>
      </c>
      <c r="C9" s="18">
        <v>0.5</v>
      </c>
      <c r="D9" s="18">
        <v>0.583333333333333</v>
      </c>
      <c r="E9" s="18">
        <v>0.770833333333333</v>
      </c>
      <c r="F9" s="9"/>
      <c r="G9" s="5">
        <f>IF(OR(B9="",C9=""),0,MOD(C9-B9,1))+IF(OR(D9="",E9=""),0,MOD(E9-D9,1))+IF(F9="",0,VLOOKUP(F9,Données!$H$2:$I$8,2,FALSE))</f>
        <v>0.3125</v>
      </c>
      <c r="H9" s="5"/>
      <c r="I9" s="5" t="str">
        <f>IF(H9="o",G9-Données!$G$1,"00:00")</f>
        <v>00:00</v>
      </c>
      <c r="J9" s="5">
        <f>IF(OR(F9=Données!$H$2,F9=Données!$H$3,F9=Données!$H$4,F9=Données!$H$5,F9=Données!$H$7,F9=Données!$H$6),"00:00",(G9-Données!$G$2)-I9)</f>
        <v>0.020833333333333315</v>
      </c>
      <c r="K9" s="5"/>
      <c r="L9" s="5"/>
    </row>
    <row r="10" spans="1:12" ht="12.75">
      <c r="A10" s="7">
        <f t="shared" si="0"/>
        <v>39880</v>
      </c>
      <c r="B10" s="18">
        <v>0.3958333333333333</v>
      </c>
      <c r="C10" s="18">
        <v>0.5</v>
      </c>
      <c r="D10" s="18">
        <v>0.5416666666666666</v>
      </c>
      <c r="E10" s="18">
        <v>0.75</v>
      </c>
      <c r="F10" s="9"/>
      <c r="G10" s="5">
        <f>IF(OR(B10="",C10=""),0,MOD(C10-B10,1))+IF(OR(D10="",E10=""),0,MOD(E10-D10,1))+IF(F10="",0,VLOOKUP(F10,Données!$H$2:$I$8,2,FALSE))</f>
        <v>0.31250000000000006</v>
      </c>
      <c r="H10" s="5"/>
      <c r="I10" s="5" t="str">
        <f>IF(H10="o",G10-Données!$G$1,"00:00")</f>
        <v>00:00</v>
      </c>
      <c r="J10" s="5">
        <f>IF(OR(F10=Données!$H$2,F10=Données!$H$3,F10=Données!$H$4,F10=Données!$H$5,F10=Données!$H$7,F10=Données!$H$6),"00:00",(G10-Données!$G$2)-I10)</f>
        <v>0.02083333333333337</v>
      </c>
      <c r="K10" s="5"/>
      <c r="L10" s="5"/>
    </row>
    <row r="11" spans="1:12" ht="12.75">
      <c r="A11" s="7">
        <f t="shared" si="0"/>
        <v>39881</v>
      </c>
      <c r="B11" s="2"/>
      <c r="C11" s="2"/>
      <c r="D11" s="2"/>
      <c r="E11" s="2"/>
      <c r="F11" s="9"/>
      <c r="G11" s="5">
        <f>SUM(G5:G10)</f>
        <v>1.5625</v>
      </c>
      <c r="H11" s="5"/>
      <c r="I11" s="5">
        <f>SUM(I5:I10)</f>
        <v>0</v>
      </c>
      <c r="J11" s="5">
        <f>SUM(J5:J10)</f>
        <v>0.10416666666666663</v>
      </c>
      <c r="K11" s="5"/>
      <c r="L11" s="5"/>
    </row>
    <row r="12" spans="1:12" ht="12.75">
      <c r="A12" s="7">
        <f t="shared" si="0"/>
        <v>39882</v>
      </c>
      <c r="B12" s="18">
        <v>0.375</v>
      </c>
      <c r="C12" s="18">
        <v>0.5</v>
      </c>
      <c r="D12" s="18">
        <v>0.5833333333333334</v>
      </c>
      <c r="E12" s="18">
        <v>0.7708333333333334</v>
      </c>
      <c r="F12" s="9"/>
      <c r="G12" s="5">
        <f>IF(OR(B12="",C12=""),0,MOD(C12-B12,1))+IF(OR(D12="",E12=""),0,MOD(E12-D12,1))+IF(F12="",0,VLOOKUP(F12,Données!$H$2:$I$8,2,FALSE))</f>
        <v>0.3125</v>
      </c>
      <c r="H12" s="5"/>
      <c r="I12" s="5" t="str">
        <f>IF(H12="o",G12-Données!$G$1,"00:00")</f>
        <v>00:00</v>
      </c>
      <c r="J12" s="5">
        <f>IF(OR(F12=Données!$H$2,F12=Données!$H$3,F12=Données!$H$4,F12=Données!$H$5,F12=Données!$H$7,F12=Données!$H$6),"00:00",(G12-Données!$G$2)-I12)</f>
        <v>0.020833333333333315</v>
      </c>
      <c r="K12" s="5"/>
      <c r="L12" s="5"/>
    </row>
    <row r="13" spans="1:12" ht="12.75">
      <c r="A13" s="7">
        <f t="shared" si="0"/>
        <v>39883</v>
      </c>
      <c r="B13" s="18">
        <v>0.375</v>
      </c>
      <c r="C13" s="18">
        <v>0.5</v>
      </c>
      <c r="D13" s="18">
        <v>0.5833333333333334</v>
      </c>
      <c r="E13" s="18">
        <v>0.7708333333333334</v>
      </c>
      <c r="F13" s="9"/>
      <c r="G13" s="5">
        <f>IF(OR(B13="",C13=""),0,MOD(C13-B13,1))+IF(OR(D13="",E13=""),0,MOD(E13-D13,1))+IF(F13="",0,VLOOKUP(F13,Données!$H$2:$I$8,2,FALSE))</f>
        <v>0.3125</v>
      </c>
      <c r="H13" s="5"/>
      <c r="I13" s="5" t="str">
        <f>IF(H13="o",G13-Données!$G$1,"00:00")</f>
        <v>00:00</v>
      </c>
      <c r="J13" s="5">
        <f>IF(OR(F13=Données!$H$2,F13=Données!$H$3,F13=Données!$H$4,F13=Données!$H$5,F13=Données!$H$7,F13=Données!$H$6),"00:00",(G13-Données!$G$2)-I13)</f>
        <v>0.020833333333333315</v>
      </c>
      <c r="K13" s="5"/>
      <c r="L13" s="5"/>
    </row>
    <row r="14" spans="1:12" ht="12.75">
      <c r="A14" s="7">
        <f t="shared" si="0"/>
        <v>39884</v>
      </c>
      <c r="B14" s="18"/>
      <c r="C14" s="18"/>
      <c r="D14" s="18"/>
      <c r="E14" s="18"/>
      <c r="F14" s="9" t="s">
        <v>12</v>
      </c>
      <c r="G14" s="5">
        <f>IF(OR(B14="",C14=""),0,MOD(C14-B14,1))+IF(OR(D14="",E14=""),0,MOD(E14-D14,1))+IF(F14="",0,VLOOKUP(F14,Données!$H$2:$I$8,2,FALSE))</f>
        <v>0</v>
      </c>
      <c r="H14" s="5"/>
      <c r="I14" s="5" t="str">
        <f>IF(H14="o",G14-Données!$G$1,"00:00")</f>
        <v>00:00</v>
      </c>
      <c r="J14" s="5" t="str">
        <f>IF(OR(F14=Données!$H$2,F14=Données!$H$3,F14=Données!$H$4,F14=Données!$H$5,F14=Données!$H$7,F14=Données!$H$6),"00:00",(G14-Données!$G$2)-I14)</f>
        <v>00:00</v>
      </c>
      <c r="K14" s="5"/>
      <c r="L14" s="32"/>
    </row>
    <row r="15" spans="1:12" ht="12.75">
      <c r="A15" s="7">
        <f t="shared" si="0"/>
        <v>39885</v>
      </c>
      <c r="B15" s="18">
        <v>0.375</v>
      </c>
      <c r="C15" s="18">
        <v>0.5</v>
      </c>
      <c r="D15" s="18">
        <v>0.583333333333333</v>
      </c>
      <c r="E15" s="18">
        <v>0.770833333333333</v>
      </c>
      <c r="F15" s="9"/>
      <c r="G15" s="5">
        <f>IF(OR(B15="",C15=""),0,MOD(C15-B15,1))+IF(OR(D15="",E15=""),0,MOD(E15-D15,1))+IF(F15="",0,VLOOKUP(F15,Données!$H$2:$I$8,2,FALSE))</f>
        <v>0.3125</v>
      </c>
      <c r="H15" s="5"/>
      <c r="I15" s="5" t="str">
        <f>IF(H15="o",G15-Données!$G$1,"00:00")</f>
        <v>00:00</v>
      </c>
      <c r="J15" s="5">
        <f>IF(OR(F15=Données!$H$2,F15=Données!$H$3,F15=Données!$H$4,F15=Données!$H$5,F15=Données!$H$7,F15=Données!$H$6),"00:00",(G15-Données!$G$2)-I15)</f>
        <v>0.020833333333333315</v>
      </c>
      <c r="K15" s="5"/>
      <c r="L15" s="5"/>
    </row>
    <row r="16" spans="1:12" ht="12.75">
      <c r="A16" s="7">
        <f t="shared" si="0"/>
        <v>39886</v>
      </c>
      <c r="B16" s="18">
        <v>0.375</v>
      </c>
      <c r="C16" s="18">
        <v>0.5</v>
      </c>
      <c r="D16" s="18">
        <v>0.583333333333333</v>
      </c>
      <c r="E16" s="18">
        <v>0.770833333333333</v>
      </c>
      <c r="F16" s="9"/>
      <c r="G16" s="5">
        <f>IF(OR(B16="",C16=""),0,MOD(C16-B16,1))+IF(OR(D16="",E16=""),0,MOD(E16-D16,1))+IF(F16="",0,VLOOKUP(F16,Données!$H$2:$I$8,2,FALSE))</f>
        <v>0.3125</v>
      </c>
      <c r="H16" s="5"/>
      <c r="I16" s="5" t="str">
        <f>IF(H16="o",G16-Données!$G$1,"00:00")</f>
        <v>00:00</v>
      </c>
      <c r="J16" s="5">
        <f>IF(OR(F16=Données!$H$2,F16=Données!$H$3,F16=Données!$H$4,F16=Données!$H$5,F16=Données!$H$7,F16=Données!$H$6),"00:00",(G16-Données!$G$2)-I16)</f>
        <v>0.020833333333333315</v>
      </c>
      <c r="K16" s="5"/>
      <c r="L16" s="5"/>
    </row>
    <row r="17" spans="1:12" ht="12.75">
      <c r="A17" s="7">
        <f t="shared" si="0"/>
        <v>39887</v>
      </c>
      <c r="B17" s="18">
        <v>0.3958333333333333</v>
      </c>
      <c r="C17" s="18">
        <v>0.5</v>
      </c>
      <c r="D17" s="18">
        <v>0.5416666666666666</v>
      </c>
      <c r="E17" s="18">
        <v>0.75</v>
      </c>
      <c r="F17" s="9"/>
      <c r="G17" s="5">
        <f>IF(OR(B17="",C17=""),0,MOD(C17-B17,1))+IF(OR(D17="",E17=""),0,MOD(E17-D17,1))+IF(F17="",0,VLOOKUP(F17,Données!$H$2:$I$8,2,FALSE))</f>
        <v>0.31250000000000006</v>
      </c>
      <c r="H17" s="5"/>
      <c r="I17" s="5" t="str">
        <f>IF(H17="o",G17-Données!$G$1,"00:00")</f>
        <v>00:00</v>
      </c>
      <c r="J17" s="5">
        <f>IF(OR(F17=Données!$H$2,F17=Données!$H$3,F17=Données!$H$4,F17=Données!$H$5,F17=Données!$H$7,F17=Données!$H$6),"00:00",(G17-Données!$G$2)-I17)</f>
        <v>0.02083333333333337</v>
      </c>
      <c r="K17" s="5"/>
      <c r="L17" s="5"/>
    </row>
    <row r="18" spans="1:12" ht="12.75">
      <c r="A18" s="7">
        <f t="shared" si="0"/>
        <v>39888</v>
      </c>
      <c r="B18" s="2"/>
      <c r="C18" s="2"/>
      <c r="D18" s="2"/>
      <c r="E18" s="2"/>
      <c r="F18" s="9"/>
      <c r="G18" s="5">
        <f>SUM(G12:G17)</f>
        <v>1.5625</v>
      </c>
      <c r="H18" s="5"/>
      <c r="I18" s="5">
        <f>SUM(I12:I17)</f>
        <v>0</v>
      </c>
      <c r="J18" s="5">
        <f>SUM(J12:J17)</f>
        <v>0.10416666666666663</v>
      </c>
      <c r="K18" s="5"/>
      <c r="L18" s="5"/>
    </row>
    <row r="19" spans="1:12" ht="12.75">
      <c r="A19" s="7">
        <f t="shared" si="0"/>
        <v>39889</v>
      </c>
      <c r="B19" s="18">
        <v>0.375</v>
      </c>
      <c r="C19" s="18">
        <v>0.5</v>
      </c>
      <c r="D19" s="18">
        <v>0.5833333333333334</v>
      </c>
      <c r="E19" s="18">
        <v>0.7708333333333334</v>
      </c>
      <c r="F19" s="9"/>
      <c r="G19" s="5">
        <f>IF(OR(B19="",C19=""),0,MOD(C19-B19,1))+IF(OR(D19="",E19=""),0,MOD(E19-D19,1))+IF(F19="",0,VLOOKUP(F19,Données!$H$2:$I$8,2,FALSE))</f>
        <v>0.3125</v>
      </c>
      <c r="H19" s="5"/>
      <c r="I19" s="5" t="str">
        <f>IF(H19="o",G19-Données!$G$1,"00:00")</f>
        <v>00:00</v>
      </c>
      <c r="J19" s="5">
        <f>IF(OR(F19=Données!$H$2,F19=Données!$H$3,F19=Données!$H$4,F19=Données!$H$5,F19=Données!$H$7,F19=Données!$H$6),"00:00",(G19-Données!$G$2)-I19)</f>
        <v>0.020833333333333315</v>
      </c>
      <c r="K19" s="5"/>
      <c r="L19" s="5"/>
    </row>
    <row r="20" spans="1:12" ht="12.75">
      <c r="A20" s="7">
        <f t="shared" si="0"/>
        <v>39890</v>
      </c>
      <c r="B20" s="18">
        <v>0.375</v>
      </c>
      <c r="C20" s="18">
        <v>0.5</v>
      </c>
      <c r="D20" s="18">
        <v>0.5833333333333334</v>
      </c>
      <c r="E20" s="18">
        <v>0.7708333333333334</v>
      </c>
      <c r="F20" s="9"/>
      <c r="G20" s="5">
        <f>IF(OR(B20="",C20=""),0,MOD(C20-B20,1))+IF(OR(D20="",E20=""),0,MOD(E20-D20,1))+IF(F20="",0,VLOOKUP(F20,Données!$H$2:$I$8,2,FALSE))</f>
        <v>0.3125</v>
      </c>
      <c r="H20" s="5"/>
      <c r="I20" s="5" t="str">
        <f>IF(H20="o",G20-Données!$G$1,"00:00")</f>
        <v>00:00</v>
      </c>
      <c r="J20" s="5">
        <f>IF(OR(F20=Données!$H$2,F20=Données!$H$3,F20=Données!$H$4,F20=Données!$H$5,F20=Données!$H$7,F20=Données!$H$6),"00:00",(G20-Données!$G$2)-I20)</f>
        <v>0.020833333333333315</v>
      </c>
      <c r="K20" s="5"/>
      <c r="L20" s="5"/>
    </row>
    <row r="21" spans="1:12" ht="12.75">
      <c r="A21" s="7">
        <f t="shared" si="0"/>
        <v>39891</v>
      </c>
      <c r="B21" s="18"/>
      <c r="C21" s="18"/>
      <c r="D21" s="18"/>
      <c r="E21" s="18"/>
      <c r="F21" s="9" t="s">
        <v>12</v>
      </c>
      <c r="G21" s="5">
        <f>IF(OR(B21="",C21=""),0,MOD(C21-B21,1))+IF(OR(D21="",E21=""),0,MOD(E21-D21,1))+IF(F21="",0,VLOOKUP(F21,Données!$H$2:$I$8,2,FALSE))</f>
        <v>0</v>
      </c>
      <c r="H21" s="5"/>
      <c r="I21" s="5" t="str">
        <f>IF(H21="o",G21-Données!$G$1,"00:00")</f>
        <v>00:00</v>
      </c>
      <c r="J21" s="5" t="str">
        <f>IF(OR(F21=Données!$H$2,F21=Données!$H$3,F21=Données!$H$4,F21=Données!$H$5,F21=Données!$H$7,F21=Données!$H$6),"00:00",(G21-Données!$G$2)-I21)</f>
        <v>00:00</v>
      </c>
      <c r="K21" s="5"/>
      <c r="L21" s="32"/>
    </row>
    <row r="22" spans="1:12" ht="12.75">
      <c r="A22" s="7">
        <f t="shared" si="0"/>
        <v>39892</v>
      </c>
      <c r="B22" s="18">
        <v>0.375</v>
      </c>
      <c r="C22" s="18">
        <v>0.5</v>
      </c>
      <c r="D22" s="18">
        <v>0.583333333333333</v>
      </c>
      <c r="E22" s="18">
        <v>0.770833333333333</v>
      </c>
      <c r="F22" s="9"/>
      <c r="G22" s="5">
        <f>IF(OR(B22="",C22=""),0,MOD(C22-B22,1))+IF(OR(D22="",E22=""),0,MOD(E22-D22,1))+IF(F22="",0,VLOOKUP(F22,Données!$H$2:$I$8,2,FALSE))</f>
        <v>0.3125</v>
      </c>
      <c r="H22" s="5"/>
      <c r="I22" s="5" t="str">
        <f>IF(H22="o",G22-Données!$G$1,"00:00")</f>
        <v>00:00</v>
      </c>
      <c r="J22" s="5">
        <f>IF(OR(F22=Données!$H$2,F22=Données!$H$3,F22=Données!$H$4,F22=Données!$H$5,F22=Données!$H$7,F22=Données!$H$6),"00:00",(G22-Données!$G$2)-I22)</f>
        <v>0.020833333333333315</v>
      </c>
      <c r="K22" s="5"/>
      <c r="L22" s="5"/>
    </row>
    <row r="23" spans="1:12" ht="12.75">
      <c r="A23" s="7">
        <f t="shared" si="0"/>
        <v>39893</v>
      </c>
      <c r="B23" s="18">
        <v>0.375</v>
      </c>
      <c r="C23" s="18">
        <v>0.5</v>
      </c>
      <c r="D23" s="18">
        <v>0.583333333333333</v>
      </c>
      <c r="E23" s="18">
        <v>0.770833333333333</v>
      </c>
      <c r="F23" s="9"/>
      <c r="G23" s="5">
        <f>IF(OR(B23="",C23=""),0,MOD(C23-B23,1))+IF(OR(D23="",E23=""),0,MOD(E23-D23,1))+IF(F23="",0,VLOOKUP(F23,Données!$H$2:$I$8,2,FALSE))</f>
        <v>0.3125</v>
      </c>
      <c r="H23" s="5"/>
      <c r="I23" s="5" t="str">
        <f>IF(H23="o",G23-Données!$G$1,"00:00")</f>
        <v>00:00</v>
      </c>
      <c r="J23" s="5">
        <f>IF(OR(F23=Données!$H$2,F23=Données!$H$3,F23=Données!$H$4,F23=Données!$H$5,F23=Données!$H$7,F23=Données!$H$6),"00:00",(G23-Données!$G$2)-I23)</f>
        <v>0.020833333333333315</v>
      </c>
      <c r="K23" s="5"/>
      <c r="L23" s="5"/>
    </row>
    <row r="24" spans="1:12" ht="12.75">
      <c r="A24" s="7">
        <f t="shared" si="0"/>
        <v>39894</v>
      </c>
      <c r="B24" s="18">
        <v>0.3958333333333333</v>
      </c>
      <c r="C24" s="18">
        <v>0.5</v>
      </c>
      <c r="D24" s="18">
        <v>0.5416666666666666</v>
      </c>
      <c r="E24" s="18">
        <v>0.75</v>
      </c>
      <c r="F24" s="9"/>
      <c r="G24" s="5">
        <f>IF(OR(B24="",C24=""),0,MOD(C24-B24,1))+IF(OR(D24="",E24=""),0,MOD(E24-D24,1))+IF(F24="",0,VLOOKUP(F24,Données!$H$2:$I$8,2,FALSE))</f>
        <v>0.31250000000000006</v>
      </c>
      <c r="H24" s="5"/>
      <c r="I24" s="5" t="str">
        <f>IF(H24="o",G24-Données!$G$1,"00:00")</f>
        <v>00:00</v>
      </c>
      <c r="J24" s="5">
        <f>IF(OR(F24=Données!$H$2,F24=Données!$H$3,F24=Données!$H$4,F24=Données!$H$5,F24=Données!$H$7,F24=Données!$H$6),"00:00",(G24-Données!$G$2)-I24)</f>
        <v>0.02083333333333337</v>
      </c>
      <c r="K24" s="5"/>
      <c r="L24" s="5"/>
    </row>
    <row r="25" spans="1:12" ht="12.75">
      <c r="A25" s="7">
        <f t="shared" si="0"/>
        <v>39895</v>
      </c>
      <c r="B25" s="2"/>
      <c r="C25" s="2"/>
      <c r="D25" s="2"/>
      <c r="E25" s="2"/>
      <c r="F25" s="9"/>
      <c r="G25" s="5">
        <f>SUM(G19:G24)</f>
        <v>1.5625</v>
      </c>
      <c r="H25" s="5"/>
      <c r="I25" s="5">
        <f>SUM(I19:I24)</f>
        <v>0</v>
      </c>
      <c r="J25" s="5">
        <f>SUM(J19:J24)</f>
        <v>0.10416666666666663</v>
      </c>
      <c r="K25" s="5"/>
      <c r="L25" s="5"/>
    </row>
    <row r="26" spans="1:12" ht="12.75">
      <c r="A26" s="7">
        <f t="shared" si="0"/>
        <v>39896</v>
      </c>
      <c r="B26" s="18">
        <v>0.375</v>
      </c>
      <c r="C26" s="18">
        <v>0.5</v>
      </c>
      <c r="D26" s="18">
        <v>0.5833333333333334</v>
      </c>
      <c r="E26" s="18">
        <v>0.7708333333333334</v>
      </c>
      <c r="F26" s="9"/>
      <c r="G26" s="5">
        <f>IF(OR(B26="",C26=""),0,MOD(C26-B26,1))+IF(OR(D26="",E26=""),0,MOD(E26-D26,1))+IF(F26="",0,VLOOKUP(F26,Données!$H$2:$I$8,2,FALSE))</f>
        <v>0.3125</v>
      </c>
      <c r="H26" s="5"/>
      <c r="I26" s="5" t="str">
        <f>IF(H26="o",G26-Données!$G$1,"00:00")</f>
        <v>00:00</v>
      </c>
      <c r="J26" s="5">
        <f>IF(OR(F26=Données!$H$2,F26=Données!$H$3,F26=Données!$H$4,F26=Données!$H$5,F26=Données!$H$7,F26=Données!$H$6),"00:00",(G26-Données!$G$2)-I26)</f>
        <v>0.020833333333333315</v>
      </c>
      <c r="K26" s="5"/>
      <c r="L26" s="5"/>
    </row>
    <row r="27" spans="1:12" ht="12.75">
      <c r="A27" s="7">
        <f t="shared" si="0"/>
        <v>39897</v>
      </c>
      <c r="B27" s="18">
        <v>0.375</v>
      </c>
      <c r="C27" s="18">
        <v>0.5</v>
      </c>
      <c r="D27" s="18">
        <v>0.5833333333333334</v>
      </c>
      <c r="E27" s="18">
        <v>0.7708333333333334</v>
      </c>
      <c r="F27" s="9"/>
      <c r="G27" s="5">
        <f>IF(OR(B27="",C27=""),0,MOD(C27-B27,1))+IF(OR(D27="",E27=""),0,MOD(E27-D27,1))+IF(F27="",0,VLOOKUP(F27,Données!$H$2:$I$8,2,FALSE))</f>
        <v>0.3125</v>
      </c>
      <c r="H27" s="5"/>
      <c r="I27" s="5" t="str">
        <f>IF(H27="o",G27-Données!$G$1,"00:00")</f>
        <v>00:00</v>
      </c>
      <c r="J27" s="5">
        <f>IF(OR(F27=Données!$H$2,F27=Données!$H$3,F27=Données!$H$4,F27=Données!$H$5,F27=Données!$H$7,F27=Données!$H$6),"00:00",(G27-Données!$G$2)-I27)</f>
        <v>0.020833333333333315</v>
      </c>
      <c r="K27" s="5"/>
      <c r="L27" s="5"/>
    </row>
    <row r="28" spans="1:12" ht="12.75">
      <c r="A28" s="7">
        <f t="shared" si="0"/>
        <v>39898</v>
      </c>
      <c r="B28" s="18"/>
      <c r="C28" s="18"/>
      <c r="D28" s="18"/>
      <c r="E28" s="18"/>
      <c r="F28" s="9" t="s">
        <v>12</v>
      </c>
      <c r="G28" s="5">
        <f>IF(OR(B28="",C28=""),0,MOD(C28-B28,1))+IF(OR(D28="",E28=""),0,MOD(E28-D28,1))+IF(F28="",0,VLOOKUP(F28,Données!$H$2:$I$8,2,FALSE))</f>
        <v>0</v>
      </c>
      <c r="H28" s="5"/>
      <c r="I28" s="5" t="str">
        <f>IF(H28="o",G28-Données!$G$1,"00:00")</f>
        <v>00:00</v>
      </c>
      <c r="J28" s="5" t="str">
        <f>IF(OR(F28=Données!$H$2,F28=Données!$H$3,F28=Données!$H$4,F28=Données!$H$5,F28=Données!$H$7,F28=Données!$H$6),"00:00",(G28-Données!$G$2)-I28)</f>
        <v>00:00</v>
      </c>
      <c r="K28" s="5"/>
      <c r="L28" s="32"/>
    </row>
    <row r="29" spans="1:12" ht="12.75">
      <c r="A29" s="7">
        <f t="shared" si="0"/>
        <v>39899</v>
      </c>
      <c r="B29" s="18">
        <v>0.375</v>
      </c>
      <c r="C29" s="18">
        <v>0.5</v>
      </c>
      <c r="D29" s="18">
        <v>0.583333333333333</v>
      </c>
      <c r="E29" s="18">
        <v>0.770833333333333</v>
      </c>
      <c r="F29" s="9"/>
      <c r="G29" s="5">
        <f>IF(OR(B29="",C29=""),0,MOD(C29-B29,1))+IF(OR(D29="",E29=""),0,MOD(E29-D29,1))+IF(F29="",0,VLOOKUP(F29,Données!$H$2:$I$8,2,FALSE))</f>
        <v>0.3125</v>
      </c>
      <c r="H29" s="5"/>
      <c r="I29" s="5" t="str">
        <f>IF(H29="o",G29-Données!$G$1,"00:00")</f>
        <v>00:00</v>
      </c>
      <c r="J29" s="5">
        <f>IF(OR(F29=Données!$H$2,F29=Données!$H$3,F29=Données!$H$4,F29=Données!$H$5,F29=Données!$H$7,F29=Données!$H$6),"00:00",(G29-Données!$G$2)-I29)</f>
        <v>0.020833333333333315</v>
      </c>
      <c r="K29" s="5"/>
      <c r="L29" s="5"/>
    </row>
    <row r="30" spans="1:12" ht="12.75">
      <c r="A30" s="7">
        <f t="shared" si="0"/>
        <v>39900</v>
      </c>
      <c r="B30" s="18">
        <v>0.375</v>
      </c>
      <c r="C30" s="18">
        <v>0.5</v>
      </c>
      <c r="D30" s="18">
        <v>0.583333333333333</v>
      </c>
      <c r="E30" s="18">
        <v>0.770833333333333</v>
      </c>
      <c r="F30" s="9"/>
      <c r="G30" s="5">
        <f>IF(OR(B30="",C30=""),0,MOD(C30-B30,1))+IF(OR(D30="",E30=""),0,MOD(E30-D30,1))+IF(F30="",0,VLOOKUP(F30,Données!$H$2:$I$8,2,FALSE))</f>
        <v>0.3125</v>
      </c>
      <c r="H30" s="5"/>
      <c r="I30" s="5" t="str">
        <f>IF(H30="o",G30-Données!$G$1,"00:00")</f>
        <v>00:00</v>
      </c>
      <c r="J30" s="5">
        <f>IF(OR(F30=Données!$H$2,F30=Données!$H$3,F30=Données!$H$4,F30=Données!$H$5,F30=Données!$H$7,F30=Données!$H$6),"00:00",(G30-Données!$G$2)-I30)</f>
        <v>0.020833333333333315</v>
      </c>
      <c r="K30" s="5"/>
      <c r="L30" s="5"/>
    </row>
    <row r="31" spans="1:12" ht="12.75">
      <c r="A31" s="7">
        <f t="shared" si="0"/>
        <v>39901</v>
      </c>
      <c r="B31" s="18">
        <v>0.3958333333333333</v>
      </c>
      <c r="C31" s="18">
        <v>0.5</v>
      </c>
      <c r="D31" s="18">
        <v>0.5416666666666666</v>
      </c>
      <c r="E31" s="18">
        <v>0.75</v>
      </c>
      <c r="F31" s="9"/>
      <c r="G31" s="5">
        <f>IF(OR(B31="",C31=""),0,MOD(C31-B31,1))+IF(OR(D31="",E31=""),0,MOD(E31-D31,1))+IF(F31="",0,VLOOKUP(F31,Données!$H$2:$I$8,2,FALSE))</f>
        <v>0.31250000000000006</v>
      </c>
      <c r="H31" s="5"/>
      <c r="I31" s="5" t="str">
        <f>IF(H31="o",G31-Données!$G$1,"00:00")</f>
        <v>00:00</v>
      </c>
      <c r="J31" s="5">
        <f>IF(OR(F31=Données!$H$2,F31=Données!$H$3,F31=Données!$H$4,F31=Données!$H$5,F31=Données!$H$7,F31=Données!$H$6),"00:00",(G31-Données!$G$2)-I31)</f>
        <v>0.02083333333333337</v>
      </c>
      <c r="K31" s="5"/>
      <c r="L31" s="5"/>
    </row>
    <row r="32" spans="1:12" ht="12.75">
      <c r="A32" s="7">
        <f t="shared" si="0"/>
        <v>39902</v>
      </c>
      <c r="B32" s="2"/>
      <c r="C32" s="2"/>
      <c r="D32" s="2"/>
      <c r="E32" s="2"/>
      <c r="F32" s="9"/>
      <c r="G32" s="5">
        <f>SUM(G26:G31)</f>
        <v>1.5625</v>
      </c>
      <c r="H32" s="5"/>
      <c r="I32" s="5">
        <f>SUM(I26:I31)</f>
        <v>0</v>
      </c>
      <c r="J32" s="5">
        <f>SUM(J26:J31)</f>
        <v>0.10416666666666663</v>
      </c>
      <c r="K32" s="5"/>
      <c r="L32" s="5"/>
    </row>
    <row r="33" spans="1:12" ht="12.75">
      <c r="A33" s="37" t="s">
        <v>21</v>
      </c>
      <c r="B33" s="18"/>
      <c r="C33" s="18"/>
      <c r="D33" s="18"/>
      <c r="E33" s="18"/>
      <c r="F33" s="9"/>
      <c r="G33" s="5">
        <f>SUM(G29:G32)</f>
        <v>2.5</v>
      </c>
      <c r="H33" s="5"/>
      <c r="I33" s="5">
        <f>SUM(I29:I32)</f>
        <v>0</v>
      </c>
      <c r="J33" s="5">
        <f>J26+F33</f>
        <v>0.020833333333333315</v>
      </c>
      <c r="K33" s="5">
        <f>SUM(K29:K32)</f>
        <v>0</v>
      </c>
      <c r="L33" s="5"/>
    </row>
    <row r="34" spans="1:12" ht="12.75">
      <c r="A34" s="27" t="s">
        <v>14</v>
      </c>
      <c r="B34" s="28"/>
      <c r="C34" s="28"/>
      <c r="D34" s="28"/>
      <c r="E34" s="28"/>
      <c r="F34" s="29"/>
      <c r="G34" s="30">
        <f>SUM(G28,G21,G14,G7)</f>
        <v>0</v>
      </c>
      <c r="H34" s="30"/>
      <c r="I34" s="30">
        <f>SUM(I33,I28,I21,I14,I7)</f>
        <v>0</v>
      </c>
      <c r="J34" s="30"/>
      <c r="K34" s="30">
        <f>SUM(K33,K28,K21,K14,K6)</f>
        <v>0</v>
      </c>
      <c r="L34" s="30"/>
    </row>
    <row r="63" spans="7:12" ht="12.75">
      <c r="G63" s="5"/>
      <c r="H63" s="5"/>
      <c r="I63" s="5"/>
      <c r="J63" s="5"/>
      <c r="K63" s="5"/>
      <c r="L63" s="5"/>
    </row>
    <row r="64" spans="7:12" ht="12.75">
      <c r="G64" s="5"/>
      <c r="H64" s="5"/>
      <c r="I64" s="5"/>
      <c r="J64" s="5"/>
      <c r="K64" s="5"/>
      <c r="L64" s="5"/>
    </row>
    <row r="65" spans="7:12" ht="12.75">
      <c r="G65" s="5"/>
      <c r="H65" s="5"/>
      <c r="I65" s="5"/>
      <c r="J65" s="5"/>
      <c r="K65" s="5"/>
      <c r="L65" s="5"/>
    </row>
    <row r="66" spans="7:12" ht="12.75">
      <c r="G66" s="5"/>
      <c r="H66" s="5"/>
      <c r="I66" s="5"/>
      <c r="J66" s="5"/>
      <c r="K66" s="5"/>
      <c r="L66" s="5"/>
    </row>
    <row r="67" spans="7:12" ht="12.75">
      <c r="G67" s="5"/>
      <c r="H67" s="5"/>
      <c r="I67" s="5"/>
      <c r="J67" s="5"/>
      <c r="K67" s="5"/>
      <c r="L67" s="5"/>
    </row>
    <row r="68" spans="7:12" ht="12.75">
      <c r="G68" s="5"/>
      <c r="H68" s="5"/>
      <c r="I68" s="5"/>
      <c r="J68" s="5"/>
      <c r="K68" s="5"/>
      <c r="L68" s="5"/>
    </row>
    <row r="69" spans="7:12" ht="12.75">
      <c r="G69" s="5"/>
      <c r="H69" s="5"/>
      <c r="I69" s="5"/>
      <c r="J69" s="5"/>
      <c r="K69" s="5"/>
      <c r="L69" s="5"/>
    </row>
    <row r="70" spans="7:12" ht="12.75">
      <c r="G70" s="5"/>
      <c r="H70" s="5"/>
      <c r="I70" s="5"/>
      <c r="J70" s="5"/>
      <c r="K70" s="5"/>
      <c r="L70" s="5"/>
    </row>
    <row r="71" spans="7:12" ht="12.75">
      <c r="G71" s="5"/>
      <c r="H71" s="5"/>
      <c r="I71" s="5"/>
      <c r="J71" s="5"/>
      <c r="K71" s="5"/>
      <c r="L71" s="5"/>
    </row>
    <row r="72" spans="7:12" ht="12.75">
      <c r="G72" s="5"/>
      <c r="H72" s="5"/>
      <c r="I72" s="5"/>
      <c r="J72" s="5"/>
      <c r="K72" s="5"/>
      <c r="L72" s="5"/>
    </row>
    <row r="73" spans="7:12" ht="12.75">
      <c r="G73" s="5"/>
      <c r="H73" s="5"/>
      <c r="I73" s="5"/>
      <c r="J73" s="5"/>
      <c r="K73" s="5"/>
      <c r="L73" s="5"/>
    </row>
    <row r="74" spans="7:12" ht="12.75">
      <c r="G74" s="5"/>
      <c r="H74" s="5"/>
      <c r="I74" s="5"/>
      <c r="J74" s="5"/>
      <c r="K74" s="5"/>
      <c r="L74" s="5"/>
    </row>
    <row r="75" spans="7:12" ht="12.75">
      <c r="G75" s="5"/>
      <c r="H75" s="5"/>
      <c r="I75" s="5"/>
      <c r="J75" s="5"/>
      <c r="K75" s="5"/>
      <c r="L75" s="5"/>
    </row>
    <row r="76" spans="7:12" ht="12.75">
      <c r="G76" s="5"/>
      <c r="H76" s="5"/>
      <c r="I76" s="5"/>
      <c r="J76" s="5"/>
      <c r="K76" s="5"/>
      <c r="L76" s="5"/>
    </row>
    <row r="77" spans="7:12" ht="12.75">
      <c r="G77" s="5"/>
      <c r="H77" s="5"/>
      <c r="I77" s="5"/>
      <c r="J77" s="5"/>
      <c r="K77" s="5"/>
      <c r="L77" s="5"/>
    </row>
    <row r="78" spans="7:12" ht="12.75">
      <c r="G78" s="5"/>
      <c r="H78" s="5"/>
      <c r="I78" s="5"/>
      <c r="J78" s="5"/>
      <c r="K78" s="5"/>
      <c r="L78" s="5"/>
    </row>
    <row r="79" spans="7:12" ht="12.75">
      <c r="G79" s="5"/>
      <c r="H79" s="5"/>
      <c r="I79" s="5"/>
      <c r="J79" s="5"/>
      <c r="K79" s="5"/>
      <c r="L79" s="5"/>
    </row>
    <row r="80" spans="7:12" ht="12.75">
      <c r="G80" s="5"/>
      <c r="H80" s="5"/>
      <c r="I80" s="5"/>
      <c r="J80" s="5"/>
      <c r="K80" s="5"/>
      <c r="L80" s="5"/>
    </row>
    <row r="81" spans="7:12" ht="12.75">
      <c r="G81" s="5"/>
      <c r="H81" s="5"/>
      <c r="I81" s="5"/>
      <c r="J81" s="5"/>
      <c r="K81" s="5"/>
      <c r="L81" s="5"/>
    </row>
    <row r="82" spans="7:12" ht="12.75">
      <c r="G82" s="5"/>
      <c r="H82" s="5"/>
      <c r="I82" s="5"/>
      <c r="J82" s="5"/>
      <c r="K82" s="5"/>
      <c r="L82" s="5"/>
    </row>
    <row r="83" spans="7:12" ht="12.75">
      <c r="G83" s="5"/>
      <c r="H83" s="5"/>
      <c r="I83" s="5"/>
      <c r="J83" s="5"/>
      <c r="K83" s="5"/>
      <c r="L83" s="5"/>
    </row>
    <row r="84" spans="7:12" ht="12.75">
      <c r="G84" s="5"/>
      <c r="H84" s="5"/>
      <c r="I84" s="5"/>
      <c r="J84" s="5"/>
      <c r="K84" s="5"/>
      <c r="L84" s="5"/>
    </row>
    <row r="85" spans="7:12" ht="12.75">
      <c r="G85" s="5"/>
      <c r="H85" s="5"/>
      <c r="I85" s="5"/>
      <c r="J85" s="5"/>
      <c r="K85" s="5"/>
      <c r="L85" s="5"/>
    </row>
    <row r="86" spans="7:12" ht="12.75">
      <c r="G86" s="5"/>
      <c r="H86" s="5"/>
      <c r="I86" s="5"/>
      <c r="J86" s="5"/>
      <c r="K86" s="5"/>
      <c r="L86" s="5"/>
    </row>
    <row r="87" spans="7:12" ht="12.75">
      <c r="G87" s="5"/>
      <c r="H87" s="5"/>
      <c r="I87" s="5"/>
      <c r="J87" s="5"/>
      <c r="K87" s="5"/>
      <c r="L87" s="5"/>
    </row>
    <row r="88" spans="7:12" ht="12.75">
      <c r="G88" s="5"/>
      <c r="H88" s="5"/>
      <c r="I88" s="5"/>
      <c r="J88" s="5"/>
      <c r="K88" s="5"/>
      <c r="L88" s="5"/>
    </row>
    <row r="89" spans="7:12" ht="12.75">
      <c r="G89" s="5"/>
      <c r="H89" s="5"/>
      <c r="I89" s="5"/>
      <c r="J89" s="5"/>
      <c r="K89" s="5"/>
      <c r="L89" s="5"/>
    </row>
    <row r="90" spans="7:12" ht="12.75">
      <c r="G90" s="5"/>
      <c r="H90" s="5"/>
      <c r="I90" s="5"/>
      <c r="J90" s="5"/>
      <c r="K90" s="5"/>
      <c r="L90" s="5"/>
    </row>
    <row r="91" spans="7:12" ht="12.75">
      <c r="G91" s="5"/>
      <c r="H91" s="5"/>
      <c r="I91" s="5"/>
      <c r="J91" s="5"/>
      <c r="K91" s="5"/>
      <c r="L91" s="5"/>
    </row>
    <row r="92" spans="7:12" ht="12.75">
      <c r="G92" s="5"/>
      <c r="H92" s="5"/>
      <c r="I92" s="5"/>
      <c r="J92" s="5"/>
      <c r="K92" s="5"/>
      <c r="L92" s="5"/>
    </row>
    <row r="93" spans="7:12" ht="12.75">
      <c r="G93" s="5"/>
      <c r="H93" s="5"/>
      <c r="I93" s="5"/>
      <c r="J93" s="5"/>
      <c r="K93" s="5"/>
      <c r="L93" s="5"/>
    </row>
    <row r="94" spans="7:12" ht="12.75">
      <c r="G94" s="5"/>
      <c r="H94" s="5"/>
      <c r="I94" s="5"/>
      <c r="J94" s="5"/>
      <c r="K94" s="5"/>
      <c r="L94" s="5"/>
    </row>
    <row r="95" spans="7:12" ht="12.75">
      <c r="G95" s="5"/>
      <c r="H95" s="5"/>
      <c r="I95" s="5"/>
      <c r="J95" s="5"/>
      <c r="K95" s="5"/>
      <c r="L95" s="5"/>
    </row>
    <row r="96" spans="7:12" ht="12.75">
      <c r="G96" s="5"/>
      <c r="H96" s="5"/>
      <c r="I96" s="5"/>
      <c r="J96" s="5"/>
      <c r="K96" s="5"/>
      <c r="L96" s="5"/>
    </row>
    <row r="97" spans="7:12" ht="12.75">
      <c r="G97" s="5"/>
      <c r="H97" s="5"/>
      <c r="I97" s="5"/>
      <c r="J97" s="5"/>
      <c r="K97" s="5"/>
      <c r="L97" s="5"/>
    </row>
    <row r="98" spans="7:12" ht="12.75">
      <c r="G98" s="5"/>
      <c r="H98" s="5"/>
      <c r="I98" s="5"/>
      <c r="J98" s="5"/>
      <c r="K98" s="5"/>
      <c r="L98" s="5"/>
    </row>
    <row r="99" spans="7:12" ht="12.75">
      <c r="G99" s="5"/>
      <c r="H99" s="5"/>
      <c r="I99" s="5"/>
      <c r="J99" s="5"/>
      <c r="K99" s="5"/>
      <c r="L99" s="5"/>
    </row>
    <row r="100" spans="7:12" ht="12.75">
      <c r="G100" s="5"/>
      <c r="H100" s="5"/>
      <c r="I100" s="5"/>
      <c r="J100" s="5"/>
      <c r="K100" s="5"/>
      <c r="L100" s="5"/>
    </row>
    <row r="101" spans="7:12" ht="12.75">
      <c r="G101" s="5"/>
      <c r="H101" s="5"/>
      <c r="I101" s="5"/>
      <c r="J101" s="5"/>
      <c r="K101" s="5"/>
      <c r="L101" s="5"/>
    </row>
    <row r="102" spans="7:12" ht="12.75">
      <c r="G102" s="5"/>
      <c r="H102" s="5"/>
      <c r="I102" s="5"/>
      <c r="J102" s="5"/>
      <c r="K102" s="5"/>
      <c r="L102" s="5"/>
    </row>
    <row r="103" spans="7:12" ht="12.75">
      <c r="G103" s="5"/>
      <c r="H103" s="5"/>
      <c r="I103" s="5"/>
      <c r="J103" s="5"/>
      <c r="K103" s="5"/>
      <c r="L103" s="5"/>
    </row>
    <row r="104" spans="7:12" ht="12.75">
      <c r="G104" s="5"/>
      <c r="H104" s="5"/>
      <c r="I104" s="5"/>
      <c r="J104" s="5"/>
      <c r="K104" s="5"/>
      <c r="L104" s="5"/>
    </row>
    <row r="105" spans="7:12" ht="12.75">
      <c r="G105" s="5"/>
      <c r="H105" s="5"/>
      <c r="I105" s="5"/>
      <c r="J105" s="5"/>
      <c r="K105" s="5"/>
      <c r="L105" s="5"/>
    </row>
    <row r="106" spans="7:12" ht="12.75">
      <c r="G106" s="5"/>
      <c r="H106" s="5"/>
      <c r="I106" s="5"/>
      <c r="J106" s="5"/>
      <c r="K106" s="5"/>
      <c r="L106" s="5"/>
    </row>
    <row r="107" spans="7:12" ht="12.75">
      <c r="G107" s="5"/>
      <c r="H107" s="5"/>
      <c r="I107" s="5"/>
      <c r="J107" s="5"/>
      <c r="K107" s="5"/>
      <c r="L107" s="5"/>
    </row>
    <row r="108" spans="7:12" ht="12.75">
      <c r="G108" s="5"/>
      <c r="H108" s="5"/>
      <c r="I108" s="5"/>
      <c r="J108" s="5"/>
      <c r="K108" s="5"/>
      <c r="L108" s="5"/>
    </row>
    <row r="109" spans="7:12" ht="12.75">
      <c r="G109" s="5"/>
      <c r="H109" s="5"/>
      <c r="I109" s="5"/>
      <c r="J109" s="5"/>
      <c r="K109" s="5"/>
      <c r="L109" s="5"/>
    </row>
    <row r="110" spans="7:12" ht="12.75">
      <c r="G110" s="5"/>
      <c r="H110" s="5"/>
      <c r="I110" s="5"/>
      <c r="J110" s="5"/>
      <c r="K110" s="5"/>
      <c r="L110" s="5"/>
    </row>
    <row r="111" spans="7:12" ht="12.75">
      <c r="G111" s="5"/>
      <c r="H111" s="5"/>
      <c r="I111" s="5"/>
      <c r="J111" s="5"/>
      <c r="K111" s="5"/>
      <c r="L111" s="5"/>
    </row>
    <row r="112" spans="7:12" ht="12.75">
      <c r="G112" s="5"/>
      <c r="H112" s="5"/>
      <c r="I112" s="5"/>
      <c r="J112" s="5"/>
      <c r="K112" s="5"/>
      <c r="L112" s="5"/>
    </row>
    <row r="113" spans="7:12" ht="12.75">
      <c r="G113" s="5"/>
      <c r="H113" s="5"/>
      <c r="I113" s="5"/>
      <c r="J113" s="5"/>
      <c r="K113" s="5"/>
      <c r="L113" s="5"/>
    </row>
    <row r="114" spans="7:12" ht="12.75">
      <c r="G114" s="5"/>
      <c r="H114" s="5"/>
      <c r="I114" s="5"/>
      <c r="J114" s="5"/>
      <c r="K114" s="5"/>
      <c r="L114" s="5"/>
    </row>
    <row r="115" spans="7:12" ht="12.75">
      <c r="G115" s="5"/>
      <c r="H115" s="5"/>
      <c r="I115" s="5"/>
      <c r="J115" s="5"/>
      <c r="K115" s="5"/>
      <c r="L115" s="5"/>
    </row>
    <row r="116" spans="7:12" ht="12.75">
      <c r="G116" s="5"/>
      <c r="H116" s="5"/>
      <c r="I116" s="5"/>
      <c r="J116" s="5"/>
      <c r="K116" s="5"/>
      <c r="L116" s="5"/>
    </row>
    <row r="117" spans="7:12" ht="12.75">
      <c r="G117" s="5"/>
      <c r="H117" s="5"/>
      <c r="I117" s="5"/>
      <c r="J117" s="5"/>
      <c r="K117" s="5"/>
      <c r="L117" s="5"/>
    </row>
    <row r="118" spans="7:12" ht="12.75">
      <c r="G118" s="5"/>
      <c r="H118" s="5"/>
      <c r="I118" s="5"/>
      <c r="J118" s="5"/>
      <c r="K118" s="5"/>
      <c r="L118" s="5"/>
    </row>
    <row r="119" spans="7:12" ht="12.75">
      <c r="G119" s="5"/>
      <c r="H119" s="5"/>
      <c r="I119" s="5"/>
      <c r="J119" s="5"/>
      <c r="K119" s="5"/>
      <c r="L119" s="5"/>
    </row>
    <row r="120" spans="7:12" ht="12.75">
      <c r="G120" s="5"/>
      <c r="H120" s="5"/>
      <c r="I120" s="5"/>
      <c r="J120" s="5"/>
      <c r="K120" s="5"/>
      <c r="L120" s="5"/>
    </row>
    <row r="121" spans="7:12" ht="12.75">
      <c r="G121" s="5"/>
      <c r="H121" s="5"/>
      <c r="I121" s="5"/>
      <c r="J121" s="5"/>
      <c r="K121" s="5"/>
      <c r="L121" s="5"/>
    </row>
    <row r="122" spans="7:12" ht="12.75">
      <c r="G122" s="5"/>
      <c r="H122" s="5"/>
      <c r="I122" s="5"/>
      <c r="J122" s="5"/>
      <c r="K122" s="5"/>
      <c r="L122" s="5"/>
    </row>
    <row r="123" spans="7:12" ht="12.75">
      <c r="G123" s="5"/>
      <c r="H123" s="5"/>
      <c r="I123" s="5"/>
      <c r="J123" s="5"/>
      <c r="K123" s="5"/>
      <c r="L123" s="5"/>
    </row>
    <row r="124" spans="7:12" ht="12.75">
      <c r="G124" s="5"/>
      <c r="H124" s="5"/>
      <c r="I124" s="5"/>
      <c r="J124" s="5"/>
      <c r="K124" s="5"/>
      <c r="L124" s="5"/>
    </row>
    <row r="125" spans="7:12" ht="12.75">
      <c r="G125" s="5"/>
      <c r="H125" s="5"/>
      <c r="I125" s="5"/>
      <c r="J125" s="5"/>
      <c r="K125" s="5"/>
      <c r="L125" s="5"/>
    </row>
    <row r="126" spans="7:12" ht="12.75">
      <c r="G126" s="5"/>
      <c r="H126" s="5"/>
      <c r="I126" s="5"/>
      <c r="J126" s="5"/>
      <c r="K126" s="5"/>
      <c r="L126" s="5"/>
    </row>
    <row r="127" spans="7:12" ht="12.75">
      <c r="G127" s="5"/>
      <c r="H127" s="5"/>
      <c r="I127" s="5"/>
      <c r="J127" s="5"/>
      <c r="K127" s="5"/>
      <c r="L127" s="5"/>
    </row>
    <row r="128" spans="7:12" ht="12.75">
      <c r="G128" s="5"/>
      <c r="H128" s="5"/>
      <c r="I128" s="5"/>
      <c r="J128" s="5"/>
      <c r="K128" s="5"/>
      <c r="L128" s="5"/>
    </row>
    <row r="129" spans="7:12" ht="12.75">
      <c r="G129" s="5"/>
      <c r="H129" s="5"/>
      <c r="I129" s="5"/>
      <c r="J129" s="5"/>
      <c r="K129" s="5"/>
      <c r="L129" s="5"/>
    </row>
    <row r="130" spans="7:12" ht="12.75">
      <c r="G130" s="5"/>
      <c r="H130" s="5"/>
      <c r="I130" s="5"/>
      <c r="J130" s="5"/>
      <c r="K130" s="5"/>
      <c r="L130" s="5"/>
    </row>
    <row r="131" spans="7:12" ht="12.75">
      <c r="G131" s="5"/>
      <c r="H131" s="5"/>
      <c r="I131" s="5"/>
      <c r="J131" s="5"/>
      <c r="K131" s="5"/>
      <c r="L131" s="5"/>
    </row>
    <row r="132" spans="7:12" ht="12.75">
      <c r="G132" s="5"/>
      <c r="H132" s="5"/>
      <c r="I132" s="5"/>
      <c r="J132" s="5"/>
      <c r="K132" s="5"/>
      <c r="L132" s="5"/>
    </row>
    <row r="133" spans="7:12" ht="12.75">
      <c r="G133" s="5"/>
      <c r="H133" s="5"/>
      <c r="I133" s="5"/>
      <c r="J133" s="5"/>
      <c r="K133" s="5"/>
      <c r="L133" s="5"/>
    </row>
    <row r="134" spans="7:12" ht="12.75">
      <c r="G134" s="5"/>
      <c r="H134" s="5"/>
      <c r="I134" s="5"/>
      <c r="J134" s="5"/>
      <c r="K134" s="5"/>
      <c r="L134" s="5"/>
    </row>
    <row r="135" spans="7:12" ht="12.75">
      <c r="G135" s="5"/>
      <c r="H135" s="5"/>
      <c r="I135" s="5"/>
      <c r="J135" s="5"/>
      <c r="K135" s="5"/>
      <c r="L135" s="5"/>
    </row>
    <row r="136" spans="7:12" ht="12.75">
      <c r="G136" s="5"/>
      <c r="H136" s="5"/>
      <c r="I136" s="5"/>
      <c r="J136" s="5"/>
      <c r="K136" s="5"/>
      <c r="L136" s="5"/>
    </row>
    <row r="137" spans="7:12" ht="12.75">
      <c r="G137" s="5"/>
      <c r="H137" s="5"/>
      <c r="I137" s="5"/>
      <c r="J137" s="5"/>
      <c r="K137" s="5"/>
      <c r="L137" s="5"/>
    </row>
    <row r="138" spans="7:12" ht="12.75">
      <c r="G138" s="5"/>
      <c r="H138" s="5"/>
      <c r="I138" s="5"/>
      <c r="J138" s="5"/>
      <c r="K138" s="5"/>
      <c r="L138" s="5"/>
    </row>
    <row r="139" spans="7:12" ht="12.75">
      <c r="G139" s="5"/>
      <c r="H139" s="5"/>
      <c r="I139" s="5"/>
      <c r="J139" s="5"/>
      <c r="K139" s="5"/>
      <c r="L139" s="5"/>
    </row>
    <row r="140" spans="7:12" ht="12.75">
      <c r="G140" s="5"/>
      <c r="H140" s="5"/>
      <c r="I140" s="5"/>
      <c r="J140" s="5"/>
      <c r="K140" s="5"/>
      <c r="L140" s="5"/>
    </row>
    <row r="141" spans="7:12" ht="12.75">
      <c r="G141" s="5"/>
      <c r="H141" s="5"/>
      <c r="I141" s="5"/>
      <c r="J141" s="5"/>
      <c r="K141" s="5"/>
      <c r="L141" s="5"/>
    </row>
    <row r="142" spans="7:12" ht="12.75">
      <c r="G142" s="5"/>
      <c r="H142" s="5"/>
      <c r="I142" s="5"/>
      <c r="J142" s="5"/>
      <c r="K142" s="5"/>
      <c r="L142" s="5"/>
    </row>
    <row r="143" spans="7:12" ht="12.75">
      <c r="G143" s="5"/>
      <c r="H143" s="5"/>
      <c r="I143" s="5"/>
      <c r="J143" s="5"/>
      <c r="K143" s="5"/>
      <c r="L143" s="5"/>
    </row>
    <row r="144" spans="7:12" ht="12.75">
      <c r="G144" s="5"/>
      <c r="H144" s="5"/>
      <c r="I144" s="5"/>
      <c r="J144" s="5"/>
      <c r="K144" s="5"/>
      <c r="L144" s="5"/>
    </row>
    <row r="145" spans="7:12" ht="12.75">
      <c r="G145" s="5"/>
      <c r="H145" s="5"/>
      <c r="I145" s="5"/>
      <c r="J145" s="5"/>
      <c r="K145" s="5"/>
      <c r="L145" s="5"/>
    </row>
    <row r="146" spans="7:12" ht="12.75">
      <c r="G146" s="5"/>
      <c r="H146" s="5"/>
      <c r="I146" s="5"/>
      <c r="J146" s="5"/>
      <c r="K146" s="5"/>
      <c r="L146" s="5"/>
    </row>
    <row r="147" spans="7:12" ht="12.75">
      <c r="G147" s="5"/>
      <c r="H147" s="5"/>
      <c r="I147" s="5"/>
      <c r="J147" s="5"/>
      <c r="K147" s="5"/>
      <c r="L147" s="5"/>
    </row>
    <row r="148" spans="7:12" ht="12.75">
      <c r="G148" s="5"/>
      <c r="H148" s="5"/>
      <c r="I148" s="5"/>
      <c r="J148" s="5"/>
      <c r="K148" s="5"/>
      <c r="L148" s="5"/>
    </row>
    <row r="149" spans="7:12" ht="12.75">
      <c r="G149" s="5"/>
      <c r="H149" s="5"/>
      <c r="I149" s="5"/>
      <c r="J149" s="5"/>
      <c r="K149" s="5"/>
      <c r="L149" s="5"/>
    </row>
    <row r="150" spans="7:12" ht="12.75">
      <c r="G150" s="5"/>
      <c r="H150" s="5"/>
      <c r="I150" s="5"/>
      <c r="J150" s="5"/>
      <c r="K150" s="5"/>
      <c r="L150" s="5"/>
    </row>
    <row r="151" spans="7:12" ht="12.75">
      <c r="G151" s="5"/>
      <c r="H151" s="5"/>
      <c r="I151" s="5"/>
      <c r="J151" s="5"/>
      <c r="K151" s="5"/>
      <c r="L151" s="5"/>
    </row>
    <row r="152" spans="7:12" ht="12.75">
      <c r="G152" s="5"/>
      <c r="H152" s="5"/>
      <c r="I152" s="5"/>
      <c r="J152" s="5"/>
      <c r="K152" s="5"/>
      <c r="L152" s="5"/>
    </row>
    <row r="153" spans="7:12" ht="12.75">
      <c r="G153" s="5"/>
      <c r="H153" s="5"/>
      <c r="I153" s="5"/>
      <c r="J153" s="5"/>
      <c r="K153" s="5"/>
      <c r="L153" s="5"/>
    </row>
    <row r="154" spans="7:12" ht="12.75">
      <c r="G154" s="5"/>
      <c r="H154" s="5"/>
      <c r="I154" s="5"/>
      <c r="J154" s="5"/>
      <c r="K154" s="5"/>
      <c r="L154" s="5"/>
    </row>
    <row r="155" spans="7:12" ht="12.75">
      <c r="G155" s="5"/>
      <c r="H155" s="5"/>
      <c r="I155" s="5"/>
      <c r="J155" s="5"/>
      <c r="K155" s="5"/>
      <c r="L155" s="5"/>
    </row>
    <row r="156" spans="7:12" ht="12.75">
      <c r="G156" s="5"/>
      <c r="H156" s="5"/>
      <c r="I156" s="5"/>
      <c r="J156" s="5"/>
      <c r="K156" s="5"/>
      <c r="L156" s="5"/>
    </row>
    <row r="157" spans="7:12" ht="12.75">
      <c r="G157" s="5"/>
      <c r="H157" s="5"/>
      <c r="I157" s="5"/>
      <c r="J157" s="5"/>
      <c r="K157" s="5"/>
      <c r="L157" s="5"/>
    </row>
    <row r="158" spans="7:12" ht="12.75">
      <c r="G158" s="5"/>
      <c r="H158" s="5"/>
      <c r="I158" s="5"/>
      <c r="J158" s="5"/>
      <c r="K158" s="5"/>
      <c r="L158" s="5"/>
    </row>
    <row r="159" spans="7:12" ht="12.75">
      <c r="G159" s="5"/>
      <c r="H159" s="5"/>
      <c r="I159" s="5"/>
      <c r="J159" s="5"/>
      <c r="K159" s="5"/>
      <c r="L159" s="5"/>
    </row>
    <row r="160" spans="7:12" ht="12.75">
      <c r="G160" s="5"/>
      <c r="H160" s="5"/>
      <c r="I160" s="5"/>
      <c r="J160" s="5"/>
      <c r="K160" s="5"/>
      <c r="L160" s="5"/>
    </row>
    <row r="161" spans="7:12" ht="12.75">
      <c r="G161" s="5"/>
      <c r="H161" s="5"/>
      <c r="I161" s="5"/>
      <c r="J161" s="5"/>
      <c r="K161" s="5"/>
      <c r="L161" s="5"/>
    </row>
    <row r="162" spans="7:12" ht="12.75">
      <c r="G162" s="5"/>
      <c r="H162" s="5"/>
      <c r="I162" s="5"/>
      <c r="J162" s="5"/>
      <c r="K162" s="5"/>
      <c r="L162" s="5"/>
    </row>
    <row r="163" spans="7:12" ht="12.75">
      <c r="G163" s="5"/>
      <c r="H163" s="5"/>
      <c r="I163" s="5"/>
      <c r="J163" s="5"/>
      <c r="K163" s="5"/>
      <c r="L163" s="5"/>
    </row>
    <row r="164" spans="7:12" ht="12.75">
      <c r="G164" s="5"/>
      <c r="H164" s="5"/>
      <c r="I164" s="5"/>
      <c r="J164" s="5"/>
      <c r="K164" s="5"/>
      <c r="L164" s="5"/>
    </row>
    <row r="165" spans="7:12" ht="12.75">
      <c r="G165" s="5"/>
      <c r="H165" s="5"/>
      <c r="I165" s="5"/>
      <c r="J165" s="5"/>
      <c r="K165" s="5"/>
      <c r="L165" s="5"/>
    </row>
    <row r="166" spans="7:12" ht="12.75">
      <c r="G166" s="5"/>
      <c r="H166" s="5"/>
      <c r="I166" s="5"/>
      <c r="J166" s="5"/>
      <c r="K166" s="5"/>
      <c r="L166" s="5"/>
    </row>
    <row r="167" spans="7:12" ht="12.75">
      <c r="G167" s="5"/>
      <c r="H167" s="5"/>
      <c r="I167" s="5"/>
      <c r="J167" s="5"/>
      <c r="K167" s="5"/>
      <c r="L167" s="5"/>
    </row>
    <row r="168" spans="7:12" ht="12.75">
      <c r="G168" s="5"/>
      <c r="H168" s="5"/>
      <c r="I168" s="5"/>
      <c r="J168" s="5"/>
      <c r="K168" s="5"/>
      <c r="L168" s="5"/>
    </row>
    <row r="169" spans="7:12" ht="12.75">
      <c r="G169" s="5"/>
      <c r="H169" s="5"/>
      <c r="I169" s="5"/>
      <c r="J169" s="5"/>
      <c r="K169" s="5"/>
      <c r="L169" s="5"/>
    </row>
    <row r="170" spans="7:12" ht="12.75">
      <c r="G170" s="5"/>
      <c r="H170" s="5"/>
      <c r="I170" s="5"/>
      <c r="J170" s="5"/>
      <c r="K170" s="5"/>
      <c r="L170" s="5"/>
    </row>
    <row r="171" spans="7:12" ht="12.75">
      <c r="G171" s="5"/>
      <c r="H171" s="5"/>
      <c r="I171" s="5"/>
      <c r="J171" s="5"/>
      <c r="K171" s="5"/>
      <c r="L171" s="5"/>
    </row>
    <row r="172" spans="7:12" ht="12.75">
      <c r="G172" s="5"/>
      <c r="H172" s="5"/>
      <c r="I172" s="5"/>
      <c r="J172" s="5"/>
      <c r="K172" s="5"/>
      <c r="L172" s="5"/>
    </row>
    <row r="173" spans="7:12" ht="12.75">
      <c r="G173" s="5"/>
      <c r="H173" s="5"/>
      <c r="I173" s="5"/>
      <c r="J173" s="5"/>
      <c r="K173" s="5"/>
      <c r="L173" s="5"/>
    </row>
    <row r="174" spans="7:12" ht="12.75">
      <c r="G174" s="5"/>
      <c r="H174" s="5"/>
      <c r="I174" s="5"/>
      <c r="J174" s="5"/>
      <c r="K174" s="5"/>
      <c r="L174" s="5"/>
    </row>
    <row r="175" spans="7:12" ht="12.75">
      <c r="G175" s="5"/>
      <c r="H175" s="5"/>
      <c r="I175" s="5"/>
      <c r="J175" s="5"/>
      <c r="K175" s="5"/>
      <c r="L175" s="5"/>
    </row>
    <row r="176" spans="7:12" ht="12.75">
      <c r="G176" s="5"/>
      <c r="H176" s="5"/>
      <c r="I176" s="5"/>
      <c r="J176" s="5"/>
      <c r="K176" s="5"/>
      <c r="L176" s="5"/>
    </row>
    <row r="177" spans="7:12" ht="12.75">
      <c r="G177" s="5"/>
      <c r="H177" s="5"/>
      <c r="I177" s="5"/>
      <c r="J177" s="5"/>
      <c r="K177" s="5"/>
      <c r="L177" s="5"/>
    </row>
    <row r="178" spans="7:12" ht="12.75">
      <c r="G178" s="5"/>
      <c r="H178" s="5"/>
      <c r="I178" s="5"/>
      <c r="J178" s="5"/>
      <c r="K178" s="5"/>
      <c r="L178" s="5"/>
    </row>
    <row r="179" spans="7:12" ht="12.75">
      <c r="G179" s="5"/>
      <c r="H179" s="5"/>
      <c r="I179" s="5"/>
      <c r="J179" s="5"/>
      <c r="K179" s="5"/>
      <c r="L179" s="5"/>
    </row>
    <row r="180" spans="7:12" ht="12.75">
      <c r="G180" s="5"/>
      <c r="H180" s="5"/>
      <c r="I180" s="5"/>
      <c r="J180" s="5"/>
      <c r="K180" s="5"/>
      <c r="L180" s="5"/>
    </row>
    <row r="181" spans="7:12" ht="12.75">
      <c r="G181" s="5"/>
      <c r="H181" s="5"/>
      <c r="I181" s="5"/>
      <c r="J181" s="5"/>
      <c r="K181" s="5"/>
      <c r="L181" s="5"/>
    </row>
    <row r="182" spans="7:12" ht="12.75">
      <c r="G182" s="5"/>
      <c r="H182" s="5"/>
      <c r="I182" s="5"/>
      <c r="J182" s="5"/>
      <c r="K182" s="5"/>
      <c r="L182" s="5"/>
    </row>
    <row r="183" spans="7:12" ht="12.75">
      <c r="G183" s="5"/>
      <c r="H183" s="5"/>
      <c r="I183" s="5"/>
      <c r="J183" s="5"/>
      <c r="K183" s="5"/>
      <c r="L183" s="5"/>
    </row>
    <row r="184" spans="7:12" ht="12.75">
      <c r="G184" s="5"/>
      <c r="H184" s="5"/>
      <c r="I184" s="5"/>
      <c r="J184" s="5"/>
      <c r="K184" s="5"/>
      <c r="L184" s="5"/>
    </row>
    <row r="185" spans="7:12" ht="12.75">
      <c r="G185" s="5"/>
      <c r="H185" s="5"/>
      <c r="I185" s="5"/>
      <c r="J185" s="5"/>
      <c r="K185" s="5"/>
      <c r="L185" s="5"/>
    </row>
    <row r="186" spans="7:12" ht="12.75">
      <c r="G186" s="5"/>
      <c r="H186" s="5"/>
      <c r="I186" s="5"/>
      <c r="J186" s="5"/>
      <c r="K186" s="5"/>
      <c r="L186" s="5"/>
    </row>
    <row r="187" spans="7:12" ht="12.75">
      <c r="G187" s="5"/>
      <c r="H187" s="5"/>
      <c r="I187" s="5"/>
      <c r="J187" s="5"/>
      <c r="K187" s="5"/>
      <c r="L187" s="5"/>
    </row>
    <row r="188" spans="7:12" ht="12.75">
      <c r="G188" s="5"/>
      <c r="H188" s="5"/>
      <c r="I188" s="5"/>
      <c r="J188" s="5"/>
      <c r="K188" s="5"/>
      <c r="L188" s="5"/>
    </row>
    <row r="189" spans="7:12" ht="12.75">
      <c r="G189" s="5"/>
      <c r="H189" s="5"/>
      <c r="I189" s="5"/>
      <c r="J189" s="5"/>
      <c r="K189" s="5"/>
      <c r="L189" s="5"/>
    </row>
    <row r="190" spans="7:12" ht="12.75">
      <c r="G190" s="5"/>
      <c r="H190" s="5"/>
      <c r="I190" s="5"/>
      <c r="J190" s="5"/>
      <c r="K190" s="5"/>
      <c r="L190" s="5"/>
    </row>
    <row r="191" spans="7:12" ht="12.75">
      <c r="G191" s="5"/>
      <c r="H191" s="5"/>
      <c r="I191" s="5"/>
      <c r="J191" s="5"/>
      <c r="K191" s="5"/>
      <c r="L191" s="5"/>
    </row>
    <row r="192" spans="7:12" ht="12.75">
      <c r="G192" s="5"/>
      <c r="H192" s="5"/>
      <c r="I192" s="5"/>
      <c r="J192" s="5"/>
      <c r="K192" s="5"/>
      <c r="L192" s="5"/>
    </row>
    <row r="193" spans="7:12" ht="12.75">
      <c r="G193" s="5"/>
      <c r="H193" s="5"/>
      <c r="I193" s="5"/>
      <c r="J193" s="5"/>
      <c r="K193" s="5"/>
      <c r="L193" s="5"/>
    </row>
    <row r="194" spans="7:12" ht="12.75">
      <c r="G194" s="5"/>
      <c r="H194" s="5"/>
      <c r="I194" s="5"/>
      <c r="J194" s="5"/>
      <c r="K194" s="5"/>
      <c r="L194" s="5"/>
    </row>
    <row r="195" spans="7:12" ht="12.75">
      <c r="G195" s="5"/>
      <c r="H195" s="5"/>
      <c r="I195" s="5"/>
      <c r="J195" s="5"/>
      <c r="K195" s="5"/>
      <c r="L195" s="5"/>
    </row>
    <row r="196" spans="7:12" ht="12.75">
      <c r="G196" s="5"/>
      <c r="H196" s="5"/>
      <c r="I196" s="5"/>
      <c r="J196" s="5"/>
      <c r="K196" s="5"/>
      <c r="L196" s="5"/>
    </row>
    <row r="197" spans="7:12" ht="12.75">
      <c r="G197" s="5"/>
      <c r="H197" s="5"/>
      <c r="I197" s="5"/>
      <c r="J197" s="5"/>
      <c r="K197" s="5"/>
      <c r="L197" s="5"/>
    </row>
    <row r="198" spans="7:12" ht="12.75">
      <c r="G198" s="5"/>
      <c r="H198" s="5"/>
      <c r="I198" s="5"/>
      <c r="J198" s="5"/>
      <c r="K198" s="5"/>
      <c r="L198" s="5"/>
    </row>
    <row r="199" spans="7:12" ht="12.75">
      <c r="G199" s="5"/>
      <c r="H199" s="5"/>
      <c r="I199" s="5"/>
      <c r="J199" s="5"/>
      <c r="K199" s="5"/>
      <c r="L199" s="5"/>
    </row>
    <row r="200" spans="7:12" ht="12.75">
      <c r="G200" s="5"/>
      <c r="H200" s="5"/>
      <c r="I200" s="5"/>
      <c r="J200" s="5"/>
      <c r="K200" s="5"/>
      <c r="L200" s="5"/>
    </row>
    <row r="201" spans="7:12" ht="12.75">
      <c r="G201" s="5"/>
      <c r="H201" s="5"/>
      <c r="I201" s="5"/>
      <c r="J201" s="5"/>
      <c r="K201" s="5"/>
      <c r="L201" s="5"/>
    </row>
    <row r="202" spans="7:12" ht="12.75">
      <c r="G202" s="5"/>
      <c r="H202" s="5"/>
      <c r="I202" s="5"/>
      <c r="J202" s="5"/>
      <c r="K202" s="5"/>
      <c r="L202" s="5"/>
    </row>
    <row r="203" spans="7:12" ht="12.75">
      <c r="G203" s="5"/>
      <c r="H203" s="5"/>
      <c r="I203" s="5"/>
      <c r="J203" s="5"/>
      <c r="K203" s="5"/>
      <c r="L203" s="5"/>
    </row>
    <row r="204" spans="7:12" ht="12.75">
      <c r="G204" s="5"/>
      <c r="H204" s="5"/>
      <c r="I204" s="5"/>
      <c r="J204" s="5"/>
      <c r="K204" s="5"/>
      <c r="L204" s="5"/>
    </row>
    <row r="205" spans="7:12" ht="12.75">
      <c r="G205" s="5"/>
      <c r="H205" s="5"/>
      <c r="I205" s="5"/>
      <c r="J205" s="5"/>
      <c r="K205" s="5"/>
      <c r="L205" s="5"/>
    </row>
    <row r="206" spans="7:12" ht="12.75">
      <c r="G206" s="5"/>
      <c r="H206" s="5"/>
      <c r="I206" s="5"/>
      <c r="J206" s="5"/>
      <c r="K206" s="5"/>
      <c r="L206" s="5"/>
    </row>
    <row r="207" spans="7:12" ht="12.75">
      <c r="G207" s="5"/>
      <c r="H207" s="5"/>
      <c r="I207" s="5"/>
      <c r="J207" s="5"/>
      <c r="K207" s="5"/>
      <c r="L207" s="5"/>
    </row>
    <row r="208" spans="7:12" ht="12.75">
      <c r="G208" s="5"/>
      <c r="H208" s="5"/>
      <c r="I208" s="5"/>
      <c r="J208" s="5"/>
      <c r="K208" s="5"/>
      <c r="L208" s="5"/>
    </row>
    <row r="209" spans="7:12" ht="12.75">
      <c r="G209" s="5"/>
      <c r="H209" s="5"/>
      <c r="I209" s="5"/>
      <c r="J209" s="5"/>
      <c r="K209" s="5"/>
      <c r="L209" s="5"/>
    </row>
    <row r="210" spans="7:12" ht="12.75">
      <c r="G210" s="5"/>
      <c r="H210" s="5"/>
      <c r="I210" s="5"/>
      <c r="J210" s="5"/>
      <c r="K210" s="5"/>
      <c r="L210" s="5"/>
    </row>
    <row r="211" spans="7:12" ht="12.75">
      <c r="G211" s="5"/>
      <c r="H211" s="5"/>
      <c r="I211" s="5"/>
      <c r="J211" s="5"/>
      <c r="K211" s="5"/>
      <c r="L211" s="5"/>
    </row>
    <row r="212" spans="7:12" ht="12.75">
      <c r="G212" s="5"/>
      <c r="H212" s="5"/>
      <c r="I212" s="5"/>
      <c r="J212" s="5"/>
      <c r="K212" s="5"/>
      <c r="L212" s="5"/>
    </row>
    <row r="213" spans="7:12" ht="12.75">
      <c r="G213" s="5"/>
      <c r="H213" s="5"/>
      <c r="I213" s="5"/>
      <c r="J213" s="5"/>
      <c r="K213" s="5"/>
      <c r="L213" s="5"/>
    </row>
    <row r="214" spans="7:12" ht="12.75">
      <c r="G214" s="5"/>
      <c r="H214" s="5"/>
      <c r="I214" s="5"/>
      <c r="J214" s="5"/>
      <c r="K214" s="5"/>
      <c r="L214" s="5"/>
    </row>
    <row r="215" spans="7:12" ht="12.75">
      <c r="G215" s="5"/>
      <c r="H215" s="5"/>
      <c r="I215" s="5"/>
      <c r="J215" s="5"/>
      <c r="K215" s="5"/>
      <c r="L215" s="5"/>
    </row>
    <row r="216" spans="7:12" ht="12.75">
      <c r="G216" s="5"/>
      <c r="H216" s="5"/>
      <c r="I216" s="5"/>
      <c r="J216" s="5"/>
      <c r="K216" s="5"/>
      <c r="L216" s="5"/>
    </row>
    <row r="217" spans="7:12" ht="12.75">
      <c r="G217" s="5"/>
      <c r="H217" s="5"/>
      <c r="I217" s="5"/>
      <c r="J217" s="5"/>
      <c r="K217" s="5"/>
      <c r="L217" s="5"/>
    </row>
    <row r="218" spans="7:12" ht="12.75">
      <c r="G218" s="5"/>
      <c r="H218" s="5"/>
      <c r="I218" s="5"/>
      <c r="J218" s="5"/>
      <c r="K218" s="5"/>
      <c r="L218" s="5"/>
    </row>
    <row r="219" spans="7:12" ht="12.75">
      <c r="G219" s="5"/>
      <c r="H219" s="5"/>
      <c r="I219" s="5"/>
      <c r="J219" s="5"/>
      <c r="K219" s="5"/>
      <c r="L219" s="5"/>
    </row>
    <row r="220" spans="7:12" ht="12.75">
      <c r="G220" s="5"/>
      <c r="H220" s="5"/>
      <c r="I220" s="5"/>
      <c r="J220" s="5"/>
      <c r="K220" s="5"/>
      <c r="L220" s="5"/>
    </row>
    <row r="221" spans="7:12" ht="12.75">
      <c r="G221" s="5"/>
      <c r="H221" s="5"/>
      <c r="I221" s="5"/>
      <c r="J221" s="5"/>
      <c r="K221" s="5"/>
      <c r="L221" s="5"/>
    </row>
    <row r="222" spans="7:12" ht="12.75">
      <c r="G222" s="5"/>
      <c r="H222" s="5"/>
      <c r="I222" s="5"/>
      <c r="J222" s="5"/>
      <c r="K222" s="5"/>
      <c r="L222" s="5"/>
    </row>
    <row r="223" spans="7:12" ht="12.75">
      <c r="G223" s="5"/>
      <c r="H223" s="5"/>
      <c r="I223" s="5"/>
      <c r="J223" s="5"/>
      <c r="K223" s="5"/>
      <c r="L223" s="5"/>
    </row>
    <row r="224" spans="7:12" ht="12.75">
      <c r="G224" s="5"/>
      <c r="H224" s="5"/>
      <c r="I224" s="5"/>
      <c r="J224" s="5"/>
      <c r="K224" s="5"/>
      <c r="L224" s="5"/>
    </row>
    <row r="225" spans="7:12" ht="12.75">
      <c r="G225" s="5"/>
      <c r="H225" s="5"/>
      <c r="I225" s="5"/>
      <c r="J225" s="5"/>
      <c r="K225" s="5"/>
      <c r="L225" s="5"/>
    </row>
    <row r="226" spans="7:12" ht="12.75">
      <c r="G226" s="5"/>
      <c r="H226" s="5"/>
      <c r="I226" s="5"/>
      <c r="J226" s="5"/>
      <c r="K226" s="5"/>
      <c r="L226" s="5"/>
    </row>
    <row r="227" spans="7:12" ht="12.75">
      <c r="G227" s="5"/>
      <c r="H227" s="5"/>
      <c r="I227" s="5"/>
      <c r="J227" s="5"/>
      <c r="K227" s="5"/>
      <c r="L227" s="5"/>
    </row>
    <row r="228" spans="7:12" ht="12.75">
      <c r="G228" s="5"/>
      <c r="H228" s="5"/>
      <c r="I228" s="5"/>
      <c r="J228" s="5"/>
      <c r="K228" s="5"/>
      <c r="L228" s="5"/>
    </row>
    <row r="229" spans="7:12" ht="12.75">
      <c r="G229" s="5"/>
      <c r="H229" s="5"/>
      <c r="I229" s="5"/>
      <c r="J229" s="5"/>
      <c r="K229" s="5"/>
      <c r="L229" s="5"/>
    </row>
    <row r="230" spans="7:12" ht="12.75">
      <c r="G230" s="5"/>
      <c r="H230" s="5"/>
      <c r="I230" s="5"/>
      <c r="J230" s="5"/>
      <c r="K230" s="5"/>
      <c r="L230" s="5"/>
    </row>
    <row r="231" spans="7:12" ht="12.75">
      <c r="G231" s="5"/>
      <c r="H231" s="5"/>
      <c r="I231" s="5"/>
      <c r="J231" s="5"/>
      <c r="K231" s="5"/>
      <c r="L231" s="5"/>
    </row>
    <row r="232" spans="7:12" ht="12.75">
      <c r="G232" s="5"/>
      <c r="H232" s="5"/>
      <c r="I232" s="5"/>
      <c r="J232" s="5"/>
      <c r="K232" s="5"/>
      <c r="L232" s="5"/>
    </row>
    <row r="233" spans="7:12" ht="12.75">
      <c r="G233" s="5"/>
      <c r="H233" s="5"/>
      <c r="I233" s="5"/>
      <c r="J233" s="5"/>
      <c r="K233" s="5"/>
      <c r="L233" s="5"/>
    </row>
    <row r="234" spans="7:12" ht="12.75">
      <c r="G234" s="5"/>
      <c r="H234" s="5"/>
      <c r="I234" s="5"/>
      <c r="J234" s="5"/>
      <c r="K234" s="5"/>
      <c r="L234" s="5"/>
    </row>
    <row r="235" spans="7:12" ht="12.75">
      <c r="G235" s="5"/>
      <c r="H235" s="5"/>
      <c r="I235" s="5"/>
      <c r="J235" s="5"/>
      <c r="K235" s="5"/>
      <c r="L235" s="5"/>
    </row>
    <row r="236" spans="7:12" ht="12.75">
      <c r="G236" s="5"/>
      <c r="H236" s="5"/>
      <c r="I236" s="5"/>
      <c r="J236" s="5"/>
      <c r="K236" s="5"/>
      <c r="L236" s="5"/>
    </row>
    <row r="237" spans="7:12" ht="12.75">
      <c r="G237" s="5"/>
      <c r="H237" s="5"/>
      <c r="I237" s="5"/>
      <c r="J237" s="5"/>
      <c r="K237" s="5"/>
      <c r="L237" s="5"/>
    </row>
    <row r="238" spans="7:12" ht="12.75">
      <c r="G238" s="5"/>
      <c r="H238" s="5"/>
      <c r="I238" s="5"/>
      <c r="J238" s="5"/>
      <c r="K238" s="5"/>
      <c r="L238" s="5"/>
    </row>
    <row r="239" spans="7:12" ht="12.75">
      <c r="G239" s="5"/>
      <c r="H239" s="5"/>
      <c r="I239" s="5"/>
      <c r="J239" s="5"/>
      <c r="K239" s="5"/>
      <c r="L239" s="5"/>
    </row>
    <row r="240" spans="7:12" ht="12.75">
      <c r="G240" s="5"/>
      <c r="H240" s="5"/>
      <c r="I240" s="5"/>
      <c r="J240" s="5"/>
      <c r="K240" s="5"/>
      <c r="L240" s="5"/>
    </row>
    <row r="241" spans="7:12" ht="12.75">
      <c r="G241" s="5"/>
      <c r="H241" s="5"/>
      <c r="I241" s="5"/>
      <c r="J241" s="5"/>
      <c r="K241" s="5"/>
      <c r="L241" s="5"/>
    </row>
    <row r="242" spans="7:12" ht="12.75">
      <c r="G242" s="5"/>
      <c r="H242" s="5"/>
      <c r="I242" s="5"/>
      <c r="J242" s="5"/>
      <c r="K242" s="5"/>
      <c r="L242" s="5"/>
    </row>
    <row r="243" spans="7:12" ht="12.75">
      <c r="G243" s="5"/>
      <c r="H243" s="5"/>
      <c r="I243" s="5"/>
      <c r="J243" s="5"/>
      <c r="K243" s="5"/>
      <c r="L243" s="5"/>
    </row>
    <row r="244" spans="7:12" ht="12.75">
      <c r="G244" s="5"/>
      <c r="H244" s="5"/>
      <c r="I244" s="5"/>
      <c r="J244" s="5"/>
      <c r="K244" s="5"/>
      <c r="L244" s="5"/>
    </row>
    <row r="245" spans="7:12" ht="12.75">
      <c r="G245" s="5"/>
      <c r="H245" s="5"/>
      <c r="I245" s="5"/>
      <c r="J245" s="5"/>
      <c r="K245" s="5"/>
      <c r="L245" s="5"/>
    </row>
    <row r="246" spans="7:12" ht="12.75">
      <c r="G246" s="5"/>
      <c r="H246" s="5"/>
      <c r="I246" s="5"/>
      <c r="J246" s="5"/>
      <c r="K246" s="5"/>
      <c r="L246" s="5"/>
    </row>
    <row r="247" spans="7:12" ht="12.75">
      <c r="G247" s="5"/>
      <c r="H247" s="5"/>
      <c r="I247" s="5"/>
      <c r="J247" s="5"/>
      <c r="K247" s="5"/>
      <c r="L247" s="5"/>
    </row>
    <row r="248" spans="7:12" ht="12.75">
      <c r="G248" s="5"/>
      <c r="H248" s="5"/>
      <c r="I248" s="5"/>
      <c r="J248" s="5"/>
      <c r="K248" s="5"/>
      <c r="L248" s="5"/>
    </row>
    <row r="249" spans="7:12" ht="12.75">
      <c r="G249" s="5"/>
      <c r="H249" s="5"/>
      <c r="I249" s="5"/>
      <c r="J249" s="5"/>
      <c r="K249" s="5"/>
      <c r="L249" s="5"/>
    </row>
    <row r="250" spans="7:12" ht="12.75">
      <c r="G250" s="5"/>
      <c r="H250" s="5"/>
      <c r="I250" s="5"/>
      <c r="J250" s="5"/>
      <c r="K250" s="5"/>
      <c r="L250" s="5"/>
    </row>
    <row r="251" spans="7:12" ht="12.75">
      <c r="G251" s="5"/>
      <c r="H251" s="5"/>
      <c r="I251" s="5"/>
      <c r="J251" s="5"/>
      <c r="K251" s="5"/>
      <c r="L251" s="5"/>
    </row>
    <row r="252" spans="7:12" ht="12.75">
      <c r="G252" s="5"/>
      <c r="H252" s="5"/>
      <c r="I252" s="5"/>
      <c r="J252" s="5"/>
      <c r="K252" s="5"/>
      <c r="L252" s="5"/>
    </row>
    <row r="253" spans="7:12" ht="12.75">
      <c r="G253" s="5"/>
      <c r="H253" s="5"/>
      <c r="I253" s="5"/>
      <c r="J253" s="5"/>
      <c r="K253" s="5"/>
      <c r="L253" s="5"/>
    </row>
    <row r="254" spans="7:12" ht="12.75">
      <c r="G254" s="5"/>
      <c r="H254" s="5"/>
      <c r="I254" s="5"/>
      <c r="J254" s="5"/>
      <c r="K254" s="5"/>
      <c r="L254" s="5"/>
    </row>
    <row r="255" spans="7:12" ht="12.75">
      <c r="G255" s="5"/>
      <c r="H255" s="5"/>
      <c r="I255" s="5"/>
      <c r="J255" s="5"/>
      <c r="K255" s="5"/>
      <c r="L255" s="5"/>
    </row>
    <row r="256" spans="7:12" ht="12.75">
      <c r="G256" s="5"/>
      <c r="H256" s="5"/>
      <c r="I256" s="5"/>
      <c r="J256" s="5"/>
      <c r="K256" s="5"/>
      <c r="L256" s="5"/>
    </row>
    <row r="257" spans="7:12" ht="12.75">
      <c r="G257" s="5"/>
      <c r="H257" s="5"/>
      <c r="I257" s="5"/>
      <c r="J257" s="5"/>
      <c r="K257" s="5"/>
      <c r="L257" s="5"/>
    </row>
    <row r="258" spans="7:12" ht="12.75">
      <c r="G258" s="5"/>
      <c r="H258" s="5"/>
      <c r="I258" s="5"/>
      <c r="J258" s="5"/>
      <c r="K258" s="5"/>
      <c r="L258" s="5"/>
    </row>
    <row r="259" spans="7:12" ht="12.75">
      <c r="G259" s="5"/>
      <c r="H259" s="5"/>
      <c r="I259" s="5"/>
      <c r="J259" s="5"/>
      <c r="K259" s="5"/>
      <c r="L259" s="5"/>
    </row>
    <row r="260" spans="7:12" ht="12.75">
      <c r="G260" s="5"/>
      <c r="H260" s="5"/>
      <c r="I260" s="5"/>
      <c r="J260" s="5"/>
      <c r="K260" s="5"/>
      <c r="L260" s="5"/>
    </row>
    <row r="261" spans="7:12" ht="12.75">
      <c r="G261" s="5"/>
      <c r="H261" s="5"/>
      <c r="I261" s="5"/>
      <c r="J261" s="5"/>
      <c r="K261" s="5"/>
      <c r="L261" s="5"/>
    </row>
    <row r="262" spans="7:12" ht="12.75">
      <c r="G262" s="5"/>
      <c r="H262" s="5"/>
      <c r="I262" s="5"/>
      <c r="J262" s="5"/>
      <c r="K262" s="5"/>
      <c r="L262" s="5"/>
    </row>
    <row r="263" spans="7:12" ht="12.75">
      <c r="G263" s="5"/>
      <c r="H263" s="5"/>
      <c r="I263" s="5"/>
      <c r="J263" s="5"/>
      <c r="K263" s="5"/>
      <c r="L263" s="5"/>
    </row>
    <row r="264" spans="7:12" ht="12.75">
      <c r="G264" s="5"/>
      <c r="H264" s="5"/>
      <c r="I264" s="5"/>
      <c r="J264" s="5"/>
      <c r="K264" s="5"/>
      <c r="L264" s="5"/>
    </row>
    <row r="265" spans="7:12" ht="12.75">
      <c r="G265" s="5"/>
      <c r="H265" s="5"/>
      <c r="I265" s="5"/>
      <c r="J265" s="5"/>
      <c r="K265" s="5"/>
      <c r="L265" s="5"/>
    </row>
    <row r="266" spans="7:12" ht="12.75">
      <c r="G266" s="5"/>
      <c r="H266" s="5"/>
      <c r="I266" s="5"/>
      <c r="J266" s="5"/>
      <c r="K266" s="5"/>
      <c r="L266" s="5"/>
    </row>
    <row r="267" spans="7:12" ht="12.75">
      <c r="G267" s="5"/>
      <c r="H267" s="5"/>
      <c r="I267" s="5"/>
      <c r="J267" s="5"/>
      <c r="K267" s="5"/>
      <c r="L267" s="5"/>
    </row>
    <row r="268" spans="7:12" ht="12.75">
      <c r="G268" s="5"/>
      <c r="H268" s="5"/>
      <c r="I268" s="5"/>
      <c r="J268" s="5"/>
      <c r="K268" s="5"/>
      <c r="L268" s="5"/>
    </row>
    <row r="269" spans="7:12" ht="12.75">
      <c r="G269" s="5"/>
      <c r="H269" s="5"/>
      <c r="I269" s="5"/>
      <c r="J269" s="5"/>
      <c r="K269" s="5"/>
      <c r="L269" s="5"/>
    </row>
    <row r="270" spans="7:12" ht="12.75">
      <c r="G270" s="5"/>
      <c r="H270" s="5"/>
      <c r="I270" s="5"/>
      <c r="J270" s="5"/>
      <c r="K270" s="5"/>
      <c r="L270" s="5"/>
    </row>
    <row r="271" spans="7:12" ht="12.75">
      <c r="G271" s="5"/>
      <c r="H271" s="5"/>
      <c r="I271" s="5"/>
      <c r="J271" s="5"/>
      <c r="K271" s="5"/>
      <c r="L271" s="5"/>
    </row>
    <row r="272" spans="7:12" ht="12.75">
      <c r="G272" s="5"/>
      <c r="H272" s="5"/>
      <c r="I272" s="5"/>
      <c r="J272" s="5"/>
      <c r="K272" s="5"/>
      <c r="L272" s="5"/>
    </row>
    <row r="273" spans="7:12" ht="12.75">
      <c r="G273" s="5"/>
      <c r="H273" s="5"/>
      <c r="I273" s="5"/>
      <c r="J273" s="5"/>
      <c r="K273" s="5"/>
      <c r="L273" s="5"/>
    </row>
    <row r="274" spans="7:12" ht="12.75">
      <c r="G274" s="5"/>
      <c r="H274" s="5"/>
      <c r="I274" s="5"/>
      <c r="J274" s="5"/>
      <c r="K274" s="5"/>
      <c r="L274" s="5"/>
    </row>
    <row r="275" spans="7:12" ht="12.75">
      <c r="G275" s="5"/>
      <c r="H275" s="5"/>
      <c r="I275" s="5"/>
      <c r="J275" s="5"/>
      <c r="K275" s="5"/>
      <c r="L275" s="5"/>
    </row>
    <row r="276" spans="7:12" ht="12.75">
      <c r="G276" s="5"/>
      <c r="H276" s="5"/>
      <c r="I276" s="5"/>
      <c r="J276" s="5"/>
      <c r="K276" s="5"/>
      <c r="L276" s="5"/>
    </row>
    <row r="277" spans="7:12" ht="12.75">
      <c r="G277" s="5"/>
      <c r="H277" s="5"/>
      <c r="I277" s="5"/>
      <c r="J277" s="5"/>
      <c r="K277" s="5"/>
      <c r="L277" s="5"/>
    </row>
    <row r="278" spans="7:12" ht="12.75">
      <c r="G278" s="5"/>
      <c r="H278" s="5"/>
      <c r="I278" s="5"/>
      <c r="J278" s="5"/>
      <c r="K278" s="5"/>
      <c r="L278" s="5"/>
    </row>
    <row r="279" spans="7:12" ht="12.75">
      <c r="G279" s="5"/>
      <c r="H279" s="5"/>
      <c r="I279" s="5"/>
      <c r="J279" s="5"/>
      <c r="K279" s="5"/>
      <c r="L279" s="5"/>
    </row>
    <row r="280" spans="7:12" ht="12.75">
      <c r="G280" s="5"/>
      <c r="H280" s="5"/>
      <c r="I280" s="5"/>
      <c r="J280" s="5"/>
      <c r="K280" s="5"/>
      <c r="L280" s="5"/>
    </row>
    <row r="281" spans="7:12" ht="12.75">
      <c r="G281" s="5"/>
      <c r="H281" s="5"/>
      <c r="I281" s="5"/>
      <c r="J281" s="5"/>
      <c r="K281" s="5"/>
      <c r="L281" s="5"/>
    </row>
    <row r="282" spans="7:12" ht="12.75">
      <c r="G282" s="5"/>
      <c r="H282" s="5"/>
      <c r="I282" s="5"/>
      <c r="J282" s="5"/>
      <c r="K282" s="5"/>
      <c r="L282" s="5"/>
    </row>
    <row r="283" spans="7:12" ht="12.75">
      <c r="G283" s="5"/>
      <c r="H283" s="5"/>
      <c r="I283" s="5"/>
      <c r="J283" s="5"/>
      <c r="K283" s="5"/>
      <c r="L283" s="5"/>
    </row>
    <row r="284" spans="7:12" ht="12.75">
      <c r="G284" s="5"/>
      <c r="H284" s="5"/>
      <c r="I284" s="5"/>
      <c r="J284" s="5"/>
      <c r="K284" s="5"/>
      <c r="L284" s="5"/>
    </row>
    <row r="285" spans="7:12" ht="12.75">
      <c r="G285" s="5"/>
      <c r="H285" s="5"/>
      <c r="I285" s="5"/>
      <c r="J285" s="5"/>
      <c r="K285" s="5"/>
      <c r="L285" s="5"/>
    </row>
    <row r="286" spans="7:12" ht="12.75">
      <c r="G286" s="5"/>
      <c r="H286" s="5"/>
      <c r="I286" s="5"/>
      <c r="J286" s="5"/>
      <c r="K286" s="5"/>
      <c r="L286" s="5"/>
    </row>
    <row r="287" spans="7:12" ht="12.75">
      <c r="G287" s="5"/>
      <c r="H287" s="5"/>
      <c r="I287" s="5"/>
      <c r="J287" s="5"/>
      <c r="K287" s="5"/>
      <c r="L287" s="5"/>
    </row>
    <row r="288" spans="7:12" ht="12.75">
      <c r="G288" s="5"/>
      <c r="H288" s="5"/>
      <c r="I288" s="5"/>
      <c r="J288" s="5"/>
      <c r="K288" s="5"/>
      <c r="L288" s="5"/>
    </row>
    <row r="289" spans="7:12" ht="12.75">
      <c r="G289" s="5"/>
      <c r="H289" s="5"/>
      <c r="I289" s="5"/>
      <c r="J289" s="5"/>
      <c r="K289" s="5"/>
      <c r="L289" s="5"/>
    </row>
    <row r="290" spans="7:12" ht="12.75">
      <c r="G290" s="5"/>
      <c r="H290" s="5"/>
      <c r="I290" s="5"/>
      <c r="J290" s="5"/>
      <c r="K290" s="5"/>
      <c r="L290" s="5"/>
    </row>
    <row r="291" spans="7:12" ht="12.75">
      <c r="G291" s="5"/>
      <c r="H291" s="5"/>
      <c r="I291" s="5"/>
      <c r="J291" s="5"/>
      <c r="K291" s="5"/>
      <c r="L291" s="5"/>
    </row>
    <row r="292" spans="7:12" ht="12.75">
      <c r="G292" s="5"/>
      <c r="H292" s="5"/>
      <c r="I292" s="5"/>
      <c r="J292" s="5"/>
      <c r="K292" s="5"/>
      <c r="L292" s="5"/>
    </row>
    <row r="293" spans="7:12" ht="12.75">
      <c r="G293" s="5"/>
      <c r="H293" s="5"/>
      <c r="I293" s="5"/>
      <c r="J293" s="5"/>
      <c r="K293" s="5"/>
      <c r="L293" s="5"/>
    </row>
    <row r="294" spans="7:12" ht="12.75">
      <c r="G294" s="5"/>
      <c r="H294" s="5"/>
      <c r="I294" s="5"/>
      <c r="J294" s="5"/>
      <c r="K294" s="5"/>
      <c r="L294" s="5"/>
    </row>
    <row r="295" spans="7:12" ht="12.75">
      <c r="G295" s="5"/>
      <c r="H295" s="5"/>
      <c r="I295" s="5"/>
      <c r="J295" s="5"/>
      <c r="K295" s="5"/>
      <c r="L295" s="5"/>
    </row>
    <row r="296" spans="7:12" ht="12.75">
      <c r="G296" s="5"/>
      <c r="H296" s="5"/>
      <c r="I296" s="5"/>
      <c r="J296" s="5"/>
      <c r="K296" s="5"/>
      <c r="L296" s="5"/>
    </row>
    <row r="297" spans="7:12" ht="12.75">
      <c r="G297" s="5"/>
      <c r="H297" s="5"/>
      <c r="I297" s="5"/>
      <c r="J297" s="5"/>
      <c r="K297" s="5"/>
      <c r="L297" s="5"/>
    </row>
    <row r="298" spans="7:12" ht="12.75">
      <c r="G298" s="5"/>
      <c r="H298" s="5"/>
      <c r="I298" s="5"/>
      <c r="J298" s="5"/>
      <c r="K298" s="5"/>
      <c r="L298" s="5"/>
    </row>
    <row r="299" spans="7:12" ht="12.75">
      <c r="G299" s="5"/>
      <c r="H299" s="5"/>
      <c r="I299" s="5"/>
      <c r="J299" s="5"/>
      <c r="K299" s="5"/>
      <c r="L299" s="5"/>
    </row>
    <row r="300" spans="7:12" ht="12.75">
      <c r="G300" s="5"/>
      <c r="H300" s="5"/>
      <c r="I300" s="5"/>
      <c r="J300" s="5"/>
      <c r="K300" s="5"/>
      <c r="L300" s="5"/>
    </row>
    <row r="301" spans="7:12" ht="12.75">
      <c r="G301" s="5"/>
      <c r="H301" s="5"/>
      <c r="I301" s="5"/>
      <c r="J301" s="5"/>
      <c r="K301" s="5"/>
      <c r="L301" s="5"/>
    </row>
    <row r="302" spans="7:12" ht="12.75">
      <c r="G302" s="5"/>
      <c r="H302" s="5"/>
      <c r="I302" s="5"/>
      <c r="J302" s="5"/>
      <c r="K302" s="5"/>
      <c r="L302" s="5"/>
    </row>
    <row r="303" spans="7:12" ht="12.75">
      <c r="G303" s="5"/>
      <c r="H303" s="5"/>
      <c r="I303" s="5"/>
      <c r="J303" s="5"/>
      <c r="K303" s="5"/>
      <c r="L303" s="5"/>
    </row>
    <row r="304" spans="7:12" ht="12.75">
      <c r="G304" s="5"/>
      <c r="H304" s="5"/>
      <c r="I304" s="5"/>
      <c r="J304" s="5"/>
      <c r="K304" s="5"/>
      <c r="L304" s="5"/>
    </row>
    <row r="305" spans="7:12" ht="12.75">
      <c r="G305" s="5"/>
      <c r="H305" s="5"/>
      <c r="I305" s="5"/>
      <c r="J305" s="5"/>
      <c r="K305" s="5"/>
      <c r="L305" s="5"/>
    </row>
    <row r="306" spans="7:12" ht="12.75">
      <c r="G306" s="5"/>
      <c r="H306" s="5"/>
      <c r="I306" s="5"/>
      <c r="J306" s="5"/>
      <c r="K306" s="5"/>
      <c r="L306" s="5"/>
    </row>
    <row r="307" spans="7:12" ht="12.75">
      <c r="G307" s="5"/>
      <c r="H307" s="5"/>
      <c r="I307" s="5"/>
      <c r="J307" s="5"/>
      <c r="K307" s="5"/>
      <c r="L307" s="5"/>
    </row>
    <row r="308" spans="7:12" ht="12.75">
      <c r="G308" s="5"/>
      <c r="H308" s="5"/>
      <c r="I308" s="5"/>
      <c r="J308" s="5"/>
      <c r="K308" s="5"/>
      <c r="L308" s="5"/>
    </row>
    <row r="309" spans="7:12" ht="12.75">
      <c r="G309" s="5"/>
      <c r="H309" s="5"/>
      <c r="I309" s="5"/>
      <c r="J309" s="5"/>
      <c r="K309" s="5"/>
      <c r="L309" s="5"/>
    </row>
    <row r="310" spans="7:12" ht="12.75">
      <c r="G310" s="5"/>
      <c r="H310" s="5"/>
      <c r="I310" s="5"/>
      <c r="J310" s="5"/>
      <c r="K310" s="5"/>
      <c r="L310" s="5"/>
    </row>
    <row r="311" spans="7:12" ht="12.75">
      <c r="G311" s="5"/>
      <c r="H311" s="5"/>
      <c r="I311" s="5"/>
      <c r="J311" s="5"/>
      <c r="K311" s="5"/>
      <c r="L311" s="5"/>
    </row>
    <row r="312" spans="7:12" ht="12.75">
      <c r="G312" s="5"/>
      <c r="H312" s="5"/>
      <c r="I312" s="5"/>
      <c r="J312" s="5"/>
      <c r="K312" s="5"/>
      <c r="L312" s="5"/>
    </row>
    <row r="313" spans="7:12" ht="12.75">
      <c r="G313" s="5"/>
      <c r="H313" s="5"/>
      <c r="I313" s="5"/>
      <c r="J313" s="5"/>
      <c r="K313" s="5"/>
      <c r="L313" s="5"/>
    </row>
    <row r="314" spans="7:12" ht="12.75">
      <c r="G314" s="5"/>
      <c r="H314" s="5"/>
      <c r="I314" s="5"/>
      <c r="J314" s="5"/>
      <c r="K314" s="5"/>
      <c r="L314" s="5"/>
    </row>
    <row r="315" spans="7:12" ht="12.75">
      <c r="G315" s="5"/>
      <c r="H315" s="5"/>
      <c r="I315" s="5"/>
      <c r="J315" s="5"/>
      <c r="K315" s="5"/>
      <c r="L315" s="5"/>
    </row>
    <row r="316" spans="7:12" ht="12.75">
      <c r="G316" s="5"/>
      <c r="H316" s="5"/>
      <c r="I316" s="5"/>
      <c r="J316" s="5"/>
      <c r="K316" s="5"/>
      <c r="L316" s="5"/>
    </row>
    <row r="317" spans="7:12" ht="12.75">
      <c r="G317" s="5"/>
      <c r="H317" s="5"/>
      <c r="I317" s="5"/>
      <c r="J317" s="5"/>
      <c r="K317" s="5"/>
      <c r="L317" s="5"/>
    </row>
    <row r="318" spans="7:12" ht="12.75">
      <c r="G318" s="5"/>
      <c r="H318" s="5"/>
      <c r="I318" s="5"/>
      <c r="J318" s="5"/>
      <c r="K318" s="5"/>
      <c r="L318" s="5"/>
    </row>
    <row r="319" spans="7:12" ht="12.75">
      <c r="G319" s="5"/>
      <c r="H319" s="5"/>
      <c r="I319" s="5"/>
      <c r="J319" s="5"/>
      <c r="K319" s="5"/>
      <c r="L319" s="5"/>
    </row>
    <row r="320" spans="7:12" ht="12.75">
      <c r="G320" s="5"/>
      <c r="H320" s="5"/>
      <c r="I320" s="5"/>
      <c r="J320" s="5"/>
      <c r="K320" s="5"/>
      <c r="L320" s="5"/>
    </row>
    <row r="321" spans="7:12" ht="12.75">
      <c r="G321" s="5"/>
      <c r="H321" s="5"/>
      <c r="I321" s="5"/>
      <c r="J321" s="5"/>
      <c r="K321" s="5"/>
      <c r="L321" s="5"/>
    </row>
    <row r="322" spans="7:12" ht="12.75">
      <c r="G322" s="5"/>
      <c r="H322" s="5"/>
      <c r="I322" s="5"/>
      <c r="J322" s="5"/>
      <c r="K322" s="5"/>
      <c r="L322" s="5"/>
    </row>
    <row r="323" spans="7:12" ht="12.75">
      <c r="G323" s="5"/>
      <c r="H323" s="5"/>
      <c r="I323" s="5"/>
      <c r="J323" s="5"/>
      <c r="K323" s="5"/>
      <c r="L323" s="5"/>
    </row>
    <row r="324" spans="7:12" ht="12.75">
      <c r="G324" s="5"/>
      <c r="H324" s="5"/>
      <c r="I324" s="5"/>
      <c r="J324" s="5"/>
      <c r="K324" s="5"/>
      <c r="L324" s="5"/>
    </row>
    <row r="325" spans="7:12" ht="12.75">
      <c r="G325" s="5"/>
      <c r="H325" s="5"/>
      <c r="I325" s="5"/>
      <c r="J325" s="5"/>
      <c r="K325" s="5"/>
      <c r="L325" s="5"/>
    </row>
    <row r="326" spans="7:12" ht="12.75">
      <c r="G326" s="5"/>
      <c r="H326" s="5"/>
      <c r="I326" s="5"/>
      <c r="J326" s="5"/>
      <c r="K326" s="5"/>
      <c r="L326" s="5"/>
    </row>
    <row r="327" spans="7:12" ht="12.75">
      <c r="G327" s="5"/>
      <c r="H327" s="5"/>
      <c r="I327" s="5"/>
      <c r="J327" s="5"/>
      <c r="K327" s="5"/>
      <c r="L327" s="5"/>
    </row>
    <row r="328" spans="7:12" ht="12.75">
      <c r="G328" s="5"/>
      <c r="H328" s="5"/>
      <c r="I328" s="5"/>
      <c r="J328" s="5"/>
      <c r="K328" s="5"/>
      <c r="L328" s="5"/>
    </row>
    <row r="329" spans="7:12" ht="12.75">
      <c r="G329" s="5"/>
      <c r="H329" s="5"/>
      <c r="I329" s="5"/>
      <c r="J329" s="5"/>
      <c r="K329" s="5"/>
      <c r="L329" s="5"/>
    </row>
    <row r="330" spans="7:12" ht="12.75">
      <c r="G330" s="5"/>
      <c r="H330" s="5"/>
      <c r="I330" s="5"/>
      <c r="J330" s="5"/>
      <c r="K330" s="5"/>
      <c r="L330" s="5"/>
    </row>
    <row r="331" spans="7:12" ht="12.75">
      <c r="G331" s="5"/>
      <c r="H331" s="5"/>
      <c r="I331" s="5"/>
      <c r="J331" s="5"/>
      <c r="K331" s="5"/>
      <c r="L331" s="5"/>
    </row>
    <row r="332" spans="7:12" ht="12.75">
      <c r="G332" s="5"/>
      <c r="H332" s="5"/>
      <c r="I332" s="5"/>
      <c r="J332" s="5"/>
      <c r="K332" s="5"/>
      <c r="L332" s="5"/>
    </row>
    <row r="333" spans="7:12" ht="12.75">
      <c r="G333" s="5"/>
      <c r="H333" s="5"/>
      <c r="I333" s="5"/>
      <c r="J333" s="5"/>
      <c r="K333" s="5"/>
      <c r="L333" s="5"/>
    </row>
    <row r="334" spans="7:12" ht="12.75">
      <c r="G334" s="5"/>
      <c r="H334" s="5"/>
      <c r="I334" s="5"/>
      <c r="J334" s="5"/>
      <c r="K334" s="5"/>
      <c r="L334" s="5"/>
    </row>
    <row r="335" spans="7:12" ht="12.75">
      <c r="G335" s="5"/>
      <c r="H335" s="5"/>
      <c r="I335" s="5"/>
      <c r="J335" s="5"/>
      <c r="K335" s="5"/>
      <c r="L335" s="5"/>
    </row>
    <row r="336" spans="7:12" ht="12.75">
      <c r="G336" s="5"/>
      <c r="H336" s="5"/>
      <c r="I336" s="5"/>
      <c r="J336" s="5"/>
      <c r="K336" s="5"/>
      <c r="L336" s="5"/>
    </row>
    <row r="337" spans="7:12" ht="12.75">
      <c r="G337" s="5"/>
      <c r="H337" s="5"/>
      <c r="I337" s="5"/>
      <c r="J337" s="5"/>
      <c r="K337" s="5"/>
      <c r="L337" s="5"/>
    </row>
    <row r="338" spans="7:12" ht="12.75">
      <c r="G338" s="5"/>
      <c r="H338" s="5"/>
      <c r="I338" s="5"/>
      <c r="J338" s="5"/>
      <c r="K338" s="5"/>
      <c r="L338" s="5"/>
    </row>
    <row r="339" spans="7:12" ht="12.75">
      <c r="G339" s="5"/>
      <c r="H339" s="5"/>
      <c r="I339" s="5"/>
      <c r="J339" s="5"/>
      <c r="K339" s="5"/>
      <c r="L339" s="5"/>
    </row>
    <row r="340" spans="7:12" ht="12.75">
      <c r="G340" s="5"/>
      <c r="H340" s="5"/>
      <c r="I340" s="5"/>
      <c r="J340" s="5"/>
      <c r="K340" s="5"/>
      <c r="L340" s="5"/>
    </row>
    <row r="341" spans="7:12" ht="12.75">
      <c r="G341" s="5"/>
      <c r="H341" s="5"/>
      <c r="I341" s="5"/>
      <c r="J341" s="5"/>
      <c r="K341" s="5"/>
      <c r="L341" s="5"/>
    </row>
    <row r="342" spans="7:12" ht="12.75">
      <c r="G342" s="5"/>
      <c r="H342" s="5"/>
      <c r="I342" s="5"/>
      <c r="J342" s="5"/>
      <c r="K342" s="5"/>
      <c r="L342" s="5"/>
    </row>
    <row r="343" spans="7:12" ht="12.75">
      <c r="G343" s="5"/>
      <c r="H343" s="5"/>
      <c r="I343" s="5"/>
      <c r="J343" s="5"/>
      <c r="K343" s="5"/>
      <c r="L343" s="5"/>
    </row>
    <row r="344" spans="7:12" ht="12.75">
      <c r="G344" s="5"/>
      <c r="H344" s="5"/>
      <c r="I344" s="5"/>
      <c r="J344" s="5"/>
      <c r="K344" s="5"/>
      <c r="L344" s="5"/>
    </row>
    <row r="345" spans="7:12" ht="12.75">
      <c r="G345" s="5"/>
      <c r="H345" s="5"/>
      <c r="I345" s="5"/>
      <c r="J345" s="5"/>
      <c r="K345" s="5"/>
      <c r="L345" s="5"/>
    </row>
    <row r="346" spans="7:12" ht="12.75">
      <c r="G346" s="5"/>
      <c r="H346" s="5"/>
      <c r="I346" s="5"/>
      <c r="J346" s="5"/>
      <c r="K346" s="5"/>
      <c r="L346" s="5"/>
    </row>
    <row r="347" spans="7:12" ht="12.75">
      <c r="G347" s="5"/>
      <c r="H347" s="5"/>
      <c r="I347" s="5"/>
      <c r="J347" s="5"/>
      <c r="K347" s="5"/>
      <c r="L347" s="5"/>
    </row>
    <row r="348" spans="7:12" ht="12.75">
      <c r="G348" s="5"/>
      <c r="H348" s="5"/>
      <c r="I348" s="5"/>
      <c r="J348" s="5"/>
      <c r="K348" s="5"/>
      <c r="L348" s="5"/>
    </row>
    <row r="349" spans="7:12" ht="12.75">
      <c r="G349" s="5"/>
      <c r="H349" s="5"/>
      <c r="I349" s="5"/>
      <c r="J349" s="5"/>
      <c r="K349" s="5"/>
      <c r="L349" s="5"/>
    </row>
    <row r="350" spans="7:12" ht="12.75">
      <c r="G350" s="5"/>
      <c r="H350" s="5"/>
      <c r="I350" s="5"/>
      <c r="J350" s="5"/>
      <c r="K350" s="5"/>
      <c r="L350" s="5"/>
    </row>
    <row r="351" spans="7:12" ht="12.75">
      <c r="G351" s="5"/>
      <c r="H351" s="5"/>
      <c r="I351" s="5"/>
      <c r="J351" s="5"/>
      <c r="K351" s="5"/>
      <c r="L351" s="5"/>
    </row>
    <row r="352" spans="7:12" ht="12.75">
      <c r="G352" s="5"/>
      <c r="H352" s="5"/>
      <c r="I352" s="5"/>
      <c r="J352" s="5"/>
      <c r="K352" s="5"/>
      <c r="L352" s="5"/>
    </row>
    <row r="353" spans="7:12" ht="12.75">
      <c r="G353" s="5"/>
      <c r="H353" s="5"/>
      <c r="I353" s="5"/>
      <c r="J353" s="5"/>
      <c r="K353" s="5"/>
      <c r="L353" s="5"/>
    </row>
    <row r="354" spans="7:12" ht="12.75">
      <c r="G354" s="5"/>
      <c r="H354" s="5"/>
      <c r="I354" s="5"/>
      <c r="J354" s="5"/>
      <c r="K354" s="5"/>
      <c r="L354" s="5"/>
    </row>
    <row r="355" spans="7:12" ht="12.75">
      <c r="G355" s="5"/>
      <c r="H355" s="5"/>
      <c r="I355" s="5"/>
      <c r="J355" s="5"/>
      <c r="K355" s="5"/>
      <c r="L355" s="5"/>
    </row>
    <row r="356" spans="7:12" ht="12.75">
      <c r="G356" s="5"/>
      <c r="H356" s="5"/>
      <c r="I356" s="5"/>
      <c r="J356" s="5"/>
      <c r="K356" s="5"/>
      <c r="L356" s="5"/>
    </row>
    <row r="357" spans="7:12" ht="12.75">
      <c r="G357" s="5"/>
      <c r="H357" s="5"/>
      <c r="I357" s="5"/>
      <c r="J357" s="5"/>
      <c r="K357" s="5"/>
      <c r="L357" s="5"/>
    </row>
    <row r="358" spans="7:12" ht="12.75">
      <c r="G358" s="5"/>
      <c r="H358" s="5"/>
      <c r="I358" s="5"/>
      <c r="J358" s="5"/>
      <c r="K358" s="5"/>
      <c r="L358" s="5"/>
    </row>
    <row r="359" spans="7:12" ht="12.75">
      <c r="G359" s="5"/>
      <c r="H359" s="5"/>
      <c r="I359" s="5"/>
      <c r="J359" s="5"/>
      <c r="K359" s="5"/>
      <c r="L359" s="5"/>
    </row>
    <row r="360" spans="7:12" ht="12.75">
      <c r="G360" s="5"/>
      <c r="H360" s="5"/>
      <c r="I360" s="5"/>
      <c r="J360" s="5"/>
      <c r="K360" s="5"/>
      <c r="L360" s="5"/>
    </row>
    <row r="361" spans="7:12" ht="12.75">
      <c r="G361" s="5"/>
      <c r="H361" s="5"/>
      <c r="I361" s="5"/>
      <c r="J361" s="5"/>
      <c r="K361" s="5"/>
      <c r="L361" s="5"/>
    </row>
    <row r="362" spans="7:12" ht="12.75">
      <c r="G362" s="5"/>
      <c r="H362" s="5"/>
      <c r="I362" s="5"/>
      <c r="J362" s="5"/>
      <c r="K362" s="5"/>
      <c r="L362" s="5"/>
    </row>
    <row r="363" spans="7:12" ht="12.75">
      <c r="G363" s="5"/>
      <c r="H363" s="5"/>
      <c r="I363" s="5"/>
      <c r="J363" s="5"/>
      <c r="K363" s="5"/>
      <c r="L363" s="5"/>
    </row>
    <row r="364" spans="7:12" ht="12.75">
      <c r="G364" s="5"/>
      <c r="H364" s="5"/>
      <c r="I364" s="5"/>
      <c r="J364" s="5"/>
      <c r="K364" s="5"/>
      <c r="L364" s="5"/>
    </row>
    <row r="365" spans="7:12" ht="12.75">
      <c r="G365" s="5"/>
      <c r="H365" s="5"/>
      <c r="I365" s="5"/>
      <c r="J365" s="5"/>
      <c r="K365" s="5"/>
      <c r="L365" s="5"/>
    </row>
    <row r="366" spans="7:12" ht="12.75">
      <c r="G366" s="5"/>
      <c r="H366" s="5"/>
      <c r="I366" s="5"/>
      <c r="J366" s="5"/>
      <c r="K366" s="5"/>
      <c r="L366" s="5"/>
    </row>
    <row r="367" spans="7:12" ht="12.75">
      <c r="G367" s="5"/>
      <c r="H367" s="5"/>
      <c r="I367" s="5"/>
      <c r="J367" s="5"/>
      <c r="K367" s="5"/>
      <c r="L367" s="5"/>
    </row>
    <row r="368" spans="7:12" ht="12.75">
      <c r="G368" s="5"/>
      <c r="H368" s="5"/>
      <c r="I368" s="5"/>
      <c r="J368" s="5"/>
      <c r="K368" s="5"/>
      <c r="L368" s="5"/>
    </row>
    <row r="369" spans="7:12" ht="12.75">
      <c r="G369" s="5"/>
      <c r="H369" s="5"/>
      <c r="I369" s="5"/>
      <c r="J369" s="5"/>
      <c r="K369" s="5"/>
      <c r="L369" s="5"/>
    </row>
    <row r="370" spans="7:12" ht="12.75">
      <c r="G370" s="5"/>
      <c r="H370" s="5"/>
      <c r="I370" s="5"/>
      <c r="J370" s="5"/>
      <c r="K370" s="5"/>
      <c r="L370" s="5"/>
    </row>
    <row r="371" spans="7:12" ht="12.75">
      <c r="G371" s="5"/>
      <c r="H371" s="5"/>
      <c r="I371" s="5"/>
      <c r="J371" s="5"/>
      <c r="K371" s="5"/>
      <c r="L371" s="5"/>
    </row>
    <row r="372" spans="7:12" ht="12.75">
      <c r="G372" s="5"/>
      <c r="H372" s="5"/>
      <c r="I372" s="5"/>
      <c r="J372" s="5"/>
      <c r="K372" s="5"/>
      <c r="L372" s="5"/>
    </row>
    <row r="373" spans="7:12" ht="12.75">
      <c r="G373" s="5"/>
      <c r="H373" s="5"/>
      <c r="I373" s="5"/>
      <c r="J373" s="5"/>
      <c r="K373" s="5"/>
      <c r="L373" s="5"/>
    </row>
    <row r="374" spans="7:12" ht="12.75">
      <c r="G374" s="5"/>
      <c r="H374" s="5"/>
      <c r="I374" s="5"/>
      <c r="J374" s="5"/>
      <c r="K374" s="5"/>
      <c r="L374" s="5"/>
    </row>
    <row r="375" spans="7:12" ht="12.75">
      <c r="G375" s="5"/>
      <c r="H375" s="5"/>
      <c r="I375" s="5"/>
      <c r="J375" s="5"/>
      <c r="K375" s="5"/>
      <c r="L375" s="5"/>
    </row>
    <row r="376" spans="7:12" ht="12.75">
      <c r="G376" s="6"/>
      <c r="H376" s="6"/>
      <c r="I376" s="6"/>
      <c r="J376" s="6"/>
      <c r="K376" s="6"/>
      <c r="L376" s="6"/>
    </row>
    <row r="377" spans="7:12" ht="12.75">
      <c r="G377" s="6"/>
      <c r="H377" s="6"/>
      <c r="I377" s="6"/>
      <c r="J377" s="6"/>
      <c r="K377" s="6"/>
      <c r="L377" s="6"/>
    </row>
    <row r="378" spans="7:12" ht="12.75">
      <c r="G378" s="6"/>
      <c r="H378" s="6"/>
      <c r="I378" s="6"/>
      <c r="J378" s="6"/>
      <c r="K378" s="6"/>
      <c r="L378" s="6"/>
    </row>
    <row r="379" spans="7:12" ht="12.75">
      <c r="G379" s="6"/>
      <c r="H379" s="6"/>
      <c r="I379" s="6"/>
      <c r="J379" s="6"/>
      <c r="K379" s="6"/>
      <c r="L379" s="6"/>
    </row>
    <row r="380" spans="7:12" ht="12.75">
      <c r="G380" s="6"/>
      <c r="H380" s="6"/>
      <c r="I380" s="6"/>
      <c r="J380" s="6"/>
      <c r="K380" s="6"/>
      <c r="L380" s="6"/>
    </row>
    <row r="381" spans="7:12" ht="12.75">
      <c r="G381" s="6"/>
      <c r="H381" s="6"/>
      <c r="I381" s="6"/>
      <c r="J381" s="6"/>
      <c r="K381" s="6"/>
      <c r="L381" s="6"/>
    </row>
    <row r="382" spans="7:12" ht="12.75">
      <c r="G382" s="6"/>
      <c r="H382" s="6"/>
      <c r="I382" s="6"/>
      <c r="J382" s="6"/>
      <c r="K382" s="6"/>
      <c r="L382" s="6"/>
    </row>
    <row r="383" spans="7:12" ht="12.75">
      <c r="G383" s="6"/>
      <c r="H383" s="6"/>
      <c r="I383" s="6"/>
      <c r="J383" s="6"/>
      <c r="K383" s="6"/>
      <c r="L383" s="6"/>
    </row>
    <row r="384" spans="7:12" ht="12.75">
      <c r="G384" s="6"/>
      <c r="H384" s="6"/>
      <c r="I384" s="6"/>
      <c r="J384" s="6"/>
      <c r="K384" s="6"/>
      <c r="L384" s="6"/>
    </row>
    <row r="385" spans="7:12" ht="12.75">
      <c r="G385" s="6"/>
      <c r="H385" s="6"/>
      <c r="I385" s="6"/>
      <c r="J385" s="6"/>
      <c r="K385" s="6"/>
      <c r="L385" s="6"/>
    </row>
    <row r="386" spans="7:12" ht="12.75">
      <c r="G386" s="6"/>
      <c r="H386" s="6"/>
      <c r="I386" s="6"/>
      <c r="J386" s="6"/>
      <c r="K386" s="6"/>
      <c r="L386" s="6"/>
    </row>
    <row r="387" spans="7:12" ht="12.75">
      <c r="G387" s="6"/>
      <c r="H387" s="6"/>
      <c r="I387" s="6"/>
      <c r="J387" s="6"/>
      <c r="K387" s="6"/>
      <c r="L387" s="6"/>
    </row>
    <row r="388" spans="7:12" ht="12.75">
      <c r="G388" s="6"/>
      <c r="H388" s="6"/>
      <c r="I388" s="6"/>
      <c r="J388" s="6"/>
      <c r="K388" s="6"/>
      <c r="L388" s="6"/>
    </row>
    <row r="389" spans="7:12" ht="12.75">
      <c r="G389" s="6"/>
      <c r="H389" s="6"/>
      <c r="I389" s="6"/>
      <c r="J389" s="6"/>
      <c r="K389" s="6"/>
      <c r="L389" s="6"/>
    </row>
    <row r="390" spans="7:12" ht="12.75">
      <c r="G390" s="6"/>
      <c r="H390" s="6"/>
      <c r="I390" s="6"/>
      <c r="J390" s="6"/>
      <c r="K390" s="6"/>
      <c r="L390" s="6"/>
    </row>
    <row r="391" spans="7:12" ht="12.75">
      <c r="G391" s="6"/>
      <c r="H391" s="6"/>
      <c r="I391" s="6"/>
      <c r="J391" s="6"/>
      <c r="K391" s="6"/>
      <c r="L391" s="6"/>
    </row>
    <row r="392" spans="7:12" ht="12.75">
      <c r="G392" s="6"/>
      <c r="H392" s="6"/>
      <c r="I392" s="6"/>
      <c r="J392" s="6"/>
      <c r="K392" s="6"/>
      <c r="L392" s="6"/>
    </row>
    <row r="393" spans="7:12" ht="12.75">
      <c r="G393" s="6"/>
      <c r="H393" s="6"/>
      <c r="I393" s="6"/>
      <c r="J393" s="6"/>
      <c r="K393" s="6"/>
      <c r="L393" s="6"/>
    </row>
    <row r="394" spans="7:12" ht="12.75">
      <c r="G394" s="6"/>
      <c r="H394" s="6"/>
      <c r="I394" s="6"/>
      <c r="J394" s="6"/>
      <c r="K394" s="6"/>
      <c r="L394" s="6"/>
    </row>
    <row r="395" spans="7:12" ht="12.75">
      <c r="G395" s="6"/>
      <c r="H395" s="6"/>
      <c r="I395" s="6"/>
      <c r="J395" s="6"/>
      <c r="K395" s="6"/>
      <c r="L395" s="6"/>
    </row>
  </sheetData>
  <sheetProtection/>
  <conditionalFormatting sqref="A33:L34 L2:L32">
    <cfRule type="expression" priority="3" dxfId="3" stopIfTrue="1">
      <formula>WEEKDAY($A2,2)=7</formula>
    </cfRule>
    <cfRule type="expression" priority="4" dxfId="2" stopIfTrue="1">
      <formula>$F$2:$F$10=cp</formula>
    </cfRule>
  </conditionalFormatting>
  <conditionalFormatting sqref="A2:K32">
    <cfRule type="expression" priority="1" dxfId="3" stopIfTrue="1">
      <formula>WEEKDAY($A2,2)=7</formula>
    </cfRule>
    <cfRule type="expression" priority="2" dxfId="2" stopIfTrue="1">
      <formula>mars!#REF!=cp</formula>
    </cfRule>
  </conditionalFormatting>
  <conditionalFormatting sqref="G63:L368">
    <cfRule type="expression" priority="11" dxfId="3" stopIfTrue="1">
      <formula>WEEKDAY(mars!#REF!,2)=7</formula>
    </cfRule>
    <cfRule type="expression" priority="12" dxfId="2">
      <formula>$F$2:$F$10=cp</formula>
    </cfRule>
    <cfRule type="expression" priority="13" dxfId="4" stopIfTrue="1">
      <formula>WEEKDAY(mars!#REF!,2)=6</formula>
    </cfRule>
  </conditionalFormatting>
  <dataValidations count="1">
    <dataValidation type="list" allowBlank="1" showInputMessage="1" showErrorMessage="1" sqref="F33:F34">
      <formula1>Codes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26.28125" style="0" customWidth="1"/>
    <col min="6" max="6" width="15.140625" style="0" bestFit="1" customWidth="1"/>
  </cols>
  <sheetData>
    <row r="1" spans="1:9" ht="12.75">
      <c r="A1" s="22" t="s">
        <v>11</v>
      </c>
      <c r="D1" s="16" t="s">
        <v>9</v>
      </c>
      <c r="E1" s="17">
        <v>39021</v>
      </c>
      <c r="F1" s="13" t="s">
        <v>7</v>
      </c>
      <c r="G1" s="14">
        <v>0.3125</v>
      </c>
      <c r="H1" s="19" t="s">
        <v>5</v>
      </c>
      <c r="I1" s="20" t="s">
        <v>6</v>
      </c>
    </row>
    <row r="2" spans="1:9" ht="12.75">
      <c r="A2" s="23">
        <f>DATE(An,1,1)</f>
        <v>39813</v>
      </c>
      <c r="E2" s="15"/>
      <c r="F2" s="35" t="s">
        <v>22</v>
      </c>
      <c r="G2" s="38">
        <v>0.2916666666666667</v>
      </c>
      <c r="H2" s="33" t="s">
        <v>13</v>
      </c>
      <c r="I2" s="11">
        <v>0</v>
      </c>
    </row>
    <row r="3" spans="1:9" ht="12.75">
      <c r="A3" s="24">
        <v>39818</v>
      </c>
      <c r="H3" s="12" t="s">
        <v>8</v>
      </c>
      <c r="I3" s="11">
        <v>0</v>
      </c>
    </row>
    <row r="4" spans="1:9" ht="12.75">
      <c r="A4" s="23">
        <f>FLOOR(DAY(MINUTE(An/38)/2+56)&amp;"/5/"&amp;An,7)-34</f>
        <v>39901</v>
      </c>
      <c r="H4" s="12" t="s">
        <v>12</v>
      </c>
      <c r="I4" s="26">
        <v>0</v>
      </c>
    </row>
    <row r="5" spans="1:9" ht="12.75">
      <c r="A5" s="24">
        <f>A4+1</f>
        <v>39902</v>
      </c>
      <c r="H5" s="33" t="s">
        <v>15</v>
      </c>
      <c r="I5" s="11">
        <f>-"07:30:00"</f>
        <v>-0.3125</v>
      </c>
    </row>
    <row r="6" spans="1:9" ht="12.75">
      <c r="A6" s="24">
        <f>A4+40</f>
        <v>39941</v>
      </c>
      <c r="H6" s="33" t="s">
        <v>24</v>
      </c>
      <c r="I6" s="34">
        <v>0</v>
      </c>
    </row>
    <row r="7" spans="1:9" ht="12.75">
      <c r="A7" s="24">
        <f>DATE(An,5,8)</f>
        <v>39940</v>
      </c>
      <c r="H7" s="33" t="s">
        <v>25</v>
      </c>
      <c r="I7" s="26">
        <v>0</v>
      </c>
    </row>
    <row r="8" spans="1:9" ht="12.75">
      <c r="A8" s="24">
        <f>A4+49</f>
        <v>39950</v>
      </c>
      <c r="H8" s="12"/>
      <c r="I8" s="26"/>
    </row>
    <row r="9" ht="12.75">
      <c r="A9" s="24">
        <f>A4+50</f>
        <v>39951</v>
      </c>
    </row>
    <row r="10" ht="12.75">
      <c r="A10" s="24">
        <f>DATE(An,7,14)</f>
        <v>40007</v>
      </c>
    </row>
    <row r="11" ht="12.75">
      <c r="A11" s="24">
        <f>DATE(An,8,15)</f>
        <v>40039</v>
      </c>
    </row>
    <row r="12" ht="12.75">
      <c r="A12" s="24">
        <f>DATE(An,11,1)</f>
        <v>40117</v>
      </c>
    </row>
    <row r="13" ht="12.75">
      <c r="A13" s="24">
        <f>DATE(An,11,11)</f>
        <v>40127</v>
      </c>
    </row>
    <row r="14" ht="13.5" thickBot="1">
      <c r="A14" s="25">
        <f>DATE(An,12,25)</f>
        <v>40171</v>
      </c>
    </row>
    <row r="36" ht="12.75">
      <c r="A36">
        <f>A35+1</f>
        <v>1</v>
      </c>
    </row>
    <row r="37" ht="12.75">
      <c r="A37">
        <f aca="true" t="shared" si="0" ref="A37:A62">A36+1</f>
        <v>2</v>
      </c>
    </row>
    <row r="38" ht="12.75">
      <c r="A38">
        <f t="shared" si="0"/>
        <v>3</v>
      </c>
    </row>
    <row r="39" ht="12.75">
      <c r="A39">
        <f t="shared" si="0"/>
        <v>4</v>
      </c>
    </row>
    <row r="40" ht="12.75">
      <c r="A40">
        <f t="shared" si="0"/>
        <v>5</v>
      </c>
    </row>
    <row r="41" ht="12.75">
      <c r="A41">
        <f t="shared" si="0"/>
        <v>6</v>
      </c>
    </row>
    <row r="42" ht="12.75">
      <c r="A42">
        <f t="shared" si="0"/>
        <v>7</v>
      </c>
    </row>
    <row r="43" ht="12.75">
      <c r="A43">
        <f t="shared" si="0"/>
        <v>8</v>
      </c>
    </row>
    <row r="44" ht="12.75">
      <c r="A44">
        <f t="shared" si="0"/>
        <v>9</v>
      </c>
    </row>
    <row r="45" ht="12.75">
      <c r="A45">
        <f t="shared" si="0"/>
        <v>10</v>
      </c>
    </row>
    <row r="46" ht="12.75">
      <c r="A46">
        <f t="shared" si="0"/>
        <v>11</v>
      </c>
    </row>
    <row r="47" ht="12.75">
      <c r="A47">
        <f t="shared" si="0"/>
        <v>12</v>
      </c>
    </row>
    <row r="48" ht="12.75">
      <c r="A48">
        <f t="shared" si="0"/>
        <v>13</v>
      </c>
    </row>
    <row r="49" ht="12.75">
      <c r="A49">
        <f t="shared" si="0"/>
        <v>14</v>
      </c>
    </row>
    <row r="50" ht="12.75">
      <c r="A50">
        <f t="shared" si="0"/>
        <v>15</v>
      </c>
    </row>
    <row r="51" ht="12.75">
      <c r="A51">
        <f t="shared" si="0"/>
        <v>16</v>
      </c>
    </row>
    <row r="52" ht="12.75">
      <c r="A52">
        <f t="shared" si="0"/>
        <v>17</v>
      </c>
    </row>
    <row r="53" ht="12.75">
      <c r="A53">
        <f t="shared" si="0"/>
        <v>18</v>
      </c>
    </row>
    <row r="54" ht="12.75">
      <c r="A54">
        <f t="shared" si="0"/>
        <v>19</v>
      </c>
    </row>
    <row r="55" ht="12.75">
      <c r="A55">
        <f t="shared" si="0"/>
        <v>20</v>
      </c>
    </row>
    <row r="56" ht="12.75">
      <c r="A56">
        <f t="shared" si="0"/>
        <v>21</v>
      </c>
    </row>
    <row r="57" ht="12.75">
      <c r="A57">
        <f t="shared" si="0"/>
        <v>22</v>
      </c>
    </row>
    <row r="58" ht="12.75">
      <c r="A58">
        <f t="shared" si="0"/>
        <v>23</v>
      </c>
    </row>
    <row r="59" ht="12.75">
      <c r="A59">
        <f t="shared" si="0"/>
        <v>24</v>
      </c>
    </row>
    <row r="60" ht="12.75">
      <c r="A60">
        <f t="shared" si="0"/>
        <v>25</v>
      </c>
    </row>
    <row r="61" ht="12.75">
      <c r="A61">
        <f t="shared" si="0"/>
        <v>26</v>
      </c>
    </row>
    <row r="62" ht="12.75">
      <c r="A62">
        <f t="shared" si="0"/>
        <v>27</v>
      </c>
    </row>
    <row r="63" ht="12.75">
      <c r="A63">
        <f>A62+1</f>
        <v>28</v>
      </c>
    </row>
  </sheetData>
  <sheetProtection/>
  <printOptions/>
  <pageMargins left="0.7" right="0.7" top="0.75" bottom="0.75" header="0.3" footer="0.3"/>
  <pageSetup orientation="portrait" paperSize="9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Maeder</dc:creator>
  <cp:keywords/>
  <dc:description/>
  <cp:lastModifiedBy>Sarah</cp:lastModifiedBy>
  <dcterms:created xsi:type="dcterms:W3CDTF">2007-11-19T19:34:16Z</dcterms:created>
  <dcterms:modified xsi:type="dcterms:W3CDTF">2013-06-30T20:24:24Z</dcterms:modified>
  <cp:category/>
  <cp:version/>
  <cp:contentType/>
  <cp:contentStatus/>
</cp:coreProperties>
</file>