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15480" windowHeight="3720" activeTab="0"/>
  </bookViews>
  <sheets>
    <sheet name="Facture" sheetId="1" r:id="rId1"/>
    <sheet name="Base" sheetId="2" r:id="rId2"/>
    <sheet name="client" sheetId="3" r:id="rId3"/>
  </sheets>
  <externalReferences>
    <externalReference r:id="rId6"/>
    <externalReference r:id="rId7"/>
  </externalReferences>
  <definedNames>
    <definedName name="accept">'Facture'!$C$34</definedName>
    <definedName name="accord">'Facture'!$C$37</definedName>
    <definedName name="acom">'Facture'!$I$29</definedName>
    <definedName name="acompte">'Facture'!$C$38</definedName>
    <definedName name="acsdev">'Facture'!#REF!</definedName>
    <definedName name="arret">'Facture'!$C$23</definedName>
    <definedName name="chiflet">'Facture'!$C$24</definedName>
    <definedName name="civilité">'client'!$A$157:$A$164</definedName>
    <definedName name="cli">'Facture'!$H$35</definedName>
    <definedName name="CLIENT">OFFSET('[2]Client'!$A$2,,,COUNTA('[2]Client'!$A:$A)-1)</definedName>
    <definedName name="comme">'Facture'!$C$40</definedName>
    <definedName name="datfac">'Facture'!$E$28</definedName>
    <definedName name="DESIGNATION">OFFSET('[2]Designation'!$A$2,,,COUNTA('[2]Designation'!$A:$A)-1)</definedName>
    <definedName name="dont">'Facture'!$I$33</definedName>
    <definedName name="entete_feuille" localSheetId="0">'[1]facturation'!$S$1:$S$4</definedName>
    <definedName name="HT">'Facture'!$L$27</definedName>
    <definedName name="_xlnm.Print_Titles" localSheetId="0">'Facture'!$1:$11</definedName>
    <definedName name="modpaie">'Facture'!$E$29</definedName>
    <definedName name="moi">'Facture'!$K$35</definedName>
    <definedName name="MTTC">'Facture'!$L$30</definedName>
    <definedName name="MTTC2">'Facture'!$L$32</definedName>
    <definedName name="paie">'Facture'!$F$29</definedName>
    <definedName name="recep">'Facture'!$F$28</definedName>
    <definedName name="reste">'Facture'!$I$32</definedName>
    <definedName name="signe">'Facture'!$C$35</definedName>
    <definedName name="suivant">'Facture'!$C$41</definedName>
    <definedName name="surdev">'Facture'!$D$16</definedName>
    <definedName name="TABLO_CLIENT">OFFSET('[2]Client'!$A$2,,,COUNTA('[2]Client'!$A:$A)-1,6)</definedName>
    <definedName name="TABLO_DESIGNATION">OFFSET('[2]Designation'!$A$2,,,COUNTA('[2]Designation'!$A:$A)-1,2)</definedName>
    <definedName name="Tablo_Recap_Devis">OFFSET(#REF!,,,COUNTA(#REF!),6)</definedName>
    <definedName name="Tablo_Recap_Facture">OFFSET(#REF!,,,COUNTA(#REF!)-1,5)</definedName>
    <definedName name="tva">'Facture'!$K$33</definedName>
    <definedName name="tva19">'Facture'!$G$25</definedName>
    <definedName name="tva7">'Facture'!$G$26</definedName>
    <definedName name="TVAG">'Facture'!$L$28</definedName>
    <definedName name="valtva2">'Facture'!$J$33</definedName>
    <definedName name="_xlnm.Print_Area" localSheetId="1">'Base'!$C$1:$M$23</definedName>
  </definedNames>
  <calcPr fullCalcOnLoad="1"/>
</workbook>
</file>

<file path=xl/sharedStrings.xml><?xml version="1.0" encoding="utf-8"?>
<sst xmlns="http://schemas.openxmlformats.org/spreadsheetml/2006/main" count="1295" uniqueCount="591">
  <si>
    <t xml:space="preserve">n° </t>
  </si>
  <si>
    <t>code article</t>
  </si>
  <si>
    <t>Description</t>
  </si>
  <si>
    <t>Catégorie</t>
  </si>
  <si>
    <t>Taille</t>
  </si>
  <si>
    <t>Qté_stock</t>
  </si>
  <si>
    <t xml:space="preserve"> Seuil _réappro</t>
  </si>
  <si>
    <t>PUV</t>
  </si>
  <si>
    <t>RefFrn</t>
  </si>
  <si>
    <t>PUA</t>
  </si>
  <si>
    <t>Délai</t>
  </si>
  <si>
    <t>tuyau pvc Ø 40 au ml</t>
  </si>
  <si>
    <t>PVC 40</t>
  </si>
  <si>
    <t>plomberie</t>
  </si>
  <si>
    <t>Ml</t>
  </si>
  <si>
    <t>NCLM2H</t>
  </si>
  <si>
    <t>U</t>
  </si>
  <si>
    <t>NCLCH22</t>
  </si>
  <si>
    <t>coude pvc 40mm 22°30 F/F</t>
  </si>
  <si>
    <t>NCLCH2</t>
  </si>
  <si>
    <t>coude pvc 40mm 22°30 M/F</t>
  </si>
  <si>
    <t>NCLCH44</t>
  </si>
  <si>
    <t>coude pvc 40mm 45° F/F</t>
  </si>
  <si>
    <t>NCLCH4</t>
  </si>
  <si>
    <t>coude pvc 40mm 45° M/F</t>
  </si>
  <si>
    <t>NCLCH6</t>
  </si>
  <si>
    <t>coude pvc 40mm 67° M/F</t>
  </si>
  <si>
    <t>NCLCH66</t>
  </si>
  <si>
    <t>coude pvc 40mm 67° F/F</t>
  </si>
  <si>
    <t>NCLCH8</t>
  </si>
  <si>
    <t>coude pvc 40mm 87° M/F</t>
  </si>
  <si>
    <t>NCLCH88</t>
  </si>
  <si>
    <t>coude pvc 40mm 87° F/F</t>
  </si>
  <si>
    <t>NCLBH144</t>
  </si>
  <si>
    <t>culotte Y pvc 40mm 45° F/F</t>
  </si>
  <si>
    <t>NCLBH14</t>
  </si>
  <si>
    <t>culotte Y pvc 40mm 45° M/F</t>
  </si>
  <si>
    <t>Té pied de biche pvc 40mm M/F</t>
  </si>
  <si>
    <t>NCLTH188</t>
  </si>
  <si>
    <t>Té pied de biche pvc 40mm F/F</t>
  </si>
  <si>
    <t>NCLFH</t>
  </si>
  <si>
    <t xml:space="preserve">Bouchon pvc 40mm </t>
  </si>
  <si>
    <t>NCLFLEXH</t>
  </si>
  <si>
    <t>manchon souple pvc 40mm F/F</t>
  </si>
  <si>
    <t>NCLFLEXHM</t>
  </si>
  <si>
    <t>manchon souple pvc 40mmM/F</t>
  </si>
  <si>
    <t>immediat</t>
  </si>
  <si>
    <t>pou</t>
  </si>
  <si>
    <t>u</t>
  </si>
  <si>
    <t>colle</t>
  </si>
  <si>
    <t>SCH13392</t>
  </si>
  <si>
    <t>coffret</t>
  </si>
  <si>
    <t>électricité</t>
  </si>
  <si>
    <t>SCH13394</t>
  </si>
  <si>
    <t>SCH13396</t>
  </si>
  <si>
    <t>SCH13401</t>
  </si>
  <si>
    <t>SCH13403</t>
  </si>
  <si>
    <t>SCH13402</t>
  </si>
  <si>
    <t>differentiel</t>
  </si>
  <si>
    <t>disjoncteur</t>
  </si>
  <si>
    <t>cuisine</t>
  </si>
  <si>
    <t>loup</t>
  </si>
  <si>
    <t>colle faience "adesilex P22"</t>
  </si>
  <si>
    <t>carrelage</t>
  </si>
  <si>
    <t>colle sol pk2 anti-poussière(1sac de 25kg = env 5 à 9m²)</t>
  </si>
  <si>
    <t>ragréage "plano 3" en sac de 25 kg</t>
  </si>
  <si>
    <t>joint</t>
  </si>
  <si>
    <t>joint gris clair 111 (sac 25kg)</t>
  </si>
  <si>
    <t>joint jaune 130 (sac 5kg)</t>
  </si>
  <si>
    <t>joint blanc 100 (sac de 5kg)</t>
  </si>
  <si>
    <t>joint sol gris ciment (sac 5kg)</t>
  </si>
  <si>
    <t>joint sol gris 113 (sac 5kg)</t>
  </si>
  <si>
    <t>croisillon de 2mm x 100</t>
  </si>
  <si>
    <t>faience</t>
  </si>
  <si>
    <t>croisillon de 4mm x 100</t>
  </si>
  <si>
    <t>joint de dilatation gris</t>
  </si>
  <si>
    <t>beton pour chape</t>
  </si>
  <si>
    <t>ciment</t>
  </si>
  <si>
    <t>trappe de visite aimantée (baignoire)</t>
  </si>
  <si>
    <t>faience murale blanche au m²</t>
  </si>
  <si>
    <t>décor (par 2 carreaux)</t>
  </si>
  <si>
    <t>carrelage sol modèle "Carbonara White" 45,5 x 45,5 au m²</t>
  </si>
  <si>
    <t>plinthe modèle "Carbonara White" 30,4 x 7,5 à la pièce</t>
  </si>
  <si>
    <t xml:space="preserve">sous couche étanche"prolicoat" avant pose faience </t>
  </si>
  <si>
    <t>1</t>
  </si>
  <si>
    <t>dépose/repose plan de travail jusque la plaque de cuisson</t>
  </si>
  <si>
    <t>prestations</t>
  </si>
  <si>
    <t>Mo</t>
  </si>
  <si>
    <t>25</t>
  </si>
  <si>
    <t>2</t>
  </si>
  <si>
    <t>découpe plan de travail pour encastrer le nouvel évier</t>
  </si>
  <si>
    <t>257</t>
  </si>
  <si>
    <t>3</t>
  </si>
  <si>
    <t>pose des carreaux de faience sur le plan de travail ( colle fournie) couleur des joint a définir</t>
  </si>
  <si>
    <t>4</t>
  </si>
  <si>
    <t>carrotage du mur avec fourniture tuyau pvc ,gaine semi rigide</t>
  </si>
  <si>
    <t>29</t>
  </si>
  <si>
    <t>5</t>
  </si>
  <si>
    <t xml:space="preserve">remplacement des prises et interrupteurs avec rainurage et remplacement </t>
  </si>
  <si>
    <t>31</t>
  </si>
  <si>
    <t>6</t>
  </si>
  <si>
    <t>remplacement du réfrigérateur</t>
  </si>
  <si>
    <t>32</t>
  </si>
  <si>
    <t>7</t>
  </si>
  <si>
    <t xml:space="preserve"> mise en déchetterie des gravas</t>
  </si>
  <si>
    <t>déchetterie</t>
  </si>
  <si>
    <t>33</t>
  </si>
  <si>
    <t>8</t>
  </si>
  <si>
    <t>montage des caissons</t>
  </si>
  <si>
    <t>35</t>
  </si>
  <si>
    <t>9</t>
  </si>
  <si>
    <t>ml de pose des éléments du bas, haut, armoires …</t>
  </si>
  <si>
    <t>36</t>
  </si>
  <si>
    <t>10</t>
  </si>
  <si>
    <t>nombre de ml de pose des plans de travail stratifiés sans découpes ni entailles de plaques et évier</t>
  </si>
  <si>
    <t>37</t>
  </si>
  <si>
    <t>11</t>
  </si>
  <si>
    <t>nombres d'entailles pour encastrement évier où plaque avec protection(colle où Rubson)</t>
  </si>
  <si>
    <t>39</t>
  </si>
  <si>
    <t>12</t>
  </si>
  <si>
    <t>nombre de pose étagères et/où fileurs</t>
  </si>
  <si>
    <t>41</t>
  </si>
  <si>
    <t>13</t>
  </si>
  <si>
    <t>pose des crédences stratifiées avec percage pour prises et interrupteurs au m²</t>
  </si>
  <si>
    <t>42</t>
  </si>
  <si>
    <t>14</t>
  </si>
  <si>
    <t>pose de corniche où cache lumière  à la coupe</t>
  </si>
  <si>
    <t>43</t>
  </si>
  <si>
    <t>15</t>
  </si>
  <si>
    <t>pose et raccordement évier sur arrivées et évacuations existantes sans modification</t>
  </si>
  <si>
    <t>44</t>
  </si>
  <si>
    <t>16</t>
  </si>
  <si>
    <t>pose et raccordement  lave vaisselle ou lave linge sur installations électrique et plomberie existante aux normes en vigueur</t>
  </si>
  <si>
    <t>46</t>
  </si>
  <si>
    <t>17</t>
  </si>
  <si>
    <t>pose de la porte lave/linge et /où vaisselle</t>
  </si>
  <si>
    <t>47</t>
  </si>
  <si>
    <t>18</t>
  </si>
  <si>
    <t>pose plaque de cuisson sur prise et arrivée de gaz existants sans modification</t>
  </si>
  <si>
    <t>48</t>
  </si>
  <si>
    <t>placos</t>
  </si>
  <si>
    <t>sdb</t>
  </si>
  <si>
    <t>lave mains TARGA Architectural 36 x 26</t>
  </si>
  <si>
    <t>lavabo</t>
  </si>
  <si>
    <t>sanitaire</t>
  </si>
  <si>
    <t>GO232926001</t>
  </si>
  <si>
    <t>mitigeur lavabo "grohe" eurosmart</t>
  </si>
  <si>
    <t>HA351350000</t>
  </si>
  <si>
    <t>syphon lavabo réglable en hauteur</t>
  </si>
  <si>
    <t>PMC043533</t>
  </si>
  <si>
    <t>lot de 2 chevilles fixation murale</t>
  </si>
  <si>
    <t>kit de raccordement mitigeur douche</t>
  </si>
  <si>
    <t>bain</t>
  </si>
  <si>
    <t>bonde lavabo</t>
  </si>
  <si>
    <t>rallonge de 25mm chromée pour écarter mitigeur douche</t>
  </si>
  <si>
    <t>ROAZPNEXOCP00</t>
  </si>
  <si>
    <t>pack wc NEXO compact</t>
  </si>
  <si>
    <t>toilettes</t>
  </si>
  <si>
    <t>GBR281.002.00.1</t>
  </si>
  <si>
    <t>robinet flotteur à alimentation latérale</t>
  </si>
  <si>
    <t>DUFD34901C</t>
  </si>
  <si>
    <t>robinet d'entrée d'eau de chasse 1/4 t 3/8</t>
  </si>
  <si>
    <t>S6S0203611</t>
  </si>
  <si>
    <t>vidage baignoire "easybain" a cable 650mm</t>
  </si>
  <si>
    <t>FDB0088206</t>
  </si>
  <si>
    <t>plaque de douche "robifix"pour placo en PER 12</t>
  </si>
  <si>
    <t>FBD0088244</t>
  </si>
  <si>
    <t>plaque de douche"robifix" pour placo en PER 16</t>
  </si>
  <si>
    <t>S6S020182</t>
  </si>
  <si>
    <t>syphon lavabo bi-matière</t>
  </si>
  <si>
    <t>S05922</t>
  </si>
  <si>
    <t>mitigeur évier rabatable réf: "natéo" de chez Jacb delafon</t>
  </si>
  <si>
    <t>évier</t>
  </si>
  <si>
    <t>plan de travail hydrofuge 38mm d'épaisseur</t>
  </si>
  <si>
    <t>plan</t>
  </si>
  <si>
    <t>260</t>
  </si>
  <si>
    <t xml:space="preserve">crédence </t>
  </si>
  <si>
    <t>cred</t>
  </si>
  <si>
    <t>faux plafond en lambris pvc blanc</t>
  </si>
  <si>
    <t>lambris</t>
  </si>
  <si>
    <t>placard</t>
  </si>
  <si>
    <t>tablette mélaminée blanche en 18mm</t>
  </si>
  <si>
    <t>support central</t>
  </si>
  <si>
    <t>étagère blanche épaisseur 22mm  1530 x 600 à ajustée sur place</t>
  </si>
  <si>
    <t>joues latérales blanche d'épaisseur 22mm</t>
  </si>
  <si>
    <t xml:space="preserve">étagère blanche épaisseur 22mm  650 x 600 </t>
  </si>
  <si>
    <t xml:space="preserve">taquets support étagères </t>
  </si>
  <si>
    <t>crémaillère bois</t>
  </si>
  <si>
    <t>tasseaux</t>
  </si>
  <si>
    <t>étagères blanches 560 x 440  en remplacement</t>
  </si>
  <si>
    <t>étagère</t>
  </si>
  <si>
    <t>étagères blanches 935 x 480 en remplacement</t>
  </si>
  <si>
    <t>étagères blanches 400x500 en remplacement</t>
  </si>
  <si>
    <t>étagère d'angle a recoupée sur place</t>
  </si>
  <si>
    <t>chute de plan de travail 25mm hydro</t>
  </si>
  <si>
    <t>chevilles placos 5 x 35</t>
  </si>
  <si>
    <t>cheville</t>
  </si>
  <si>
    <t>divers</t>
  </si>
  <si>
    <t>immédiat</t>
  </si>
  <si>
    <t>chevilles placos 5 x 50</t>
  </si>
  <si>
    <t/>
  </si>
  <si>
    <t>chevilles crampon 8mm</t>
  </si>
  <si>
    <t>chevilles placos 6 x 34</t>
  </si>
  <si>
    <t>rondelles Ø 10</t>
  </si>
  <si>
    <t>rondelle</t>
  </si>
  <si>
    <t>0411 08 19 88</t>
  </si>
  <si>
    <t>rondelles Ø 8x40x2</t>
  </si>
  <si>
    <t>rondelles Ø 7</t>
  </si>
  <si>
    <t>rondelles Ø 6</t>
  </si>
  <si>
    <t>vis torx 4 x 40</t>
  </si>
  <si>
    <t>vis</t>
  </si>
  <si>
    <t>vis torx 4 x 25</t>
  </si>
  <si>
    <t>vis torx 4 x 35</t>
  </si>
  <si>
    <t>vis torx 5 x 70</t>
  </si>
  <si>
    <t>vis torx  3 ,5 x 13</t>
  </si>
  <si>
    <t>vis tête ronde 5 x 30</t>
  </si>
  <si>
    <t>42332-24</t>
  </si>
  <si>
    <t xml:space="preserve">silicone  acrylique blanc </t>
  </si>
  <si>
    <t>silicone</t>
  </si>
  <si>
    <t xml:space="preserve">silicone  blanc </t>
  </si>
  <si>
    <t>silicone  translucide</t>
  </si>
  <si>
    <t>néoprène tube</t>
  </si>
  <si>
    <t>sac de plâtre 40kg</t>
  </si>
  <si>
    <t>plâtre</t>
  </si>
  <si>
    <t>plâtrerie</t>
  </si>
  <si>
    <t>enduit de lissage 5kg</t>
  </si>
  <si>
    <t>enduit</t>
  </si>
  <si>
    <t>enduit de rebouchage 5kg</t>
  </si>
  <si>
    <t>placoplatre hydrofuge BA13   2,8mx 1,20m au m²</t>
  </si>
  <si>
    <t>M²</t>
  </si>
  <si>
    <t>MFR</t>
  </si>
  <si>
    <t xml:space="preserve">rail </t>
  </si>
  <si>
    <t>stilmontant M48-35 L 3 m</t>
  </si>
  <si>
    <t>stilmontant M48-35 L 2,80 m</t>
  </si>
  <si>
    <t>stilmontant M48-35 L 2,60 m</t>
  </si>
  <si>
    <t>stilmontant M48-35 L 2,50 m</t>
  </si>
  <si>
    <t>placojoint "PR4"</t>
  </si>
  <si>
    <t>semin bande armée</t>
  </si>
  <si>
    <t xml:space="preserve">bande de joint </t>
  </si>
  <si>
    <t>201.116_45</t>
  </si>
  <si>
    <t>laine de roche "rockmur" 1,35 x 0,6</t>
  </si>
  <si>
    <t>isolation</t>
  </si>
  <si>
    <t>boite de vis 25mm</t>
  </si>
  <si>
    <t>suspente super longue 190 mm</t>
  </si>
  <si>
    <t>placomarine 2,60 x 1,20</t>
  </si>
  <si>
    <t>placoplatre hydrofuge BA13    2,5mx 1,20m au m²</t>
  </si>
  <si>
    <t>couche de peinture d'impression</t>
  </si>
  <si>
    <t>peinture</t>
  </si>
  <si>
    <t>NCLCM40</t>
  </si>
  <si>
    <t xml:space="preserve">collier pvc pour tuyau 40 </t>
  </si>
  <si>
    <t>bande d'étanchéité pour les angles "proliband"</t>
  </si>
  <si>
    <t>bordures "Steuler nice time tao" K-NCT 5172</t>
  </si>
  <si>
    <t>baguettePVC de finition d'angle RE 8</t>
  </si>
  <si>
    <t>baguette</t>
  </si>
  <si>
    <t xml:space="preserve">baguette finition d'angle RE 6 </t>
  </si>
  <si>
    <t>19</t>
  </si>
  <si>
    <t>pose et raccordement d'un four sur installation aux normes, et sans modification</t>
  </si>
  <si>
    <t>50</t>
  </si>
  <si>
    <t>20</t>
  </si>
  <si>
    <t>pose et raccordement d'un réfrigérateur ou congélateur sur installation aux normes, sans modification</t>
  </si>
  <si>
    <t>52</t>
  </si>
  <si>
    <t>21</t>
  </si>
  <si>
    <t>nombre de pose et raccord de néons et spots sur arrivées électrique et interrupteurs existants sans modification</t>
  </si>
  <si>
    <t>54</t>
  </si>
  <si>
    <t>22</t>
  </si>
  <si>
    <t>pose et raccordement d'un groupe d'aspiration ou hotte décor murale (recyclage où évacuation) sur prise et évacuation en attente à l'emplacement prévue</t>
  </si>
  <si>
    <t>56</t>
  </si>
  <si>
    <t>acompte</t>
  </si>
  <si>
    <t>nettoyant inox 400ml</t>
  </si>
  <si>
    <t>produit</t>
  </si>
  <si>
    <t>s.com</t>
  </si>
  <si>
    <t>vis 5 x 90/47</t>
  </si>
  <si>
    <t>quincaillerie</t>
  </si>
  <si>
    <t>vis 4 x 60</t>
  </si>
  <si>
    <t>vis 4 x 30</t>
  </si>
  <si>
    <t>map en sac de 25kg</t>
  </si>
  <si>
    <t xml:space="preserve">EURL  </t>
  </si>
  <si>
    <t>Type</t>
  </si>
  <si>
    <t>N°</t>
  </si>
  <si>
    <t>Devis</t>
  </si>
  <si>
    <t>Facture</t>
  </si>
  <si>
    <t>sav</t>
  </si>
  <si>
    <t xml:space="preserve"> </t>
  </si>
  <si>
    <t xml:space="preserve">LIBELLE </t>
  </si>
  <si>
    <t>Prix HT</t>
  </si>
  <si>
    <t>unité</t>
  </si>
  <si>
    <t>Quantité</t>
  </si>
  <si>
    <t>Montant HT</t>
  </si>
  <si>
    <t>tva</t>
  </si>
  <si>
    <t>tva 19,6</t>
  </si>
  <si>
    <t>TVA2= 19,6 %</t>
  </si>
  <si>
    <t>MONTANT H.T.</t>
  </si>
  <si>
    <t xml:space="preserve">date de paiement </t>
  </si>
  <si>
    <t>TVA GLOBALE</t>
  </si>
  <si>
    <t xml:space="preserve">mode de paiement </t>
  </si>
  <si>
    <t>MONTANT TTC</t>
  </si>
  <si>
    <t>TVA1= 7 %</t>
  </si>
  <si>
    <t>civilité</t>
  </si>
  <si>
    <t>nom</t>
  </si>
  <si>
    <t>prénom</t>
  </si>
  <si>
    <t>Adresse</t>
  </si>
  <si>
    <t>C.P</t>
  </si>
  <si>
    <t>ville</t>
  </si>
  <si>
    <t>telephone</t>
  </si>
  <si>
    <t>portable</t>
  </si>
  <si>
    <t>mail</t>
  </si>
  <si>
    <t>M</t>
  </si>
  <si>
    <t>Melle</t>
  </si>
  <si>
    <t>SARL</t>
  </si>
  <si>
    <t>Mr</t>
  </si>
  <si>
    <t>Mme</t>
  </si>
  <si>
    <t>M où Mme</t>
  </si>
  <si>
    <t xml:space="preserve">par chèque </t>
  </si>
  <si>
    <t>tva 7</t>
  </si>
  <si>
    <t>numclient</t>
  </si>
  <si>
    <t xml:space="preserve">a l'attention de </t>
  </si>
  <si>
    <t>complément adresse</t>
  </si>
  <si>
    <t>fax………..</t>
  </si>
  <si>
    <t>M et Mme</t>
  </si>
  <si>
    <t>CP</t>
  </si>
  <si>
    <t>Ville</t>
  </si>
  <si>
    <t>BREST</t>
  </si>
  <si>
    <t>CLEDER</t>
  </si>
  <si>
    <t>BOUGOUROUAN(Cme  BERVEN)</t>
  </si>
  <si>
    <r>
      <t>KERFICIEN(Cme CL</t>
    </r>
    <r>
      <rPr>
        <sz val="11"/>
        <color indexed="8"/>
        <rFont val="Times New Roman"/>
        <family val="1"/>
      </rPr>
      <t>ÉDER)</t>
    </r>
  </si>
  <si>
    <r>
      <t>KERIDER (Cme CL</t>
    </r>
    <r>
      <rPr>
        <sz val="11"/>
        <color indexed="8"/>
        <rFont val="Times New Roman"/>
        <family val="1"/>
      </rPr>
      <t>ÉDER)</t>
    </r>
  </si>
  <si>
    <t>LOCQUIREC</t>
  </si>
  <si>
    <t>PLOUGOULM</t>
  </si>
  <si>
    <t>SANTEC</t>
  </si>
  <si>
    <t>SIBIRIL</t>
  </si>
  <si>
    <t>ST POL DE LEON</t>
  </si>
  <si>
    <t>DOSSEN(Cme SANTEC)</t>
  </si>
  <si>
    <t>MOGUERIEC (Cme SIBIRIL)</t>
  </si>
  <si>
    <t>PLOUEZOC H</t>
  </si>
  <si>
    <t>ILE DE BATZ</t>
  </si>
  <si>
    <t>KERNILIS</t>
  </si>
  <si>
    <t>KERNOUES</t>
  </si>
  <si>
    <t>LANARVILY</t>
  </si>
  <si>
    <t>LE FOLGOET</t>
  </si>
  <si>
    <t>LESNEVEN</t>
  </si>
  <si>
    <t>LOC BREVALAIRE</t>
  </si>
  <si>
    <t>PLOUDANIEL</t>
  </si>
  <si>
    <t>PLOUIDER</t>
  </si>
  <si>
    <t>ST FREGANT</t>
  </si>
  <si>
    <t>ST MEEN</t>
  </si>
  <si>
    <t>TREGARANTEC</t>
  </si>
  <si>
    <t>LOC EGUINER</t>
  </si>
  <si>
    <t>LOCMELAR</t>
  </si>
  <si>
    <t>PLOUGOURVEST</t>
  </si>
  <si>
    <t>PLOUNEVENTER</t>
  </si>
  <si>
    <t>ST SAUVEUR</t>
  </si>
  <si>
    <t>ST SERVAIS</t>
  </si>
  <si>
    <t>GUIMILIAU</t>
  </si>
  <si>
    <t>LANNEUFRET</t>
  </si>
  <si>
    <t>LANDIVISIAU</t>
  </si>
  <si>
    <t>BODILIS</t>
  </si>
  <si>
    <t>LAMPAUL GUIMILIAU</t>
  </si>
  <si>
    <t>PLOUGAR</t>
  </si>
  <si>
    <t>GUICLAN</t>
  </si>
  <si>
    <t>LE CLOITRE ST THEGONNEC</t>
  </si>
  <si>
    <t>LOC EGUINER ST THEGONNEC</t>
  </si>
  <si>
    <t>PLEYBER CHRIST</t>
  </si>
  <si>
    <t>PLOUNEOUR MENEZ</t>
  </si>
  <si>
    <t>ST THEGONNEC</t>
  </si>
  <si>
    <t>KERMAT(Cme GUICLAN)</t>
  </si>
  <si>
    <t>MESPAUL</t>
  </si>
  <si>
    <t>PLOUVORN</t>
  </si>
  <si>
    <r>
      <t>PLOU</t>
    </r>
    <r>
      <rPr>
        <sz val="11"/>
        <color indexed="8"/>
        <rFont val="Times New Roman"/>
        <family val="1"/>
      </rPr>
      <t>ÉNAN</t>
    </r>
  </si>
  <si>
    <t>LANHOUARNEAU</t>
  </si>
  <si>
    <t>PLOUESCAT</t>
  </si>
  <si>
    <t>PLOUNEVEZ LOCHRIST</t>
  </si>
  <si>
    <t>TREFLEZ</t>
  </si>
  <si>
    <t>PLOUZEVEDE</t>
  </si>
  <si>
    <t>ST DERRIEN</t>
  </si>
  <si>
    <t>ST VOUGAY</t>
  </si>
  <si>
    <t>TREFLAOUENAN</t>
  </si>
  <si>
    <t>TREZILIDE</t>
  </si>
  <si>
    <t>BERVEN (Cme  PLOUZEVEDE)</t>
  </si>
  <si>
    <t>COMMANA</t>
  </si>
  <si>
    <t>LE TREHOU</t>
  </si>
  <si>
    <t>SIZUN</t>
  </si>
  <si>
    <t>GUIPAVAS</t>
  </si>
  <si>
    <t>MORLAIX</t>
  </si>
  <si>
    <t>PLOURIN LES MORLAIX</t>
  </si>
  <si>
    <t>ST MARTIN DES CHAMPS</t>
  </si>
  <si>
    <t>STE SEVE</t>
  </si>
  <si>
    <t>GARLAN</t>
  </si>
  <si>
    <t>PLOUIGNEAU</t>
  </si>
  <si>
    <t>PLOUGASNOU</t>
  </si>
  <si>
    <t>ST JEAN DU DOIGT</t>
  </si>
  <si>
    <t>CARANTEC</t>
  </si>
  <si>
    <r>
      <t>PENZ</t>
    </r>
    <r>
      <rPr>
        <sz val="11"/>
        <color indexed="8"/>
        <rFont val="Times New Roman"/>
        <family val="1"/>
      </rPr>
      <t>É(Cme TAULÉ)</t>
    </r>
  </si>
  <si>
    <t>HENVIC</t>
  </si>
  <si>
    <t>LOCQUENOLE</t>
  </si>
  <si>
    <t>TAULE</t>
  </si>
  <si>
    <t>ROSCOFF</t>
  </si>
  <si>
    <r>
      <t>LA FEUILL</t>
    </r>
    <r>
      <rPr>
        <sz val="11"/>
        <color indexed="8"/>
        <rFont val="Times New Roman"/>
        <family val="1"/>
      </rPr>
      <t>ÉE</t>
    </r>
  </si>
  <si>
    <t>TREMAOUEZAN</t>
  </si>
  <si>
    <t>TREFLEVENEZ</t>
  </si>
  <si>
    <t>ST URBAIN</t>
  </si>
  <si>
    <t>ST THONAN</t>
  </si>
  <si>
    <t>PLOUEDERN</t>
  </si>
  <si>
    <t>PLOUDIRY</t>
  </si>
  <si>
    <t>PENCRAN</t>
  </si>
  <si>
    <t>LANDERNEAU</t>
  </si>
  <si>
    <t>PONT CHRIST(Cme LA ROCHE MAURICE)</t>
  </si>
  <si>
    <t>LA ROCHE MAURICE</t>
  </si>
  <si>
    <t>LA MARTYRE</t>
  </si>
  <si>
    <t>LA FOREST LANDERNEAU</t>
  </si>
  <si>
    <t>BRELES</t>
  </si>
  <si>
    <t>GOUESNOU</t>
  </si>
  <si>
    <t>BOURG BLANC</t>
  </si>
  <si>
    <t>KERSAINT PLABENNEC</t>
  </si>
  <si>
    <t>LE DRENNEC</t>
  </si>
  <si>
    <t>PLABENNEC</t>
  </si>
  <si>
    <t>PLOUVIEN</t>
  </si>
  <si>
    <t>COAT MEAL</t>
  </si>
  <si>
    <t>LANDEDA</t>
  </si>
  <si>
    <t>LANNILIS</t>
  </si>
  <si>
    <t>TREGLONOU</t>
  </si>
  <si>
    <t>LE DIOURIS (Cme LANNILIS)</t>
  </si>
  <si>
    <t>GUISSENY</t>
  </si>
  <si>
    <t>PLOUGUERNEAU</t>
  </si>
  <si>
    <t>LILIA(Cme PLOUGUERNEAU)</t>
  </si>
  <si>
    <t>BRIGNOGAN PLAGE</t>
  </si>
  <si>
    <t>GOULVEN</t>
  </si>
  <si>
    <t>KERLOUAN</t>
  </si>
  <si>
    <t>PLOUNEOUR TREZ</t>
  </si>
  <si>
    <t>LOCMARIA PLOUZANE</t>
  </si>
  <si>
    <t>MORLAIX CEDEX</t>
  </si>
  <si>
    <t>LANDEVENNEC</t>
  </si>
  <si>
    <t xml:space="preserve">mitigeur thermostatic "concerto" </t>
  </si>
  <si>
    <t>receveur "prima" 80 x 80 blanc antigliss</t>
  </si>
  <si>
    <r>
      <t xml:space="preserve">bonde de douche grand débit </t>
    </r>
    <r>
      <rPr>
        <sz val="11"/>
        <rFont val="Calibri"/>
        <family val="2"/>
      </rPr>
      <t>Ø</t>
    </r>
    <r>
      <rPr>
        <sz val="11"/>
        <rFont val="Trebuchet MS"/>
        <family val="2"/>
      </rPr>
      <t>90</t>
    </r>
  </si>
  <si>
    <t>paroi escamotable "concerto" extensible de 76cm a 82cm</t>
  </si>
  <si>
    <t>SANITAIRE</t>
  </si>
  <si>
    <t>PLACOS</t>
  </si>
  <si>
    <t>QUINCAILLERIE</t>
  </si>
  <si>
    <t>PLACARD</t>
  </si>
  <si>
    <t>PRESTATIONS</t>
  </si>
  <si>
    <t>CARRELAGE</t>
  </si>
  <si>
    <t>ELECTRICITE</t>
  </si>
  <si>
    <t>PLOMBERIE</t>
  </si>
  <si>
    <t>colonne de douche avec 1 douchette "HANSGROHE" croma 100</t>
  </si>
  <si>
    <t>entreprise</t>
  </si>
  <si>
    <t>nom et prénom</t>
  </si>
  <si>
    <t>adresse</t>
  </si>
  <si>
    <t>cp ville</t>
  </si>
  <si>
    <t>TEL:</t>
  </si>
  <si>
    <t>Mail :</t>
  </si>
  <si>
    <t>http://</t>
  </si>
  <si>
    <t xml:space="preserve">   Artisan</t>
  </si>
  <si>
    <t>WAV3025626</t>
  </si>
  <si>
    <t>NCLBH18</t>
  </si>
  <si>
    <t>NCLBH188</t>
  </si>
  <si>
    <t>NCLTH188MF</t>
  </si>
  <si>
    <t>NCLKH</t>
  </si>
  <si>
    <t>NCLZHH</t>
  </si>
  <si>
    <t>culotte Y pvc 40mm 87°30  M/F</t>
  </si>
  <si>
    <t>culotte Y pvc 40mm 87°30  F/F</t>
  </si>
  <si>
    <t>Coulisse F/F Ø40</t>
  </si>
  <si>
    <t xml:space="preserve">manchon pvc à butée 40mm F/F </t>
  </si>
  <si>
    <t xml:space="preserve">manchette de reparation male Ø40 </t>
  </si>
  <si>
    <t xml:space="preserve">mini coffret opale 4 pas </t>
  </si>
  <si>
    <t xml:space="preserve">mini coffret opale 8 pas </t>
  </si>
  <si>
    <t xml:space="preserve">mini coffret opale 12 pas </t>
  </si>
  <si>
    <t>SCH13398</t>
  </si>
  <si>
    <t xml:space="preserve">mini coffret opale 16 pas </t>
  </si>
  <si>
    <t xml:space="preserve">opale coffret 1 rangee </t>
  </si>
  <si>
    <t xml:space="preserve">opale coffret 2 rangees </t>
  </si>
  <si>
    <t xml:space="preserve">opale coffret 3 rangees </t>
  </si>
  <si>
    <t>SCH13404</t>
  </si>
  <si>
    <t xml:space="preserve">opale coffret 4 rangees </t>
  </si>
  <si>
    <t>SCH13421</t>
  </si>
  <si>
    <t xml:space="preserve">porte opaque opale 1 r </t>
  </si>
  <si>
    <t>SCH13422</t>
  </si>
  <si>
    <t xml:space="preserve">porte opaque opale 2 r </t>
  </si>
  <si>
    <t>SCH13423</t>
  </si>
  <si>
    <t xml:space="preserve">porte opaque opale 3 r </t>
  </si>
  <si>
    <t>SCH13424</t>
  </si>
  <si>
    <t xml:space="preserve">porte opaque opale 4 r </t>
  </si>
  <si>
    <t>SCH13425</t>
  </si>
  <si>
    <t xml:space="preserve">porte transp.opale 1r </t>
  </si>
  <si>
    <t>SCH13426</t>
  </si>
  <si>
    <t xml:space="preserve">porte transp.opale 2r </t>
  </si>
  <si>
    <t>SCH13427</t>
  </si>
  <si>
    <t xml:space="preserve">porte transp.opale 3r </t>
  </si>
  <si>
    <t>SCH13428</t>
  </si>
  <si>
    <t xml:space="preserve">porte transp.opale 4r </t>
  </si>
  <si>
    <t>SCH16156</t>
  </si>
  <si>
    <t>différentiel 63a 30ma a</t>
  </si>
  <si>
    <t>SCH16157</t>
  </si>
  <si>
    <t xml:space="preserve">différentiel 25a 30ma ac </t>
  </si>
  <si>
    <t>SCH16158</t>
  </si>
  <si>
    <t xml:space="preserve">différentiel 40a 30ma a </t>
  </si>
  <si>
    <t>SCH16160</t>
  </si>
  <si>
    <t xml:space="preserve">différentiel 40a 30ma ac </t>
  </si>
  <si>
    <t>SCH16162</t>
  </si>
  <si>
    <t xml:space="preserve">différentiel 63a 30ma ac  </t>
  </si>
  <si>
    <t>SCH14910</t>
  </si>
  <si>
    <t xml:space="preserve">opale peigne vertical </t>
  </si>
  <si>
    <t>poisson</t>
  </si>
  <si>
    <t>mais il n'est pas tres frais</t>
  </si>
  <si>
    <t>gérard</t>
  </si>
  <si>
    <t>dans la basse ville</t>
  </si>
  <si>
    <t>souterraine</t>
  </si>
  <si>
    <t>83150</t>
  </si>
  <si>
    <t>toulon</t>
  </si>
  <si>
    <t xml:space="preserve">02 40 50 60 30 </t>
  </si>
  <si>
    <t>612345678</t>
  </si>
  <si>
    <t>01@free.fr</t>
  </si>
  <si>
    <t>02 41 51 61 31</t>
  </si>
  <si>
    <t>metalerie</t>
  </si>
  <si>
    <t>tole et alu</t>
  </si>
  <si>
    <t>z,a,c la pauline</t>
  </si>
  <si>
    <t>ester</t>
  </si>
  <si>
    <t>hieres les palmiers</t>
  </si>
  <si>
    <t>toto</t>
  </si>
  <si>
    <t xml:space="preserve">ont un fils </t>
  </si>
  <si>
    <t>il s'apelle tata</t>
  </si>
  <si>
    <t>ou toto</t>
  </si>
  <si>
    <t>22555</t>
  </si>
  <si>
    <t>la ou ont ce marre</t>
  </si>
  <si>
    <t xml:space="preserve">Mme </t>
  </si>
  <si>
    <t>prout</t>
  </si>
  <si>
    <t>petesec</t>
  </si>
  <si>
    <t>rue de la decantation</t>
  </si>
  <si>
    <t>puante</t>
  </si>
  <si>
    <t>decheterie du coin</t>
  </si>
  <si>
    <t>duchmoll</t>
  </si>
  <si>
    <t>pas tres grand</t>
  </si>
  <si>
    <t>chez les nains</t>
  </si>
  <si>
    <t>petiot</t>
  </si>
  <si>
    <t>petite ville</t>
  </si>
  <si>
    <t>gros nibars</t>
  </si>
  <si>
    <t>sans elastic</t>
  </si>
  <si>
    <t>rue de la broderie</t>
  </si>
  <si>
    <t>fine</t>
  </si>
  <si>
    <t>rose ville</t>
  </si>
  <si>
    <t>01 33 46 80 03</t>
  </si>
  <si>
    <t>afreux jojo</t>
  </si>
  <si>
    <t>tresmoche</t>
  </si>
  <si>
    <t>rue de la grimace</t>
  </si>
  <si>
    <t>molle</t>
  </si>
  <si>
    <t>etrangeville</t>
  </si>
  <si>
    <t>jemelapete</t>
  </si>
  <si>
    <t>ressemble a rien</t>
  </si>
  <si>
    <t>3615 allée de la fille facile</t>
  </si>
  <si>
    <t>et aisée</t>
  </si>
  <si>
    <t>dans une nuit d'enfers</t>
  </si>
  <si>
    <t>01 23 45 67 89</t>
  </si>
  <si>
    <t>trouduc</t>
  </si>
  <si>
    <t>tres profond</t>
  </si>
  <si>
    <t>dans le trou noir</t>
  </si>
  <si>
    <t>foncé</t>
  </si>
  <si>
    <t>cacaville</t>
  </si>
  <si>
    <t>121654</t>
  </si>
  <si>
    <t xml:space="preserve">01 01 01 01 01 </t>
  </si>
  <si>
    <t>06 13 35 57 88</t>
  </si>
  <si>
    <t>foufounette</t>
  </si>
  <si>
    <t>poilita</t>
  </si>
  <si>
    <t>rue de la cuisse en l'air</t>
  </si>
  <si>
    <t>aérienne</t>
  </si>
  <si>
    <t>paris pigale</t>
  </si>
  <si>
    <t>3615 c.ulla</t>
  </si>
  <si>
    <t>Entreprise</t>
  </si>
  <si>
    <t>njhcv</t>
  </si>
  <si>
    <t>jhgifit</t>
  </si>
  <si>
    <t>ygfu</t>
  </si>
  <si>
    <t>kaki</t>
  </si>
  <si>
    <t>29410</t>
  </si>
  <si>
    <t>ailleurs</t>
  </si>
  <si>
    <t>cocu</t>
  </si>
  <si>
    <t>fiere</t>
  </si>
  <si>
    <t>vexé</t>
  </si>
  <si>
    <t>hoho</t>
  </si>
  <si>
    <t>29233</t>
  </si>
  <si>
    <t>parici</t>
  </si>
  <si>
    <t>EURL   metalerie</t>
  </si>
  <si>
    <t>12547 hieres les palmiers</t>
  </si>
  <si>
    <t>021</t>
  </si>
  <si>
    <t>160,81</t>
  </si>
  <si>
    <t>FACTURE</t>
  </si>
  <si>
    <t>008</t>
  </si>
  <si>
    <t>1,74</t>
  </si>
  <si>
    <t xml:space="preserve">Arrêtée la présente facture à la somme de : </t>
  </si>
  <si>
    <t xml:space="preserve">RESTE A PAYER </t>
  </si>
  <si>
    <t xml:space="preserve">de tva </t>
  </si>
  <si>
    <t xml:space="preserve">dont </t>
  </si>
  <si>
    <t xml:space="preserve">a réception de la facture </t>
  </si>
  <si>
    <t xml:space="preserve">ACOMPTE VERSE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</si>
</sst>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\ &quot;€&quot;"/>
    <numFmt numFmtId="173" formatCode="0.0%"/>
    <numFmt numFmtId="174" formatCode="0#&quot; &quot;##&quot; &quot;##&quot; &quot;##&quot; &quot;##"/>
    <numFmt numFmtId="175" formatCode="00000"/>
    <numFmt numFmtId="176" formatCode="_-* #,##0.00\ [$€]_-;\-* #,##0.00\ [$€]_-;_-* &quot;-&quot;??\ [$€]_-;_-@_-"/>
    <numFmt numFmtId="177" formatCode="@*."/>
    <numFmt numFmtId="178" formatCode="###0"/>
    <numFmt numFmtId="179" formatCode="[$-40C]d\ mmmm\ yyyy;@"/>
    <numFmt numFmtId="180" formatCode="0.0"/>
    <numFmt numFmtId="181" formatCode="d\ mmmm\ yyyy"/>
    <numFmt numFmtId="182" formatCode="00"/>
    <numFmt numFmtId="183" formatCode="0.0000"/>
    <numFmt numFmtId="184" formatCode="mmm\-yyyy"/>
    <numFmt numFmtId="185" formatCode="###,##0.00[$ €-1]"/>
    <numFmt numFmtId="186" formatCode="d\-mmm\-yy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#,##0.00\€"/>
    <numFmt numFmtId="191" formatCode="#,##0.00\ _€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rebuchet MS"/>
      <family val="2"/>
    </font>
    <font>
      <sz val="12"/>
      <name val="Trebuchet MS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1"/>
      <color indexed="8"/>
      <name val="Trebuchet MS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Trebuchet MS"/>
      <family val="2"/>
    </font>
    <font>
      <sz val="11"/>
      <name val="Calibri"/>
      <family val="2"/>
    </font>
    <font>
      <b/>
      <sz val="2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2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0.8"/>
      <name val="Courier New"/>
      <family val="3"/>
    </font>
    <font>
      <b/>
      <sz val="10"/>
      <color indexed="9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u val="single"/>
      <sz val="16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8"/>
      <color indexed="10"/>
      <name val="Monotype Corsiva"/>
      <family val="4"/>
    </font>
    <font>
      <sz val="14"/>
      <color indexed="9"/>
      <name val="Times New Roman"/>
      <family val="1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Times New Roman"/>
      <family val="1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0.2"/>
      <color theme="10"/>
      <name val="Times New Roman"/>
      <family val="1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28"/>
      <color rgb="FFFF0000"/>
      <name val="Monotype Corsiva"/>
      <family val="4"/>
    </font>
    <font>
      <sz val="14"/>
      <color theme="0"/>
      <name val="Times New Roman"/>
      <family val="1"/>
    </font>
    <font>
      <b/>
      <u val="single"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0"/>
      <name val="Times New Roman"/>
      <family val="1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1" fillId="27" borderId="3" applyNumberFormat="0" applyFont="0" applyAlignment="0" applyProtection="0"/>
    <xf numFmtId="0" fontId="81" fillId="28" borderId="1" applyNumberFormat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44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920" applyNumberFormat="1" applyFont="1" applyAlignment="1">
      <alignment horizontal="center" vertical="center"/>
      <protection/>
    </xf>
    <xf numFmtId="0" fontId="3" fillId="0" borderId="0" xfId="920" applyNumberFormat="1" applyFont="1" applyAlignment="1">
      <alignment horizontal="center" vertical="center"/>
      <protection/>
    </xf>
    <xf numFmtId="0" fontId="3" fillId="0" borderId="0" xfId="920" applyFont="1" applyAlignment="1">
      <alignment horizontal="center" vertical="center" wrapText="1"/>
      <protection/>
    </xf>
    <xf numFmtId="0" fontId="3" fillId="0" borderId="0" xfId="920" applyNumberFormat="1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701" applyFont="1" applyAlignment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736" applyFont="1" applyAlignment="1">
      <alignment/>
      <protection/>
    </xf>
    <xf numFmtId="0" fontId="3" fillId="0" borderId="0" xfId="736" applyFont="1" applyAlignment="1">
      <alignment horizontal="center"/>
      <protection/>
    </xf>
    <xf numFmtId="0" fontId="3" fillId="0" borderId="0" xfId="720" applyFont="1" applyAlignment="1">
      <alignment/>
      <protection/>
    </xf>
    <xf numFmtId="0" fontId="3" fillId="0" borderId="0" xfId="717" applyFont="1" applyAlignment="1">
      <alignment/>
      <protection/>
    </xf>
    <xf numFmtId="0" fontId="3" fillId="0" borderId="0" xfId="736" applyFont="1" applyFill="1" applyAlignment="1">
      <alignment horizontal="center"/>
      <protection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735" applyAlignment="1">
      <alignment horizontal="center"/>
      <protection/>
    </xf>
    <xf numFmtId="0" fontId="10" fillId="0" borderId="0" xfId="683" applyFont="1" applyBorder="1">
      <alignment/>
      <protection/>
    </xf>
    <xf numFmtId="0" fontId="2" fillId="0" borderId="0" xfId="683" applyAlignment="1">
      <alignment horizontal="center"/>
      <protection/>
    </xf>
    <xf numFmtId="0" fontId="2" fillId="0" borderId="0" xfId="735" applyFont="1" applyAlignment="1">
      <alignment horizontal="center"/>
      <protection/>
    </xf>
    <xf numFmtId="2" fontId="4" fillId="0" borderId="0" xfId="688" applyNumberFormat="1" applyFont="1" applyAlignment="1">
      <alignment horizontal="center"/>
      <protection/>
    </xf>
    <xf numFmtId="0" fontId="2" fillId="0" borderId="0" xfId="735">
      <alignment/>
      <protection/>
    </xf>
    <xf numFmtId="2" fontId="2" fillId="0" borderId="0" xfId="735" applyNumberFormat="1">
      <alignment/>
      <protection/>
    </xf>
    <xf numFmtId="0" fontId="2" fillId="0" borderId="0" xfId="735" applyFont="1">
      <alignment/>
      <protection/>
    </xf>
    <xf numFmtId="2" fontId="0" fillId="0" borderId="0" xfId="0" applyNumberFormat="1" applyAlignment="1">
      <alignment/>
    </xf>
    <xf numFmtId="0" fontId="10" fillId="0" borderId="0" xfId="683" applyFont="1" applyFill="1" applyBorder="1">
      <alignment/>
      <protection/>
    </xf>
    <xf numFmtId="0" fontId="2" fillId="0" borderId="0" xfId="683" applyFill="1" applyAlignment="1">
      <alignment horizontal="center"/>
      <protection/>
    </xf>
    <xf numFmtId="0" fontId="10" fillId="0" borderId="0" xfId="683" applyFont="1" applyBorder="1" applyAlignment="1">
      <alignment horizontal="left"/>
      <protection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738" applyFont="1" applyAlignment="1">
      <alignment horizontal="center"/>
      <protection/>
    </xf>
    <xf numFmtId="0" fontId="10" fillId="0" borderId="0" xfId="688" applyFont="1" applyBorder="1" applyAlignment="1">
      <alignment wrapText="1"/>
      <protection/>
    </xf>
    <xf numFmtId="0" fontId="10" fillId="0" borderId="0" xfId="688" applyFont="1" applyAlignment="1">
      <alignment horizontal="center"/>
      <protection/>
    </xf>
    <xf numFmtId="2" fontId="10" fillId="0" borderId="0" xfId="688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738" applyFont="1" applyAlignment="1">
      <alignment horizontal="left"/>
      <protection/>
    </xf>
    <xf numFmtId="0" fontId="10" fillId="0" borderId="0" xfId="688" applyFont="1" applyFill="1" applyBorder="1" applyAlignment="1">
      <alignment wrapText="1"/>
      <protection/>
    </xf>
    <xf numFmtId="0" fontId="10" fillId="0" borderId="0" xfId="688" applyFont="1" applyFill="1" applyAlignment="1">
      <alignment horizontal="center"/>
      <protection/>
    </xf>
    <xf numFmtId="0" fontId="10" fillId="0" borderId="0" xfId="688" applyFont="1" applyAlignment="1">
      <alignment horizontal="left"/>
      <protection/>
    </xf>
    <xf numFmtId="0" fontId="10" fillId="0" borderId="0" xfId="738" applyFont="1" applyFill="1" applyBorder="1" applyAlignment="1">
      <alignment wrapText="1"/>
      <protection/>
    </xf>
    <xf numFmtId="0" fontId="10" fillId="0" borderId="0" xfId="738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3" fillId="0" borderId="0" xfId="734" applyFont="1" applyAlignment="1">
      <alignment horizontal="center"/>
      <protection/>
    </xf>
    <xf numFmtId="0" fontId="3" fillId="0" borderId="0" xfId="734" applyFont="1" applyBorder="1">
      <alignment/>
      <protection/>
    </xf>
    <xf numFmtId="2" fontId="3" fillId="0" borderId="0" xfId="688" applyNumberFormat="1" applyFont="1" applyAlignment="1">
      <alignment horizontal="center"/>
      <protection/>
    </xf>
    <xf numFmtId="0" fontId="3" fillId="0" borderId="0" xfId="734" applyFont="1">
      <alignment/>
      <protection/>
    </xf>
    <xf numFmtId="2" fontId="3" fillId="0" borderId="0" xfId="734" applyNumberFormat="1" applyFont="1" applyAlignment="1">
      <alignment horizontal="center"/>
      <protection/>
    </xf>
    <xf numFmtId="0" fontId="7" fillId="0" borderId="0" xfId="722" applyFont="1" applyFill="1" applyAlignment="1">
      <alignment horizontal="center"/>
      <protection/>
    </xf>
    <xf numFmtId="0" fontId="7" fillId="0" borderId="0" xfId="722" applyFont="1" applyFill="1">
      <alignment/>
      <protection/>
    </xf>
    <xf numFmtId="0" fontId="3" fillId="0" borderId="0" xfId="734" applyFont="1" applyAlignment="1">
      <alignment horizontal="left"/>
      <protection/>
    </xf>
    <xf numFmtId="0" fontId="3" fillId="0" borderId="0" xfId="734" applyFont="1" applyFill="1" applyAlignment="1">
      <alignment horizontal="center"/>
      <protection/>
    </xf>
    <xf numFmtId="0" fontId="3" fillId="0" borderId="0" xfId="701" applyFont="1" applyFill="1" applyAlignment="1">
      <alignment horizontal="center" vertical="top"/>
      <protection/>
    </xf>
    <xf numFmtId="0" fontId="3" fillId="0" borderId="0" xfId="734" applyFont="1" applyFill="1">
      <alignment/>
      <protection/>
    </xf>
    <xf numFmtId="0" fontId="3" fillId="0" borderId="0" xfId="688" applyFont="1" applyBorder="1" applyAlignment="1">
      <alignment wrapText="1"/>
      <protection/>
    </xf>
    <xf numFmtId="0" fontId="3" fillId="0" borderId="0" xfId="688" applyFont="1" applyAlignment="1">
      <alignment horizontal="center"/>
      <protection/>
    </xf>
    <xf numFmtId="0" fontId="3" fillId="0" borderId="0" xfId="733" applyFont="1" applyAlignment="1">
      <alignment horizontal="center"/>
      <protection/>
    </xf>
    <xf numFmtId="0" fontId="3" fillId="0" borderId="0" xfId="688" applyFont="1" applyFill="1" applyBorder="1" applyAlignment="1">
      <alignment wrapText="1"/>
      <protection/>
    </xf>
    <xf numFmtId="0" fontId="3" fillId="0" borderId="0" xfId="733" applyFont="1">
      <alignment/>
      <protection/>
    </xf>
    <xf numFmtId="2" fontId="3" fillId="0" borderId="0" xfId="733" applyNumberFormat="1" applyFont="1">
      <alignment/>
      <protection/>
    </xf>
    <xf numFmtId="0" fontId="3" fillId="0" borderId="0" xfId="723" applyFont="1" applyBorder="1">
      <alignment/>
      <protection/>
    </xf>
    <xf numFmtId="0" fontId="3" fillId="0" borderId="0" xfId="723" applyFont="1" applyFill="1" applyBorder="1">
      <alignment/>
      <protection/>
    </xf>
    <xf numFmtId="0" fontId="2" fillId="0" borderId="0" xfId="732">
      <alignment/>
      <protection/>
    </xf>
    <xf numFmtId="0" fontId="2" fillId="0" borderId="0" xfId="732" applyNumberFormat="1" applyAlignment="1">
      <alignment horizontal="center"/>
      <protection/>
    </xf>
    <xf numFmtId="0" fontId="10" fillId="0" borderId="10" xfId="723" applyFont="1" applyBorder="1">
      <alignment/>
      <protection/>
    </xf>
    <xf numFmtId="0" fontId="2" fillId="0" borderId="0" xfId="732" applyAlignment="1">
      <alignment horizontal="center"/>
      <protection/>
    </xf>
    <xf numFmtId="2" fontId="2" fillId="0" borderId="0" xfId="732" applyNumberFormat="1">
      <alignment/>
      <protection/>
    </xf>
    <xf numFmtId="0" fontId="10" fillId="0" borderId="0" xfId="723" applyFont="1" applyBorder="1">
      <alignment/>
      <protection/>
    </xf>
    <xf numFmtId="0" fontId="10" fillId="0" borderId="0" xfId="723" applyFont="1" applyFill="1" applyBorder="1">
      <alignment/>
      <protection/>
    </xf>
    <xf numFmtId="0" fontId="2" fillId="0" borderId="0" xfId="732" applyBorder="1">
      <alignment/>
      <protection/>
    </xf>
    <xf numFmtId="0" fontId="2" fillId="0" borderId="0" xfId="732" applyFill="1" applyBorder="1">
      <alignment/>
      <protection/>
    </xf>
    <xf numFmtId="0" fontId="2" fillId="0" borderId="0" xfId="731" applyFill="1" applyBorder="1">
      <alignment/>
      <protection/>
    </xf>
    <xf numFmtId="0" fontId="2" fillId="0" borderId="0" xfId="731">
      <alignment/>
      <protection/>
    </xf>
    <xf numFmtId="2" fontId="2" fillId="0" borderId="0" xfId="731" applyNumberFormat="1">
      <alignment/>
      <protection/>
    </xf>
    <xf numFmtId="0" fontId="2" fillId="0" borderId="0" xfId="731" applyFill="1">
      <alignment/>
      <protection/>
    </xf>
    <xf numFmtId="0" fontId="6" fillId="33" borderId="11" xfId="736" applyFont="1" applyFill="1" applyBorder="1" applyAlignment="1">
      <alignment horizontal="center" vertical="center"/>
      <protection/>
    </xf>
    <xf numFmtId="0" fontId="6" fillId="33" borderId="11" xfId="921" applyNumberFormat="1" applyFont="1" applyFill="1" applyBorder="1" applyAlignment="1">
      <alignment horizontal="center" vertical="center" wrapText="1"/>
      <protection/>
    </xf>
    <xf numFmtId="0" fontId="6" fillId="33" borderId="11" xfId="920" applyNumberFormat="1" applyFont="1" applyFill="1" applyBorder="1" applyAlignment="1">
      <alignment horizontal="center" vertical="center"/>
      <protection/>
    </xf>
    <xf numFmtId="0" fontId="6" fillId="33" borderId="11" xfId="920" applyFont="1" applyFill="1" applyBorder="1" applyAlignment="1">
      <alignment horizontal="center" vertical="center" wrapText="1"/>
      <protection/>
    </xf>
    <xf numFmtId="0" fontId="6" fillId="33" borderId="11" xfId="920" applyNumberFormat="1" applyFont="1" applyFill="1" applyBorder="1" applyAlignment="1">
      <alignment horizontal="center" vertical="center" wrapText="1"/>
      <protection/>
    </xf>
    <xf numFmtId="2" fontId="6" fillId="33" borderId="11" xfId="922" applyNumberFormat="1" applyFont="1" applyFill="1" applyBorder="1" applyAlignment="1">
      <alignment horizontal="center" vertical="center" wrapText="1"/>
      <protection/>
    </xf>
    <xf numFmtId="0" fontId="6" fillId="33" borderId="11" xfId="920" applyFont="1" applyFill="1" applyBorder="1" applyAlignment="1">
      <alignment horizontal="center" vertical="center"/>
      <protection/>
    </xf>
    <xf numFmtId="2" fontId="6" fillId="33" borderId="11" xfId="922" applyNumberFormat="1" applyFont="1" applyFill="1" applyBorder="1" applyAlignment="1">
      <alignment wrapText="1"/>
      <protection/>
    </xf>
    <xf numFmtId="0" fontId="6" fillId="33" borderId="11" xfId="920" applyFont="1" applyFill="1" applyBorder="1">
      <alignment/>
      <protection/>
    </xf>
    <xf numFmtId="0" fontId="6" fillId="34" borderId="11" xfId="736" applyFont="1" applyFill="1" applyBorder="1" applyAlignment="1">
      <alignment horizontal="center" vertical="center"/>
      <protection/>
    </xf>
    <xf numFmtId="0" fontId="6" fillId="34" borderId="11" xfId="921" applyNumberFormat="1" applyFont="1" applyFill="1" applyBorder="1" applyAlignment="1">
      <alignment horizontal="center" vertical="center" wrapText="1"/>
      <protection/>
    </xf>
    <xf numFmtId="0" fontId="6" fillId="34" borderId="11" xfId="920" applyNumberFormat="1" applyFont="1" applyFill="1" applyBorder="1" applyAlignment="1">
      <alignment horizontal="center" vertical="center"/>
      <protection/>
    </xf>
    <xf numFmtId="0" fontId="6" fillId="34" borderId="11" xfId="920" applyFont="1" applyFill="1" applyBorder="1" applyAlignment="1">
      <alignment horizontal="center" vertical="center" wrapText="1"/>
      <protection/>
    </xf>
    <xf numFmtId="0" fontId="6" fillId="34" borderId="11" xfId="920" applyNumberFormat="1" applyFont="1" applyFill="1" applyBorder="1" applyAlignment="1">
      <alignment horizontal="center" vertical="center" wrapText="1"/>
      <protection/>
    </xf>
    <xf numFmtId="2" fontId="6" fillId="34" borderId="11" xfId="922" applyNumberFormat="1" applyFont="1" applyFill="1" applyBorder="1" applyAlignment="1">
      <alignment horizontal="center" vertical="center" wrapText="1"/>
      <protection/>
    </xf>
    <xf numFmtId="0" fontId="6" fillId="34" borderId="11" xfId="920" applyFont="1" applyFill="1" applyBorder="1" applyAlignment="1">
      <alignment horizontal="center" vertical="center"/>
      <protection/>
    </xf>
    <xf numFmtId="2" fontId="6" fillId="34" borderId="11" xfId="922" applyNumberFormat="1" applyFont="1" applyFill="1" applyBorder="1" applyAlignment="1">
      <alignment wrapText="1"/>
      <protection/>
    </xf>
    <xf numFmtId="0" fontId="6" fillId="34" borderId="11" xfId="920" applyFont="1" applyFill="1" applyBorder="1">
      <alignment/>
      <protection/>
    </xf>
    <xf numFmtId="0" fontId="6" fillId="2" borderId="12" xfId="735" applyFont="1" applyFill="1" applyBorder="1" applyAlignment="1">
      <alignment horizontal="center" vertical="center"/>
      <protection/>
    </xf>
    <xf numFmtId="0" fontId="6" fillId="2" borderId="12" xfId="921" applyNumberFormat="1" applyFont="1" applyFill="1" applyBorder="1" applyAlignment="1">
      <alignment horizontal="center" vertical="center" wrapText="1"/>
      <protection/>
    </xf>
    <xf numFmtId="0" fontId="6" fillId="2" borderId="12" xfId="920" applyNumberFormat="1" applyFont="1" applyFill="1" applyBorder="1" applyAlignment="1">
      <alignment horizontal="center" vertical="center"/>
      <protection/>
    </xf>
    <xf numFmtId="0" fontId="6" fillId="2" borderId="12" xfId="920" applyFont="1" applyFill="1" applyBorder="1" applyAlignment="1">
      <alignment horizontal="center" vertical="center" wrapText="1"/>
      <protection/>
    </xf>
    <xf numFmtId="0" fontId="6" fillId="2" borderId="12" xfId="920" applyNumberFormat="1" applyFont="1" applyFill="1" applyBorder="1" applyAlignment="1">
      <alignment horizontal="center" vertical="center" wrapText="1"/>
      <protection/>
    </xf>
    <xf numFmtId="2" fontId="6" fillId="2" borderId="12" xfId="922" applyNumberFormat="1" applyFont="1" applyFill="1" applyBorder="1" applyAlignment="1">
      <alignment horizontal="center" vertical="center" wrapText="1"/>
      <protection/>
    </xf>
    <xf numFmtId="0" fontId="6" fillId="2" borderId="12" xfId="920" applyFont="1" applyFill="1" applyBorder="1" applyAlignment="1">
      <alignment horizontal="center" vertical="center"/>
      <protection/>
    </xf>
    <xf numFmtId="0" fontId="6" fillId="3" borderId="11" xfId="736" applyFont="1" applyFill="1" applyBorder="1" applyAlignment="1">
      <alignment horizontal="center" vertical="center"/>
      <protection/>
    </xf>
    <xf numFmtId="0" fontId="6" fillId="3" borderId="11" xfId="921" applyNumberFormat="1" applyFont="1" applyFill="1" applyBorder="1" applyAlignment="1">
      <alignment horizontal="center" vertical="center" wrapText="1"/>
      <protection/>
    </xf>
    <xf numFmtId="0" fontId="6" fillId="3" borderId="11" xfId="920" applyNumberFormat="1" applyFont="1" applyFill="1" applyBorder="1" applyAlignment="1">
      <alignment horizontal="center" vertical="center"/>
      <protection/>
    </xf>
    <xf numFmtId="0" fontId="6" fillId="3" borderId="11" xfId="920" applyFont="1" applyFill="1" applyBorder="1" applyAlignment="1">
      <alignment horizontal="center" vertical="center" wrapText="1"/>
      <protection/>
    </xf>
    <xf numFmtId="0" fontId="6" fillId="3" borderId="11" xfId="920" applyNumberFormat="1" applyFont="1" applyFill="1" applyBorder="1" applyAlignment="1">
      <alignment horizontal="center" vertical="center" wrapText="1"/>
      <protection/>
    </xf>
    <xf numFmtId="2" fontId="6" fillId="3" borderId="11" xfId="922" applyNumberFormat="1" applyFont="1" applyFill="1" applyBorder="1" applyAlignment="1">
      <alignment horizontal="center" vertical="center" wrapText="1"/>
      <protection/>
    </xf>
    <xf numFmtId="0" fontId="6" fillId="3" borderId="11" xfId="920" applyFont="1" applyFill="1" applyBorder="1" applyAlignment="1">
      <alignment horizontal="center" vertical="center"/>
      <protection/>
    </xf>
    <xf numFmtId="2" fontId="6" fillId="3" borderId="11" xfId="922" applyNumberFormat="1" applyFont="1" applyFill="1" applyBorder="1" applyAlignment="1">
      <alignment wrapText="1"/>
      <protection/>
    </xf>
    <xf numFmtId="0" fontId="6" fillId="3" borderId="11" xfId="920" applyFont="1" applyFill="1" applyBorder="1">
      <alignment/>
      <protection/>
    </xf>
    <xf numFmtId="0" fontId="6" fillId="6" borderId="11" xfId="736" applyFont="1" applyFill="1" applyBorder="1" applyAlignment="1">
      <alignment horizontal="center" vertical="center"/>
      <protection/>
    </xf>
    <xf numFmtId="0" fontId="6" fillId="6" borderId="11" xfId="921" applyNumberFormat="1" applyFont="1" applyFill="1" applyBorder="1" applyAlignment="1">
      <alignment horizontal="center" vertical="center" wrapText="1"/>
      <protection/>
    </xf>
    <xf numFmtId="0" fontId="6" fillId="6" borderId="11" xfId="920" applyNumberFormat="1" applyFont="1" applyFill="1" applyBorder="1" applyAlignment="1">
      <alignment horizontal="center" vertical="center"/>
      <protection/>
    </xf>
    <xf numFmtId="0" fontId="6" fillId="6" borderId="11" xfId="920" applyFont="1" applyFill="1" applyBorder="1" applyAlignment="1">
      <alignment horizontal="center" vertical="center" wrapText="1"/>
      <protection/>
    </xf>
    <xf numFmtId="0" fontId="6" fillId="6" borderId="11" xfId="920" applyNumberFormat="1" applyFont="1" applyFill="1" applyBorder="1" applyAlignment="1">
      <alignment horizontal="center" vertical="center" wrapText="1"/>
      <protection/>
    </xf>
    <xf numFmtId="2" fontId="6" fillId="6" borderId="11" xfId="922" applyNumberFormat="1" applyFont="1" applyFill="1" applyBorder="1" applyAlignment="1">
      <alignment horizontal="center" vertical="center" wrapText="1"/>
      <protection/>
    </xf>
    <xf numFmtId="0" fontId="6" fillId="6" borderId="11" xfId="920" applyFont="1" applyFill="1" applyBorder="1" applyAlignment="1">
      <alignment horizontal="center" vertical="center"/>
      <protection/>
    </xf>
    <xf numFmtId="2" fontId="6" fillId="6" borderId="11" xfId="922" applyNumberFormat="1" applyFont="1" applyFill="1" applyBorder="1" applyAlignment="1">
      <alignment wrapText="1"/>
      <protection/>
    </xf>
    <xf numFmtId="0" fontId="6" fillId="6" borderId="11" xfId="920" applyFont="1" applyFill="1" applyBorder="1">
      <alignment/>
      <protection/>
    </xf>
    <xf numFmtId="0" fontId="6" fillId="7" borderId="11" xfId="736" applyFont="1" applyFill="1" applyBorder="1" applyAlignment="1">
      <alignment horizontal="center" vertical="center"/>
      <protection/>
    </xf>
    <xf numFmtId="0" fontId="6" fillId="7" borderId="11" xfId="921" applyNumberFormat="1" applyFont="1" applyFill="1" applyBorder="1" applyAlignment="1">
      <alignment horizontal="center" vertical="center" wrapText="1"/>
      <protection/>
    </xf>
    <xf numFmtId="0" fontId="6" fillId="7" borderId="11" xfId="920" applyNumberFormat="1" applyFont="1" applyFill="1" applyBorder="1" applyAlignment="1">
      <alignment horizontal="center" vertical="center"/>
      <protection/>
    </xf>
    <xf numFmtId="0" fontId="6" fillId="7" borderId="11" xfId="920" applyFont="1" applyFill="1" applyBorder="1" applyAlignment="1">
      <alignment horizontal="center" vertical="center" wrapText="1"/>
      <protection/>
    </xf>
    <xf numFmtId="0" fontId="6" fillId="7" borderId="11" xfId="920" applyNumberFormat="1" applyFont="1" applyFill="1" applyBorder="1" applyAlignment="1">
      <alignment horizontal="center" vertical="center" wrapText="1"/>
      <protection/>
    </xf>
    <xf numFmtId="2" fontId="6" fillId="7" borderId="11" xfId="922" applyNumberFormat="1" applyFont="1" applyFill="1" applyBorder="1" applyAlignment="1">
      <alignment horizontal="center" vertical="center" wrapText="1"/>
      <protection/>
    </xf>
    <xf numFmtId="0" fontId="6" fillId="7" borderId="11" xfId="920" applyFont="1" applyFill="1" applyBorder="1" applyAlignment="1">
      <alignment horizontal="center" vertical="center"/>
      <protection/>
    </xf>
    <xf numFmtId="2" fontId="6" fillId="7" borderId="11" xfId="922" applyNumberFormat="1" applyFont="1" applyFill="1" applyBorder="1" applyAlignment="1">
      <alignment wrapText="1"/>
      <protection/>
    </xf>
    <xf numFmtId="0" fontId="6" fillId="7" borderId="11" xfId="920" applyFont="1" applyFill="1" applyBorder="1">
      <alignment/>
      <protection/>
    </xf>
    <xf numFmtId="0" fontId="6" fillId="35" borderId="11" xfId="736" applyFont="1" applyFill="1" applyBorder="1" applyAlignment="1">
      <alignment horizontal="center" vertical="center"/>
      <protection/>
    </xf>
    <xf numFmtId="0" fontId="6" fillId="35" borderId="11" xfId="921" applyNumberFormat="1" applyFont="1" applyFill="1" applyBorder="1" applyAlignment="1">
      <alignment horizontal="center" vertical="center" wrapText="1"/>
      <protection/>
    </xf>
    <xf numFmtId="0" fontId="6" fillId="35" borderId="11" xfId="920" applyNumberFormat="1" applyFont="1" applyFill="1" applyBorder="1" applyAlignment="1">
      <alignment horizontal="center" vertical="center"/>
      <protection/>
    </xf>
    <xf numFmtId="0" fontId="6" fillId="35" borderId="11" xfId="920" applyFont="1" applyFill="1" applyBorder="1" applyAlignment="1">
      <alignment horizontal="center" vertical="center" wrapText="1"/>
      <protection/>
    </xf>
    <xf numFmtId="0" fontId="6" fillId="35" borderId="11" xfId="920" applyNumberFormat="1" applyFont="1" applyFill="1" applyBorder="1" applyAlignment="1">
      <alignment horizontal="center" vertical="center" wrapText="1"/>
      <protection/>
    </xf>
    <xf numFmtId="2" fontId="6" fillId="35" borderId="11" xfId="922" applyNumberFormat="1" applyFont="1" applyFill="1" applyBorder="1" applyAlignment="1">
      <alignment horizontal="center" vertical="center" wrapText="1"/>
      <protection/>
    </xf>
    <xf numFmtId="0" fontId="6" fillId="35" borderId="11" xfId="920" applyFont="1" applyFill="1" applyBorder="1" applyAlignment="1">
      <alignment horizontal="center" vertical="center"/>
      <protection/>
    </xf>
    <xf numFmtId="2" fontId="6" fillId="35" borderId="11" xfId="922" applyNumberFormat="1" applyFont="1" applyFill="1" applyBorder="1" applyAlignment="1">
      <alignment wrapText="1"/>
      <protection/>
    </xf>
    <xf numFmtId="0" fontId="6" fillId="35" borderId="11" xfId="920" applyFont="1" applyFill="1" applyBorder="1">
      <alignment/>
      <protection/>
    </xf>
    <xf numFmtId="0" fontId="6" fillId="36" borderId="11" xfId="736" applyFont="1" applyFill="1" applyBorder="1" applyAlignment="1">
      <alignment horizontal="center" vertical="center"/>
      <protection/>
    </xf>
    <xf numFmtId="0" fontId="6" fillId="36" borderId="11" xfId="921" applyNumberFormat="1" applyFont="1" applyFill="1" applyBorder="1" applyAlignment="1">
      <alignment horizontal="center" vertical="center" wrapText="1"/>
      <protection/>
    </xf>
    <xf numFmtId="0" fontId="6" fillId="36" borderId="11" xfId="920" applyNumberFormat="1" applyFont="1" applyFill="1" applyBorder="1" applyAlignment="1">
      <alignment horizontal="center" vertical="center"/>
      <protection/>
    </xf>
    <xf numFmtId="0" fontId="6" fillId="36" borderId="11" xfId="920" applyFont="1" applyFill="1" applyBorder="1" applyAlignment="1">
      <alignment horizontal="center" vertical="center" wrapText="1"/>
      <protection/>
    </xf>
    <xf numFmtId="0" fontId="6" fillId="36" borderId="11" xfId="920" applyNumberFormat="1" applyFont="1" applyFill="1" applyBorder="1" applyAlignment="1">
      <alignment horizontal="center" vertical="center" wrapText="1"/>
      <protection/>
    </xf>
    <xf numFmtId="2" fontId="6" fillId="36" borderId="11" xfId="922" applyNumberFormat="1" applyFont="1" applyFill="1" applyBorder="1" applyAlignment="1">
      <alignment horizontal="center" vertical="center" wrapText="1"/>
      <protection/>
    </xf>
    <xf numFmtId="0" fontId="6" fillId="36" borderId="11" xfId="920" applyFont="1" applyFill="1" applyBorder="1" applyAlignment="1">
      <alignment horizontal="center" vertical="center"/>
      <protection/>
    </xf>
    <xf numFmtId="2" fontId="6" fillId="36" borderId="11" xfId="922" applyNumberFormat="1" applyFont="1" applyFill="1" applyBorder="1" applyAlignment="1">
      <alignment wrapText="1"/>
      <protection/>
    </xf>
    <xf numFmtId="0" fontId="6" fillId="36" borderId="11" xfId="920" applyFont="1" applyFill="1" applyBorder="1">
      <alignment/>
      <protection/>
    </xf>
    <xf numFmtId="0" fontId="3" fillId="0" borderId="0" xfId="736" applyFont="1" applyFill="1" applyAlignment="1">
      <alignment/>
      <protection/>
    </xf>
    <xf numFmtId="0" fontId="3" fillId="0" borderId="0" xfId="688" applyFont="1" applyFill="1" applyAlignment="1">
      <alignment horizontal="center"/>
      <protection/>
    </xf>
    <xf numFmtId="0" fontId="0" fillId="0" borderId="0" xfId="0" applyNumberFormat="1" applyAlignment="1">
      <alignment horizontal="center"/>
    </xf>
    <xf numFmtId="0" fontId="2" fillId="0" borderId="0" xfId="732" applyFill="1">
      <alignment/>
      <protection/>
    </xf>
    <xf numFmtId="0" fontId="2" fillId="0" borderId="0" xfId="732" applyFill="1" applyAlignment="1">
      <alignment horizontal="center"/>
      <protection/>
    </xf>
    <xf numFmtId="14" fontId="2" fillId="0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8" fillId="0" borderId="0" xfId="665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>
      <alignment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181" fontId="18" fillId="0" borderId="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21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20" fontId="8" fillId="0" borderId="0" xfId="0" applyNumberFormat="1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8" fillId="0" borderId="0" xfId="665" applyFont="1" applyProtection="1">
      <alignment/>
      <protection locked="0"/>
    </xf>
    <xf numFmtId="182" fontId="2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174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33" fillId="0" borderId="12" xfId="0" applyFont="1" applyFill="1" applyBorder="1" applyAlignment="1" applyProtection="1">
      <alignment horizontal="left"/>
      <protection locked="0"/>
    </xf>
    <xf numFmtId="0" fontId="34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1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/>
      <protection locked="0"/>
    </xf>
    <xf numFmtId="0" fontId="3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72" fontId="22" fillId="0" borderId="11" xfId="0" applyNumberFormat="1" applyFont="1" applyFill="1" applyBorder="1" applyAlignment="1">
      <alignment horizontal="center" vertical="center"/>
    </xf>
    <xf numFmtId="180" fontId="21" fillId="0" borderId="0" xfId="92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21" fillId="0" borderId="11" xfId="0" applyNumberFormat="1" applyFont="1" applyFill="1" applyBorder="1" applyAlignment="1">
      <alignment horizontal="center"/>
    </xf>
    <xf numFmtId="173" fontId="38" fillId="0" borderId="0" xfId="925" applyNumberFormat="1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2" xfId="0" applyFont="1" applyBorder="1" applyAlignment="1">
      <alignment horizontal="right"/>
    </xf>
    <xf numFmtId="173" fontId="21" fillId="0" borderId="12" xfId="925" applyNumberFormat="1" applyFont="1" applyBorder="1" applyAlignment="1">
      <alignment horizontal="center"/>
    </xf>
    <xf numFmtId="172" fontId="39" fillId="0" borderId="12" xfId="0" applyNumberFormat="1" applyFont="1" applyFill="1" applyBorder="1" applyAlignment="1">
      <alignment/>
    </xf>
    <xf numFmtId="172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0" fontId="22" fillId="0" borderId="0" xfId="0" applyNumberFormat="1" applyFont="1" applyFill="1" applyBorder="1" applyAlignment="1">
      <alignment horizontal="left"/>
    </xf>
    <xf numFmtId="172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72" fontId="97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517" applyFont="1" applyFill="1">
      <alignment/>
      <protection/>
    </xf>
    <xf numFmtId="0" fontId="8" fillId="0" borderId="0" xfId="517" applyNumberFormat="1" applyFont="1" applyFill="1" applyBorder="1">
      <alignment/>
      <protection/>
    </xf>
    <xf numFmtId="172" fontId="2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98" fillId="0" borderId="0" xfId="0" applyFont="1" applyFill="1" applyAlignment="1" applyProtection="1">
      <alignment/>
      <protection locked="0"/>
    </xf>
    <xf numFmtId="7" fontId="2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7" fontId="21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2" fontId="22" fillId="0" borderId="0" xfId="314" applyNumberFormat="1" applyFont="1" applyFill="1" applyBorder="1" applyAlignment="1" quotePrefix="1">
      <alignment horizontal="left"/>
    </xf>
    <xf numFmtId="0" fontId="2" fillId="0" borderId="0" xfId="667">
      <alignment/>
      <protection/>
    </xf>
    <xf numFmtId="177" fontId="8" fillId="37" borderId="11" xfId="517" applyNumberFormat="1" applyFill="1" applyBorder="1">
      <alignment/>
      <protection/>
    </xf>
    <xf numFmtId="175" fontId="8" fillId="37" borderId="11" xfId="517" applyNumberFormat="1" applyFill="1" applyBorder="1">
      <alignment/>
      <protection/>
    </xf>
    <xf numFmtId="177" fontId="8" fillId="37" borderId="11" xfId="517" applyNumberFormat="1" applyFill="1" applyBorder="1" applyAlignment="1">
      <alignment horizontal="left"/>
      <protection/>
    </xf>
    <xf numFmtId="177" fontId="2" fillId="37" borderId="11" xfId="667" applyNumberFormat="1" applyFont="1" applyFill="1" applyBorder="1">
      <alignment/>
      <protection/>
    </xf>
    <xf numFmtId="0" fontId="2" fillId="0" borderId="0" xfId="667" applyFill="1">
      <alignment/>
      <protection/>
    </xf>
    <xf numFmtId="0" fontId="2" fillId="0" borderId="0" xfId="667" applyFill="1" applyBorder="1">
      <alignment/>
      <protection/>
    </xf>
    <xf numFmtId="0" fontId="8" fillId="0" borderId="0" xfId="517" applyNumberFormat="1" applyFont="1" applyFill="1" applyBorder="1" applyAlignment="1">
      <alignment horizontal="left"/>
      <protection/>
    </xf>
    <xf numFmtId="2" fontId="41" fillId="0" borderId="0" xfId="314" applyNumberFormat="1" applyFont="1" applyFill="1" applyBorder="1" applyAlignment="1" quotePrefix="1">
      <alignment horizontal="left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42" fillId="0" borderId="0" xfId="688" applyFont="1" applyFill="1" applyBorder="1" applyAlignment="1">
      <alignment wrapText="1"/>
      <protection/>
    </xf>
    <xf numFmtId="0" fontId="43" fillId="0" borderId="0" xfId="688" applyFont="1" applyFill="1">
      <alignment/>
      <protection/>
    </xf>
    <xf numFmtId="0" fontId="42" fillId="0" borderId="0" xfId="721" applyFont="1" applyFill="1" applyBorder="1">
      <alignment/>
      <protection/>
    </xf>
    <xf numFmtId="0" fontId="42" fillId="0" borderId="0" xfId="721" applyFont="1" applyFill="1">
      <alignment/>
      <protection/>
    </xf>
    <xf numFmtId="0" fontId="43" fillId="0" borderId="0" xfId="688" applyFont="1" applyFill="1" applyBorder="1" applyAlignment="1">
      <alignment wrapText="1"/>
      <protection/>
    </xf>
    <xf numFmtId="0" fontId="43" fillId="0" borderId="0" xfId="688" applyFont="1" applyFill="1" applyAlignment="1">
      <alignment wrapText="1"/>
      <protection/>
    </xf>
    <xf numFmtId="0" fontId="43" fillId="0" borderId="0" xfId="688" applyFont="1" applyFill="1" applyBorder="1">
      <alignment/>
      <protection/>
    </xf>
    <xf numFmtId="0" fontId="8" fillId="0" borderId="0" xfId="75" applyFont="1" applyFill="1" applyBorder="1" applyAlignment="1" applyProtection="1">
      <alignment horizontal="right" wrapText="1"/>
      <protection/>
    </xf>
    <xf numFmtId="0" fontId="44" fillId="0" borderId="0" xfId="0" applyFont="1" applyFill="1" applyBorder="1" applyAlignment="1">
      <alignment wrapText="1"/>
    </xf>
    <xf numFmtId="0" fontId="8" fillId="0" borderId="0" xfId="75" applyFont="1" applyFill="1" applyBorder="1" applyAlignment="1" applyProtection="1">
      <alignment horizontal="left" wrapText="1"/>
      <protection/>
    </xf>
    <xf numFmtId="0" fontId="102" fillId="0" borderId="0" xfId="0" applyFont="1" applyFill="1" applyBorder="1" applyAlignment="1" applyProtection="1">
      <alignment horizontal="left"/>
      <protection locked="0"/>
    </xf>
    <xf numFmtId="190" fontId="27" fillId="0" borderId="0" xfId="0" applyNumberFormat="1" applyFont="1" applyBorder="1" applyAlignment="1" applyProtection="1">
      <alignment wrapText="1"/>
      <protection locked="0"/>
    </xf>
    <xf numFmtId="19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172" fontId="1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03" fillId="0" borderId="0" xfId="0" applyFont="1" applyFill="1" applyAlignment="1">
      <alignment/>
    </xf>
    <xf numFmtId="0" fontId="8" fillId="0" borderId="0" xfId="664" applyFont="1" applyAlignment="1">
      <alignment horizontal="left"/>
      <protection/>
    </xf>
    <xf numFmtId="2" fontId="8" fillId="0" borderId="0" xfId="664" applyNumberFormat="1" applyFont="1" applyAlignment="1">
      <alignment horizontal="right"/>
      <protection/>
    </xf>
    <xf numFmtId="172" fontId="104" fillId="0" borderId="0" xfId="0" applyNumberFormat="1" applyFont="1" applyAlignment="1">
      <alignment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8" fillId="0" borderId="0" xfId="654">
      <alignment/>
      <protection/>
    </xf>
    <xf numFmtId="0" fontId="8" fillId="0" borderId="0" xfId="654" applyFont="1">
      <alignment/>
      <protection/>
    </xf>
    <xf numFmtId="49" fontId="46" fillId="0" borderId="0" xfId="654" applyNumberFormat="1" applyFont="1" applyFill="1">
      <alignment/>
      <protection/>
    </xf>
    <xf numFmtId="49" fontId="8" fillId="0" borderId="0" xfId="654" applyNumberFormat="1" applyFill="1" applyAlignment="1">
      <alignment horizontal="center"/>
      <protection/>
    </xf>
    <xf numFmtId="3" fontId="8" fillId="0" borderId="0" xfId="654" applyNumberFormat="1">
      <alignment/>
      <protection/>
    </xf>
    <xf numFmtId="0" fontId="8" fillId="0" borderId="0" xfId="654" applyNumberFormat="1" applyFill="1" applyAlignment="1">
      <alignment horizontal="center"/>
      <protection/>
    </xf>
    <xf numFmtId="49" fontId="8" fillId="0" borderId="0" xfId="654" applyNumberFormat="1" applyFill="1">
      <alignment/>
      <protection/>
    </xf>
    <xf numFmtId="0" fontId="46" fillId="0" borderId="0" xfId="654" applyFont="1">
      <alignment/>
      <protection/>
    </xf>
    <xf numFmtId="0" fontId="2" fillId="37" borderId="11" xfId="667" applyFill="1" applyBorder="1">
      <alignment/>
      <protection/>
    </xf>
    <xf numFmtId="0" fontId="8" fillId="0" borderId="14" xfId="517" applyNumberFormat="1" applyFont="1" applyFill="1" applyBorder="1" applyAlignment="1">
      <alignment/>
      <protection/>
    </xf>
    <xf numFmtId="0" fontId="8" fillId="0" borderId="0" xfId="517" applyNumberFormat="1" applyFont="1" applyFill="1" applyBorder="1" applyAlignment="1">
      <alignment horizontal="center"/>
      <protection/>
    </xf>
    <xf numFmtId="0" fontId="8" fillId="0" borderId="0" xfId="654" applyBorder="1">
      <alignment/>
      <protection/>
    </xf>
    <xf numFmtId="0" fontId="8" fillId="0" borderId="0" xfId="517" applyFill="1" applyBorder="1">
      <alignment/>
      <protection/>
    </xf>
    <xf numFmtId="175" fontId="8" fillId="0" borderId="0" xfId="517" applyNumberFormat="1" applyFont="1" applyFill="1" applyBorder="1">
      <alignment/>
      <protection/>
    </xf>
    <xf numFmtId="49" fontId="8" fillId="0" borderId="0" xfId="654" applyNumberFormat="1" applyFill="1" applyBorder="1" applyAlignment="1">
      <alignment horizontal="center"/>
      <protection/>
    </xf>
    <xf numFmtId="0" fontId="8" fillId="0" borderId="0" xfId="517" applyFont="1" applyFill="1" applyBorder="1">
      <alignment/>
      <protection/>
    </xf>
    <xf numFmtId="0" fontId="8" fillId="0" borderId="0" xfId="517" applyFont="1" applyFill="1" applyBorder="1" applyAlignment="1">
      <alignment horizontal="left"/>
      <protection/>
    </xf>
    <xf numFmtId="0" fontId="2" fillId="0" borderId="0" xfId="667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" fillId="0" borderId="0" xfId="667" applyFill="1" applyBorder="1" applyAlignment="1">
      <alignment horizontal="center"/>
      <protection/>
    </xf>
    <xf numFmtId="0" fontId="8" fillId="0" borderId="0" xfId="517">
      <alignment/>
      <protection/>
    </xf>
    <xf numFmtId="191" fontId="8" fillId="0" borderId="0" xfId="517" applyNumberFormat="1">
      <alignment/>
      <protection/>
    </xf>
    <xf numFmtId="0" fontId="8" fillId="0" borderId="0" xfId="517" applyFont="1">
      <alignment/>
      <protection/>
    </xf>
    <xf numFmtId="172" fontId="46" fillId="0" borderId="0" xfId="517" applyNumberFormat="1" applyFont="1">
      <alignment/>
      <protection/>
    </xf>
    <xf numFmtId="0" fontId="2" fillId="0" borderId="11" xfId="667" applyFill="1" applyBorder="1" applyAlignment="1">
      <alignment horizontal="center"/>
      <protection/>
    </xf>
    <xf numFmtId="0" fontId="8" fillId="0" borderId="11" xfId="517" applyNumberFormat="1" applyFont="1" applyFill="1" applyBorder="1">
      <alignment/>
      <protection/>
    </xf>
    <xf numFmtId="175" fontId="8" fillId="0" borderId="11" xfId="517" applyNumberFormat="1" applyFont="1" applyFill="1" applyBorder="1">
      <alignment/>
      <protection/>
    </xf>
    <xf numFmtId="174" fontId="8" fillId="0" borderId="11" xfId="517" applyNumberFormat="1" applyFont="1" applyFill="1" applyBorder="1" applyAlignment="1">
      <alignment horizontal="left"/>
      <protection/>
    </xf>
    <xf numFmtId="0" fontId="8" fillId="0" borderId="11" xfId="517" applyNumberFormat="1" applyFont="1" applyFill="1" applyBorder="1" applyAlignment="1">
      <alignment/>
      <protection/>
    </xf>
    <xf numFmtId="175" fontId="8" fillId="0" borderId="11" xfId="517" applyNumberFormat="1" applyFont="1" applyFill="1" applyBorder="1" applyAlignment="1">
      <alignment horizontal="center"/>
      <protection/>
    </xf>
    <xf numFmtId="0" fontId="8" fillId="0" borderId="11" xfId="517" applyNumberFormat="1" applyFont="1" applyFill="1" applyBorder="1" applyAlignment="1">
      <alignment horizontal="left"/>
      <protection/>
    </xf>
    <xf numFmtId="0" fontId="83" fillId="0" borderId="11" xfId="75" applyFill="1" applyBorder="1" applyAlignment="1" applyProtection="1">
      <alignment/>
      <protection/>
    </xf>
    <xf numFmtId="0" fontId="8" fillId="0" borderId="15" xfId="517" applyNumberFormat="1" applyFont="1" applyFill="1" applyBorder="1">
      <alignment/>
      <protection/>
    </xf>
    <xf numFmtId="0" fontId="8" fillId="0" borderId="11" xfId="517" applyFill="1" applyBorder="1">
      <alignment/>
      <protection/>
    </xf>
    <xf numFmtId="0" fontId="8" fillId="0" borderId="11" xfId="517" applyFont="1" applyFill="1" applyBorder="1">
      <alignment/>
      <protection/>
    </xf>
    <xf numFmtId="175" fontId="8" fillId="0" borderId="11" xfId="517" applyNumberFormat="1" applyFill="1" applyBorder="1">
      <alignment/>
      <protection/>
    </xf>
    <xf numFmtId="0" fontId="27" fillId="0" borderId="15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9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90" fontId="22" fillId="0" borderId="17" xfId="0" applyNumberFormat="1" applyFont="1" applyBorder="1" applyAlignment="1" applyProtection="1">
      <alignment vertical="center" wrapText="1"/>
      <protection locked="0"/>
    </xf>
    <xf numFmtId="0" fontId="105" fillId="0" borderId="0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/>
      <protection locked="0"/>
    </xf>
    <xf numFmtId="190" fontId="22" fillId="0" borderId="0" xfId="0" applyNumberFormat="1" applyFont="1" applyBorder="1" applyAlignment="1" applyProtection="1">
      <alignment vertical="center" wrapText="1"/>
      <protection locked="0"/>
    </xf>
    <xf numFmtId="19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19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190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90" fontId="22" fillId="0" borderId="19" xfId="0" applyNumberFormat="1" applyFont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</cellXfs>
  <cellStyles count="9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16" xfId="51"/>
    <cellStyle name="Euro 17" xfId="52"/>
    <cellStyle name="Euro 18" xfId="53"/>
    <cellStyle name="Euro 19" xfId="54"/>
    <cellStyle name="Euro 2" xfId="55"/>
    <cellStyle name="Euro 20" xfId="56"/>
    <cellStyle name="Euro 21" xfId="57"/>
    <cellStyle name="Euro 22" xfId="58"/>
    <cellStyle name="Euro 23" xfId="59"/>
    <cellStyle name="Euro 24" xfId="60"/>
    <cellStyle name="Euro 25" xfId="61"/>
    <cellStyle name="Euro 26" xfId="62"/>
    <cellStyle name="Euro 27" xfId="63"/>
    <cellStyle name="Euro 28" xfId="64"/>
    <cellStyle name="Euro 29" xfId="65"/>
    <cellStyle name="Euro 3" xfId="66"/>
    <cellStyle name="Euro 30" xfId="67"/>
    <cellStyle name="Euro 4" xfId="68"/>
    <cellStyle name="Euro 5" xfId="69"/>
    <cellStyle name="Euro 6" xfId="70"/>
    <cellStyle name="Euro 7" xfId="71"/>
    <cellStyle name="Euro 8" xfId="72"/>
    <cellStyle name="Euro 9" xfId="73"/>
    <cellStyle name="Insatisfaisant" xfId="74"/>
    <cellStyle name="Hyperlink" xfId="75"/>
    <cellStyle name="Lien hypertexte 2" xfId="76"/>
    <cellStyle name="Lien hypertexte 2 2" xfId="77"/>
    <cellStyle name="Lien hypertexte 2 3" xfId="78"/>
    <cellStyle name="Lien hypertexte 2 4" xfId="79"/>
    <cellStyle name="Lien hypertexte 2 5" xfId="80"/>
    <cellStyle name="Lien hypertexte 2 6" xfId="81"/>
    <cellStyle name="Lien hypertexte 3" xfId="82"/>
    <cellStyle name="Lien hypertexte 3 10" xfId="83"/>
    <cellStyle name="Lien hypertexte 3 11" xfId="84"/>
    <cellStyle name="Lien hypertexte 3 12" xfId="85"/>
    <cellStyle name="Lien hypertexte 3 13" xfId="86"/>
    <cellStyle name="Lien hypertexte 3 14" xfId="87"/>
    <cellStyle name="Lien hypertexte 3 15" xfId="88"/>
    <cellStyle name="Lien hypertexte 3 16" xfId="89"/>
    <cellStyle name="Lien hypertexte 3 2" xfId="90"/>
    <cellStyle name="Lien hypertexte 3 3" xfId="91"/>
    <cellStyle name="Lien hypertexte 3 4" xfId="92"/>
    <cellStyle name="Lien hypertexte 3 5" xfId="93"/>
    <cellStyle name="Lien hypertexte 3 6" xfId="94"/>
    <cellStyle name="Lien hypertexte 3 7" xfId="95"/>
    <cellStyle name="Lien hypertexte 3 8" xfId="96"/>
    <cellStyle name="Lien hypertexte 3 9" xfId="97"/>
    <cellStyle name="Lien hypertexte 4" xfId="98"/>
    <cellStyle name="Lien hypertexte 4 10" xfId="99"/>
    <cellStyle name="Lien hypertexte 4 10 10" xfId="100"/>
    <cellStyle name="Lien hypertexte 4 10 11" xfId="101"/>
    <cellStyle name="Lien hypertexte 4 10 12" xfId="102"/>
    <cellStyle name="Lien hypertexte 4 10 13" xfId="103"/>
    <cellStyle name="Lien hypertexte 4 10 14" xfId="104"/>
    <cellStyle name="Lien hypertexte 4 10 15" xfId="105"/>
    <cellStyle name="Lien hypertexte 4 10 16" xfId="106"/>
    <cellStyle name="Lien hypertexte 4 10 2" xfId="107"/>
    <cellStyle name="Lien hypertexte 4 10 3" xfId="108"/>
    <cellStyle name="Lien hypertexte 4 10 4" xfId="109"/>
    <cellStyle name="Lien hypertexte 4 10 5" xfId="110"/>
    <cellStyle name="Lien hypertexte 4 10 6" xfId="111"/>
    <cellStyle name="Lien hypertexte 4 10 7" xfId="112"/>
    <cellStyle name="Lien hypertexte 4 10 8" xfId="113"/>
    <cellStyle name="Lien hypertexte 4 10 9" xfId="114"/>
    <cellStyle name="Lien hypertexte 4 11" xfId="115"/>
    <cellStyle name="Lien hypertexte 4 11 10" xfId="116"/>
    <cellStyle name="Lien hypertexte 4 11 11" xfId="117"/>
    <cellStyle name="Lien hypertexte 4 11 12" xfId="118"/>
    <cellStyle name="Lien hypertexte 4 11 13" xfId="119"/>
    <cellStyle name="Lien hypertexte 4 11 14" xfId="120"/>
    <cellStyle name="Lien hypertexte 4 11 15" xfId="121"/>
    <cellStyle name="Lien hypertexte 4 11 16" xfId="122"/>
    <cellStyle name="Lien hypertexte 4 11 2" xfId="123"/>
    <cellStyle name="Lien hypertexte 4 11 3" xfId="124"/>
    <cellStyle name="Lien hypertexte 4 11 4" xfId="125"/>
    <cellStyle name="Lien hypertexte 4 11 5" xfId="126"/>
    <cellStyle name="Lien hypertexte 4 11 6" xfId="127"/>
    <cellStyle name="Lien hypertexte 4 11 7" xfId="128"/>
    <cellStyle name="Lien hypertexte 4 11 8" xfId="129"/>
    <cellStyle name="Lien hypertexte 4 11 9" xfId="130"/>
    <cellStyle name="Lien hypertexte 4 12" xfId="131"/>
    <cellStyle name="Lien hypertexte 4 12 10" xfId="132"/>
    <cellStyle name="Lien hypertexte 4 12 11" xfId="133"/>
    <cellStyle name="Lien hypertexte 4 12 12" xfId="134"/>
    <cellStyle name="Lien hypertexte 4 12 13" xfId="135"/>
    <cellStyle name="Lien hypertexte 4 12 14" xfId="136"/>
    <cellStyle name="Lien hypertexte 4 12 15" xfId="137"/>
    <cellStyle name="Lien hypertexte 4 12 16" xfId="138"/>
    <cellStyle name="Lien hypertexte 4 12 2" xfId="139"/>
    <cellStyle name="Lien hypertexte 4 12 3" xfId="140"/>
    <cellStyle name="Lien hypertexte 4 12 4" xfId="141"/>
    <cellStyle name="Lien hypertexte 4 12 5" xfId="142"/>
    <cellStyle name="Lien hypertexte 4 12 6" xfId="143"/>
    <cellStyle name="Lien hypertexte 4 12 7" xfId="144"/>
    <cellStyle name="Lien hypertexte 4 12 8" xfId="145"/>
    <cellStyle name="Lien hypertexte 4 12 9" xfId="146"/>
    <cellStyle name="Lien hypertexte 4 13" xfId="147"/>
    <cellStyle name="Lien hypertexte 4 13 10" xfId="148"/>
    <cellStyle name="Lien hypertexte 4 13 11" xfId="149"/>
    <cellStyle name="Lien hypertexte 4 13 12" xfId="150"/>
    <cellStyle name="Lien hypertexte 4 13 13" xfId="151"/>
    <cellStyle name="Lien hypertexte 4 13 14" xfId="152"/>
    <cellStyle name="Lien hypertexte 4 13 15" xfId="153"/>
    <cellStyle name="Lien hypertexte 4 13 16" xfId="154"/>
    <cellStyle name="Lien hypertexte 4 13 2" xfId="155"/>
    <cellStyle name="Lien hypertexte 4 13 3" xfId="156"/>
    <cellStyle name="Lien hypertexte 4 13 4" xfId="157"/>
    <cellStyle name="Lien hypertexte 4 13 5" xfId="158"/>
    <cellStyle name="Lien hypertexte 4 13 6" xfId="159"/>
    <cellStyle name="Lien hypertexte 4 13 7" xfId="160"/>
    <cellStyle name="Lien hypertexte 4 13 8" xfId="161"/>
    <cellStyle name="Lien hypertexte 4 13 9" xfId="162"/>
    <cellStyle name="Lien hypertexte 4 14" xfId="163"/>
    <cellStyle name="Lien hypertexte 4 14 10" xfId="164"/>
    <cellStyle name="Lien hypertexte 4 14 11" xfId="165"/>
    <cellStyle name="Lien hypertexte 4 14 12" xfId="166"/>
    <cellStyle name="Lien hypertexte 4 14 13" xfId="167"/>
    <cellStyle name="Lien hypertexte 4 14 14" xfId="168"/>
    <cellStyle name="Lien hypertexte 4 14 15" xfId="169"/>
    <cellStyle name="Lien hypertexte 4 14 16" xfId="170"/>
    <cellStyle name="Lien hypertexte 4 14 2" xfId="171"/>
    <cellStyle name="Lien hypertexte 4 14 3" xfId="172"/>
    <cellStyle name="Lien hypertexte 4 14 4" xfId="173"/>
    <cellStyle name="Lien hypertexte 4 14 5" xfId="174"/>
    <cellStyle name="Lien hypertexte 4 14 6" xfId="175"/>
    <cellStyle name="Lien hypertexte 4 14 7" xfId="176"/>
    <cellStyle name="Lien hypertexte 4 14 8" xfId="177"/>
    <cellStyle name="Lien hypertexte 4 14 9" xfId="178"/>
    <cellStyle name="Lien hypertexte 4 2" xfId="179"/>
    <cellStyle name="Lien hypertexte 4 2 10" xfId="180"/>
    <cellStyle name="Lien hypertexte 4 2 11" xfId="181"/>
    <cellStyle name="Lien hypertexte 4 2 12" xfId="182"/>
    <cellStyle name="Lien hypertexte 4 2 13" xfId="183"/>
    <cellStyle name="Lien hypertexte 4 2 14" xfId="184"/>
    <cellStyle name="Lien hypertexte 4 2 15" xfId="185"/>
    <cellStyle name="Lien hypertexte 4 2 16" xfId="186"/>
    <cellStyle name="Lien hypertexte 4 2 2" xfId="187"/>
    <cellStyle name="Lien hypertexte 4 2 3" xfId="188"/>
    <cellStyle name="Lien hypertexte 4 2 4" xfId="189"/>
    <cellStyle name="Lien hypertexte 4 2 5" xfId="190"/>
    <cellStyle name="Lien hypertexte 4 2 6" xfId="191"/>
    <cellStyle name="Lien hypertexte 4 2 7" xfId="192"/>
    <cellStyle name="Lien hypertexte 4 2 8" xfId="193"/>
    <cellStyle name="Lien hypertexte 4 2 9" xfId="194"/>
    <cellStyle name="Lien hypertexte 4 3" xfId="195"/>
    <cellStyle name="Lien hypertexte 4 3 10" xfId="196"/>
    <cellStyle name="Lien hypertexte 4 3 11" xfId="197"/>
    <cellStyle name="Lien hypertexte 4 3 12" xfId="198"/>
    <cellStyle name="Lien hypertexte 4 3 13" xfId="199"/>
    <cellStyle name="Lien hypertexte 4 3 14" xfId="200"/>
    <cellStyle name="Lien hypertexte 4 3 15" xfId="201"/>
    <cellStyle name="Lien hypertexte 4 3 16" xfId="202"/>
    <cellStyle name="Lien hypertexte 4 3 2" xfId="203"/>
    <cellStyle name="Lien hypertexte 4 3 3" xfId="204"/>
    <cellStyle name="Lien hypertexte 4 3 4" xfId="205"/>
    <cellStyle name="Lien hypertexte 4 3 5" xfId="206"/>
    <cellStyle name="Lien hypertexte 4 3 6" xfId="207"/>
    <cellStyle name="Lien hypertexte 4 3 7" xfId="208"/>
    <cellStyle name="Lien hypertexte 4 3 8" xfId="209"/>
    <cellStyle name="Lien hypertexte 4 3 9" xfId="210"/>
    <cellStyle name="Lien hypertexte 4 4" xfId="211"/>
    <cellStyle name="Lien hypertexte 4 4 10" xfId="212"/>
    <cellStyle name="Lien hypertexte 4 4 11" xfId="213"/>
    <cellStyle name="Lien hypertexte 4 4 12" xfId="214"/>
    <cellStyle name="Lien hypertexte 4 4 13" xfId="215"/>
    <cellStyle name="Lien hypertexte 4 4 14" xfId="216"/>
    <cellStyle name="Lien hypertexte 4 4 15" xfId="217"/>
    <cellStyle name="Lien hypertexte 4 4 16" xfId="218"/>
    <cellStyle name="Lien hypertexte 4 4 2" xfId="219"/>
    <cellStyle name="Lien hypertexte 4 4 3" xfId="220"/>
    <cellStyle name="Lien hypertexte 4 4 4" xfId="221"/>
    <cellStyle name="Lien hypertexte 4 4 5" xfId="222"/>
    <cellStyle name="Lien hypertexte 4 4 6" xfId="223"/>
    <cellStyle name="Lien hypertexte 4 4 7" xfId="224"/>
    <cellStyle name="Lien hypertexte 4 4 8" xfId="225"/>
    <cellStyle name="Lien hypertexte 4 4 9" xfId="226"/>
    <cellStyle name="Lien hypertexte 4 5" xfId="227"/>
    <cellStyle name="Lien hypertexte 4 5 10" xfId="228"/>
    <cellStyle name="Lien hypertexte 4 5 11" xfId="229"/>
    <cellStyle name="Lien hypertexte 4 5 12" xfId="230"/>
    <cellStyle name="Lien hypertexte 4 5 13" xfId="231"/>
    <cellStyle name="Lien hypertexte 4 5 14" xfId="232"/>
    <cellStyle name="Lien hypertexte 4 5 15" xfId="233"/>
    <cellStyle name="Lien hypertexte 4 5 16" xfId="234"/>
    <cellStyle name="Lien hypertexte 4 5 2" xfId="235"/>
    <cellStyle name="Lien hypertexte 4 5 3" xfId="236"/>
    <cellStyle name="Lien hypertexte 4 5 4" xfId="237"/>
    <cellStyle name="Lien hypertexte 4 5 5" xfId="238"/>
    <cellStyle name="Lien hypertexte 4 5 6" xfId="239"/>
    <cellStyle name="Lien hypertexte 4 5 7" xfId="240"/>
    <cellStyle name="Lien hypertexte 4 5 8" xfId="241"/>
    <cellStyle name="Lien hypertexte 4 5 9" xfId="242"/>
    <cellStyle name="Lien hypertexte 4 6" xfId="243"/>
    <cellStyle name="Lien hypertexte 4 6 10" xfId="244"/>
    <cellStyle name="Lien hypertexte 4 6 11" xfId="245"/>
    <cellStyle name="Lien hypertexte 4 6 12" xfId="246"/>
    <cellStyle name="Lien hypertexte 4 6 13" xfId="247"/>
    <cellStyle name="Lien hypertexte 4 6 14" xfId="248"/>
    <cellStyle name="Lien hypertexte 4 6 15" xfId="249"/>
    <cellStyle name="Lien hypertexte 4 6 16" xfId="250"/>
    <cellStyle name="Lien hypertexte 4 6 2" xfId="251"/>
    <cellStyle name="Lien hypertexte 4 6 3" xfId="252"/>
    <cellStyle name="Lien hypertexte 4 6 4" xfId="253"/>
    <cellStyle name="Lien hypertexte 4 6 5" xfId="254"/>
    <cellStyle name="Lien hypertexte 4 6 6" xfId="255"/>
    <cellStyle name="Lien hypertexte 4 6 7" xfId="256"/>
    <cellStyle name="Lien hypertexte 4 6 8" xfId="257"/>
    <cellStyle name="Lien hypertexte 4 6 9" xfId="258"/>
    <cellStyle name="Lien hypertexte 4 7" xfId="259"/>
    <cellStyle name="Lien hypertexte 4 7 10" xfId="260"/>
    <cellStyle name="Lien hypertexte 4 7 11" xfId="261"/>
    <cellStyle name="Lien hypertexte 4 7 12" xfId="262"/>
    <cellStyle name="Lien hypertexte 4 7 13" xfId="263"/>
    <cellStyle name="Lien hypertexte 4 7 14" xfId="264"/>
    <cellStyle name="Lien hypertexte 4 7 15" xfId="265"/>
    <cellStyle name="Lien hypertexte 4 7 16" xfId="266"/>
    <cellStyle name="Lien hypertexte 4 7 2" xfId="267"/>
    <cellStyle name="Lien hypertexte 4 7 3" xfId="268"/>
    <cellStyle name="Lien hypertexte 4 7 4" xfId="269"/>
    <cellStyle name="Lien hypertexte 4 7 5" xfId="270"/>
    <cellStyle name="Lien hypertexte 4 7 6" xfId="271"/>
    <cellStyle name="Lien hypertexte 4 7 7" xfId="272"/>
    <cellStyle name="Lien hypertexte 4 7 8" xfId="273"/>
    <cellStyle name="Lien hypertexte 4 7 9" xfId="274"/>
    <cellStyle name="Lien hypertexte 4 8" xfId="275"/>
    <cellStyle name="Lien hypertexte 4 8 10" xfId="276"/>
    <cellStyle name="Lien hypertexte 4 8 11" xfId="277"/>
    <cellStyle name="Lien hypertexte 4 8 12" xfId="278"/>
    <cellStyle name="Lien hypertexte 4 8 13" xfId="279"/>
    <cellStyle name="Lien hypertexte 4 8 14" xfId="280"/>
    <cellStyle name="Lien hypertexte 4 8 15" xfId="281"/>
    <cellStyle name="Lien hypertexte 4 8 16" xfId="282"/>
    <cellStyle name="Lien hypertexte 4 8 2" xfId="283"/>
    <cellStyle name="Lien hypertexte 4 8 3" xfId="284"/>
    <cellStyle name="Lien hypertexte 4 8 4" xfId="285"/>
    <cellStyle name="Lien hypertexte 4 8 5" xfId="286"/>
    <cellStyle name="Lien hypertexte 4 8 6" xfId="287"/>
    <cellStyle name="Lien hypertexte 4 8 7" xfId="288"/>
    <cellStyle name="Lien hypertexte 4 8 8" xfId="289"/>
    <cellStyle name="Lien hypertexte 4 8 9" xfId="290"/>
    <cellStyle name="Lien hypertexte 4 9" xfId="291"/>
    <cellStyle name="Lien hypertexte 4 9 10" xfId="292"/>
    <cellStyle name="Lien hypertexte 4 9 11" xfId="293"/>
    <cellStyle name="Lien hypertexte 4 9 12" xfId="294"/>
    <cellStyle name="Lien hypertexte 4 9 13" xfId="295"/>
    <cellStyle name="Lien hypertexte 4 9 14" xfId="296"/>
    <cellStyle name="Lien hypertexte 4 9 15" xfId="297"/>
    <cellStyle name="Lien hypertexte 4 9 16" xfId="298"/>
    <cellStyle name="Lien hypertexte 4 9 2" xfId="299"/>
    <cellStyle name="Lien hypertexte 4 9 3" xfId="300"/>
    <cellStyle name="Lien hypertexte 4 9 4" xfId="301"/>
    <cellStyle name="Lien hypertexte 4 9 5" xfId="302"/>
    <cellStyle name="Lien hypertexte 4 9 6" xfId="303"/>
    <cellStyle name="Lien hypertexte 4 9 7" xfId="304"/>
    <cellStyle name="Lien hypertexte 4 9 8" xfId="305"/>
    <cellStyle name="Lien hypertexte 4 9 9" xfId="306"/>
    <cellStyle name="Lien hypertexte 7" xfId="307"/>
    <cellStyle name="Followed Hyperlink" xfId="308"/>
    <cellStyle name="Comma" xfId="309"/>
    <cellStyle name="Comma [0]" xfId="310"/>
    <cellStyle name="Currency" xfId="311"/>
    <cellStyle name="Currency [0]" xfId="312"/>
    <cellStyle name="Monétaire 17" xfId="313"/>
    <cellStyle name="Monétaire 18" xfId="314"/>
    <cellStyle name="Monétaire 18 10" xfId="315"/>
    <cellStyle name="Monétaire 18 11" xfId="316"/>
    <cellStyle name="Monétaire 18 12" xfId="317"/>
    <cellStyle name="Monétaire 18 13" xfId="318"/>
    <cellStyle name="Monétaire 18 14" xfId="319"/>
    <cellStyle name="Monétaire 18 15" xfId="320"/>
    <cellStyle name="Monétaire 18 16" xfId="321"/>
    <cellStyle name="Monétaire 18 2" xfId="322"/>
    <cellStyle name="Monétaire 18 3" xfId="323"/>
    <cellStyle name="Monétaire 18 4" xfId="324"/>
    <cellStyle name="Monétaire 18 5" xfId="325"/>
    <cellStyle name="Monétaire 18 6" xfId="326"/>
    <cellStyle name="Monétaire 18 7" xfId="327"/>
    <cellStyle name="Monétaire 18 8" xfId="328"/>
    <cellStyle name="Monétaire 18 9" xfId="329"/>
    <cellStyle name="Monétaire 2 10" xfId="330"/>
    <cellStyle name="Monétaire 2 11" xfId="331"/>
    <cellStyle name="Monétaire 2 12" xfId="332"/>
    <cellStyle name="Monétaire 2 13" xfId="333"/>
    <cellStyle name="Monétaire 2 14" xfId="334"/>
    <cellStyle name="Monétaire 2 15" xfId="335"/>
    <cellStyle name="Monétaire 2 16" xfId="336"/>
    <cellStyle name="Monétaire 2 17" xfId="337"/>
    <cellStyle name="Monétaire 2 2" xfId="338"/>
    <cellStyle name="Monétaire 2 3" xfId="339"/>
    <cellStyle name="Monétaire 2 4" xfId="340"/>
    <cellStyle name="Monétaire 2 5" xfId="341"/>
    <cellStyle name="Monétaire 2 6" xfId="342"/>
    <cellStyle name="Monétaire 2 7" xfId="343"/>
    <cellStyle name="Monétaire 2 8" xfId="344"/>
    <cellStyle name="Monétaire 2 9" xfId="345"/>
    <cellStyle name="Monétaire 3" xfId="346"/>
    <cellStyle name="Neutre" xfId="347"/>
    <cellStyle name="Normal 10" xfId="348"/>
    <cellStyle name="Normal 10 10" xfId="349"/>
    <cellStyle name="Normal 10 11" xfId="350"/>
    <cellStyle name="Normal 10 12" xfId="351"/>
    <cellStyle name="Normal 10 13" xfId="352"/>
    <cellStyle name="Normal 10 14" xfId="353"/>
    <cellStyle name="Normal 10 15" xfId="354"/>
    <cellStyle name="Normal 10 16" xfId="355"/>
    <cellStyle name="Normal 10 17" xfId="356"/>
    <cellStyle name="Normal 10 18" xfId="357"/>
    <cellStyle name="Normal 10 19" xfId="358"/>
    <cellStyle name="Normal 10 2" xfId="359"/>
    <cellStyle name="Normal 10 20" xfId="360"/>
    <cellStyle name="Normal 10 21" xfId="361"/>
    <cellStyle name="Normal 10 22" xfId="362"/>
    <cellStyle name="Normal 10 23" xfId="363"/>
    <cellStyle name="Normal 10 24" xfId="364"/>
    <cellStyle name="Normal 10 25" xfId="365"/>
    <cellStyle name="Normal 10 26" xfId="366"/>
    <cellStyle name="Normal 10 27" xfId="367"/>
    <cellStyle name="Normal 10 28" xfId="368"/>
    <cellStyle name="Normal 10 29" xfId="369"/>
    <cellStyle name="Normal 10 3" xfId="370"/>
    <cellStyle name="Normal 10 30" xfId="371"/>
    <cellStyle name="Normal 10 31" xfId="372"/>
    <cellStyle name="Normal 10 32" xfId="373"/>
    <cellStyle name="Normal 10 33" xfId="374"/>
    <cellStyle name="Normal 10 4" xfId="375"/>
    <cellStyle name="Normal 10 5" xfId="376"/>
    <cellStyle name="Normal 10 6" xfId="377"/>
    <cellStyle name="Normal 10 7" xfId="378"/>
    <cellStyle name="Normal 10 8" xfId="379"/>
    <cellStyle name="Normal 10 9" xfId="380"/>
    <cellStyle name="Normal 10_gestion matériel4" xfId="381"/>
    <cellStyle name="Normal 11" xfId="382"/>
    <cellStyle name="Normal 11 10" xfId="383"/>
    <cellStyle name="Normal 11 11" xfId="384"/>
    <cellStyle name="Normal 11 12" xfId="385"/>
    <cellStyle name="Normal 11 13" xfId="386"/>
    <cellStyle name="Normal 11 14" xfId="387"/>
    <cellStyle name="Normal 11 15" xfId="388"/>
    <cellStyle name="Normal 11 16" xfId="389"/>
    <cellStyle name="Normal 11 17" xfId="390"/>
    <cellStyle name="Normal 11 18" xfId="391"/>
    <cellStyle name="Normal 11 19" xfId="392"/>
    <cellStyle name="Normal 11 2" xfId="393"/>
    <cellStyle name="Normal 11 20" xfId="394"/>
    <cellStyle name="Normal 11 21" xfId="395"/>
    <cellStyle name="Normal 11 22" xfId="396"/>
    <cellStyle name="Normal 11 23" xfId="397"/>
    <cellStyle name="Normal 11 24" xfId="398"/>
    <cellStyle name="Normal 11 25" xfId="399"/>
    <cellStyle name="Normal 11 26" xfId="400"/>
    <cellStyle name="Normal 11 27" xfId="401"/>
    <cellStyle name="Normal 11 28" xfId="402"/>
    <cellStyle name="Normal 11 29" xfId="403"/>
    <cellStyle name="Normal 11 3" xfId="404"/>
    <cellStyle name="Normal 11 30" xfId="405"/>
    <cellStyle name="Normal 11 4" xfId="406"/>
    <cellStyle name="Normal 11 5" xfId="407"/>
    <cellStyle name="Normal 11 6" xfId="408"/>
    <cellStyle name="Normal 11 7" xfId="409"/>
    <cellStyle name="Normal 11 8" xfId="410"/>
    <cellStyle name="Normal 11 9" xfId="411"/>
    <cellStyle name="Normal 11_gestion matériel4" xfId="412"/>
    <cellStyle name="Normal 12" xfId="413"/>
    <cellStyle name="Normal 12 10" xfId="414"/>
    <cellStyle name="Normal 12 11" xfId="415"/>
    <cellStyle name="Normal 12 12" xfId="416"/>
    <cellStyle name="Normal 12 13" xfId="417"/>
    <cellStyle name="Normal 12 14" xfId="418"/>
    <cellStyle name="Normal 12 15" xfId="419"/>
    <cellStyle name="Normal 12 16" xfId="420"/>
    <cellStyle name="Normal 12 17" xfId="421"/>
    <cellStyle name="Normal 12 18" xfId="422"/>
    <cellStyle name="Normal 12 19" xfId="423"/>
    <cellStyle name="Normal 12 2" xfId="424"/>
    <cellStyle name="Normal 12 20" xfId="425"/>
    <cellStyle name="Normal 12 21" xfId="426"/>
    <cellStyle name="Normal 12 22" xfId="427"/>
    <cellStyle name="Normal 12 23" xfId="428"/>
    <cellStyle name="Normal 12 24" xfId="429"/>
    <cellStyle name="Normal 12 25" xfId="430"/>
    <cellStyle name="Normal 12 26" xfId="431"/>
    <cellStyle name="Normal 12 27" xfId="432"/>
    <cellStyle name="Normal 12 28" xfId="433"/>
    <cellStyle name="Normal 12 29" xfId="434"/>
    <cellStyle name="Normal 12 3" xfId="435"/>
    <cellStyle name="Normal 12 30" xfId="436"/>
    <cellStyle name="Normal 12 31" xfId="437"/>
    <cellStyle name="Normal 12 32" xfId="438"/>
    <cellStyle name="Normal 12 33" xfId="439"/>
    <cellStyle name="Normal 12 34" xfId="440"/>
    <cellStyle name="Normal 12 35" xfId="441"/>
    <cellStyle name="Normal 12 4" xfId="442"/>
    <cellStyle name="Normal 12 5" xfId="443"/>
    <cellStyle name="Normal 12 6" xfId="444"/>
    <cellStyle name="Normal 12 7" xfId="445"/>
    <cellStyle name="Normal 12 8" xfId="446"/>
    <cellStyle name="Normal 12 9" xfId="447"/>
    <cellStyle name="Normal 12_gestion matériel4" xfId="448"/>
    <cellStyle name="Normal 13" xfId="449"/>
    <cellStyle name="Normal 13 10" xfId="450"/>
    <cellStyle name="Normal 13 11" xfId="451"/>
    <cellStyle name="Normal 13 12" xfId="452"/>
    <cellStyle name="Normal 13 13" xfId="453"/>
    <cellStyle name="Normal 13 14" xfId="454"/>
    <cellStyle name="Normal 13 15" xfId="455"/>
    <cellStyle name="Normal 13 16" xfId="456"/>
    <cellStyle name="Normal 13 17" xfId="457"/>
    <cellStyle name="Normal 13 18" xfId="458"/>
    <cellStyle name="Normal 13 19" xfId="459"/>
    <cellStyle name="Normal 13 2" xfId="460"/>
    <cellStyle name="Normal 13 20" xfId="461"/>
    <cellStyle name="Normal 13 21" xfId="462"/>
    <cellStyle name="Normal 13 22" xfId="463"/>
    <cellStyle name="Normal 13 23" xfId="464"/>
    <cellStyle name="Normal 13 24" xfId="465"/>
    <cellStyle name="Normal 13 25" xfId="466"/>
    <cellStyle name="Normal 13 26" xfId="467"/>
    <cellStyle name="Normal 13 27" xfId="468"/>
    <cellStyle name="Normal 13 28" xfId="469"/>
    <cellStyle name="Normal 13 29" xfId="470"/>
    <cellStyle name="Normal 13 3" xfId="471"/>
    <cellStyle name="Normal 13 30" xfId="472"/>
    <cellStyle name="Normal 13 31" xfId="473"/>
    <cellStyle name="Normal 13 32" xfId="474"/>
    <cellStyle name="Normal 13 33" xfId="475"/>
    <cellStyle name="Normal 13 34" xfId="476"/>
    <cellStyle name="Normal 13 35" xfId="477"/>
    <cellStyle name="Normal 13 4" xfId="478"/>
    <cellStyle name="Normal 13 5" xfId="479"/>
    <cellStyle name="Normal 13 6" xfId="480"/>
    <cellStyle name="Normal 13 7" xfId="481"/>
    <cellStyle name="Normal 13 8" xfId="482"/>
    <cellStyle name="Normal 13 9" xfId="483"/>
    <cellStyle name="Normal 13_gestion matériel4" xfId="484"/>
    <cellStyle name="Normal 14" xfId="485"/>
    <cellStyle name="Normal 14 10" xfId="486"/>
    <cellStyle name="Normal 14 11" xfId="487"/>
    <cellStyle name="Normal 14 12" xfId="488"/>
    <cellStyle name="Normal 14 13" xfId="489"/>
    <cellStyle name="Normal 14 14" xfId="490"/>
    <cellStyle name="Normal 14 15" xfId="491"/>
    <cellStyle name="Normal 14 16" xfId="492"/>
    <cellStyle name="Normal 14 17" xfId="493"/>
    <cellStyle name="Normal 14 18" xfId="494"/>
    <cellStyle name="Normal 14 19" xfId="495"/>
    <cellStyle name="Normal 14 2" xfId="496"/>
    <cellStyle name="Normal 14 20" xfId="497"/>
    <cellStyle name="Normal 14 21" xfId="498"/>
    <cellStyle name="Normal 14 22" xfId="499"/>
    <cellStyle name="Normal 14 23" xfId="500"/>
    <cellStyle name="Normal 14 24" xfId="501"/>
    <cellStyle name="Normal 14 25" xfId="502"/>
    <cellStyle name="Normal 14 26" xfId="503"/>
    <cellStyle name="Normal 14 27" xfId="504"/>
    <cellStyle name="Normal 14 28" xfId="505"/>
    <cellStyle name="Normal 14 29" xfId="506"/>
    <cellStyle name="Normal 14 3" xfId="507"/>
    <cellStyle name="Normal 14 30" xfId="508"/>
    <cellStyle name="Normal 14 31" xfId="509"/>
    <cellStyle name="Normal 14 32" xfId="510"/>
    <cellStyle name="Normal 14 33" xfId="511"/>
    <cellStyle name="Normal 14 34" xfId="512"/>
    <cellStyle name="Normal 14 35" xfId="513"/>
    <cellStyle name="Normal 14 4" xfId="514"/>
    <cellStyle name="Normal 14 5" xfId="515"/>
    <cellStyle name="Normal 14 6" xfId="516"/>
    <cellStyle name="Normal 14 6 10" xfId="517"/>
    <cellStyle name="Normal 14 6 11" xfId="518"/>
    <cellStyle name="Normal 14 6 12" xfId="519"/>
    <cellStyle name="Normal 14 6 13" xfId="520"/>
    <cellStyle name="Normal 14 6 14" xfId="521"/>
    <cellStyle name="Normal 14 6 15" xfId="522"/>
    <cellStyle name="Normal 14 6 16" xfId="523"/>
    <cellStyle name="Normal 14 6 17" xfId="524"/>
    <cellStyle name="Normal 14 6 18" xfId="525"/>
    <cellStyle name="Normal 14 6 19" xfId="526"/>
    <cellStyle name="Normal 14 6 2" xfId="527"/>
    <cellStyle name="Normal 14 6 20" xfId="528"/>
    <cellStyle name="Normal 14 6 21" xfId="529"/>
    <cellStyle name="Normal 14 6 22" xfId="530"/>
    <cellStyle name="Normal 14 6 23" xfId="531"/>
    <cellStyle name="Normal 14 6 24" xfId="532"/>
    <cellStyle name="Normal 14 6 25" xfId="533"/>
    <cellStyle name="Normal 14 6 26" xfId="534"/>
    <cellStyle name="Normal 14 6 27" xfId="535"/>
    <cellStyle name="Normal 14 6 28" xfId="536"/>
    <cellStyle name="Normal 14 6 29" xfId="537"/>
    <cellStyle name="Normal 14 6 3" xfId="538"/>
    <cellStyle name="Normal 14 6 30" xfId="539"/>
    <cellStyle name="Normal 14 6 4" xfId="540"/>
    <cellStyle name="Normal 14 6 5" xfId="541"/>
    <cellStyle name="Normal 14 6 6" xfId="542"/>
    <cellStyle name="Normal 14 6 7" xfId="543"/>
    <cellStyle name="Normal 14 6 8" xfId="544"/>
    <cellStyle name="Normal 14 6 9" xfId="545"/>
    <cellStyle name="Normal 14 6_gestion matériel4" xfId="546"/>
    <cellStyle name="Normal 14 7" xfId="547"/>
    <cellStyle name="Normal 14 8" xfId="548"/>
    <cellStyle name="Normal 14 9" xfId="549"/>
    <cellStyle name="Normal 14_gestion matériel4" xfId="550"/>
    <cellStyle name="Normal 15" xfId="551"/>
    <cellStyle name="Normal 15 10" xfId="552"/>
    <cellStyle name="Normal 15 11" xfId="553"/>
    <cellStyle name="Normal 15 12" xfId="554"/>
    <cellStyle name="Normal 15 13" xfId="555"/>
    <cellStyle name="Normal 15 14" xfId="556"/>
    <cellStyle name="Normal 15 15" xfId="557"/>
    <cellStyle name="Normal 15 16" xfId="558"/>
    <cellStyle name="Normal 15 17" xfId="559"/>
    <cellStyle name="Normal 15 18" xfId="560"/>
    <cellStyle name="Normal 15 19" xfId="561"/>
    <cellStyle name="Normal 15 2" xfId="562"/>
    <cellStyle name="Normal 15 20" xfId="563"/>
    <cellStyle name="Normal 15 21" xfId="564"/>
    <cellStyle name="Normal 15 22" xfId="565"/>
    <cellStyle name="Normal 15 23" xfId="566"/>
    <cellStyle name="Normal 15 24" xfId="567"/>
    <cellStyle name="Normal 15 25" xfId="568"/>
    <cellStyle name="Normal 15 26" xfId="569"/>
    <cellStyle name="Normal 15 27" xfId="570"/>
    <cellStyle name="Normal 15 28" xfId="571"/>
    <cellStyle name="Normal 15 29" xfId="572"/>
    <cellStyle name="Normal 15 3" xfId="573"/>
    <cellStyle name="Normal 15 30" xfId="574"/>
    <cellStyle name="Normal 15 4" xfId="575"/>
    <cellStyle name="Normal 15 5" xfId="576"/>
    <cellStyle name="Normal 15 6" xfId="577"/>
    <cellStyle name="Normal 15 7" xfId="578"/>
    <cellStyle name="Normal 15 8" xfId="579"/>
    <cellStyle name="Normal 15 9" xfId="580"/>
    <cellStyle name="Normal 15_gestion matériel4" xfId="581"/>
    <cellStyle name="Normal 16" xfId="582"/>
    <cellStyle name="Normal 16 10" xfId="583"/>
    <cellStyle name="Normal 16 11" xfId="584"/>
    <cellStyle name="Normal 16 12" xfId="585"/>
    <cellStyle name="Normal 16 13" xfId="586"/>
    <cellStyle name="Normal 16 14" xfId="587"/>
    <cellStyle name="Normal 16 15" xfId="588"/>
    <cellStyle name="Normal 16 16" xfId="589"/>
    <cellStyle name="Normal 16 17" xfId="590"/>
    <cellStyle name="Normal 16 18" xfId="591"/>
    <cellStyle name="Normal 16 19" xfId="592"/>
    <cellStyle name="Normal 16 2" xfId="593"/>
    <cellStyle name="Normal 16 20" xfId="594"/>
    <cellStyle name="Normal 16 21" xfId="595"/>
    <cellStyle name="Normal 16 22" xfId="596"/>
    <cellStyle name="Normal 16 23" xfId="597"/>
    <cellStyle name="Normal 16 24" xfId="598"/>
    <cellStyle name="Normal 16 25" xfId="599"/>
    <cellStyle name="Normal 16 26" xfId="600"/>
    <cellStyle name="Normal 16 27" xfId="601"/>
    <cellStyle name="Normal 16 28" xfId="602"/>
    <cellStyle name="Normal 16 29" xfId="603"/>
    <cellStyle name="Normal 16 3" xfId="604"/>
    <cellStyle name="Normal 16 30" xfId="605"/>
    <cellStyle name="Normal 16 4" xfId="606"/>
    <cellStyle name="Normal 16 5" xfId="607"/>
    <cellStyle name="Normal 16 6" xfId="608"/>
    <cellStyle name="Normal 16 7" xfId="609"/>
    <cellStyle name="Normal 16 8" xfId="610"/>
    <cellStyle name="Normal 16 9" xfId="611"/>
    <cellStyle name="Normal 16_gestion matériel4" xfId="612"/>
    <cellStyle name="Normal 17" xfId="613"/>
    <cellStyle name="Normal 17 10" xfId="614"/>
    <cellStyle name="Normal 17 11" xfId="615"/>
    <cellStyle name="Normal 17 12" xfId="616"/>
    <cellStyle name="Normal 17 13" xfId="617"/>
    <cellStyle name="Normal 17 14" xfId="618"/>
    <cellStyle name="Normal 17 15" xfId="619"/>
    <cellStyle name="Normal 17 16" xfId="620"/>
    <cellStyle name="Normal 17 17" xfId="621"/>
    <cellStyle name="Normal 17 18" xfId="622"/>
    <cellStyle name="Normal 17 19" xfId="623"/>
    <cellStyle name="Normal 17 2" xfId="624"/>
    <cellStyle name="Normal 17 20" xfId="625"/>
    <cellStyle name="Normal 17 21" xfId="626"/>
    <cellStyle name="Normal 17 22" xfId="627"/>
    <cellStyle name="Normal 17 23" xfId="628"/>
    <cellStyle name="Normal 17 24" xfId="629"/>
    <cellStyle name="Normal 17 25" xfId="630"/>
    <cellStyle name="Normal 17 26" xfId="631"/>
    <cellStyle name="Normal 17 27" xfId="632"/>
    <cellStyle name="Normal 17 28" xfId="633"/>
    <cellStyle name="Normal 17 29" xfId="634"/>
    <cellStyle name="Normal 17 3" xfId="635"/>
    <cellStyle name="Normal 17 30" xfId="636"/>
    <cellStyle name="Normal 17 4" xfId="637"/>
    <cellStyle name="Normal 17 5" xfId="638"/>
    <cellStyle name="Normal 17 6" xfId="639"/>
    <cellStyle name="Normal 17 7" xfId="640"/>
    <cellStyle name="Normal 17 8" xfId="641"/>
    <cellStyle name="Normal 17 9" xfId="642"/>
    <cellStyle name="Normal 17_gestion matériel4" xfId="643"/>
    <cellStyle name="Normal 18" xfId="644"/>
    <cellStyle name="Normal 18 2" xfId="645"/>
    <cellStyle name="Normal 18 3" xfId="646"/>
    <cellStyle name="Normal 18 4" xfId="647"/>
    <cellStyle name="Normal 18 5" xfId="648"/>
    <cellStyle name="Normal 19" xfId="649"/>
    <cellStyle name="Normal 19 2" xfId="650"/>
    <cellStyle name="Normal 19 3" xfId="651"/>
    <cellStyle name="Normal 19 4" xfId="652"/>
    <cellStyle name="Normal 19 5" xfId="653"/>
    <cellStyle name="Normal 2 10" xfId="654"/>
    <cellStyle name="Normal 2 11" xfId="655"/>
    <cellStyle name="Normal 2 12" xfId="656"/>
    <cellStyle name="Normal 2 13" xfId="657"/>
    <cellStyle name="Normal 2 14" xfId="658"/>
    <cellStyle name="Normal 2 15" xfId="659"/>
    <cellStyle name="Normal 2 16" xfId="660"/>
    <cellStyle name="Normal 2 17" xfId="661"/>
    <cellStyle name="Normal 2 18" xfId="662"/>
    <cellStyle name="Normal 2 19" xfId="663"/>
    <cellStyle name="Normal 2 2" xfId="664"/>
    <cellStyle name="Normal 2 20" xfId="665"/>
    <cellStyle name="Normal 2 3" xfId="666"/>
    <cellStyle name="Normal 2 3 2" xfId="667"/>
    <cellStyle name="Normal 2 3 2 2" xfId="668"/>
    <cellStyle name="Normal 2 3 2 3" xfId="669"/>
    <cellStyle name="Normal 2 3 2 4" xfId="670"/>
    <cellStyle name="Normal 2 3 2 5" xfId="671"/>
    <cellStyle name="Normal 2 3 2 6" xfId="672"/>
    <cellStyle name="Normal 2 3 3" xfId="673"/>
    <cellStyle name="Normal 2 3 4" xfId="674"/>
    <cellStyle name="Normal 2 3 5" xfId="675"/>
    <cellStyle name="Normal 2 3 6" xfId="676"/>
    <cellStyle name="Normal 2 4" xfId="677"/>
    <cellStyle name="Normal 2 5" xfId="678"/>
    <cellStyle name="Normal 2 6" xfId="679"/>
    <cellStyle name="Normal 2 7" xfId="680"/>
    <cellStyle name="Normal 2 8" xfId="681"/>
    <cellStyle name="Normal 2 9" xfId="682"/>
    <cellStyle name="Normal 20" xfId="683"/>
    <cellStyle name="Normal 20 2" xfId="684"/>
    <cellStyle name="Normal 20 3" xfId="685"/>
    <cellStyle name="Normal 20 4" xfId="686"/>
    <cellStyle name="Normal 20 5" xfId="687"/>
    <cellStyle name="Normal 21" xfId="688"/>
    <cellStyle name="Normal 21 2" xfId="689"/>
    <cellStyle name="Normal 21 3" xfId="690"/>
    <cellStyle name="Normal 21 4" xfId="691"/>
    <cellStyle name="Normal 21 5" xfId="692"/>
    <cellStyle name="Normal 22" xfId="693"/>
    <cellStyle name="Normal 26 2" xfId="694"/>
    <cellStyle name="Normal 26 3" xfId="695"/>
    <cellStyle name="Normal 26 4" xfId="696"/>
    <cellStyle name="Normal 26 5" xfId="697"/>
    <cellStyle name="Normal 26 6" xfId="698"/>
    <cellStyle name="Normal 26 7" xfId="699"/>
    <cellStyle name="Normal 26 8" xfId="700"/>
    <cellStyle name="Normal 27 2" xfId="701"/>
    <cellStyle name="Normal 27 3" xfId="702"/>
    <cellStyle name="Normal 27 4" xfId="703"/>
    <cellStyle name="Normal 27 5" xfId="704"/>
    <cellStyle name="Normal 27 6" xfId="705"/>
    <cellStyle name="Normal 27 7" xfId="706"/>
    <cellStyle name="Normal 27 8" xfId="707"/>
    <cellStyle name="Normal 3" xfId="708"/>
    <cellStyle name="Normal 3 2" xfId="709"/>
    <cellStyle name="Normal 3 3" xfId="710"/>
    <cellStyle name="Normal 3 3 2" xfId="711"/>
    <cellStyle name="Normal 3 4" xfId="712"/>
    <cellStyle name="Normal 3 5" xfId="713"/>
    <cellStyle name="Normal 3 6" xfId="714"/>
    <cellStyle name="Normal 30 2" xfId="715"/>
    <cellStyle name="Normal 31 2" xfId="716"/>
    <cellStyle name="Normal 32 2" xfId="717"/>
    <cellStyle name="Normal 32 3" xfId="718"/>
    <cellStyle name="Normal 33 2" xfId="719"/>
    <cellStyle name="Normal 34 2" xfId="720"/>
    <cellStyle name="Normal 35" xfId="721"/>
    <cellStyle name="Normal 36" xfId="722"/>
    <cellStyle name="Normal 37" xfId="723"/>
    <cellStyle name="Normal 4" xfId="724"/>
    <cellStyle name="Normal 4 2" xfId="725"/>
    <cellStyle name="Normal 4 3" xfId="726"/>
    <cellStyle name="Normal 4 4" xfId="727"/>
    <cellStyle name="Normal 4 5" xfId="728"/>
    <cellStyle name="Normal 4 6" xfId="729"/>
    <cellStyle name="Normal 40" xfId="730"/>
    <cellStyle name="Normal 41" xfId="731"/>
    <cellStyle name="Normal 42" xfId="732"/>
    <cellStyle name="Normal 43" xfId="733"/>
    <cellStyle name="Normal 44" xfId="734"/>
    <cellStyle name="Normal 45" xfId="735"/>
    <cellStyle name="Normal 46" xfId="736"/>
    <cellStyle name="Normal 46 2" xfId="737"/>
    <cellStyle name="Normal 47" xfId="738"/>
    <cellStyle name="Normal 47 2" xfId="739"/>
    <cellStyle name="Normal 5" xfId="740"/>
    <cellStyle name="Normal 5 10" xfId="741"/>
    <cellStyle name="Normal 5 11" xfId="742"/>
    <cellStyle name="Normal 5 12" xfId="743"/>
    <cellStyle name="Normal 5 13" xfId="744"/>
    <cellStyle name="Normal 5 14" xfId="745"/>
    <cellStyle name="Normal 5 15" xfId="746"/>
    <cellStyle name="Normal 5 16" xfId="747"/>
    <cellStyle name="Normal 5 17" xfId="748"/>
    <cellStyle name="Normal 5 18" xfId="749"/>
    <cellStyle name="Normal 5 19" xfId="750"/>
    <cellStyle name="Normal 5 2" xfId="751"/>
    <cellStyle name="Normal 5 20" xfId="752"/>
    <cellStyle name="Normal 5 21" xfId="753"/>
    <cellStyle name="Normal 5 22" xfId="754"/>
    <cellStyle name="Normal 5 23" xfId="755"/>
    <cellStyle name="Normal 5 24" xfId="756"/>
    <cellStyle name="Normal 5 25" xfId="757"/>
    <cellStyle name="Normal 5 26" xfId="758"/>
    <cellStyle name="Normal 5 27" xfId="759"/>
    <cellStyle name="Normal 5 28" xfId="760"/>
    <cellStyle name="Normal 5 29" xfId="761"/>
    <cellStyle name="Normal 5 3" xfId="762"/>
    <cellStyle name="Normal 5 3 2" xfId="763"/>
    <cellStyle name="Normal 5 3 3" xfId="764"/>
    <cellStyle name="Normal 5 3 4" xfId="765"/>
    <cellStyle name="Normal 5 3 5" xfId="766"/>
    <cellStyle name="Normal 5 3 6" xfId="767"/>
    <cellStyle name="Normal 5 30" xfId="768"/>
    <cellStyle name="Normal 5 31" xfId="769"/>
    <cellStyle name="Normal 5 32" xfId="770"/>
    <cellStyle name="Normal 5 33" xfId="771"/>
    <cellStyle name="Normal 5 34" xfId="772"/>
    <cellStyle name="Normal 5 35" xfId="773"/>
    <cellStyle name="Normal 5 36" xfId="774"/>
    <cellStyle name="Normal 5 37" xfId="775"/>
    <cellStyle name="Normal 5 38" xfId="776"/>
    <cellStyle name="Normal 5 4" xfId="777"/>
    <cellStyle name="Normal 5 5" xfId="778"/>
    <cellStyle name="Normal 5 6" xfId="779"/>
    <cellStyle name="Normal 5 7" xfId="780"/>
    <cellStyle name="Normal 5 8" xfId="781"/>
    <cellStyle name="Normal 5 9" xfId="782"/>
    <cellStyle name="Normal 5_gestion matériel4" xfId="783"/>
    <cellStyle name="Normal 6" xfId="784"/>
    <cellStyle name="Normal 6 10" xfId="785"/>
    <cellStyle name="Normal 6 11" xfId="786"/>
    <cellStyle name="Normal 6 12" xfId="787"/>
    <cellStyle name="Normal 6 13" xfId="788"/>
    <cellStyle name="Normal 6 14" xfId="789"/>
    <cellStyle name="Normal 6 15" xfId="790"/>
    <cellStyle name="Normal 6 16" xfId="791"/>
    <cellStyle name="Normal 6 17" xfId="792"/>
    <cellStyle name="Normal 6 18" xfId="793"/>
    <cellStyle name="Normal 6 19" xfId="794"/>
    <cellStyle name="Normal 6 2" xfId="795"/>
    <cellStyle name="Normal 6 20" xfId="796"/>
    <cellStyle name="Normal 6 21" xfId="797"/>
    <cellStyle name="Normal 6 22" xfId="798"/>
    <cellStyle name="Normal 6 23" xfId="799"/>
    <cellStyle name="Normal 6 24" xfId="800"/>
    <cellStyle name="Normal 6 25" xfId="801"/>
    <cellStyle name="Normal 6 26" xfId="802"/>
    <cellStyle name="Normal 6 27" xfId="803"/>
    <cellStyle name="Normal 6 28" xfId="804"/>
    <cellStyle name="Normal 6 29" xfId="805"/>
    <cellStyle name="Normal 6 3" xfId="806"/>
    <cellStyle name="Normal 6 30" xfId="807"/>
    <cellStyle name="Normal 6 31" xfId="808"/>
    <cellStyle name="Normal 6 32" xfId="809"/>
    <cellStyle name="Normal 6 33" xfId="810"/>
    <cellStyle name="Normal 6 4" xfId="811"/>
    <cellStyle name="Normal 6 5" xfId="812"/>
    <cellStyle name="Normal 6 6" xfId="813"/>
    <cellStyle name="Normal 6 7" xfId="814"/>
    <cellStyle name="Normal 6 8" xfId="815"/>
    <cellStyle name="Normal 6 9" xfId="816"/>
    <cellStyle name="Normal 6_gestion matériel4" xfId="817"/>
    <cellStyle name="Normal 7" xfId="818"/>
    <cellStyle name="Normal 7 10" xfId="819"/>
    <cellStyle name="Normal 7 11" xfId="820"/>
    <cellStyle name="Normal 7 12" xfId="821"/>
    <cellStyle name="Normal 7 13" xfId="822"/>
    <cellStyle name="Normal 7 14" xfId="823"/>
    <cellStyle name="Normal 7 15" xfId="824"/>
    <cellStyle name="Normal 7 16" xfId="825"/>
    <cellStyle name="Normal 7 17" xfId="826"/>
    <cellStyle name="Normal 7 18" xfId="827"/>
    <cellStyle name="Normal 7 19" xfId="828"/>
    <cellStyle name="Normal 7 2" xfId="829"/>
    <cellStyle name="Normal 7 20" xfId="830"/>
    <cellStyle name="Normal 7 21" xfId="831"/>
    <cellStyle name="Normal 7 22" xfId="832"/>
    <cellStyle name="Normal 7 23" xfId="833"/>
    <cellStyle name="Normal 7 24" xfId="834"/>
    <cellStyle name="Normal 7 25" xfId="835"/>
    <cellStyle name="Normal 7 26" xfId="836"/>
    <cellStyle name="Normal 7 27" xfId="837"/>
    <cellStyle name="Normal 7 28" xfId="838"/>
    <cellStyle name="Normal 7 29" xfId="839"/>
    <cellStyle name="Normal 7 3" xfId="840"/>
    <cellStyle name="Normal 7 30" xfId="841"/>
    <cellStyle name="Normal 7 31" xfId="842"/>
    <cellStyle name="Normal 7 32" xfId="843"/>
    <cellStyle name="Normal 7 33" xfId="844"/>
    <cellStyle name="Normal 7 4" xfId="845"/>
    <cellStyle name="Normal 7 5" xfId="846"/>
    <cellStyle name="Normal 7 6" xfId="847"/>
    <cellStyle name="Normal 7 7" xfId="848"/>
    <cellStyle name="Normal 7 8" xfId="849"/>
    <cellStyle name="Normal 7 9" xfId="850"/>
    <cellStyle name="Normal 7_gestion matériel4" xfId="851"/>
    <cellStyle name="Normal 8" xfId="852"/>
    <cellStyle name="Normal 8 10" xfId="853"/>
    <cellStyle name="Normal 8 11" xfId="854"/>
    <cellStyle name="Normal 8 12" xfId="855"/>
    <cellStyle name="Normal 8 13" xfId="856"/>
    <cellStyle name="Normal 8 14" xfId="857"/>
    <cellStyle name="Normal 8 15" xfId="858"/>
    <cellStyle name="Normal 8 16" xfId="859"/>
    <cellStyle name="Normal 8 17" xfId="860"/>
    <cellStyle name="Normal 8 18" xfId="861"/>
    <cellStyle name="Normal 8 19" xfId="862"/>
    <cellStyle name="Normal 8 2" xfId="863"/>
    <cellStyle name="Normal 8 20" xfId="864"/>
    <cellStyle name="Normal 8 21" xfId="865"/>
    <cellStyle name="Normal 8 22" xfId="866"/>
    <cellStyle name="Normal 8 23" xfId="867"/>
    <cellStyle name="Normal 8 24" xfId="868"/>
    <cellStyle name="Normal 8 25" xfId="869"/>
    <cellStyle name="Normal 8 26" xfId="870"/>
    <cellStyle name="Normal 8 27" xfId="871"/>
    <cellStyle name="Normal 8 28" xfId="872"/>
    <cellStyle name="Normal 8 29" xfId="873"/>
    <cellStyle name="Normal 8 3" xfId="874"/>
    <cellStyle name="Normal 8 30" xfId="875"/>
    <cellStyle name="Normal 8 31" xfId="876"/>
    <cellStyle name="Normal 8 32" xfId="877"/>
    <cellStyle name="Normal 8 33" xfId="878"/>
    <cellStyle name="Normal 8 4" xfId="879"/>
    <cellStyle name="Normal 8 5" xfId="880"/>
    <cellStyle name="Normal 8 6" xfId="881"/>
    <cellStyle name="Normal 8 7" xfId="882"/>
    <cellStyle name="Normal 8 8" xfId="883"/>
    <cellStyle name="Normal 8 9" xfId="884"/>
    <cellStyle name="Normal 8_gestion matériel4" xfId="885"/>
    <cellStyle name="Normal 9" xfId="886"/>
    <cellStyle name="Normal 9 10" xfId="887"/>
    <cellStyle name="Normal 9 11" xfId="888"/>
    <cellStyle name="Normal 9 12" xfId="889"/>
    <cellStyle name="Normal 9 13" xfId="890"/>
    <cellStyle name="Normal 9 14" xfId="891"/>
    <cellStyle name="Normal 9 15" xfId="892"/>
    <cellStyle name="Normal 9 16" xfId="893"/>
    <cellStyle name="Normal 9 17" xfId="894"/>
    <cellStyle name="Normal 9 18" xfId="895"/>
    <cellStyle name="Normal 9 19" xfId="896"/>
    <cellStyle name="Normal 9 2" xfId="897"/>
    <cellStyle name="Normal 9 20" xfId="898"/>
    <cellStyle name="Normal 9 21" xfId="899"/>
    <cellStyle name="Normal 9 22" xfId="900"/>
    <cellStyle name="Normal 9 23" xfId="901"/>
    <cellStyle name="Normal 9 24" xfId="902"/>
    <cellStyle name="Normal 9 25" xfId="903"/>
    <cellStyle name="Normal 9 26" xfId="904"/>
    <cellStyle name="Normal 9 27" xfId="905"/>
    <cellStyle name="Normal 9 28" xfId="906"/>
    <cellStyle name="Normal 9 29" xfId="907"/>
    <cellStyle name="Normal 9 3" xfId="908"/>
    <cellStyle name="Normal 9 30" xfId="909"/>
    <cellStyle name="Normal 9 31" xfId="910"/>
    <cellStyle name="Normal 9 32" xfId="911"/>
    <cellStyle name="Normal 9 33" xfId="912"/>
    <cellStyle name="Normal 9 4" xfId="913"/>
    <cellStyle name="Normal 9 5" xfId="914"/>
    <cellStyle name="Normal 9 6" xfId="915"/>
    <cellStyle name="Normal 9 7" xfId="916"/>
    <cellStyle name="Normal 9 8" xfId="917"/>
    <cellStyle name="Normal 9 9" xfId="918"/>
    <cellStyle name="Normal 9_gestion matériel4" xfId="919"/>
    <cellStyle name="Normal_Produits 2" xfId="920"/>
    <cellStyle name="Normal_Produits 6" xfId="921"/>
    <cellStyle name="Normal_Transactions inventaire 2" xfId="922"/>
    <cellStyle name="Percent" xfId="923"/>
    <cellStyle name="Pourcentage 18" xfId="924"/>
    <cellStyle name="Pourcentage 19" xfId="925"/>
    <cellStyle name="Pourcentage 19 10" xfId="926"/>
    <cellStyle name="Pourcentage 19 11" xfId="927"/>
    <cellStyle name="Pourcentage 19 12" xfId="928"/>
    <cellStyle name="Pourcentage 19 13" xfId="929"/>
    <cellStyle name="Pourcentage 19 14" xfId="930"/>
    <cellStyle name="Pourcentage 19 15" xfId="931"/>
    <cellStyle name="Pourcentage 19 16" xfId="932"/>
    <cellStyle name="Pourcentage 19 2" xfId="933"/>
    <cellStyle name="Pourcentage 19 3" xfId="934"/>
    <cellStyle name="Pourcentage 19 4" xfId="935"/>
    <cellStyle name="Pourcentage 19 5" xfId="936"/>
    <cellStyle name="Pourcentage 19 6" xfId="937"/>
    <cellStyle name="Pourcentage 19 7" xfId="938"/>
    <cellStyle name="Pourcentage 19 8" xfId="939"/>
    <cellStyle name="Pourcentage 19 9" xfId="940"/>
    <cellStyle name="Pourcentage 2 10" xfId="941"/>
    <cellStyle name="Pourcentage 2 11" xfId="942"/>
    <cellStyle name="Pourcentage 2 12" xfId="943"/>
    <cellStyle name="Pourcentage 2 13" xfId="944"/>
    <cellStyle name="Pourcentage 2 14" xfId="945"/>
    <cellStyle name="Pourcentage 2 15" xfId="946"/>
    <cellStyle name="Pourcentage 2 16" xfId="947"/>
    <cellStyle name="Pourcentage 2 17" xfId="948"/>
    <cellStyle name="Pourcentage 2 18" xfId="949"/>
    <cellStyle name="Pourcentage 2 19" xfId="950"/>
    <cellStyle name="Pourcentage 2 2" xfId="951"/>
    <cellStyle name="Pourcentage 2 20" xfId="952"/>
    <cellStyle name="Pourcentage 2 21" xfId="953"/>
    <cellStyle name="Pourcentage 2 3" xfId="954"/>
    <cellStyle name="Pourcentage 2 4" xfId="955"/>
    <cellStyle name="Pourcentage 2 5" xfId="956"/>
    <cellStyle name="Pourcentage 2 6" xfId="957"/>
    <cellStyle name="Pourcentage 2 7" xfId="958"/>
    <cellStyle name="Pourcentage 2 8" xfId="959"/>
    <cellStyle name="Pourcentage 2 9" xfId="960"/>
    <cellStyle name="Pourcentage 3" xfId="961"/>
    <cellStyle name="Pourcentage 5" xfId="962"/>
    <cellStyle name="Satisfaisant" xfId="963"/>
    <cellStyle name="Sortie" xfId="964"/>
    <cellStyle name="Texte explicatif" xfId="965"/>
    <cellStyle name="Titre" xfId="966"/>
    <cellStyle name="Titre 1" xfId="967"/>
    <cellStyle name="Titre 2" xfId="968"/>
    <cellStyle name="Titre 3" xfId="969"/>
    <cellStyle name="Titre 4" xfId="970"/>
    <cellStyle name="Total" xfId="971"/>
    <cellStyle name="Vérification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533400</xdr:colOff>
      <xdr:row>15</xdr:row>
      <xdr:rowOff>76200</xdr:rowOff>
    </xdr:from>
    <xdr:ext cx="1514475" cy="371475"/>
    <xdr:sp macro="[0]!Supprimer_Ligne">
      <xdr:nvSpPr>
        <xdr:cNvPr id="1" name="Rectangle à coins arrondis 1"/>
        <xdr:cNvSpPr>
          <a:spLocks/>
        </xdr:cNvSpPr>
      </xdr:nvSpPr>
      <xdr:spPr>
        <a:xfrm>
          <a:off x="16068675" y="4371975"/>
          <a:ext cx="1514475" cy="371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Supprimer une ligne</a:t>
          </a:r>
        </a:p>
      </xdr:txBody>
    </xdr:sp>
    <xdr:clientData/>
  </xdr:oneCellAnchor>
  <xdr:oneCellAnchor>
    <xdr:from>
      <xdr:col>16</xdr:col>
      <xdr:colOff>533400</xdr:colOff>
      <xdr:row>17</xdr:row>
      <xdr:rowOff>28575</xdr:rowOff>
    </xdr:from>
    <xdr:ext cx="1514475" cy="371475"/>
    <xdr:sp macro="[0]!Remonter_Ligne">
      <xdr:nvSpPr>
        <xdr:cNvPr id="2" name="Rectangle à coins arrondis 7"/>
        <xdr:cNvSpPr>
          <a:spLocks/>
        </xdr:cNvSpPr>
      </xdr:nvSpPr>
      <xdr:spPr>
        <a:xfrm>
          <a:off x="16068675" y="4848225"/>
          <a:ext cx="1514475" cy="371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Remonter une ligne</a:t>
          </a:r>
        </a:p>
      </xdr:txBody>
    </xdr:sp>
    <xdr:clientData/>
  </xdr:oneCellAnchor>
  <xdr:oneCellAnchor>
    <xdr:from>
      <xdr:col>18</xdr:col>
      <xdr:colOff>609600</xdr:colOff>
      <xdr:row>16</xdr:row>
      <xdr:rowOff>76200</xdr:rowOff>
    </xdr:from>
    <xdr:ext cx="1514475" cy="371475"/>
    <xdr:sp macro="[0]!Descendre_Ligne">
      <xdr:nvSpPr>
        <xdr:cNvPr id="3" name="Rectangle à coins arrondis 16"/>
        <xdr:cNvSpPr>
          <a:spLocks/>
        </xdr:cNvSpPr>
      </xdr:nvSpPr>
      <xdr:spPr>
        <a:xfrm>
          <a:off x="17668875" y="4600575"/>
          <a:ext cx="1514475" cy="371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Descendre  une ligne</a:t>
          </a:r>
        </a:p>
      </xdr:txBody>
    </xdr:sp>
    <xdr:clientData/>
  </xdr:oneCellAnchor>
  <xdr:oneCellAnchor>
    <xdr:from>
      <xdr:col>0</xdr:col>
      <xdr:colOff>266700</xdr:colOff>
      <xdr:row>16</xdr:row>
      <xdr:rowOff>276225</xdr:rowOff>
    </xdr:from>
    <xdr:ext cx="1295400" cy="542925"/>
    <xdr:sp macro="[0]!Btn_Recherche">
      <xdr:nvSpPr>
        <xdr:cNvPr id="4" name="Rectangle à coins arrondis 3"/>
        <xdr:cNvSpPr>
          <a:spLocks/>
        </xdr:cNvSpPr>
      </xdr:nvSpPr>
      <xdr:spPr>
        <a:xfrm>
          <a:off x="266700" y="4800600"/>
          <a:ext cx="129540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Boutons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%20essai\ma%20facturationv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vxBoDevis_Fac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une"/>
      <sheetName val="facturation"/>
      <sheetName val="plomberie"/>
      <sheetName val="journal recettes"/>
      <sheetName val="électricité"/>
      <sheetName val="commande"/>
      <sheetName val="client"/>
      <sheetName val="carrelage"/>
      <sheetName val="prestation"/>
      <sheetName val="SDB"/>
      <sheetName val="parquet"/>
      <sheetName val="divers"/>
      <sheetName val="plâtrerie"/>
      <sheetName val="Fournisseurs"/>
      <sheetName val="enveloppe"/>
      <sheetName val="journal facture"/>
      <sheetName val="journal devis"/>
      <sheetName val="inven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Designation"/>
      <sheetName val="Client"/>
      <sheetName val="RecapDevis"/>
      <sheetName val="RecapFa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01@free.fr" TargetMode="External" /><Relationship Id="rId2" Type="http://schemas.openxmlformats.org/officeDocument/2006/relationships/hyperlink" Target="mailto:01@free.fr" TargetMode="External" /><Relationship Id="rId3" Type="http://schemas.openxmlformats.org/officeDocument/2006/relationships/hyperlink" Target="mailto:01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AJ41"/>
  <sheetViews>
    <sheetView showGridLines="0" tabSelected="1" zoomScale="75" zoomScaleNormal="75" workbookViewId="0" topLeftCell="A1">
      <selection activeCell="E32" sqref="E32"/>
    </sheetView>
  </sheetViews>
  <sheetFormatPr defaultColWidth="11.421875" defaultRowHeight="15"/>
  <cols>
    <col min="1" max="1" width="17.28125" style="0" customWidth="1"/>
    <col min="3" max="3" width="4.140625" style="0" customWidth="1"/>
    <col min="4" max="4" width="4.140625" style="329" customWidth="1"/>
    <col min="5" max="5" width="45.28125" style="0" customWidth="1"/>
    <col min="6" max="6" width="15.7109375" style="0" customWidth="1"/>
    <col min="7" max="7" width="15.8515625" style="0" customWidth="1"/>
    <col min="8" max="8" width="9.8515625" style="0" customWidth="1"/>
    <col min="9" max="9" width="12.8515625" style="0" customWidth="1"/>
    <col min="10" max="10" width="14.28125" style="0" customWidth="1"/>
    <col min="12" max="12" width="17.140625" style="0" customWidth="1"/>
    <col min="13" max="13" width="7.8515625" style="0" customWidth="1"/>
    <col min="14" max="14" width="12.8515625" style="0" bestFit="1" customWidth="1"/>
    <col min="15" max="15" width="15.28125" style="0" bestFit="1" customWidth="1"/>
    <col min="16" max="16" width="17.57421875" style="0" bestFit="1" customWidth="1"/>
    <col min="19" max="19" width="17.57421875" style="0" customWidth="1"/>
    <col min="24" max="24" width="20.140625" style="0" bestFit="1" customWidth="1"/>
  </cols>
  <sheetData>
    <row r="1" spans="1:32" s="154" customFormat="1" ht="30" customHeight="1">
      <c r="A1" s="152">
        <f ca="1">TODAY()</f>
        <v>41454</v>
      </c>
      <c r="B1" s="153"/>
      <c r="D1" s="430" t="s">
        <v>582</v>
      </c>
      <c r="E1" s="431"/>
      <c r="F1" s="431"/>
      <c r="G1" s="431"/>
      <c r="H1" s="431"/>
      <c r="I1" s="431"/>
      <c r="J1" s="432"/>
      <c r="P1" s="157"/>
      <c r="S1" s="158"/>
      <c r="T1" s="161"/>
      <c r="U1" s="159"/>
      <c r="X1" s="160"/>
      <c r="Y1" s="161"/>
      <c r="AF1" s="161"/>
    </row>
    <row r="2" spans="1:32" s="154" customFormat="1" ht="30" customHeight="1">
      <c r="A2" s="162"/>
      <c r="B2" s="163"/>
      <c r="C2" s="164"/>
      <c r="D2" s="325"/>
      <c r="E2" s="155"/>
      <c r="F2" s="155"/>
      <c r="G2" s="155"/>
      <c r="H2" s="155"/>
      <c r="I2" s="155"/>
      <c r="J2" s="156"/>
      <c r="P2" s="157"/>
      <c r="S2" s="158"/>
      <c r="T2" s="161"/>
      <c r="U2" s="159"/>
      <c r="X2" s="160"/>
      <c r="Y2" s="161"/>
      <c r="AF2" s="161"/>
    </row>
    <row r="3" spans="1:36" s="154" customFormat="1" ht="36.75">
      <c r="A3" s="165">
        <f>DATE(YEAR(A1)+1,MONTH(A1),DAY(A1))</f>
        <v>41819</v>
      </c>
      <c r="B3" s="164"/>
      <c r="C3" s="164"/>
      <c r="D3" s="166" t="s">
        <v>444</v>
      </c>
      <c r="E3" s="167"/>
      <c r="F3" s="168"/>
      <c r="G3" s="168"/>
      <c r="H3" s="169"/>
      <c r="I3" s="170"/>
      <c r="J3" s="171"/>
      <c r="K3" s="172"/>
      <c r="L3" s="172"/>
      <c r="M3" s="173"/>
      <c r="P3" s="174"/>
      <c r="S3" s="158"/>
      <c r="T3" s="161"/>
      <c r="U3" s="223"/>
      <c r="X3" s="160"/>
      <c r="Z3" s="161"/>
      <c r="AA3" s="161"/>
      <c r="AF3" s="161"/>
      <c r="AJ3" s="175"/>
    </row>
    <row r="4" spans="1:36" s="154" customFormat="1" ht="16.5" customHeight="1">
      <c r="A4" s="154" t="str">
        <f>TEXT(A1,"aaaa - mm")&amp;" - "&amp;INDEX($B$9:$B$12,MATCH(LOWER(RIGHT(D1,3)),{"vis";"ure";"pte";"sav"},0))</f>
        <v>2013 - 06 - 125</v>
      </c>
      <c r="B4" s="164"/>
      <c r="C4" s="164"/>
      <c r="D4" s="168"/>
      <c r="E4" s="164"/>
      <c r="F4" s="164"/>
      <c r="G4" s="164"/>
      <c r="H4" s="164"/>
      <c r="I4" s="164"/>
      <c r="K4" s="176"/>
      <c r="L4" s="176"/>
      <c r="M4" s="176"/>
      <c r="N4" s="177"/>
      <c r="O4" s="178"/>
      <c r="Q4" s="178"/>
      <c r="S4" s="179"/>
      <c r="T4" s="161"/>
      <c r="U4" s="159"/>
      <c r="V4" s="179"/>
      <c r="W4" s="179"/>
      <c r="X4" s="160"/>
      <c r="Y4" s="179"/>
      <c r="AJ4" s="178"/>
    </row>
    <row r="5" spans="1:36" s="154" customFormat="1" ht="18.75">
      <c r="A5" s="179" t="s">
        <v>512</v>
      </c>
      <c r="B5" s="180"/>
      <c r="C5" s="164"/>
      <c r="D5" s="319"/>
      <c r="E5" s="181" t="s">
        <v>445</v>
      </c>
      <c r="F5" s="182"/>
      <c r="G5" s="183"/>
      <c r="H5" s="184"/>
      <c r="I5" s="164"/>
      <c r="J5" s="185" t="s">
        <v>578</v>
      </c>
      <c r="K5" s="179"/>
      <c r="L5" s="186"/>
      <c r="M5" s="186"/>
      <c r="N5" s="179"/>
      <c r="O5" s="179"/>
      <c r="P5" s="187"/>
      <c r="Q5" s="179"/>
      <c r="R5" s="179"/>
      <c r="S5" s="179"/>
      <c r="T5" s="179"/>
      <c r="U5" s="159"/>
      <c r="V5" s="179"/>
      <c r="W5" s="179"/>
      <c r="X5" s="160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8"/>
    </row>
    <row r="6" spans="1:36" s="154" customFormat="1" ht="23.25">
      <c r="A6" s="189"/>
      <c r="B6" s="184"/>
      <c r="C6" s="164"/>
      <c r="D6" s="319"/>
      <c r="E6" s="181" t="s">
        <v>446</v>
      </c>
      <c r="F6" s="182"/>
      <c r="G6" s="190"/>
      <c r="H6" s="191"/>
      <c r="I6" s="164"/>
      <c r="J6" s="192" t="s">
        <v>513</v>
      </c>
      <c r="K6" s="193"/>
      <c r="L6" s="194"/>
      <c r="M6" s="194"/>
      <c r="N6" s="194"/>
      <c r="O6" s="179"/>
      <c r="P6" s="179"/>
      <c r="Q6" s="179"/>
      <c r="R6" s="179"/>
      <c r="S6" s="179"/>
      <c r="T6" s="179"/>
      <c r="U6" s="159"/>
      <c r="V6" s="179"/>
      <c r="W6" s="179"/>
      <c r="X6" s="195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8"/>
    </row>
    <row r="7" spans="1:36" s="154" customFormat="1" ht="23.25">
      <c r="A7" s="196"/>
      <c r="B7" s="197"/>
      <c r="C7" s="164"/>
      <c r="D7" s="319"/>
      <c r="E7" s="181" t="s">
        <v>447</v>
      </c>
      <c r="F7" s="182"/>
      <c r="G7" s="198"/>
      <c r="H7" s="199"/>
      <c r="I7" s="164"/>
      <c r="J7" s="200" t="s">
        <v>514</v>
      </c>
      <c r="K7" s="201"/>
      <c r="L7" s="202"/>
      <c r="M7" s="202"/>
      <c r="N7" s="203"/>
      <c r="O7" s="204"/>
      <c r="P7" s="205"/>
      <c r="Q7" s="179"/>
      <c r="R7" s="179"/>
      <c r="S7" s="179"/>
      <c r="T7" s="179"/>
      <c r="U7" s="159"/>
      <c r="V7" s="179"/>
      <c r="W7" s="179"/>
      <c r="X7" s="195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8"/>
    </row>
    <row r="8" spans="1:36" s="154" customFormat="1" ht="23.25">
      <c r="A8" s="206" t="s">
        <v>277</v>
      </c>
      <c r="B8" s="207" t="s">
        <v>278</v>
      </c>
      <c r="C8" s="164"/>
      <c r="D8" s="269" t="s">
        <v>448</v>
      </c>
      <c r="E8" s="208"/>
      <c r="F8" s="209"/>
      <c r="G8" s="210"/>
      <c r="H8" s="182"/>
      <c r="I8" s="164"/>
      <c r="J8" s="200" t="s">
        <v>515</v>
      </c>
      <c r="K8" s="17"/>
      <c r="L8" s="211"/>
      <c r="M8" s="212"/>
      <c r="N8" s="179"/>
      <c r="O8" s="179"/>
      <c r="P8" s="179"/>
      <c r="Q8" s="179"/>
      <c r="R8" s="179"/>
      <c r="S8" s="179"/>
      <c r="T8" s="179"/>
      <c r="U8" s="159"/>
      <c r="V8" s="179"/>
      <c r="W8" s="179"/>
      <c r="X8" s="195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88"/>
    </row>
    <row r="9" spans="1:36" s="154" customFormat="1" ht="23.25">
      <c r="A9" s="189" t="s">
        <v>279</v>
      </c>
      <c r="B9" s="213">
        <v>56</v>
      </c>
      <c r="C9" s="164"/>
      <c r="D9" s="181" t="s">
        <v>449</v>
      </c>
      <c r="E9" s="208"/>
      <c r="F9" s="184"/>
      <c r="G9" s="198"/>
      <c r="H9" s="199"/>
      <c r="I9" s="214"/>
      <c r="J9" s="300" t="s">
        <v>579</v>
      </c>
      <c r="K9" s="215"/>
      <c r="L9" s="211"/>
      <c r="M9" s="212"/>
      <c r="N9" s="216"/>
      <c r="O9" s="179"/>
      <c r="P9" s="179"/>
      <c r="Q9" s="179"/>
      <c r="R9" s="179"/>
      <c r="S9" s="179"/>
      <c r="T9" s="179"/>
      <c r="U9" s="159"/>
      <c r="V9" s="179"/>
      <c r="W9" s="179"/>
      <c r="X9" s="160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88"/>
    </row>
    <row r="10" spans="1:36" s="154" customFormat="1" ht="23.25">
      <c r="A10" s="217" t="s">
        <v>280</v>
      </c>
      <c r="B10" s="218">
        <v>125</v>
      </c>
      <c r="C10" s="164"/>
      <c r="D10" s="354" t="s">
        <v>450</v>
      </c>
      <c r="E10" s="208"/>
      <c r="F10" s="219"/>
      <c r="G10" s="220"/>
      <c r="H10" s="221"/>
      <c r="I10" s="182"/>
      <c r="J10" s="300"/>
      <c r="K10" s="195"/>
      <c r="L10" s="211"/>
      <c r="M10" s="222"/>
      <c r="N10" s="216"/>
      <c r="O10" s="216"/>
      <c r="P10" s="179"/>
      <c r="Q10" s="179"/>
      <c r="R10" s="179"/>
      <c r="S10" s="179"/>
      <c r="T10" s="179"/>
      <c r="U10" s="223"/>
      <c r="V10" s="179"/>
      <c r="W10" s="179"/>
      <c r="X10" s="195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88"/>
    </row>
    <row r="11" spans="1:36" s="154" customFormat="1" ht="18" customHeight="1">
      <c r="A11" s="217" t="s">
        <v>267</v>
      </c>
      <c r="B11" s="224">
        <v>127</v>
      </c>
      <c r="C11" s="164"/>
      <c r="D11" s="168"/>
      <c r="E11" s="225"/>
      <c r="F11" s="164"/>
      <c r="G11" s="226"/>
      <c r="H11" s="227"/>
      <c r="I11" s="182"/>
      <c r="J11" s="17"/>
      <c r="K11" s="195"/>
      <c r="L11" s="228"/>
      <c r="M11" s="186"/>
      <c r="N11" s="216"/>
      <c r="O11" s="216"/>
      <c r="P11" s="179"/>
      <c r="Q11" s="179"/>
      <c r="R11" s="179"/>
      <c r="S11" s="179"/>
      <c r="T11" s="179"/>
      <c r="U11" s="159"/>
      <c r="V11" s="179"/>
      <c r="W11" s="179"/>
      <c r="X11" s="22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88"/>
    </row>
    <row r="12" spans="1:36" s="154" customFormat="1" ht="18" customHeight="1">
      <c r="A12" s="230" t="s">
        <v>281</v>
      </c>
      <c r="B12" s="213">
        <v>129</v>
      </c>
      <c r="C12" s="184"/>
      <c r="D12" s="326"/>
      <c r="E12" s="225"/>
      <c r="F12" s="164"/>
      <c r="G12" s="184"/>
      <c r="H12" s="220"/>
      <c r="I12" s="231"/>
      <c r="J12" s="177"/>
      <c r="K12" s="177"/>
      <c r="L12" s="228"/>
      <c r="M12" s="186"/>
      <c r="N12" s="216"/>
      <c r="O12" s="216"/>
      <c r="P12" s="179"/>
      <c r="Q12" s="179"/>
      <c r="R12" s="179"/>
      <c r="U12" s="159"/>
      <c r="X12" s="232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84"/>
    </row>
    <row r="13" spans="1:36" s="154" customFormat="1" ht="18" customHeight="1">
      <c r="A13" s="230"/>
      <c r="B13" s="213"/>
      <c r="C13" s="184"/>
      <c r="D13" s="326"/>
      <c r="E13" s="233"/>
      <c r="F13" s="164"/>
      <c r="G13" s="184"/>
      <c r="H13" s="220"/>
      <c r="I13" s="231"/>
      <c r="J13" s="177"/>
      <c r="K13" s="177"/>
      <c r="L13" s="228"/>
      <c r="M13" s="186"/>
      <c r="N13" s="216"/>
      <c r="O13" s="216"/>
      <c r="P13" s="179"/>
      <c r="Q13" s="179"/>
      <c r="R13" s="179"/>
      <c r="S13" s="179"/>
      <c r="T13" s="179"/>
      <c r="U13" s="159"/>
      <c r="V13" s="179"/>
      <c r="W13" s="179"/>
      <c r="X13" s="234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84"/>
    </row>
    <row r="14" spans="1:36" s="154" customFormat="1" ht="18" customHeight="1">
      <c r="A14" s="230"/>
      <c r="B14" s="213"/>
      <c r="C14" s="184"/>
      <c r="D14" s="326"/>
      <c r="E14" s="235"/>
      <c r="F14" s="434" t="s">
        <v>451</v>
      </c>
      <c r="G14" s="435"/>
      <c r="H14" s="435"/>
      <c r="I14" s="435"/>
      <c r="J14" s="436"/>
      <c r="K14" s="436"/>
      <c r="L14" s="436"/>
      <c r="M14" s="186"/>
      <c r="N14" s="216"/>
      <c r="O14" s="216"/>
      <c r="P14" s="179"/>
      <c r="Q14" s="179"/>
      <c r="R14" s="179"/>
      <c r="S14" s="179"/>
      <c r="T14" s="179"/>
      <c r="U14" s="15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4"/>
    </row>
    <row r="15" spans="1:36" s="154" customFormat="1" ht="18" customHeight="1">
      <c r="A15" s="1"/>
      <c r="B15" s="184"/>
      <c r="C15" s="184"/>
      <c r="D15" s="327"/>
      <c r="E15" s="237"/>
      <c r="F15" s="164"/>
      <c r="G15" s="164"/>
      <c r="H15" s="164"/>
      <c r="I15" s="164"/>
      <c r="M15" s="186"/>
      <c r="N15" s="216"/>
      <c r="O15" s="216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84"/>
    </row>
    <row r="16" spans="1:36" s="154" customFormat="1" ht="18" customHeight="1">
      <c r="A16" s="290"/>
      <c r="B16" s="225"/>
      <c r="C16" s="208"/>
      <c r="D16" s="328"/>
      <c r="E16" s="236"/>
      <c r="F16" s="293"/>
      <c r="G16" s="184"/>
      <c r="H16" s="184"/>
      <c r="I16" s="238"/>
      <c r="J16" s="239"/>
      <c r="K16" s="239"/>
      <c r="L16" s="239"/>
      <c r="M16" s="239"/>
      <c r="N16" s="216"/>
      <c r="O16" s="216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84"/>
    </row>
    <row r="17" spans="1:36" s="154" customFormat="1" ht="23.25" customHeight="1">
      <c r="A17" s="290"/>
      <c r="B17" s="225"/>
      <c r="C17" s="164"/>
      <c r="D17" s="240" t="str">
        <f>D1&amp;"  N° "&amp;TEXT(A1,"aaaa -  mm")&amp;" - "&amp;INDEX($B$9:$B$12,MATCH(LOWER(RIGHT(D1,3)),{"vis";"ure";"pte";"sav"},0))</f>
        <v>FACTURE  N° 2013 - 06 - 125</v>
      </c>
      <c r="E17" s="241"/>
      <c r="F17" s="241"/>
      <c r="G17" s="241"/>
      <c r="H17" s="242" t="str">
        <f>" en date du "&amp;TEXT(A1,"j mmmm aaaa")</f>
        <v> en date du 29 juin 2013</v>
      </c>
      <c r="I17" s="164"/>
      <c r="N17" s="216"/>
      <c r="O17" s="243"/>
      <c r="P17" s="244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84"/>
    </row>
    <row r="18" spans="1:16" ht="20.25">
      <c r="A18" s="186"/>
      <c r="B18" s="245" t="s">
        <v>282</v>
      </c>
      <c r="C18" s="433" t="s">
        <v>283</v>
      </c>
      <c r="D18" s="433"/>
      <c r="E18" s="433"/>
      <c r="F18" s="433"/>
      <c r="G18" s="433"/>
      <c r="H18" s="433"/>
      <c r="I18" s="405" t="s">
        <v>284</v>
      </c>
      <c r="J18" s="358" t="s">
        <v>285</v>
      </c>
      <c r="K18" s="358" t="s">
        <v>286</v>
      </c>
      <c r="L18" s="358" t="s">
        <v>287</v>
      </c>
      <c r="M18" s="359" t="s">
        <v>288</v>
      </c>
      <c r="N18" s="246"/>
      <c r="O18" s="360" t="s">
        <v>313</v>
      </c>
      <c r="P18" s="360" t="s">
        <v>289</v>
      </c>
    </row>
    <row r="19" spans="1:17" s="1" customFormat="1" ht="20.25" customHeight="1">
      <c r="A19" s="186"/>
      <c r="B19" s="245" t="s">
        <v>580</v>
      </c>
      <c r="C19" s="416"/>
      <c r="D19" s="437" t="s">
        <v>498</v>
      </c>
      <c r="E19" s="437"/>
      <c r="F19" s="437"/>
      <c r="G19" s="437"/>
      <c r="H19" s="438"/>
      <c r="I19" s="417" t="s">
        <v>581</v>
      </c>
      <c r="J19" s="418" t="s">
        <v>48</v>
      </c>
      <c r="K19" s="418" t="s">
        <v>84</v>
      </c>
      <c r="L19" s="419">
        <v>160.81</v>
      </c>
      <c r="M19" s="420">
        <v>1</v>
      </c>
      <c r="N19" s="397"/>
      <c r="O19" s="421">
        <f>IF(M19=1,I19*K19*0.07,"")</f>
        <v>11.2567</v>
      </c>
      <c r="P19" s="421">
        <f>IF(M19=2,I19*K19*0.196,"")</f>
      </c>
      <c r="Q19" s="398"/>
    </row>
    <row r="20" spans="1:17" s="1" customFormat="1" ht="20.25" customHeight="1">
      <c r="A20" s="186"/>
      <c r="B20" s="404" t="s">
        <v>583</v>
      </c>
      <c r="C20" s="399"/>
      <c r="D20" s="439" t="s">
        <v>30</v>
      </c>
      <c r="E20" s="439"/>
      <c r="F20" s="439"/>
      <c r="G20" s="439"/>
      <c r="H20" s="440"/>
      <c r="I20" s="415" t="s">
        <v>584</v>
      </c>
      <c r="J20" s="400" t="s">
        <v>16</v>
      </c>
      <c r="K20" s="400" t="s">
        <v>89</v>
      </c>
      <c r="L20" s="401">
        <v>3.48</v>
      </c>
      <c r="M20" s="402">
        <v>1</v>
      </c>
      <c r="N20" s="397"/>
      <c r="O20" s="403">
        <f>IF(M20=1,I20*K20*0.07,"")</f>
        <v>0.2436</v>
      </c>
      <c r="P20" s="403">
        <f>IF(M20=2,I20*K20*0.196,"")</f>
      </c>
      <c r="Q20" s="398"/>
    </row>
    <row r="21" spans="1:17" s="1" customFormat="1" ht="36" customHeight="1">
      <c r="A21" s="186"/>
      <c r="B21" s="404"/>
      <c r="C21" s="407"/>
      <c r="D21" s="406"/>
      <c r="E21" s="408"/>
      <c r="F21" s="408"/>
      <c r="G21" s="408"/>
      <c r="H21" s="408"/>
      <c r="I21" s="409"/>
      <c r="J21" s="410"/>
      <c r="K21" s="410"/>
      <c r="L21" s="411">
        <v>164.29</v>
      </c>
      <c r="M21" s="412"/>
      <c r="N21" s="413"/>
      <c r="O21" s="414">
        <v>11.500300000000001</v>
      </c>
      <c r="P21" s="414"/>
      <c r="Q21" s="290"/>
    </row>
    <row r="22" spans="1:16" s="1" customFormat="1" ht="20.25">
      <c r="A22" s="186"/>
      <c r="B22" s="245"/>
      <c r="C22" s="345"/>
      <c r="D22" s="345"/>
      <c r="E22" s="345"/>
      <c r="F22" s="311"/>
      <c r="G22" s="311"/>
      <c r="H22" s="311"/>
      <c r="I22" s="311"/>
      <c r="J22" s="312"/>
      <c r="K22" s="312"/>
      <c r="L22" s="344"/>
      <c r="M22" s="313"/>
      <c r="N22" s="246"/>
      <c r="O22" s="343"/>
      <c r="P22" s="343"/>
    </row>
    <row r="23" spans="2:16" s="1" customFormat="1" ht="20.25">
      <c r="B23" s="247"/>
      <c r="C23" s="310" t="s">
        <v>585</v>
      </c>
      <c r="D23" s="314"/>
      <c r="E23" s="248"/>
      <c r="F23" s="248"/>
      <c r="G23" s="249"/>
      <c r="H23" s="248"/>
      <c r="I23" s="295"/>
      <c r="J23" s="296"/>
      <c r="K23" s="296"/>
      <c r="L23" s="290"/>
      <c r="M23" s="298"/>
      <c r="N23" s="250"/>
      <c r="O23" s="290"/>
      <c r="P23" s="299"/>
    </row>
    <row r="24" spans="2:16" s="1" customFormat="1" ht="20.25">
      <c r="B24" s="247"/>
      <c r="C24" s="301" t="str">
        <f>chiffrelettre(L30)</f>
        <v>cent soixante quinze EUROS soixante dix neuf CENTS</v>
      </c>
      <c r="D24" s="314"/>
      <c r="E24" s="248"/>
      <c r="F24" s="248"/>
      <c r="G24" s="249"/>
      <c r="H24" s="248"/>
      <c r="I24" s="295"/>
      <c r="J24" s="296"/>
      <c r="K24" s="296"/>
      <c r="L24" s="297"/>
      <c r="M24" s="298"/>
      <c r="N24" s="250"/>
      <c r="O24" s="299"/>
      <c r="P24" s="299"/>
    </row>
    <row r="25" spans="2:16" s="1" customFormat="1" ht="18">
      <c r="B25" s="251"/>
      <c r="C25" s="248"/>
      <c r="D25" s="315"/>
      <c r="E25" s="320"/>
      <c r="F25" s="253" t="s">
        <v>290</v>
      </c>
      <c r="G25" s="254">
        <f ca="1">OFFSET(F25,-4,10)</f>
        <v>0</v>
      </c>
      <c r="H25" s="255"/>
      <c r="I25" s="256"/>
      <c r="J25" s="256"/>
      <c r="K25" s="289"/>
      <c r="L25" s="289"/>
      <c r="M25" s="289"/>
      <c r="O25" s="27"/>
      <c r="P25" s="27"/>
    </row>
    <row r="26" spans="1:16" ht="18">
      <c r="A26" s="1"/>
      <c r="B26" s="251"/>
      <c r="C26" s="248"/>
      <c r="D26" s="316"/>
      <c r="E26" s="317"/>
      <c r="F26" s="253" t="s">
        <v>296</v>
      </c>
      <c r="G26" s="257">
        <f ca="1">OFFSET(F25,-4,9)</f>
        <v>11.500300000000001</v>
      </c>
      <c r="H26" s="258"/>
      <c r="I26" s="259"/>
      <c r="J26" s="260"/>
      <c r="K26" s="261"/>
      <c r="L26" s="262"/>
      <c r="M26" s="260"/>
      <c r="N26" s="1"/>
      <c r="O26" s="27"/>
      <c r="P26" s="27"/>
    </row>
    <row r="27" spans="1:16" ht="18">
      <c r="A27" s="1"/>
      <c r="B27" s="251"/>
      <c r="C27" s="248"/>
      <c r="D27" s="248"/>
      <c r="E27" s="248"/>
      <c r="F27" s="252"/>
      <c r="G27" s="252"/>
      <c r="H27" s="252"/>
      <c r="I27" s="424" t="s">
        <v>291</v>
      </c>
      <c r="J27" s="425"/>
      <c r="K27" s="425"/>
      <c r="L27" s="263">
        <f ca="1">OFFSET(L26,-5,0)</f>
        <v>164.29</v>
      </c>
      <c r="M27" s="264"/>
      <c r="N27" s="1"/>
      <c r="O27" s="27"/>
      <c r="P27" s="27"/>
    </row>
    <row r="28" spans="1:16" ht="18.75">
      <c r="A28" s="1"/>
      <c r="B28" s="251"/>
      <c r="C28" s="320"/>
      <c r="D28" s="320"/>
      <c r="E28" s="318" t="s">
        <v>292</v>
      </c>
      <c r="F28" s="265" t="s">
        <v>589</v>
      </c>
      <c r="G28" s="248"/>
      <c r="H28" s="248"/>
      <c r="I28" s="426" t="s">
        <v>293</v>
      </c>
      <c r="J28" s="427"/>
      <c r="K28" s="427"/>
      <c r="L28" s="266">
        <f>SUM(G25:G26)</f>
        <v>11.500300000000001</v>
      </c>
      <c r="M28" s="267"/>
      <c r="N28" s="268">
        <f>L28</f>
        <v>11.500300000000001</v>
      </c>
      <c r="O28" s="27"/>
      <c r="P28" s="27"/>
    </row>
    <row r="29" spans="1:16" ht="18">
      <c r="A29" s="1"/>
      <c r="B29" s="251"/>
      <c r="C29" s="320"/>
      <c r="D29" s="320"/>
      <c r="E29" s="291" t="s">
        <v>294</v>
      </c>
      <c r="F29" s="291" t="s">
        <v>312</v>
      </c>
      <c r="G29" s="292"/>
      <c r="H29" s="256"/>
      <c r="I29" s="428" t="s">
        <v>590</v>
      </c>
      <c r="J29" s="429"/>
      <c r="K29" s="429"/>
      <c r="L29" s="290"/>
      <c r="M29" s="290"/>
      <c r="N29" s="1"/>
      <c r="O29" s="27"/>
      <c r="P29" s="27"/>
    </row>
    <row r="30" spans="1:16" ht="18">
      <c r="A30" s="1"/>
      <c r="B30" s="251"/>
      <c r="C30" s="317"/>
      <c r="D30" s="317"/>
      <c r="E30" s="317"/>
      <c r="F30" s="256"/>
      <c r="G30" s="256"/>
      <c r="H30" s="256"/>
      <c r="I30" s="426" t="s">
        <v>295</v>
      </c>
      <c r="J30" s="427"/>
      <c r="K30" s="427"/>
      <c r="L30" s="270">
        <f>SUM(L27:L28)-L29</f>
        <v>175.7903</v>
      </c>
      <c r="M30" s="271"/>
      <c r="N30" s="1"/>
      <c r="O30" s="27"/>
      <c r="P30" s="27"/>
    </row>
    <row r="31" spans="1:16" ht="18">
      <c r="A31" s="1"/>
      <c r="B31" s="251"/>
      <c r="C31" s="314"/>
      <c r="D31" s="314"/>
      <c r="E31" s="277"/>
      <c r="F31" s="287"/>
      <c r="G31" s="256"/>
      <c r="H31" s="256"/>
      <c r="I31" s="272"/>
      <c r="J31" s="273"/>
      <c r="K31" s="274"/>
      <c r="L31" s="275"/>
      <c r="M31" s="276"/>
      <c r="N31" s="1"/>
      <c r="O31" s="27"/>
      <c r="P31" s="27"/>
    </row>
    <row r="32" spans="1:16" ht="18.75">
      <c r="A32" s="1"/>
      <c r="B32" s="251"/>
      <c r="C32" s="314"/>
      <c r="D32" s="314"/>
      <c r="E32" s="324"/>
      <c r="F32" s="288"/>
      <c r="G32" s="288"/>
      <c r="H32" s="256"/>
      <c r="I32" s="422" t="s">
        <v>586</v>
      </c>
      <c r="J32" s="423"/>
      <c r="K32" s="423"/>
      <c r="L32" s="263">
        <v>175.7903</v>
      </c>
      <c r="M32" s="278"/>
      <c r="N32" s="1"/>
      <c r="O32" s="27"/>
      <c r="P32" s="27"/>
    </row>
    <row r="33" spans="1:16" ht="18">
      <c r="A33" s="1"/>
      <c r="B33" s="164"/>
      <c r="C33" s="314"/>
      <c r="D33" s="320"/>
      <c r="E33" s="320"/>
      <c r="F33" s="283"/>
      <c r="G33" s="283"/>
      <c r="H33" s="283"/>
      <c r="I33" s="279" t="s">
        <v>588</v>
      </c>
      <c r="J33" s="294">
        <v>11.5</v>
      </c>
      <c r="K33" s="274" t="s">
        <v>587</v>
      </c>
      <c r="L33" s="289"/>
      <c r="M33" s="280"/>
      <c r="N33" s="154"/>
      <c r="O33" s="281"/>
      <c r="P33" s="281"/>
    </row>
    <row r="34" spans="1:16" ht="18.75">
      <c r="A34" s="154"/>
      <c r="B34" s="164"/>
      <c r="C34" s="346"/>
      <c r="D34" s="314"/>
      <c r="E34" s="347"/>
      <c r="F34" s="283"/>
      <c r="G34" s="283"/>
      <c r="H34" s="348"/>
      <c r="I34" s="348"/>
      <c r="J34" s="349"/>
      <c r="K34" s="349"/>
      <c r="L34" s="284"/>
      <c r="M34" s="284"/>
      <c r="N34" s="154"/>
      <c r="O34" s="281"/>
      <c r="P34" s="282"/>
    </row>
    <row r="35" spans="1:16" ht="18.75">
      <c r="A35" s="154"/>
      <c r="B35" s="164"/>
      <c r="C35" s="346"/>
      <c r="D35" s="314"/>
      <c r="E35" s="347"/>
      <c r="F35" s="350"/>
      <c r="G35" s="283"/>
      <c r="H35" s="348"/>
      <c r="I35" s="351"/>
      <c r="J35" s="284"/>
      <c r="K35" s="349"/>
      <c r="L35" s="284"/>
      <c r="M35" s="284"/>
      <c r="N35" s="154"/>
      <c r="O35" s="281"/>
      <c r="P35" s="281"/>
    </row>
    <row r="36" spans="1:16" ht="15.75">
      <c r="A36" s="154"/>
      <c r="B36" s="164"/>
      <c r="C36" s="320"/>
      <c r="D36" s="320"/>
      <c r="E36" s="321"/>
      <c r="F36" s="283"/>
      <c r="G36" s="283"/>
      <c r="H36" s="283"/>
      <c r="I36" s="283"/>
      <c r="J36" s="284"/>
      <c r="K36" s="284"/>
      <c r="L36" s="284"/>
      <c r="M36" s="284"/>
      <c r="N36" s="154"/>
      <c r="O36" s="281"/>
      <c r="P36" s="281"/>
    </row>
    <row r="37" spans="1:16" ht="18">
      <c r="A37" s="154"/>
      <c r="B37" s="164"/>
      <c r="C37" s="342"/>
      <c r="D37" s="322"/>
      <c r="E37" s="323"/>
      <c r="F37" s="283"/>
      <c r="G37" s="283"/>
      <c r="H37" s="283"/>
      <c r="I37" s="283"/>
      <c r="J37" s="284"/>
      <c r="K37" s="284"/>
      <c r="L37" s="284"/>
      <c r="M37" s="284"/>
      <c r="N37" s="154"/>
      <c r="O37" s="281"/>
      <c r="P37" s="281"/>
    </row>
    <row r="38" spans="1:16" ht="18.75" customHeight="1">
      <c r="A38" s="154"/>
      <c r="B38" s="164"/>
      <c r="C38" s="352"/>
      <c r="D38" s="322"/>
      <c r="E38" s="323"/>
      <c r="F38" s="283"/>
      <c r="G38" s="283"/>
      <c r="H38" s="283"/>
      <c r="I38" s="283"/>
      <c r="J38" s="284"/>
      <c r="K38" s="284"/>
      <c r="L38" s="284"/>
      <c r="M38" s="284"/>
      <c r="N38" s="154"/>
      <c r="O38" s="281"/>
      <c r="P38" s="281"/>
    </row>
    <row r="39" spans="1:16" ht="15">
      <c r="A39" s="154"/>
      <c r="B39" s="164"/>
      <c r="C39" s="320"/>
      <c r="D39" s="320"/>
      <c r="E39" s="320"/>
      <c r="F39" s="283"/>
      <c r="G39" s="283"/>
      <c r="H39" s="283"/>
      <c r="I39" s="283"/>
      <c r="J39" s="284"/>
      <c r="K39" s="284"/>
      <c r="L39" s="284"/>
      <c r="M39" s="284"/>
      <c r="N39" s="154"/>
      <c r="O39" s="281"/>
      <c r="P39" s="281"/>
    </row>
    <row r="40" spans="1:16" ht="18">
      <c r="A40" s="154"/>
      <c r="B40" s="164"/>
      <c r="C40" s="342"/>
      <c r="D40" s="320"/>
      <c r="E40" s="320"/>
      <c r="F40" s="351"/>
      <c r="G40" s="351"/>
      <c r="H40" s="351"/>
      <c r="I40" s="351"/>
      <c r="J40" s="353"/>
      <c r="K40" s="353"/>
      <c r="L40" s="284"/>
      <c r="M40" s="284"/>
      <c r="N40" s="154"/>
      <c r="O40" s="281"/>
      <c r="P40" s="281"/>
    </row>
    <row r="41" spans="1:16" ht="18">
      <c r="A41" s="283"/>
      <c r="B41" s="283"/>
      <c r="C41" s="342"/>
      <c r="D41" s="320"/>
      <c r="E41" s="320"/>
      <c r="F41" s="351"/>
      <c r="G41" s="351"/>
      <c r="H41" s="351"/>
      <c r="I41" s="351"/>
      <c r="J41" s="353"/>
      <c r="K41" s="353"/>
      <c r="L41" s="284"/>
      <c r="M41" s="284"/>
      <c r="N41" s="284"/>
      <c r="O41" s="281"/>
      <c r="P41" s="281"/>
    </row>
  </sheetData>
  <sheetProtection/>
  <mergeCells count="9">
    <mergeCell ref="I27:K27"/>
    <mergeCell ref="I28:K28"/>
    <mergeCell ref="I30:K30"/>
    <mergeCell ref="I29:K29"/>
    <mergeCell ref="D1:J1"/>
    <mergeCell ref="C18:H18"/>
    <mergeCell ref="F14:L14"/>
    <mergeCell ref="D19:H19"/>
    <mergeCell ref="D20:H20"/>
  </mergeCells>
  <printOptions horizontalCentered="1"/>
  <pageMargins left="0.5905511811023622" right="0.5905511811023622" top="0.984251968503937" bottom="0.984251968503937" header="0.39370078740157477" footer="0.39370078740157477"/>
  <pageSetup horizontalDpi="300" verticalDpi="300" orientation="portrait" paperSize="9" scale="48" r:id="rId2"/>
  <headerFooter>
    <oddFooter>&amp;C&amp;14&amp;"SIRET : 000000000   -   NAF : 00000   -   RCS : 00000 -   N° TVA   :  FR00000000000
assurance décennale n°000000000 de chez untel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R23"/>
  <sheetViews>
    <sheetView zoomScalePageLayoutView="0" workbookViewId="0" topLeftCell="A1">
      <selection activeCell="C36" sqref="C36"/>
    </sheetView>
  </sheetViews>
  <sheetFormatPr defaultColWidth="11.421875" defaultRowHeight="15"/>
  <cols>
    <col min="1" max="1" width="4.421875" style="1" bestFit="1" customWidth="1"/>
    <col min="2" max="2" width="17.00390625" style="1" bestFit="1" customWidth="1"/>
    <col min="3" max="3" width="52.57421875" style="1" bestFit="1" customWidth="1"/>
    <col min="4" max="4" width="12.7109375" style="1" bestFit="1" customWidth="1"/>
    <col min="5" max="5" width="10.421875" style="1" bestFit="1" customWidth="1"/>
    <col min="6" max="6" width="6.421875" style="1" bestFit="1" customWidth="1"/>
    <col min="7" max="7" width="6.140625" style="1" bestFit="1" customWidth="1"/>
    <col min="8" max="8" width="9.421875" style="1" bestFit="1" customWidth="1"/>
    <col min="9" max="9" width="7.140625" style="1" bestFit="1" customWidth="1"/>
    <col min="10" max="10" width="7.8515625" style="1" bestFit="1" customWidth="1"/>
    <col min="11" max="11" width="6.7109375" style="1" bestFit="1" customWidth="1"/>
    <col min="12" max="12" width="10.140625" style="1" bestFit="1" customWidth="1"/>
    <col min="13" max="13" width="3.57421875" style="1" bestFit="1" customWidth="1"/>
    <col min="14" max="14" width="12.7109375" style="1" bestFit="1" customWidth="1"/>
    <col min="15" max="15" width="59.57421875" style="1" bestFit="1" customWidth="1"/>
    <col min="16" max="16" width="12.7109375" style="1" bestFit="1" customWidth="1"/>
    <col min="17" max="17" width="16.140625" style="1" bestFit="1" customWidth="1"/>
    <col min="18" max="18" width="6.421875" style="1" bestFit="1" customWidth="1"/>
    <col min="19" max="19" width="7.28125" style="1" bestFit="1" customWidth="1"/>
    <col min="20" max="20" width="9.421875" style="1" bestFit="1" customWidth="1"/>
    <col min="21" max="21" width="7.00390625" style="1" bestFit="1" customWidth="1"/>
    <col min="22" max="23" width="7.8515625" style="1" bestFit="1" customWidth="1"/>
    <col min="24" max="24" width="15.00390625" style="1" bestFit="1" customWidth="1"/>
    <col min="25" max="25" width="3.57421875" style="1" bestFit="1" customWidth="1"/>
    <col min="26" max="26" width="12.00390625" style="1" bestFit="1" customWidth="1"/>
    <col min="27" max="27" width="47.140625" style="1" bestFit="1" customWidth="1"/>
    <col min="28" max="28" width="12.00390625" style="1" bestFit="1" customWidth="1"/>
    <col min="29" max="29" width="10.28125" style="1" bestFit="1" customWidth="1"/>
    <col min="30" max="30" width="6.421875" style="1" bestFit="1" customWidth="1"/>
    <col min="31" max="31" width="6.140625" style="1" bestFit="1" customWidth="1"/>
    <col min="32" max="32" width="9.421875" style="1" bestFit="1" customWidth="1"/>
    <col min="33" max="33" width="7.00390625" style="1" bestFit="1" customWidth="1"/>
    <col min="34" max="34" width="7.8515625" style="1" bestFit="1" customWidth="1"/>
    <col min="35" max="35" width="6.140625" style="1" bestFit="1" customWidth="1"/>
    <col min="36" max="36" width="8.7109375" style="1" bestFit="1" customWidth="1"/>
    <col min="37" max="37" width="3.57421875" style="1" bestFit="1" customWidth="1"/>
    <col min="38" max="38" width="12.00390625" style="1" bestFit="1" customWidth="1"/>
    <col min="39" max="39" width="101.421875" style="1" bestFit="1" customWidth="1"/>
    <col min="40" max="40" width="12.00390625" style="1" bestFit="1" customWidth="1"/>
    <col min="41" max="41" width="10.28125" style="1" bestFit="1" customWidth="1"/>
    <col min="42" max="42" width="6.421875" style="1" bestFit="1" customWidth="1"/>
    <col min="43" max="43" width="6.140625" style="1" bestFit="1" customWidth="1"/>
    <col min="44" max="44" width="9.421875" style="1" bestFit="1" customWidth="1"/>
    <col min="45" max="45" width="5.8515625" style="1" bestFit="1" customWidth="1"/>
    <col min="46" max="46" width="7.8515625" style="1" bestFit="1" customWidth="1"/>
    <col min="47" max="47" width="5.421875" style="1" bestFit="1" customWidth="1"/>
    <col min="48" max="48" width="6.00390625" style="1" bestFit="1" customWidth="1"/>
    <col min="49" max="49" width="3.57421875" style="1" bestFit="1" customWidth="1"/>
    <col min="50" max="50" width="17.8515625" style="1" bestFit="1" customWidth="1"/>
    <col min="51" max="51" width="58.28125" style="1" bestFit="1" customWidth="1"/>
    <col min="52" max="52" width="12.00390625" style="1" bestFit="1" customWidth="1"/>
    <col min="53" max="53" width="10.28125" style="1" bestFit="1" customWidth="1"/>
    <col min="54" max="54" width="6.421875" style="1" bestFit="1" customWidth="1"/>
    <col min="55" max="55" width="6.140625" style="1" bestFit="1" customWidth="1"/>
    <col min="56" max="56" width="9.421875" style="1" bestFit="1" customWidth="1"/>
    <col min="57" max="57" width="8.00390625" style="1" bestFit="1" customWidth="1"/>
    <col min="58" max="58" width="7.8515625" style="1" bestFit="1" customWidth="1"/>
    <col min="59" max="59" width="7.57421875" style="1" bestFit="1" customWidth="1"/>
    <col min="60" max="60" width="10.140625" style="1" bestFit="1" customWidth="1"/>
    <col min="61" max="61" width="3.57421875" style="1" bestFit="1" customWidth="1"/>
    <col min="62" max="62" width="12.00390625" style="1" bestFit="1" customWidth="1"/>
    <col min="63" max="63" width="64.8515625" style="1" bestFit="1" customWidth="1"/>
    <col min="64" max="64" width="12.00390625" style="1" bestFit="1" customWidth="1"/>
    <col min="65" max="65" width="10.28125" style="1" bestFit="1" customWidth="1"/>
    <col min="66" max="66" width="6.421875" style="1" bestFit="1" customWidth="1"/>
    <col min="67" max="67" width="6.140625" style="1" bestFit="1" customWidth="1"/>
    <col min="68" max="68" width="9.421875" style="1" bestFit="1" customWidth="1"/>
    <col min="69" max="69" width="6.421875" style="1" bestFit="1" customWidth="1"/>
    <col min="70" max="70" width="7.8515625" style="1" bestFit="1" customWidth="1"/>
    <col min="71" max="71" width="6.421875" style="1" bestFit="1" customWidth="1"/>
    <col min="72" max="72" width="10.140625" style="1" bestFit="1" customWidth="1"/>
    <col min="73" max="73" width="3.57421875" style="1" bestFit="1" customWidth="1"/>
    <col min="74" max="74" width="14.140625" style="1" bestFit="1" customWidth="1"/>
    <col min="75" max="75" width="21.00390625" style="1" bestFit="1" customWidth="1"/>
    <col min="76" max="76" width="12.00390625" style="1" bestFit="1" customWidth="1"/>
    <col min="77" max="77" width="11.00390625" style="1" bestFit="1" customWidth="1"/>
    <col min="78" max="78" width="6.421875" style="1" bestFit="1" customWidth="1"/>
    <col min="79" max="79" width="6.140625" style="1" bestFit="1" customWidth="1"/>
    <col min="80" max="80" width="9.421875" style="1" bestFit="1" customWidth="1"/>
    <col min="81" max="81" width="6.140625" style="1" bestFit="1" customWidth="1"/>
    <col min="82" max="82" width="7.8515625" style="1" bestFit="1" customWidth="1"/>
    <col min="83" max="83" width="6.140625" style="1" bestFit="1" customWidth="1"/>
    <col min="84" max="84" width="8.7109375" style="1" bestFit="1" customWidth="1"/>
    <col min="85" max="85" width="3.57421875" style="1" bestFit="1" customWidth="1"/>
    <col min="86" max="86" width="12.00390625" style="1" bestFit="1" customWidth="1"/>
    <col min="87" max="87" width="40.28125" style="1" bestFit="1" customWidth="1"/>
    <col min="88" max="88" width="12.00390625" style="1" bestFit="1" customWidth="1"/>
    <col min="89" max="89" width="10.28125" style="1" bestFit="1" customWidth="1"/>
    <col min="90" max="90" width="6.421875" style="1" bestFit="1" customWidth="1"/>
    <col min="91" max="91" width="6.140625" style="1" bestFit="1" customWidth="1"/>
    <col min="92" max="92" width="9.421875" style="1" bestFit="1" customWidth="1"/>
    <col min="93" max="93" width="6.140625" style="1" bestFit="1" customWidth="1"/>
    <col min="94" max="94" width="7.8515625" style="1" bestFit="1" customWidth="1"/>
    <col min="95" max="95" width="6.140625" style="1" bestFit="1" customWidth="1"/>
    <col min="96" max="96" width="8.7109375" style="1" bestFit="1" customWidth="1"/>
    <col min="97" max="98" width="11.421875" style="1" customWidth="1"/>
    <col min="99" max="99" width="89.57421875" style="1" bestFit="1" customWidth="1"/>
    <col min="100" max="16384" width="11.421875" style="1" customWidth="1"/>
  </cols>
  <sheetData>
    <row r="1" spans="1:96" ht="43.5" customHeight="1">
      <c r="A1" s="77" t="s">
        <v>0</v>
      </c>
      <c r="B1" s="77" t="s">
        <v>1</v>
      </c>
      <c r="C1" s="78" t="s">
        <v>442</v>
      </c>
      <c r="D1" s="79" t="s">
        <v>2</v>
      </c>
      <c r="E1" s="79" t="s">
        <v>3</v>
      </c>
      <c r="F1" s="79" t="s">
        <v>4</v>
      </c>
      <c r="G1" s="80" t="s">
        <v>5</v>
      </c>
      <c r="H1" s="81" t="s">
        <v>6</v>
      </c>
      <c r="I1" s="82" t="s">
        <v>7</v>
      </c>
      <c r="J1" s="83" t="s">
        <v>8</v>
      </c>
      <c r="K1" s="84" t="s">
        <v>9</v>
      </c>
      <c r="L1" s="85" t="s">
        <v>10</v>
      </c>
      <c r="M1" s="86" t="s">
        <v>0</v>
      </c>
      <c r="N1" s="86" t="s">
        <v>1</v>
      </c>
      <c r="O1" s="87" t="s">
        <v>441</v>
      </c>
      <c r="P1" s="88" t="s">
        <v>2</v>
      </c>
      <c r="Q1" s="88" t="s">
        <v>3</v>
      </c>
      <c r="R1" s="88" t="s">
        <v>4</v>
      </c>
      <c r="S1" s="89" t="s">
        <v>5</v>
      </c>
      <c r="T1" s="90" t="s">
        <v>6</v>
      </c>
      <c r="U1" s="91" t="s">
        <v>7</v>
      </c>
      <c r="V1" s="92" t="s">
        <v>8</v>
      </c>
      <c r="W1" s="93" t="s">
        <v>9</v>
      </c>
      <c r="X1" s="94" t="s">
        <v>10</v>
      </c>
      <c r="Y1" s="95" t="s">
        <v>0</v>
      </c>
      <c r="Z1" s="95" t="s">
        <v>1</v>
      </c>
      <c r="AA1" s="96" t="s">
        <v>440</v>
      </c>
      <c r="AB1" s="97" t="s">
        <v>2</v>
      </c>
      <c r="AC1" s="97" t="s">
        <v>3</v>
      </c>
      <c r="AD1" s="97" t="s">
        <v>4</v>
      </c>
      <c r="AE1" s="98" t="s">
        <v>5</v>
      </c>
      <c r="AF1" s="99" t="s">
        <v>6</v>
      </c>
      <c r="AG1" s="100" t="s">
        <v>7</v>
      </c>
      <c r="AH1" s="101" t="s">
        <v>8</v>
      </c>
      <c r="AI1" s="100" t="s">
        <v>9</v>
      </c>
      <c r="AJ1" s="101" t="s">
        <v>10</v>
      </c>
      <c r="AK1" s="102" t="s">
        <v>0</v>
      </c>
      <c r="AL1" s="102" t="s">
        <v>1</v>
      </c>
      <c r="AM1" s="103" t="s">
        <v>439</v>
      </c>
      <c r="AN1" s="104" t="s">
        <v>2</v>
      </c>
      <c r="AO1" s="104" t="s">
        <v>3</v>
      </c>
      <c r="AP1" s="104" t="s">
        <v>4</v>
      </c>
      <c r="AQ1" s="105" t="s">
        <v>5</v>
      </c>
      <c r="AR1" s="106" t="s">
        <v>6</v>
      </c>
      <c r="AS1" s="107" t="s">
        <v>7</v>
      </c>
      <c r="AT1" s="108" t="s">
        <v>8</v>
      </c>
      <c r="AU1" s="109" t="s">
        <v>9</v>
      </c>
      <c r="AV1" s="110" t="s">
        <v>10</v>
      </c>
      <c r="AW1" s="111" t="s">
        <v>0</v>
      </c>
      <c r="AX1" s="111" t="s">
        <v>1</v>
      </c>
      <c r="AY1" s="112" t="s">
        <v>435</v>
      </c>
      <c r="AZ1" s="113" t="s">
        <v>2</v>
      </c>
      <c r="BA1" s="113" t="s">
        <v>3</v>
      </c>
      <c r="BB1" s="113" t="s">
        <v>4</v>
      </c>
      <c r="BC1" s="114" t="s">
        <v>5</v>
      </c>
      <c r="BD1" s="115" t="s">
        <v>6</v>
      </c>
      <c r="BE1" s="116" t="s">
        <v>7</v>
      </c>
      <c r="BF1" s="117" t="s">
        <v>8</v>
      </c>
      <c r="BG1" s="118" t="s">
        <v>9</v>
      </c>
      <c r="BH1" s="119" t="s">
        <v>10</v>
      </c>
      <c r="BI1" s="120" t="s">
        <v>0</v>
      </c>
      <c r="BJ1" s="120" t="s">
        <v>1</v>
      </c>
      <c r="BK1" s="121" t="s">
        <v>438</v>
      </c>
      <c r="BL1" s="122" t="s">
        <v>2</v>
      </c>
      <c r="BM1" s="122" t="s">
        <v>3</v>
      </c>
      <c r="BN1" s="122" t="s">
        <v>4</v>
      </c>
      <c r="BO1" s="123" t="s">
        <v>5</v>
      </c>
      <c r="BP1" s="124" t="s">
        <v>6</v>
      </c>
      <c r="BQ1" s="125" t="s">
        <v>7</v>
      </c>
      <c r="BR1" s="126" t="s">
        <v>8</v>
      </c>
      <c r="BS1" s="127" t="s">
        <v>9</v>
      </c>
      <c r="BT1" s="128" t="s">
        <v>10</v>
      </c>
      <c r="BU1" s="129" t="s">
        <v>0</v>
      </c>
      <c r="BV1" s="129" t="s">
        <v>1</v>
      </c>
      <c r="BW1" s="130" t="s">
        <v>437</v>
      </c>
      <c r="BX1" s="131" t="s">
        <v>2</v>
      </c>
      <c r="BY1" s="131" t="s">
        <v>3</v>
      </c>
      <c r="BZ1" s="131" t="s">
        <v>4</v>
      </c>
      <c r="CA1" s="132" t="s">
        <v>5</v>
      </c>
      <c r="CB1" s="133" t="s">
        <v>6</v>
      </c>
      <c r="CC1" s="134" t="s">
        <v>7</v>
      </c>
      <c r="CD1" s="135" t="s">
        <v>8</v>
      </c>
      <c r="CE1" s="136" t="s">
        <v>9</v>
      </c>
      <c r="CF1" s="137" t="s">
        <v>10</v>
      </c>
      <c r="CG1" s="138" t="s">
        <v>0</v>
      </c>
      <c r="CH1" s="138" t="s">
        <v>1</v>
      </c>
      <c r="CI1" s="139" t="s">
        <v>436</v>
      </c>
      <c r="CJ1" s="140" t="s">
        <v>2</v>
      </c>
      <c r="CK1" s="140" t="s">
        <v>3</v>
      </c>
      <c r="CL1" s="140" t="s">
        <v>4</v>
      </c>
      <c r="CM1" s="141" t="s">
        <v>5</v>
      </c>
      <c r="CN1" s="142" t="s">
        <v>6</v>
      </c>
      <c r="CO1" s="143" t="s">
        <v>7</v>
      </c>
      <c r="CP1" s="144" t="s">
        <v>8</v>
      </c>
      <c r="CQ1" s="145" t="s">
        <v>9</v>
      </c>
      <c r="CR1" s="146" t="s">
        <v>10</v>
      </c>
    </row>
    <row r="2" spans="1:96" ht="18" customHeight="1">
      <c r="A2" s="2">
        <v>1</v>
      </c>
      <c r="B2" s="355" t="s">
        <v>452</v>
      </c>
      <c r="C2" s="355" t="s">
        <v>11</v>
      </c>
      <c r="D2" s="3" t="s">
        <v>12</v>
      </c>
      <c r="E2" s="4" t="s">
        <v>13</v>
      </c>
      <c r="F2" s="4" t="s">
        <v>14</v>
      </c>
      <c r="G2" s="5">
        <v>3</v>
      </c>
      <c r="H2" s="6">
        <v>1</v>
      </c>
      <c r="I2" s="356">
        <v>0.59</v>
      </c>
      <c r="J2" s="8">
        <v>3</v>
      </c>
      <c r="K2" s="7">
        <v>0.32</v>
      </c>
      <c r="L2" s="10" t="s">
        <v>46</v>
      </c>
      <c r="M2" s="12">
        <v>1</v>
      </c>
      <c r="N2" s="381" t="s">
        <v>50</v>
      </c>
      <c r="O2" s="382" t="s">
        <v>463</v>
      </c>
      <c r="P2" s="14" t="s">
        <v>51</v>
      </c>
      <c r="Q2" s="14" t="s">
        <v>52</v>
      </c>
      <c r="R2" s="15" t="s">
        <v>48</v>
      </c>
      <c r="S2" s="1">
        <v>4</v>
      </c>
      <c r="T2" s="13">
        <v>2</v>
      </c>
      <c r="U2" s="384">
        <v>8.36</v>
      </c>
      <c r="V2" s="13">
        <v>1</v>
      </c>
      <c r="W2" s="1">
        <v>5.84</v>
      </c>
      <c r="X2" s="12" t="s">
        <v>46</v>
      </c>
      <c r="Y2" s="19">
        <v>1</v>
      </c>
      <c r="Z2" s="19" t="s">
        <v>61</v>
      </c>
      <c r="AA2" s="20" t="s">
        <v>62</v>
      </c>
      <c r="AB2" s="21" t="s">
        <v>49</v>
      </c>
      <c r="AC2" s="22" t="s">
        <v>63</v>
      </c>
      <c r="AD2" s="21" t="s">
        <v>16</v>
      </c>
      <c r="AE2" s="19">
        <v>2</v>
      </c>
      <c r="AF2" s="19">
        <v>1</v>
      </c>
      <c r="AG2" s="23">
        <v>30.05</v>
      </c>
      <c r="AH2" s="24">
        <v>1</v>
      </c>
      <c r="AI2" s="25">
        <v>24.04</v>
      </c>
      <c r="AJ2" s="26" t="s">
        <v>46</v>
      </c>
      <c r="AK2" s="33" t="s">
        <v>84</v>
      </c>
      <c r="AL2" s="33"/>
      <c r="AM2" s="34" t="s">
        <v>85</v>
      </c>
      <c r="AN2" s="35" t="s">
        <v>60</v>
      </c>
      <c r="AO2" s="35" t="s">
        <v>86</v>
      </c>
      <c r="AP2" s="36" t="s">
        <v>87</v>
      </c>
      <c r="AQ2" s="37"/>
      <c r="AR2" s="36"/>
      <c r="AS2" s="36" t="s">
        <v>88</v>
      </c>
      <c r="AT2" s="36"/>
      <c r="AU2" s="36"/>
      <c r="AV2" s="36"/>
      <c r="AW2" s="45">
        <v>1</v>
      </c>
      <c r="AX2" s="45" t="s">
        <v>47</v>
      </c>
      <c r="AY2" s="46" t="s">
        <v>142</v>
      </c>
      <c r="AZ2" s="45" t="s">
        <v>143</v>
      </c>
      <c r="BA2" s="9" t="s">
        <v>144</v>
      </c>
      <c r="BB2" s="45" t="s">
        <v>16</v>
      </c>
      <c r="BC2" s="45">
        <v>1</v>
      </c>
      <c r="BD2" s="45">
        <v>2</v>
      </c>
      <c r="BE2" s="47">
        <v>2</v>
      </c>
      <c r="BF2" s="48">
        <v>2</v>
      </c>
      <c r="BG2" s="49">
        <v>1.5</v>
      </c>
      <c r="BH2" s="48" t="s">
        <v>46</v>
      </c>
      <c r="BI2" s="58">
        <v>1</v>
      </c>
      <c r="BJ2" s="58" t="s">
        <v>61</v>
      </c>
      <c r="BK2" s="59" t="s">
        <v>178</v>
      </c>
      <c r="BL2" s="57" t="s">
        <v>179</v>
      </c>
      <c r="BM2" s="58" t="s">
        <v>180</v>
      </c>
      <c r="BN2" s="57" t="s">
        <v>87</v>
      </c>
      <c r="BO2" s="58">
        <v>10</v>
      </c>
      <c r="BP2" s="58">
        <v>2</v>
      </c>
      <c r="BQ2" s="47">
        <v>16.23</v>
      </c>
      <c r="BR2" s="60">
        <v>1</v>
      </c>
      <c r="BS2" s="61">
        <v>12.2</v>
      </c>
      <c r="BT2" s="60" t="s">
        <v>46</v>
      </c>
      <c r="BU2" s="64">
        <v>1</v>
      </c>
      <c r="BV2" s="65"/>
      <c r="BW2" s="66" t="s">
        <v>195</v>
      </c>
      <c r="BX2" s="64" t="s">
        <v>196</v>
      </c>
      <c r="BY2" s="64" t="s">
        <v>197</v>
      </c>
      <c r="BZ2" s="67" t="s">
        <v>16</v>
      </c>
      <c r="CA2" s="64">
        <v>1</v>
      </c>
      <c r="CB2" s="64">
        <v>2</v>
      </c>
      <c r="CC2" s="68">
        <v>1.25</v>
      </c>
      <c r="CD2" s="64"/>
      <c r="CE2" s="68">
        <v>0.85</v>
      </c>
      <c r="CF2" s="64" t="s">
        <v>198</v>
      </c>
      <c r="CG2" s="1">
        <v>1</v>
      </c>
      <c r="CI2" s="70" t="s">
        <v>222</v>
      </c>
      <c r="CJ2" s="73" t="s">
        <v>223</v>
      </c>
      <c r="CK2" s="74" t="s">
        <v>224</v>
      </c>
      <c r="CL2" s="74" t="s">
        <v>16</v>
      </c>
      <c r="CM2" s="74">
        <v>1</v>
      </c>
      <c r="CN2" s="74"/>
      <c r="CO2" s="75">
        <v>11.13</v>
      </c>
      <c r="CP2" s="74"/>
      <c r="CQ2" s="75">
        <v>8.56</v>
      </c>
      <c r="CR2" s="74" t="s">
        <v>198</v>
      </c>
    </row>
    <row r="3" spans="1:96" ht="18" customHeight="1">
      <c r="A3" s="2">
        <v>2</v>
      </c>
      <c r="B3" s="355" t="s">
        <v>19</v>
      </c>
      <c r="C3" s="355" t="s">
        <v>20</v>
      </c>
      <c r="D3" s="3" t="s">
        <v>12</v>
      </c>
      <c r="E3" s="9" t="s">
        <v>13</v>
      </c>
      <c r="F3" s="8" t="s">
        <v>16</v>
      </c>
      <c r="G3" s="5">
        <v>0</v>
      </c>
      <c r="H3" s="8">
        <v>1</v>
      </c>
      <c r="I3" s="356">
        <v>0.85</v>
      </c>
      <c r="J3" s="8">
        <v>3</v>
      </c>
      <c r="K3" s="7">
        <v>0.49</v>
      </c>
      <c r="L3" s="10" t="s">
        <v>46</v>
      </c>
      <c r="M3" s="12">
        <v>2</v>
      </c>
      <c r="N3" s="381" t="s">
        <v>53</v>
      </c>
      <c r="O3" s="381" t="s">
        <v>464</v>
      </c>
      <c r="P3" s="14" t="s">
        <v>51</v>
      </c>
      <c r="Q3" s="14" t="s">
        <v>52</v>
      </c>
      <c r="R3" s="15" t="s">
        <v>48</v>
      </c>
      <c r="S3" s="1">
        <v>1</v>
      </c>
      <c r="T3" s="13">
        <v>2</v>
      </c>
      <c r="U3" s="384">
        <v>9.59</v>
      </c>
      <c r="V3" s="13">
        <v>2</v>
      </c>
      <c r="W3" s="1">
        <v>6.77</v>
      </c>
      <c r="X3" s="12" t="s">
        <v>46</v>
      </c>
      <c r="Y3" s="19">
        <v>2</v>
      </c>
      <c r="Z3" s="19" t="s">
        <v>61</v>
      </c>
      <c r="AA3" s="20" t="s">
        <v>64</v>
      </c>
      <c r="AB3" s="21" t="s">
        <v>49</v>
      </c>
      <c r="AC3" s="22" t="s">
        <v>63</v>
      </c>
      <c r="AD3" s="21" t="s">
        <v>16</v>
      </c>
      <c r="AE3" s="19">
        <v>2</v>
      </c>
      <c r="AF3" s="19">
        <v>1</v>
      </c>
      <c r="AG3" s="23">
        <v>5.184</v>
      </c>
      <c r="AH3" s="24">
        <v>2</v>
      </c>
      <c r="AI3" s="25">
        <v>4.151249999999999</v>
      </c>
      <c r="AJ3" s="26" t="s">
        <v>46</v>
      </c>
      <c r="AK3" s="33" t="s">
        <v>89</v>
      </c>
      <c r="AL3" s="37"/>
      <c r="AM3" s="38" t="s">
        <v>90</v>
      </c>
      <c r="AN3" s="35" t="s">
        <v>60</v>
      </c>
      <c r="AO3" s="33" t="s">
        <v>86</v>
      </c>
      <c r="AP3" s="35" t="s">
        <v>87</v>
      </c>
      <c r="AQ3" s="37"/>
      <c r="AR3" s="35"/>
      <c r="AS3" s="36" t="s">
        <v>91</v>
      </c>
      <c r="AT3" s="36"/>
      <c r="AU3" s="36"/>
      <c r="AV3" s="36"/>
      <c r="AW3" s="45">
        <v>2</v>
      </c>
      <c r="AX3" s="48" t="s">
        <v>145</v>
      </c>
      <c r="AY3" s="46" t="s">
        <v>146</v>
      </c>
      <c r="AZ3" s="45" t="s">
        <v>143</v>
      </c>
      <c r="BA3" s="9" t="s">
        <v>144</v>
      </c>
      <c r="BB3" s="45" t="s">
        <v>16</v>
      </c>
      <c r="BC3" s="45">
        <v>1</v>
      </c>
      <c r="BD3" s="45">
        <v>2</v>
      </c>
      <c r="BE3" s="47">
        <v>88</v>
      </c>
      <c r="BF3" s="48">
        <v>1</v>
      </c>
      <c r="BG3" s="49">
        <v>35</v>
      </c>
      <c r="BH3" s="48" t="s">
        <v>46</v>
      </c>
      <c r="BI3" s="58">
        <v>2</v>
      </c>
      <c r="BJ3" s="58" t="s">
        <v>61</v>
      </c>
      <c r="BK3" s="59" t="s">
        <v>181</v>
      </c>
      <c r="BL3" s="57" t="s">
        <v>180</v>
      </c>
      <c r="BM3" s="58" t="s">
        <v>180</v>
      </c>
      <c r="BN3" s="57" t="s">
        <v>87</v>
      </c>
      <c r="BO3" s="58">
        <v>10</v>
      </c>
      <c r="BP3" s="58">
        <v>2</v>
      </c>
      <c r="BQ3" s="47">
        <v>17.23</v>
      </c>
      <c r="BR3" s="60">
        <v>1</v>
      </c>
      <c r="BS3" s="61">
        <v>13.2</v>
      </c>
      <c r="BT3" s="60" t="s">
        <v>46</v>
      </c>
      <c r="BU3" s="64">
        <v>2</v>
      </c>
      <c r="BV3" s="65">
        <v>1903811550</v>
      </c>
      <c r="BW3" s="69" t="s">
        <v>199</v>
      </c>
      <c r="BX3" s="64" t="s">
        <v>196</v>
      </c>
      <c r="BY3" s="64" t="s">
        <v>197</v>
      </c>
      <c r="BZ3" s="67" t="s">
        <v>16</v>
      </c>
      <c r="CA3" s="64">
        <v>1</v>
      </c>
      <c r="CB3" s="64">
        <v>2</v>
      </c>
      <c r="CC3" s="68">
        <v>1.25</v>
      </c>
      <c r="CD3" s="64"/>
      <c r="CE3" s="68">
        <v>0.85</v>
      </c>
      <c r="CF3" s="64" t="s">
        <v>198</v>
      </c>
      <c r="CG3" s="1">
        <v>2</v>
      </c>
      <c r="CI3" s="70" t="s">
        <v>225</v>
      </c>
      <c r="CJ3" s="73" t="s">
        <v>226</v>
      </c>
      <c r="CK3" s="74" t="s">
        <v>224</v>
      </c>
      <c r="CL3" s="74" t="s">
        <v>16</v>
      </c>
      <c r="CM3" s="74">
        <v>1</v>
      </c>
      <c r="CN3" s="74"/>
      <c r="CO3" s="75">
        <v>12.43</v>
      </c>
      <c r="CP3" s="74"/>
      <c r="CQ3" s="75">
        <v>9.56</v>
      </c>
      <c r="CR3" s="74" t="s">
        <v>198</v>
      </c>
    </row>
    <row r="4" spans="1:96" ht="18" customHeight="1">
      <c r="A4" s="2">
        <v>3</v>
      </c>
      <c r="B4" s="355" t="s">
        <v>17</v>
      </c>
      <c r="C4" s="355" t="s">
        <v>18</v>
      </c>
      <c r="D4" s="3" t="s">
        <v>12</v>
      </c>
      <c r="E4" s="9" t="s">
        <v>13</v>
      </c>
      <c r="F4" s="8" t="s">
        <v>16</v>
      </c>
      <c r="G4" s="5">
        <v>0</v>
      </c>
      <c r="H4" s="8">
        <v>2</v>
      </c>
      <c r="I4" s="356">
        <v>0.95</v>
      </c>
      <c r="J4" s="8">
        <v>3</v>
      </c>
      <c r="K4" s="7">
        <v>2.06</v>
      </c>
      <c r="L4" s="10" t="s">
        <v>46</v>
      </c>
      <c r="M4" s="12">
        <v>3</v>
      </c>
      <c r="N4" s="381" t="s">
        <v>54</v>
      </c>
      <c r="O4" s="381" t="s">
        <v>465</v>
      </c>
      <c r="P4" s="14" t="s">
        <v>51</v>
      </c>
      <c r="Q4" s="14" t="s">
        <v>52</v>
      </c>
      <c r="R4" s="15" t="s">
        <v>48</v>
      </c>
      <c r="T4" s="13">
        <v>2</v>
      </c>
      <c r="U4" s="384">
        <v>20.66</v>
      </c>
      <c r="V4" s="13">
        <v>3</v>
      </c>
      <c r="W4" s="1">
        <v>14.43</v>
      </c>
      <c r="X4" s="12" t="s">
        <v>46</v>
      </c>
      <c r="Y4" s="19">
        <v>3</v>
      </c>
      <c r="Z4" s="19" t="s">
        <v>61</v>
      </c>
      <c r="AA4" s="20" t="s">
        <v>65</v>
      </c>
      <c r="AB4" s="21" t="s">
        <v>66</v>
      </c>
      <c r="AC4" s="22" t="s">
        <v>63</v>
      </c>
      <c r="AD4" s="21" t="s">
        <v>16</v>
      </c>
      <c r="AE4" s="19">
        <v>2</v>
      </c>
      <c r="AF4" s="19">
        <v>1</v>
      </c>
      <c r="AG4" s="23">
        <v>6.1964999999999995</v>
      </c>
      <c r="AH4" s="24">
        <v>3</v>
      </c>
      <c r="AI4" s="25">
        <v>5.163749999999999</v>
      </c>
      <c r="AJ4" s="26" t="s">
        <v>46</v>
      </c>
      <c r="AK4" s="33" t="s">
        <v>92</v>
      </c>
      <c r="AL4" s="33"/>
      <c r="AM4" s="39" t="s">
        <v>93</v>
      </c>
      <c r="AN4" s="35" t="s">
        <v>86</v>
      </c>
      <c r="AO4" s="33" t="s">
        <v>60</v>
      </c>
      <c r="AP4" s="40" t="s">
        <v>87</v>
      </c>
      <c r="AQ4" s="37"/>
      <c r="AR4" s="40"/>
      <c r="AS4" s="36">
        <v>285</v>
      </c>
      <c r="AT4" s="36"/>
      <c r="AU4" s="36"/>
      <c r="AV4" s="36"/>
      <c r="AW4" s="45">
        <v>3</v>
      </c>
      <c r="AX4" s="45" t="s">
        <v>147</v>
      </c>
      <c r="AY4" s="46" t="s">
        <v>148</v>
      </c>
      <c r="AZ4" s="45" t="s">
        <v>143</v>
      </c>
      <c r="BA4" s="9" t="s">
        <v>144</v>
      </c>
      <c r="BB4" s="45" t="s">
        <v>16</v>
      </c>
      <c r="BC4" s="45">
        <v>1</v>
      </c>
      <c r="BD4" s="45">
        <v>2</v>
      </c>
      <c r="BE4" s="47">
        <v>29.5</v>
      </c>
      <c r="BF4" s="48">
        <v>1</v>
      </c>
      <c r="BG4" s="49">
        <v>23.6</v>
      </c>
      <c r="BH4" s="48" t="s">
        <v>46</v>
      </c>
      <c r="BI4" s="58">
        <v>3</v>
      </c>
      <c r="BJ4" s="58" t="s">
        <v>61</v>
      </c>
      <c r="BK4" s="62" t="s">
        <v>182</v>
      </c>
      <c r="BL4" s="57" t="s">
        <v>180</v>
      </c>
      <c r="BM4" s="58" t="s">
        <v>180</v>
      </c>
      <c r="BN4" s="57" t="s">
        <v>87</v>
      </c>
      <c r="BO4" s="58">
        <v>10</v>
      </c>
      <c r="BP4" s="58">
        <v>2</v>
      </c>
      <c r="BQ4" s="47">
        <v>18.23</v>
      </c>
      <c r="BR4" s="60">
        <v>1</v>
      </c>
      <c r="BS4" s="61">
        <v>14.2</v>
      </c>
      <c r="BT4" s="60" t="s">
        <v>46</v>
      </c>
      <c r="BU4" s="64">
        <v>3</v>
      </c>
      <c r="BV4" s="65" t="s">
        <v>200</v>
      </c>
      <c r="BW4" s="70" t="s">
        <v>201</v>
      </c>
      <c r="BX4" s="64" t="s">
        <v>196</v>
      </c>
      <c r="BY4" s="64" t="s">
        <v>197</v>
      </c>
      <c r="BZ4" s="67"/>
      <c r="CA4" s="64">
        <v>1</v>
      </c>
      <c r="CB4" s="64">
        <v>2</v>
      </c>
      <c r="CC4" s="68">
        <v>2.25</v>
      </c>
      <c r="CD4" s="64"/>
      <c r="CE4" s="68">
        <v>1.85</v>
      </c>
      <c r="CF4" s="64" t="s">
        <v>198</v>
      </c>
      <c r="CG4" s="1">
        <v>3</v>
      </c>
      <c r="CI4" s="70" t="s">
        <v>227</v>
      </c>
      <c r="CJ4" s="73" t="s">
        <v>66</v>
      </c>
      <c r="CK4" s="74" t="s">
        <v>224</v>
      </c>
      <c r="CL4" s="74" t="s">
        <v>16</v>
      </c>
      <c r="CM4" s="74">
        <v>1</v>
      </c>
      <c r="CN4" s="74"/>
      <c r="CO4" s="75">
        <v>13.73</v>
      </c>
      <c r="CP4" s="74"/>
      <c r="CQ4" s="75">
        <v>10.56</v>
      </c>
      <c r="CR4" s="74" t="s">
        <v>198</v>
      </c>
    </row>
    <row r="5" spans="1:96" ht="18" customHeight="1">
      <c r="A5" s="2">
        <v>4</v>
      </c>
      <c r="B5" s="355" t="s">
        <v>23</v>
      </c>
      <c r="C5" s="355" t="s">
        <v>24</v>
      </c>
      <c r="D5" s="3" t="s">
        <v>12</v>
      </c>
      <c r="E5" s="9" t="s">
        <v>13</v>
      </c>
      <c r="F5" s="8" t="s">
        <v>16</v>
      </c>
      <c r="G5" s="5">
        <v>2</v>
      </c>
      <c r="H5" s="8">
        <v>2</v>
      </c>
      <c r="I5" s="357">
        <v>1.54</v>
      </c>
      <c r="J5" s="8">
        <v>3</v>
      </c>
      <c r="K5" s="7">
        <v>2.06</v>
      </c>
      <c r="L5" s="10" t="s">
        <v>46</v>
      </c>
      <c r="M5" s="12">
        <v>4</v>
      </c>
      <c r="N5" s="381" t="s">
        <v>466</v>
      </c>
      <c r="O5" s="381" t="s">
        <v>467</v>
      </c>
      <c r="P5" s="14" t="s">
        <v>51</v>
      </c>
      <c r="Q5" s="14" t="s">
        <v>52</v>
      </c>
      <c r="R5" s="15" t="s">
        <v>48</v>
      </c>
      <c r="S5" s="1">
        <v>1</v>
      </c>
      <c r="T5" s="13">
        <v>2</v>
      </c>
      <c r="U5" s="384">
        <v>24</v>
      </c>
      <c r="V5" s="13">
        <v>1</v>
      </c>
      <c r="W5" s="1">
        <v>23.71</v>
      </c>
      <c r="X5" s="12" t="s">
        <v>46</v>
      </c>
      <c r="Y5" s="19">
        <v>4</v>
      </c>
      <c r="Z5" s="19">
        <v>6011145</v>
      </c>
      <c r="AA5" s="20" t="s">
        <v>67</v>
      </c>
      <c r="AB5" s="21" t="s">
        <v>66</v>
      </c>
      <c r="AC5" s="22" t="s">
        <v>63</v>
      </c>
      <c r="AD5" s="21" t="s">
        <v>16</v>
      </c>
      <c r="AE5" s="19">
        <v>2</v>
      </c>
      <c r="AF5" s="19">
        <v>1</v>
      </c>
      <c r="AG5" s="23">
        <v>7.209</v>
      </c>
      <c r="AH5" s="24">
        <v>1</v>
      </c>
      <c r="AI5" s="25">
        <v>9.47</v>
      </c>
      <c r="AJ5" s="26" t="s">
        <v>46</v>
      </c>
      <c r="AK5" s="33" t="s">
        <v>94</v>
      </c>
      <c r="AL5" s="33"/>
      <c r="AM5" s="41" t="s">
        <v>95</v>
      </c>
      <c r="AN5" s="35" t="s">
        <v>86</v>
      </c>
      <c r="AO5" s="33" t="s">
        <v>60</v>
      </c>
      <c r="AP5" s="36" t="s">
        <v>87</v>
      </c>
      <c r="AQ5" s="37"/>
      <c r="AR5" s="36"/>
      <c r="AS5" s="36" t="s">
        <v>96</v>
      </c>
      <c r="AT5" s="36"/>
      <c r="AU5" s="36"/>
      <c r="AV5" s="36"/>
      <c r="AW5" s="45">
        <v>4</v>
      </c>
      <c r="AX5" s="45" t="s">
        <v>149</v>
      </c>
      <c r="AY5" s="46" t="s">
        <v>150</v>
      </c>
      <c r="AZ5" s="45" t="s">
        <v>143</v>
      </c>
      <c r="BA5" s="9" t="s">
        <v>144</v>
      </c>
      <c r="BB5" s="45" t="s">
        <v>16</v>
      </c>
      <c r="BC5" s="45">
        <v>1</v>
      </c>
      <c r="BD5" s="45">
        <v>2</v>
      </c>
      <c r="BE5" s="47">
        <v>4.68</v>
      </c>
      <c r="BF5" s="48">
        <v>2</v>
      </c>
      <c r="BG5" s="49">
        <v>3.25</v>
      </c>
      <c r="BH5" s="48" t="s">
        <v>46</v>
      </c>
      <c r="BI5" s="58">
        <v>4</v>
      </c>
      <c r="BJ5" s="58" t="s">
        <v>61</v>
      </c>
      <c r="BK5" s="62" t="s">
        <v>183</v>
      </c>
      <c r="BL5" s="57" t="s">
        <v>180</v>
      </c>
      <c r="BM5" s="58" t="s">
        <v>180</v>
      </c>
      <c r="BN5" s="57" t="s">
        <v>87</v>
      </c>
      <c r="BO5" s="58">
        <v>10</v>
      </c>
      <c r="BP5" s="58">
        <v>2</v>
      </c>
      <c r="BQ5" s="47">
        <v>19.23</v>
      </c>
      <c r="BR5" s="60">
        <v>1</v>
      </c>
      <c r="BS5" s="61">
        <v>15.2</v>
      </c>
      <c r="BT5" s="60" t="s">
        <v>46</v>
      </c>
      <c r="BU5" s="64">
        <v>4</v>
      </c>
      <c r="BV5" s="65">
        <v>1903811634</v>
      </c>
      <c r="BW5" s="70" t="s">
        <v>202</v>
      </c>
      <c r="BX5" s="64" t="s">
        <v>196</v>
      </c>
      <c r="BY5" s="64" t="s">
        <v>197</v>
      </c>
      <c r="BZ5" s="67" t="s">
        <v>16</v>
      </c>
      <c r="CA5" s="64">
        <v>1</v>
      </c>
      <c r="CB5" s="64">
        <v>2</v>
      </c>
      <c r="CC5" s="68">
        <v>3.25</v>
      </c>
      <c r="CD5" s="64"/>
      <c r="CE5" s="68">
        <v>2.85</v>
      </c>
      <c r="CF5" s="64" t="s">
        <v>198</v>
      </c>
      <c r="CG5" s="1">
        <v>4</v>
      </c>
      <c r="CI5" s="69" t="s">
        <v>228</v>
      </c>
      <c r="CJ5" s="73" t="s">
        <v>140</v>
      </c>
      <c r="CK5" s="74" t="s">
        <v>224</v>
      </c>
      <c r="CL5" s="74" t="s">
        <v>229</v>
      </c>
      <c r="CM5" s="74">
        <v>1</v>
      </c>
      <c r="CN5" s="74"/>
      <c r="CO5" s="75">
        <v>6.76</v>
      </c>
      <c r="CP5" s="74"/>
      <c r="CQ5" s="75">
        <v>5.2</v>
      </c>
      <c r="CR5" s="74" t="s">
        <v>198</v>
      </c>
    </row>
    <row r="6" spans="1:96" ht="18" customHeight="1">
      <c r="A6" s="2">
        <v>5</v>
      </c>
      <c r="B6" s="355" t="s">
        <v>21</v>
      </c>
      <c r="C6" s="355" t="s">
        <v>22</v>
      </c>
      <c r="D6" s="3" t="s">
        <v>12</v>
      </c>
      <c r="E6" s="9" t="s">
        <v>13</v>
      </c>
      <c r="F6" s="8" t="s">
        <v>16</v>
      </c>
      <c r="G6" s="5">
        <v>16</v>
      </c>
      <c r="H6" s="8">
        <v>2</v>
      </c>
      <c r="I6" s="357">
        <v>1.54</v>
      </c>
      <c r="J6" s="8">
        <v>3</v>
      </c>
      <c r="K6" s="7">
        <v>1.05</v>
      </c>
      <c r="L6" s="10" t="s">
        <v>46</v>
      </c>
      <c r="M6" s="12">
        <v>5</v>
      </c>
      <c r="N6" s="381" t="s">
        <v>55</v>
      </c>
      <c r="O6" s="381" t="s">
        <v>468</v>
      </c>
      <c r="P6" s="14" t="s">
        <v>51</v>
      </c>
      <c r="Q6" s="14" t="s">
        <v>52</v>
      </c>
      <c r="R6" s="15" t="s">
        <v>48</v>
      </c>
      <c r="T6" s="13">
        <v>2</v>
      </c>
      <c r="U6" s="384">
        <v>33.23</v>
      </c>
      <c r="V6" s="13">
        <v>2</v>
      </c>
      <c r="W6" s="1">
        <v>54.57</v>
      </c>
      <c r="X6" s="12" t="s">
        <v>46</v>
      </c>
      <c r="Y6" s="19">
        <v>5</v>
      </c>
      <c r="Z6" s="19">
        <v>6013045</v>
      </c>
      <c r="AA6" s="20" t="s">
        <v>68</v>
      </c>
      <c r="AB6" s="21" t="s">
        <v>66</v>
      </c>
      <c r="AC6" s="22" t="s">
        <v>63</v>
      </c>
      <c r="AD6" s="21" t="s">
        <v>16</v>
      </c>
      <c r="AE6" s="19">
        <v>2</v>
      </c>
      <c r="AF6" s="19">
        <v>1</v>
      </c>
      <c r="AG6" s="23">
        <v>8.221499999999999</v>
      </c>
      <c r="AH6" s="24">
        <v>2</v>
      </c>
      <c r="AI6" s="25">
        <v>10.53</v>
      </c>
      <c r="AJ6" s="26" t="s">
        <v>46</v>
      </c>
      <c r="AK6" s="33" t="s">
        <v>97</v>
      </c>
      <c r="AL6" s="33"/>
      <c r="AM6" s="39" t="s">
        <v>98</v>
      </c>
      <c r="AN6" s="35" t="s">
        <v>60</v>
      </c>
      <c r="AO6" s="33" t="s">
        <v>86</v>
      </c>
      <c r="AP6" s="35" t="s">
        <v>87</v>
      </c>
      <c r="AQ6" s="37"/>
      <c r="AR6" s="35"/>
      <c r="AS6" s="36" t="s">
        <v>99</v>
      </c>
      <c r="AT6" s="36"/>
      <c r="AU6" s="36"/>
      <c r="AV6" s="36"/>
      <c r="AW6" s="45">
        <v>5</v>
      </c>
      <c r="AX6" s="45" t="s">
        <v>47</v>
      </c>
      <c r="AY6" s="46" t="s">
        <v>151</v>
      </c>
      <c r="AZ6" s="45" t="s">
        <v>152</v>
      </c>
      <c r="BA6" s="9" t="s">
        <v>144</v>
      </c>
      <c r="BB6" s="45" t="s">
        <v>16</v>
      </c>
      <c r="BC6" s="45">
        <v>1</v>
      </c>
      <c r="BD6" s="45">
        <v>2</v>
      </c>
      <c r="BE6" s="47">
        <v>6</v>
      </c>
      <c r="BF6" s="48">
        <v>2</v>
      </c>
      <c r="BG6" s="49">
        <v>5.5</v>
      </c>
      <c r="BH6" s="48" t="s">
        <v>46</v>
      </c>
      <c r="BI6" s="58">
        <v>5</v>
      </c>
      <c r="BJ6" s="58" t="s">
        <v>61</v>
      </c>
      <c r="BK6" s="62" t="s">
        <v>184</v>
      </c>
      <c r="BL6" s="57" t="s">
        <v>180</v>
      </c>
      <c r="BM6" s="58" t="s">
        <v>180</v>
      </c>
      <c r="BN6" s="57" t="s">
        <v>87</v>
      </c>
      <c r="BO6" s="58">
        <v>10</v>
      </c>
      <c r="BP6" s="58">
        <v>2</v>
      </c>
      <c r="BQ6" s="47">
        <v>20.23</v>
      </c>
      <c r="BR6" s="60">
        <v>1</v>
      </c>
      <c r="BS6" s="61">
        <v>16.2</v>
      </c>
      <c r="BT6" s="60" t="s">
        <v>46</v>
      </c>
      <c r="BU6" s="64">
        <v>5</v>
      </c>
      <c r="BV6" s="65"/>
      <c r="BW6" s="70" t="s">
        <v>203</v>
      </c>
      <c r="BX6" s="64" t="s">
        <v>204</v>
      </c>
      <c r="BY6" s="64" t="s">
        <v>197</v>
      </c>
      <c r="BZ6" s="67" t="s">
        <v>16</v>
      </c>
      <c r="CA6" s="64">
        <v>1</v>
      </c>
      <c r="CB6" s="64">
        <v>2</v>
      </c>
      <c r="CC6" s="68">
        <v>4.25</v>
      </c>
      <c r="CD6" s="64"/>
      <c r="CE6" s="68">
        <v>3.85</v>
      </c>
      <c r="CF6" s="64" t="s">
        <v>198</v>
      </c>
      <c r="CG6" s="1">
        <v>5</v>
      </c>
      <c r="CH6" s="44" t="s">
        <v>230</v>
      </c>
      <c r="CI6" s="69" t="s">
        <v>231</v>
      </c>
      <c r="CJ6" s="73" t="s">
        <v>140</v>
      </c>
      <c r="CK6" s="74" t="s">
        <v>224</v>
      </c>
      <c r="CL6" s="74" t="s">
        <v>14</v>
      </c>
      <c r="CM6" s="74">
        <v>1</v>
      </c>
      <c r="CN6" s="74"/>
      <c r="CO6" s="75">
        <v>16.33</v>
      </c>
      <c r="CP6" s="74"/>
      <c r="CQ6" s="75">
        <v>12.56</v>
      </c>
      <c r="CR6" s="74" t="s">
        <v>198</v>
      </c>
    </row>
    <row r="7" spans="1:96" ht="18" customHeight="1">
      <c r="A7" s="2">
        <v>6</v>
      </c>
      <c r="B7" s="355" t="s">
        <v>25</v>
      </c>
      <c r="C7" s="355" t="s">
        <v>26</v>
      </c>
      <c r="D7" s="3" t="s">
        <v>12</v>
      </c>
      <c r="E7" s="9" t="s">
        <v>13</v>
      </c>
      <c r="F7" s="8" t="s">
        <v>16</v>
      </c>
      <c r="G7" s="5">
        <v>17</v>
      </c>
      <c r="H7" s="8">
        <v>3</v>
      </c>
      <c r="I7" s="357">
        <v>3.23</v>
      </c>
      <c r="J7" s="8">
        <v>3</v>
      </c>
      <c r="K7" s="7">
        <v>1.05</v>
      </c>
      <c r="L7" s="10" t="s">
        <v>46</v>
      </c>
      <c r="M7" s="12">
        <v>6</v>
      </c>
      <c r="N7" s="381" t="s">
        <v>57</v>
      </c>
      <c r="O7" s="381" t="s">
        <v>469</v>
      </c>
      <c r="P7" s="14" t="s">
        <v>51</v>
      </c>
      <c r="Q7" s="14" t="s">
        <v>52</v>
      </c>
      <c r="R7" s="15" t="s">
        <v>48</v>
      </c>
      <c r="T7" s="13">
        <v>2</v>
      </c>
      <c r="U7" s="384">
        <v>52.52</v>
      </c>
      <c r="V7" s="13">
        <v>3</v>
      </c>
      <c r="W7" s="1">
        <v>37.49</v>
      </c>
      <c r="X7" s="12" t="s">
        <v>46</v>
      </c>
      <c r="Y7" s="19">
        <v>6</v>
      </c>
      <c r="Z7" s="19">
        <v>6010045</v>
      </c>
      <c r="AA7" s="20" t="s">
        <v>69</v>
      </c>
      <c r="AB7" s="21" t="s">
        <v>66</v>
      </c>
      <c r="AC7" s="22" t="s">
        <v>63</v>
      </c>
      <c r="AD7" s="21" t="s">
        <v>16</v>
      </c>
      <c r="AE7" s="19">
        <v>2</v>
      </c>
      <c r="AF7" s="19">
        <v>1</v>
      </c>
      <c r="AG7" s="23">
        <f>AI7*1.3</f>
        <v>10.868</v>
      </c>
      <c r="AH7" s="24">
        <v>3</v>
      </c>
      <c r="AI7" s="25">
        <v>8.36</v>
      </c>
      <c r="AJ7" s="26" t="s">
        <v>46</v>
      </c>
      <c r="AK7" s="33" t="s">
        <v>100</v>
      </c>
      <c r="AL7" s="33"/>
      <c r="AM7" s="39" t="s">
        <v>101</v>
      </c>
      <c r="AN7" s="35" t="s">
        <v>60</v>
      </c>
      <c r="AO7" s="33" t="s">
        <v>86</v>
      </c>
      <c r="AP7" s="35" t="s">
        <v>87</v>
      </c>
      <c r="AQ7" s="37"/>
      <c r="AR7" s="35"/>
      <c r="AS7" s="36" t="s">
        <v>102</v>
      </c>
      <c r="AT7" s="36"/>
      <c r="AU7" s="36"/>
      <c r="AV7" s="36"/>
      <c r="AW7" s="45">
        <v>6</v>
      </c>
      <c r="AX7" s="45" t="s">
        <v>47</v>
      </c>
      <c r="AY7" s="46" t="s">
        <v>153</v>
      </c>
      <c r="AZ7" s="45" t="s">
        <v>143</v>
      </c>
      <c r="BA7" s="9" t="s">
        <v>144</v>
      </c>
      <c r="BB7" s="45" t="s">
        <v>16</v>
      </c>
      <c r="BC7" s="45">
        <v>1</v>
      </c>
      <c r="BD7" s="45">
        <v>2</v>
      </c>
      <c r="BE7" s="47">
        <v>7</v>
      </c>
      <c r="BF7" s="48">
        <v>1</v>
      </c>
      <c r="BG7" s="49">
        <v>6.5</v>
      </c>
      <c r="BH7" s="48" t="s">
        <v>46</v>
      </c>
      <c r="BI7" s="58">
        <v>6</v>
      </c>
      <c r="BJ7" s="58" t="s">
        <v>61</v>
      </c>
      <c r="BK7" s="62" t="s">
        <v>185</v>
      </c>
      <c r="BL7" s="57" t="s">
        <v>180</v>
      </c>
      <c r="BM7" s="58" t="s">
        <v>180</v>
      </c>
      <c r="BN7" s="57" t="s">
        <v>87</v>
      </c>
      <c r="BO7" s="58">
        <v>10</v>
      </c>
      <c r="BP7" s="58">
        <v>2</v>
      </c>
      <c r="BQ7" s="47">
        <v>21.23</v>
      </c>
      <c r="BR7" s="60">
        <v>1</v>
      </c>
      <c r="BS7" s="61">
        <v>17.2</v>
      </c>
      <c r="BT7" s="60" t="s">
        <v>46</v>
      </c>
      <c r="BU7" s="64">
        <v>6</v>
      </c>
      <c r="BV7" s="65" t="s">
        <v>205</v>
      </c>
      <c r="BW7" s="70" t="s">
        <v>206</v>
      </c>
      <c r="BX7" s="64" t="s">
        <v>204</v>
      </c>
      <c r="BY7" s="64" t="s">
        <v>197</v>
      </c>
      <c r="BZ7" s="67" t="s">
        <v>16</v>
      </c>
      <c r="CA7" s="64">
        <v>1</v>
      </c>
      <c r="CB7" s="64">
        <v>2</v>
      </c>
      <c r="CC7" s="68">
        <v>5.25</v>
      </c>
      <c r="CD7" s="64"/>
      <c r="CE7" s="68">
        <v>4.85</v>
      </c>
      <c r="CF7" s="64" t="s">
        <v>198</v>
      </c>
      <c r="CG7" s="1">
        <v>6</v>
      </c>
      <c r="CH7" s="44"/>
      <c r="CI7" s="69" t="s">
        <v>232</v>
      </c>
      <c r="CJ7" s="73" t="s">
        <v>140</v>
      </c>
      <c r="CK7" s="74" t="s">
        <v>224</v>
      </c>
      <c r="CL7" s="74" t="s">
        <v>14</v>
      </c>
      <c r="CM7" s="74">
        <v>1</v>
      </c>
      <c r="CN7" s="74"/>
      <c r="CO7" s="75">
        <v>2.46</v>
      </c>
      <c r="CP7" s="74"/>
      <c r="CQ7" s="75">
        <v>1.89</v>
      </c>
      <c r="CR7" s="74" t="s">
        <v>198</v>
      </c>
    </row>
    <row r="8" spans="1:96" ht="18" customHeight="1">
      <c r="A8" s="2">
        <v>7</v>
      </c>
      <c r="B8" s="355" t="s">
        <v>27</v>
      </c>
      <c r="C8" s="355" t="s">
        <v>28</v>
      </c>
      <c r="D8" s="3" t="s">
        <v>12</v>
      </c>
      <c r="E8" s="9" t="s">
        <v>13</v>
      </c>
      <c r="F8" s="8" t="s">
        <v>16</v>
      </c>
      <c r="G8" s="5">
        <v>1</v>
      </c>
      <c r="H8" s="8">
        <v>3</v>
      </c>
      <c r="I8" s="357">
        <v>2.04</v>
      </c>
      <c r="J8" s="8">
        <v>3</v>
      </c>
      <c r="K8" s="7">
        <v>2.15</v>
      </c>
      <c r="L8" s="10" t="s">
        <v>46</v>
      </c>
      <c r="M8" s="12">
        <v>7</v>
      </c>
      <c r="N8" s="381" t="s">
        <v>56</v>
      </c>
      <c r="O8" s="381" t="s">
        <v>470</v>
      </c>
      <c r="P8" s="14" t="s">
        <v>51</v>
      </c>
      <c r="Q8" s="14" t="s">
        <v>52</v>
      </c>
      <c r="R8" s="15" t="s">
        <v>48</v>
      </c>
      <c r="S8" s="1">
        <v>1</v>
      </c>
      <c r="T8" s="13">
        <v>2</v>
      </c>
      <c r="U8" s="384">
        <v>76.45</v>
      </c>
      <c r="V8" s="13">
        <v>1</v>
      </c>
      <c r="W8" s="1">
        <v>3.81</v>
      </c>
      <c r="X8" s="12" t="s">
        <v>46</v>
      </c>
      <c r="Y8" s="19">
        <v>7</v>
      </c>
      <c r="Z8" s="19" t="s">
        <v>61</v>
      </c>
      <c r="AA8" s="20" t="s">
        <v>70</v>
      </c>
      <c r="AB8" s="21" t="s">
        <v>66</v>
      </c>
      <c r="AC8" s="22" t="s">
        <v>63</v>
      </c>
      <c r="AD8" s="21" t="s">
        <v>16</v>
      </c>
      <c r="AE8" s="19">
        <v>2</v>
      </c>
      <c r="AF8" s="19">
        <v>1</v>
      </c>
      <c r="AG8" s="23">
        <v>10.2465</v>
      </c>
      <c r="AH8" s="24">
        <v>1</v>
      </c>
      <c r="AI8" s="25">
        <v>9.21375</v>
      </c>
      <c r="AJ8" s="26" t="s">
        <v>46</v>
      </c>
      <c r="AK8" s="33" t="s">
        <v>103</v>
      </c>
      <c r="AL8" s="33"/>
      <c r="AM8" s="39" t="s">
        <v>104</v>
      </c>
      <c r="AN8" s="35" t="s">
        <v>105</v>
      </c>
      <c r="AO8" s="33" t="s">
        <v>86</v>
      </c>
      <c r="AP8" s="35" t="s">
        <v>87</v>
      </c>
      <c r="AQ8" s="37"/>
      <c r="AR8" s="35"/>
      <c r="AS8" s="36" t="s">
        <v>106</v>
      </c>
      <c r="AT8" s="36"/>
      <c r="AU8" s="36"/>
      <c r="AV8" s="36"/>
      <c r="AW8" s="45">
        <v>7</v>
      </c>
      <c r="AX8" s="45" t="s">
        <v>47</v>
      </c>
      <c r="AY8" s="46" t="s">
        <v>154</v>
      </c>
      <c r="AZ8" s="45" t="s">
        <v>152</v>
      </c>
      <c r="BA8" s="9" t="s">
        <v>144</v>
      </c>
      <c r="BB8" s="45" t="s">
        <v>16</v>
      </c>
      <c r="BC8" s="45">
        <v>1</v>
      </c>
      <c r="BD8" s="45">
        <v>2</v>
      </c>
      <c r="BE8" s="47">
        <v>8</v>
      </c>
      <c r="BF8" s="48">
        <v>1</v>
      </c>
      <c r="BG8" s="49">
        <v>7.5</v>
      </c>
      <c r="BH8" s="48" t="s">
        <v>46</v>
      </c>
      <c r="BI8" s="58">
        <v>7</v>
      </c>
      <c r="BJ8" s="58" t="s">
        <v>61</v>
      </c>
      <c r="BK8" s="62" t="s">
        <v>186</v>
      </c>
      <c r="BL8" s="57" t="s">
        <v>180</v>
      </c>
      <c r="BM8" s="58" t="s">
        <v>180</v>
      </c>
      <c r="BN8" s="57" t="s">
        <v>87</v>
      </c>
      <c r="BO8" s="58">
        <v>10</v>
      </c>
      <c r="BP8" s="58">
        <v>2</v>
      </c>
      <c r="BQ8" s="47">
        <v>22.23</v>
      </c>
      <c r="BR8" s="60">
        <v>1</v>
      </c>
      <c r="BS8" s="61">
        <v>18.2</v>
      </c>
      <c r="BT8" s="60" t="s">
        <v>46</v>
      </c>
      <c r="BU8" s="64">
        <v>7</v>
      </c>
      <c r="BV8" s="65"/>
      <c r="BW8" s="70" t="s">
        <v>207</v>
      </c>
      <c r="BX8" s="64" t="s">
        <v>204</v>
      </c>
      <c r="BY8" s="64" t="s">
        <v>197</v>
      </c>
      <c r="BZ8" s="67" t="s">
        <v>16</v>
      </c>
      <c r="CA8" s="64">
        <v>1</v>
      </c>
      <c r="CB8" s="64">
        <v>2</v>
      </c>
      <c r="CC8" s="68">
        <v>6.25</v>
      </c>
      <c r="CD8" s="64"/>
      <c r="CE8" s="68">
        <v>5.85</v>
      </c>
      <c r="CF8" s="64" t="s">
        <v>198</v>
      </c>
      <c r="CG8" s="1">
        <v>7</v>
      </c>
      <c r="CH8" s="44" t="s">
        <v>230</v>
      </c>
      <c r="CI8" s="69" t="s">
        <v>233</v>
      </c>
      <c r="CJ8" s="73" t="s">
        <v>140</v>
      </c>
      <c r="CK8" s="74" t="s">
        <v>224</v>
      </c>
      <c r="CL8" s="74" t="s">
        <v>14</v>
      </c>
      <c r="CM8" s="74">
        <v>1</v>
      </c>
      <c r="CN8" s="74"/>
      <c r="CO8" s="75">
        <v>0.83</v>
      </c>
      <c r="CP8" s="74"/>
      <c r="CQ8" s="75">
        <v>0.64</v>
      </c>
      <c r="CR8" s="74" t="s">
        <v>198</v>
      </c>
    </row>
    <row r="9" spans="1:96" ht="18" customHeight="1">
      <c r="A9" s="2">
        <v>8</v>
      </c>
      <c r="B9" s="355" t="s">
        <v>29</v>
      </c>
      <c r="C9" s="355" t="s">
        <v>30</v>
      </c>
      <c r="D9" s="3" t="s">
        <v>12</v>
      </c>
      <c r="E9" s="9" t="s">
        <v>13</v>
      </c>
      <c r="F9" s="8" t="s">
        <v>16</v>
      </c>
      <c r="G9" s="5">
        <v>11</v>
      </c>
      <c r="H9" s="8">
        <v>3</v>
      </c>
      <c r="I9" s="357">
        <v>1.74</v>
      </c>
      <c r="J9" s="8">
        <v>3</v>
      </c>
      <c r="K9" s="7">
        <v>1.36</v>
      </c>
      <c r="L9" s="10" t="s">
        <v>46</v>
      </c>
      <c r="M9" s="12">
        <v>8</v>
      </c>
      <c r="N9" s="381" t="s">
        <v>471</v>
      </c>
      <c r="O9" s="381" t="s">
        <v>472</v>
      </c>
      <c r="P9" s="14" t="s">
        <v>51</v>
      </c>
      <c r="Q9" s="14" t="s">
        <v>52</v>
      </c>
      <c r="R9" s="15" t="s">
        <v>48</v>
      </c>
      <c r="T9" s="13">
        <v>2</v>
      </c>
      <c r="U9" s="384">
        <v>106.66</v>
      </c>
      <c r="V9" s="13">
        <v>2</v>
      </c>
      <c r="W9" s="1">
        <v>3.81</v>
      </c>
      <c r="X9" s="12" t="s">
        <v>46</v>
      </c>
      <c r="Y9" s="19">
        <v>8</v>
      </c>
      <c r="Z9" s="19" t="s">
        <v>61</v>
      </c>
      <c r="AA9" s="28" t="s">
        <v>71</v>
      </c>
      <c r="AB9" s="21" t="s">
        <v>66</v>
      </c>
      <c r="AC9" s="22" t="s">
        <v>63</v>
      </c>
      <c r="AD9" s="21" t="s">
        <v>16</v>
      </c>
      <c r="AE9" s="19">
        <v>2</v>
      </c>
      <c r="AF9" s="19">
        <v>1</v>
      </c>
      <c r="AG9" s="23">
        <v>11.258999999999999</v>
      </c>
      <c r="AH9" s="24">
        <v>2</v>
      </c>
      <c r="AI9" s="25">
        <v>10.226249999999999</v>
      </c>
      <c r="AJ9" s="26" t="s">
        <v>46</v>
      </c>
      <c r="AK9" s="33" t="s">
        <v>107</v>
      </c>
      <c r="AL9" s="33"/>
      <c r="AM9" s="42" t="s">
        <v>108</v>
      </c>
      <c r="AN9" s="35" t="s">
        <v>60</v>
      </c>
      <c r="AO9" s="33" t="s">
        <v>86</v>
      </c>
      <c r="AP9" s="35" t="s">
        <v>87</v>
      </c>
      <c r="AQ9" s="37"/>
      <c r="AR9" s="35"/>
      <c r="AS9" s="36" t="s">
        <v>109</v>
      </c>
      <c r="AT9" s="36"/>
      <c r="AU9" s="36"/>
      <c r="AV9" s="36"/>
      <c r="AW9" s="45">
        <v>8</v>
      </c>
      <c r="AX9" s="50" t="s">
        <v>155</v>
      </c>
      <c r="AY9" s="51" t="s">
        <v>156</v>
      </c>
      <c r="AZ9" s="45" t="s">
        <v>157</v>
      </c>
      <c r="BA9" s="9" t="s">
        <v>144</v>
      </c>
      <c r="BB9" s="45" t="s">
        <v>16</v>
      </c>
      <c r="BC9" s="45">
        <v>1</v>
      </c>
      <c r="BD9" s="45">
        <v>2</v>
      </c>
      <c r="BE9" s="47">
        <v>9</v>
      </c>
      <c r="BF9" s="48">
        <v>2</v>
      </c>
      <c r="BG9" s="49">
        <v>8.5</v>
      </c>
      <c r="BH9" s="48" t="s">
        <v>46</v>
      </c>
      <c r="BI9" s="58">
        <v>8</v>
      </c>
      <c r="BJ9" s="58" t="s">
        <v>61</v>
      </c>
      <c r="BK9" s="62" t="s">
        <v>187</v>
      </c>
      <c r="BL9" s="57" t="s">
        <v>180</v>
      </c>
      <c r="BM9" s="58" t="s">
        <v>180</v>
      </c>
      <c r="BN9" s="57" t="s">
        <v>87</v>
      </c>
      <c r="BO9" s="58">
        <v>10</v>
      </c>
      <c r="BP9" s="58">
        <v>2</v>
      </c>
      <c r="BQ9" s="47">
        <v>23.23</v>
      </c>
      <c r="BR9" s="60">
        <v>1</v>
      </c>
      <c r="BS9" s="61">
        <v>19.2</v>
      </c>
      <c r="BT9" s="60" t="s">
        <v>46</v>
      </c>
      <c r="BU9" s="64">
        <v>8</v>
      </c>
      <c r="BV9" s="65"/>
      <c r="BW9" s="70" t="s">
        <v>208</v>
      </c>
      <c r="BX9" s="64" t="s">
        <v>204</v>
      </c>
      <c r="BY9" s="64" t="s">
        <v>197</v>
      </c>
      <c r="BZ9" s="67" t="s">
        <v>16</v>
      </c>
      <c r="CA9" s="64">
        <v>1</v>
      </c>
      <c r="CB9" s="64">
        <v>2</v>
      </c>
      <c r="CC9" s="68">
        <v>7.25</v>
      </c>
      <c r="CD9" s="64"/>
      <c r="CE9" s="68">
        <v>6.85</v>
      </c>
      <c r="CF9" s="64" t="s">
        <v>198</v>
      </c>
      <c r="CG9" s="1">
        <v>8</v>
      </c>
      <c r="CH9" s="44"/>
      <c r="CI9" s="69" t="s">
        <v>234</v>
      </c>
      <c r="CJ9" s="73" t="s">
        <v>140</v>
      </c>
      <c r="CK9" s="74" t="s">
        <v>224</v>
      </c>
      <c r="CL9" s="74" t="s">
        <v>14</v>
      </c>
      <c r="CM9" s="74">
        <v>1</v>
      </c>
      <c r="CN9" s="74"/>
      <c r="CO9" s="75">
        <v>0.83</v>
      </c>
      <c r="CP9" s="74"/>
      <c r="CQ9" s="75">
        <v>0.64</v>
      </c>
      <c r="CR9" s="74" t="s">
        <v>198</v>
      </c>
    </row>
    <row r="10" spans="1:96" ht="18" customHeight="1">
      <c r="A10" s="2">
        <v>9</v>
      </c>
      <c r="B10" s="355" t="s">
        <v>31</v>
      </c>
      <c r="C10" s="355" t="s">
        <v>32</v>
      </c>
      <c r="D10" s="3" t="s">
        <v>12</v>
      </c>
      <c r="E10" s="9" t="s">
        <v>13</v>
      </c>
      <c r="F10" s="8" t="s">
        <v>16</v>
      </c>
      <c r="G10" s="5">
        <v>14</v>
      </c>
      <c r="H10" s="8">
        <v>3</v>
      </c>
      <c r="I10" s="357">
        <v>1.74</v>
      </c>
      <c r="J10" s="8">
        <v>3</v>
      </c>
      <c r="K10" s="7">
        <v>1.18</v>
      </c>
      <c r="L10" s="10" t="s">
        <v>46</v>
      </c>
      <c r="M10" s="12">
        <v>9</v>
      </c>
      <c r="N10" s="381" t="s">
        <v>473</v>
      </c>
      <c r="O10" s="381" t="s">
        <v>474</v>
      </c>
      <c r="P10" s="14" t="s">
        <v>51</v>
      </c>
      <c r="Q10" s="14" t="s">
        <v>52</v>
      </c>
      <c r="R10" s="15" t="s">
        <v>48</v>
      </c>
      <c r="S10" s="1">
        <v>1</v>
      </c>
      <c r="T10" s="13">
        <v>2</v>
      </c>
      <c r="U10" s="384">
        <v>25.36</v>
      </c>
      <c r="V10" s="13">
        <v>3</v>
      </c>
      <c r="W10" s="1">
        <v>81.15</v>
      </c>
      <c r="X10" s="12" t="s">
        <v>46</v>
      </c>
      <c r="Y10" s="19">
        <v>9</v>
      </c>
      <c r="Z10" s="19">
        <v>2952</v>
      </c>
      <c r="AA10" s="20" t="s">
        <v>72</v>
      </c>
      <c r="AB10" s="29" t="s">
        <v>73</v>
      </c>
      <c r="AC10" s="22" t="s">
        <v>63</v>
      </c>
      <c r="AD10" s="21" t="s">
        <v>16</v>
      </c>
      <c r="AE10" s="19">
        <v>2</v>
      </c>
      <c r="AF10" s="19">
        <v>1</v>
      </c>
      <c r="AG10" s="23">
        <v>12.271499999999998</v>
      </c>
      <c r="AH10" s="24">
        <v>3</v>
      </c>
      <c r="AI10" s="25">
        <v>11.23875</v>
      </c>
      <c r="AJ10" s="26" t="s">
        <v>46</v>
      </c>
      <c r="AK10" s="33" t="s">
        <v>110</v>
      </c>
      <c r="AL10" s="33"/>
      <c r="AM10" s="42" t="s">
        <v>111</v>
      </c>
      <c r="AN10" s="35" t="s">
        <v>60</v>
      </c>
      <c r="AO10" s="33" t="s">
        <v>86</v>
      </c>
      <c r="AP10" s="35" t="s">
        <v>87</v>
      </c>
      <c r="AQ10" s="37"/>
      <c r="AR10" s="35"/>
      <c r="AS10" s="36" t="s">
        <v>112</v>
      </c>
      <c r="AT10" s="36"/>
      <c r="AU10" s="36"/>
      <c r="AV10" s="36"/>
      <c r="AW10" s="45">
        <v>9</v>
      </c>
      <c r="AX10" s="50" t="s">
        <v>158</v>
      </c>
      <c r="AY10" s="51" t="s">
        <v>159</v>
      </c>
      <c r="AZ10" s="45" t="s">
        <v>157</v>
      </c>
      <c r="BA10" s="9" t="s">
        <v>144</v>
      </c>
      <c r="BB10" s="45" t="s">
        <v>16</v>
      </c>
      <c r="BC10" s="45">
        <v>1</v>
      </c>
      <c r="BD10" s="45">
        <v>2</v>
      </c>
      <c r="BE10" s="47">
        <v>10</v>
      </c>
      <c r="BF10" s="48">
        <v>1</v>
      </c>
      <c r="BG10" s="49">
        <v>9.5</v>
      </c>
      <c r="BH10" s="48" t="s">
        <v>46</v>
      </c>
      <c r="BI10" s="58">
        <v>9</v>
      </c>
      <c r="BJ10" s="58" t="s">
        <v>61</v>
      </c>
      <c r="BK10" s="62" t="s">
        <v>188</v>
      </c>
      <c r="BL10" s="57" t="s">
        <v>180</v>
      </c>
      <c r="BM10" s="58" t="s">
        <v>180</v>
      </c>
      <c r="BN10" s="57" t="s">
        <v>87</v>
      </c>
      <c r="BO10" s="58">
        <v>10</v>
      </c>
      <c r="BP10" s="58">
        <v>2</v>
      </c>
      <c r="BQ10" s="47">
        <v>24.23</v>
      </c>
      <c r="BR10" s="60">
        <v>1</v>
      </c>
      <c r="BS10" s="61">
        <v>20.2</v>
      </c>
      <c r="BT10" s="60" t="s">
        <v>46</v>
      </c>
      <c r="BU10" s="64">
        <v>9</v>
      </c>
      <c r="BV10" s="65" t="s">
        <v>200</v>
      </c>
      <c r="BW10" s="70" t="s">
        <v>209</v>
      </c>
      <c r="BX10" s="71" t="s">
        <v>210</v>
      </c>
      <c r="BY10" s="64" t="s">
        <v>197</v>
      </c>
      <c r="BZ10" s="67"/>
      <c r="CA10" s="64">
        <v>1</v>
      </c>
      <c r="CB10" s="64">
        <v>2</v>
      </c>
      <c r="CC10" s="68">
        <v>8.25</v>
      </c>
      <c r="CD10" s="64"/>
      <c r="CE10" s="68">
        <v>7.85</v>
      </c>
      <c r="CF10" s="64" t="s">
        <v>198</v>
      </c>
      <c r="CG10" s="1">
        <v>9</v>
      </c>
      <c r="CH10" s="44"/>
      <c r="CI10" s="69" t="s">
        <v>235</v>
      </c>
      <c r="CJ10" s="73" t="s">
        <v>140</v>
      </c>
      <c r="CK10" s="74" t="s">
        <v>224</v>
      </c>
      <c r="CL10" s="74" t="s">
        <v>14</v>
      </c>
      <c r="CM10" s="74">
        <v>1</v>
      </c>
      <c r="CN10" s="74"/>
      <c r="CO10" s="75">
        <v>0.83</v>
      </c>
      <c r="CP10" s="74"/>
      <c r="CQ10" s="75">
        <v>0.64</v>
      </c>
      <c r="CR10" s="74" t="s">
        <v>198</v>
      </c>
    </row>
    <row r="11" spans="1:96" ht="18" customHeight="1">
      <c r="A11" s="2">
        <v>10</v>
      </c>
      <c r="B11" s="355" t="s">
        <v>40</v>
      </c>
      <c r="C11" s="355" t="s">
        <v>41</v>
      </c>
      <c r="D11" s="3" t="s">
        <v>12</v>
      </c>
      <c r="E11" s="9" t="s">
        <v>13</v>
      </c>
      <c r="F11" s="8" t="s">
        <v>16</v>
      </c>
      <c r="G11" s="5">
        <v>18</v>
      </c>
      <c r="H11" s="8">
        <v>3</v>
      </c>
      <c r="I11" s="357">
        <v>1.25</v>
      </c>
      <c r="J11" s="8">
        <v>3</v>
      </c>
      <c r="K11" s="7">
        <v>1.18</v>
      </c>
      <c r="L11" s="10" t="s">
        <v>46</v>
      </c>
      <c r="M11" s="12">
        <v>10</v>
      </c>
      <c r="N11" s="381" t="s">
        <v>475</v>
      </c>
      <c r="O11" s="381" t="s">
        <v>476</v>
      </c>
      <c r="P11" s="14" t="s">
        <v>51</v>
      </c>
      <c r="Q11" s="14" t="s">
        <v>52</v>
      </c>
      <c r="R11" s="15" t="s">
        <v>48</v>
      </c>
      <c r="S11" s="1">
        <v>1</v>
      </c>
      <c r="T11" s="13">
        <v>2</v>
      </c>
      <c r="U11" s="384">
        <v>35.72</v>
      </c>
      <c r="V11" s="13">
        <v>1</v>
      </c>
      <c r="W11" s="1">
        <v>65.65</v>
      </c>
      <c r="X11" s="12" t="s">
        <v>46</v>
      </c>
      <c r="Y11" s="19">
        <v>10</v>
      </c>
      <c r="Z11" s="19" t="s">
        <v>61</v>
      </c>
      <c r="AA11" s="20" t="s">
        <v>74</v>
      </c>
      <c r="AB11" s="29" t="s">
        <v>73</v>
      </c>
      <c r="AC11" s="22" t="s">
        <v>63</v>
      </c>
      <c r="AD11" s="21" t="s">
        <v>16</v>
      </c>
      <c r="AE11" s="19">
        <v>2</v>
      </c>
      <c r="AF11" s="19">
        <v>1</v>
      </c>
      <c r="AG11" s="23">
        <v>13.283999999999999</v>
      </c>
      <c r="AH11" s="24">
        <v>1</v>
      </c>
      <c r="AI11" s="25">
        <v>12.251249999999999</v>
      </c>
      <c r="AJ11" s="26" t="s">
        <v>46</v>
      </c>
      <c r="AK11" s="33" t="s">
        <v>113</v>
      </c>
      <c r="AL11" s="33"/>
      <c r="AM11" s="43" t="s">
        <v>114</v>
      </c>
      <c r="AN11" s="35" t="s">
        <v>60</v>
      </c>
      <c r="AO11" s="33" t="s">
        <v>86</v>
      </c>
      <c r="AP11" s="35" t="s">
        <v>87</v>
      </c>
      <c r="AQ11" s="37"/>
      <c r="AR11" s="35"/>
      <c r="AS11" s="36" t="s">
        <v>115</v>
      </c>
      <c r="AT11" s="36"/>
      <c r="AU11" s="36"/>
      <c r="AV11" s="36"/>
      <c r="AW11" s="45">
        <v>10</v>
      </c>
      <c r="AX11" s="50" t="s">
        <v>160</v>
      </c>
      <c r="AY11" s="51" t="s">
        <v>161</v>
      </c>
      <c r="AZ11" s="45" t="s">
        <v>157</v>
      </c>
      <c r="BA11" s="9" t="s">
        <v>144</v>
      </c>
      <c r="BB11" s="45" t="s">
        <v>16</v>
      </c>
      <c r="BC11" s="45">
        <v>1</v>
      </c>
      <c r="BD11" s="45">
        <v>2</v>
      </c>
      <c r="BE11" s="47">
        <v>11</v>
      </c>
      <c r="BF11" s="48">
        <v>1</v>
      </c>
      <c r="BG11" s="49">
        <v>10.5</v>
      </c>
      <c r="BH11" s="48" t="s">
        <v>46</v>
      </c>
      <c r="BI11" s="58">
        <v>10</v>
      </c>
      <c r="BJ11" s="58" t="s">
        <v>61</v>
      </c>
      <c r="BK11" s="10" t="s">
        <v>189</v>
      </c>
      <c r="BL11" s="10" t="s">
        <v>60</v>
      </c>
      <c r="BM11" s="10" t="s">
        <v>190</v>
      </c>
      <c r="BN11" s="10" t="s">
        <v>16</v>
      </c>
      <c r="BO11" s="10"/>
      <c r="BP11" s="10"/>
      <c r="BQ11" s="10">
        <v>25</v>
      </c>
      <c r="BR11" s="10"/>
      <c r="BS11" s="10"/>
      <c r="BT11" s="10"/>
      <c r="BU11" s="64">
        <v>10</v>
      </c>
      <c r="BV11" s="65" t="s">
        <v>200</v>
      </c>
      <c r="BW11" s="70" t="s">
        <v>211</v>
      </c>
      <c r="BX11" s="71" t="s">
        <v>210</v>
      </c>
      <c r="BY11" s="64" t="s">
        <v>197</v>
      </c>
      <c r="BZ11" s="67"/>
      <c r="CA11" s="64">
        <v>1</v>
      </c>
      <c r="CB11" s="64">
        <v>2</v>
      </c>
      <c r="CC11" s="68">
        <v>9.25</v>
      </c>
      <c r="CD11" s="64"/>
      <c r="CE11" s="68">
        <v>8.85</v>
      </c>
      <c r="CF11" s="64" t="s">
        <v>198</v>
      </c>
      <c r="CG11" s="1">
        <v>10</v>
      </c>
      <c r="CI11" s="70" t="s">
        <v>236</v>
      </c>
      <c r="CJ11" s="73" t="s">
        <v>66</v>
      </c>
      <c r="CK11" s="76" t="s">
        <v>224</v>
      </c>
      <c r="CL11" s="76" t="s">
        <v>16</v>
      </c>
      <c r="CM11" s="76">
        <v>1</v>
      </c>
      <c r="CO11" s="75">
        <v>23.65</v>
      </c>
      <c r="CQ11" s="27">
        <v>13.08</v>
      </c>
      <c r="CR11" s="76" t="s">
        <v>198</v>
      </c>
    </row>
    <row r="12" spans="1:96" ht="18" customHeight="1">
      <c r="A12" s="2">
        <v>11</v>
      </c>
      <c r="B12" s="355" t="s">
        <v>42</v>
      </c>
      <c r="C12" s="355" t="s">
        <v>43</v>
      </c>
      <c r="D12" s="3" t="s">
        <v>12</v>
      </c>
      <c r="E12" s="9" t="s">
        <v>13</v>
      </c>
      <c r="F12" s="8" t="s">
        <v>16</v>
      </c>
      <c r="G12" s="5">
        <v>1</v>
      </c>
      <c r="H12" s="8">
        <v>3</v>
      </c>
      <c r="I12" s="357">
        <v>11.93</v>
      </c>
      <c r="J12" s="8">
        <v>3</v>
      </c>
      <c r="K12" s="7">
        <v>3.71</v>
      </c>
      <c r="L12" s="10" t="s">
        <v>46</v>
      </c>
      <c r="M12" s="12">
        <v>11</v>
      </c>
      <c r="N12" s="381" t="s">
        <v>477</v>
      </c>
      <c r="O12" s="381" t="s">
        <v>478</v>
      </c>
      <c r="P12" s="14" t="s">
        <v>51</v>
      </c>
      <c r="Q12" s="14" t="s">
        <v>52</v>
      </c>
      <c r="R12" s="15"/>
      <c r="T12" s="13">
        <v>1</v>
      </c>
      <c r="U12" s="384">
        <v>39.28</v>
      </c>
      <c r="V12" s="13">
        <v>3</v>
      </c>
      <c r="W12" s="16">
        <v>136.41</v>
      </c>
      <c r="X12" s="12" t="s">
        <v>46</v>
      </c>
      <c r="Y12" s="19">
        <v>11</v>
      </c>
      <c r="Z12" s="19" t="s">
        <v>61</v>
      </c>
      <c r="AA12" s="20" t="s">
        <v>75</v>
      </c>
      <c r="AB12" s="29" t="s">
        <v>66</v>
      </c>
      <c r="AC12" s="22" t="s">
        <v>63</v>
      </c>
      <c r="AD12" s="21" t="s">
        <v>16</v>
      </c>
      <c r="AE12" s="19">
        <v>2</v>
      </c>
      <c r="AF12" s="19">
        <v>1</v>
      </c>
      <c r="AG12" s="23">
        <v>14.296499999999998</v>
      </c>
      <c r="AH12" s="24">
        <v>2</v>
      </c>
      <c r="AI12" s="25">
        <v>13.26375</v>
      </c>
      <c r="AJ12" s="26" t="s">
        <v>46</v>
      </c>
      <c r="AK12" s="33" t="s">
        <v>116</v>
      </c>
      <c r="AL12" s="33"/>
      <c r="AM12" s="43" t="s">
        <v>117</v>
      </c>
      <c r="AN12" s="35" t="s">
        <v>60</v>
      </c>
      <c r="AO12" s="33" t="s">
        <v>86</v>
      </c>
      <c r="AP12" s="35" t="s">
        <v>87</v>
      </c>
      <c r="AQ12" s="37"/>
      <c r="AR12" s="35"/>
      <c r="AS12" s="36" t="s">
        <v>118</v>
      </c>
      <c r="AT12" s="36"/>
      <c r="AU12" s="36"/>
      <c r="AV12" s="36"/>
      <c r="AW12" s="45">
        <v>11</v>
      </c>
      <c r="AX12" s="48" t="s">
        <v>162</v>
      </c>
      <c r="AY12" s="52" t="s">
        <v>163</v>
      </c>
      <c r="AZ12" s="45" t="s">
        <v>152</v>
      </c>
      <c r="BA12" s="9" t="s">
        <v>144</v>
      </c>
      <c r="BB12" s="45" t="s">
        <v>16</v>
      </c>
      <c r="BC12" s="45">
        <v>1</v>
      </c>
      <c r="BD12" s="45">
        <v>1</v>
      </c>
      <c r="BE12" s="47">
        <v>12</v>
      </c>
      <c r="BF12" s="48">
        <v>1</v>
      </c>
      <c r="BG12" s="49">
        <v>11.5</v>
      </c>
      <c r="BH12" s="48" t="s">
        <v>46</v>
      </c>
      <c r="BI12" s="58">
        <v>11</v>
      </c>
      <c r="BJ12" s="58" t="s">
        <v>61</v>
      </c>
      <c r="BK12" s="10" t="s">
        <v>191</v>
      </c>
      <c r="BL12" s="10" t="s">
        <v>60</v>
      </c>
      <c r="BM12" s="10" t="s">
        <v>190</v>
      </c>
      <c r="BN12" s="10" t="s">
        <v>16</v>
      </c>
      <c r="BO12" s="10"/>
      <c r="BP12" s="10"/>
      <c r="BQ12" s="10">
        <v>35</v>
      </c>
      <c r="BR12" s="10"/>
      <c r="BS12" s="18"/>
      <c r="BT12" s="10"/>
      <c r="BU12" s="64">
        <v>11</v>
      </c>
      <c r="BV12" s="65"/>
      <c r="BW12" s="70" t="s">
        <v>212</v>
      </c>
      <c r="BX12" s="71" t="s">
        <v>210</v>
      </c>
      <c r="BY12" s="64" t="s">
        <v>197</v>
      </c>
      <c r="BZ12" s="67" t="s">
        <v>16</v>
      </c>
      <c r="CA12" s="64">
        <v>1</v>
      </c>
      <c r="CB12" s="64">
        <v>2</v>
      </c>
      <c r="CC12" s="68">
        <v>10.25</v>
      </c>
      <c r="CD12" s="64"/>
      <c r="CE12" s="68">
        <v>9.85</v>
      </c>
      <c r="CF12" s="64" t="s">
        <v>198</v>
      </c>
      <c r="CG12" s="1">
        <v>11</v>
      </c>
      <c r="CI12" s="70" t="s">
        <v>237</v>
      </c>
      <c r="CJ12" s="73" t="s">
        <v>66</v>
      </c>
      <c r="CK12" s="76" t="s">
        <v>224</v>
      </c>
      <c r="CO12" s="75">
        <v>12.99</v>
      </c>
      <c r="CQ12" s="27">
        <v>9.99</v>
      </c>
      <c r="CR12" s="76" t="s">
        <v>198</v>
      </c>
    </row>
    <row r="13" spans="1:96" ht="18" customHeight="1">
      <c r="A13" s="2">
        <v>12</v>
      </c>
      <c r="B13" s="355" t="s">
        <v>44</v>
      </c>
      <c r="C13" s="355" t="s">
        <v>45</v>
      </c>
      <c r="D13" s="3" t="s">
        <v>12</v>
      </c>
      <c r="E13" s="9" t="s">
        <v>13</v>
      </c>
      <c r="F13" s="8" t="s">
        <v>16</v>
      </c>
      <c r="G13" s="5">
        <v>2</v>
      </c>
      <c r="H13" s="8">
        <v>3</v>
      </c>
      <c r="I13" s="357">
        <v>11.93</v>
      </c>
      <c r="J13" s="8">
        <v>3</v>
      </c>
      <c r="K13" s="7">
        <v>3.71</v>
      </c>
      <c r="L13" s="10" t="s">
        <v>46</v>
      </c>
      <c r="M13" s="12">
        <v>12</v>
      </c>
      <c r="N13" s="381" t="s">
        <v>479</v>
      </c>
      <c r="O13" s="381" t="s">
        <v>480</v>
      </c>
      <c r="P13" s="14" t="s">
        <v>51</v>
      </c>
      <c r="Q13" s="14" t="s">
        <v>52</v>
      </c>
      <c r="R13" s="15" t="s">
        <v>48</v>
      </c>
      <c r="T13" s="13">
        <v>2</v>
      </c>
      <c r="U13" s="384">
        <v>54.08</v>
      </c>
      <c r="V13" s="13">
        <v>2</v>
      </c>
      <c r="W13" s="1">
        <v>114.78</v>
      </c>
      <c r="X13" s="12" t="s">
        <v>46</v>
      </c>
      <c r="Y13" s="19">
        <v>12</v>
      </c>
      <c r="Z13" s="19" t="s">
        <v>61</v>
      </c>
      <c r="AA13" s="30" t="s">
        <v>76</v>
      </c>
      <c r="AB13" s="29" t="s">
        <v>77</v>
      </c>
      <c r="AC13" s="22" t="s">
        <v>63</v>
      </c>
      <c r="AD13" s="21" t="s">
        <v>16</v>
      </c>
      <c r="AE13" s="19">
        <v>2</v>
      </c>
      <c r="AF13" s="19">
        <v>1</v>
      </c>
      <c r="AG13" s="23">
        <v>15.309</v>
      </c>
      <c r="AH13" s="24">
        <v>3</v>
      </c>
      <c r="AI13" s="25">
        <v>14.27625</v>
      </c>
      <c r="AJ13" s="26" t="s">
        <v>46</v>
      </c>
      <c r="AK13" s="33" t="s">
        <v>119</v>
      </c>
      <c r="AL13" s="33"/>
      <c r="AM13" s="42" t="s">
        <v>120</v>
      </c>
      <c r="AN13" s="35" t="s">
        <v>60</v>
      </c>
      <c r="AO13" s="33" t="s">
        <v>86</v>
      </c>
      <c r="AP13" s="35" t="s">
        <v>87</v>
      </c>
      <c r="AQ13" s="37"/>
      <c r="AR13" s="35"/>
      <c r="AS13" s="36" t="s">
        <v>121</v>
      </c>
      <c r="AT13" s="36"/>
      <c r="AU13" s="36"/>
      <c r="AV13" s="36"/>
      <c r="AW13" s="45">
        <v>12</v>
      </c>
      <c r="AX13" s="48" t="s">
        <v>164</v>
      </c>
      <c r="AY13" s="52" t="s">
        <v>165</v>
      </c>
      <c r="AZ13" s="45" t="s">
        <v>152</v>
      </c>
      <c r="BA13" s="9" t="s">
        <v>144</v>
      </c>
      <c r="BB13" s="45" t="s">
        <v>16</v>
      </c>
      <c r="BC13" s="45">
        <v>1</v>
      </c>
      <c r="BD13" s="45">
        <v>1</v>
      </c>
      <c r="BE13" s="18">
        <v>42.7</v>
      </c>
      <c r="BF13" s="48">
        <v>1</v>
      </c>
      <c r="BG13" s="18">
        <v>32.03</v>
      </c>
      <c r="BH13" s="48" t="s">
        <v>46</v>
      </c>
      <c r="BI13" s="58">
        <v>12</v>
      </c>
      <c r="BJ13" s="58" t="s">
        <v>61</v>
      </c>
      <c r="BK13" s="63" t="s">
        <v>192</v>
      </c>
      <c r="BL13" s="10" t="s">
        <v>60</v>
      </c>
      <c r="BM13" s="10" t="s">
        <v>190</v>
      </c>
      <c r="BN13" s="10" t="s">
        <v>16</v>
      </c>
      <c r="BO13" s="10"/>
      <c r="BP13" s="10"/>
      <c r="BQ13" s="18">
        <v>25</v>
      </c>
      <c r="BR13" s="10"/>
      <c r="BS13" s="18"/>
      <c r="BT13" s="10"/>
      <c r="BU13" s="64">
        <v>12</v>
      </c>
      <c r="BV13" s="65"/>
      <c r="BW13" s="70" t="s">
        <v>213</v>
      </c>
      <c r="BX13" s="71" t="s">
        <v>210</v>
      </c>
      <c r="BY13" s="64" t="s">
        <v>197</v>
      </c>
      <c r="BZ13" s="67" t="s">
        <v>16</v>
      </c>
      <c r="CA13" s="64">
        <v>1</v>
      </c>
      <c r="CB13" s="64">
        <v>2</v>
      </c>
      <c r="CC13" s="68">
        <v>11.25</v>
      </c>
      <c r="CD13" s="64"/>
      <c r="CE13" s="68">
        <v>10.85</v>
      </c>
      <c r="CF13" s="64" t="s">
        <v>198</v>
      </c>
      <c r="CG13" s="1">
        <v>12</v>
      </c>
      <c r="CI13" s="70" t="s">
        <v>238</v>
      </c>
      <c r="CJ13" s="73" t="s">
        <v>66</v>
      </c>
      <c r="CK13" s="76" t="s">
        <v>224</v>
      </c>
      <c r="CO13" s="75">
        <v>6.25</v>
      </c>
      <c r="CQ13" s="27">
        <v>4.81</v>
      </c>
      <c r="CR13" s="76" t="s">
        <v>198</v>
      </c>
    </row>
    <row r="14" spans="1:96" ht="18" customHeight="1">
      <c r="A14" s="2">
        <v>13</v>
      </c>
      <c r="B14" s="355" t="s">
        <v>35</v>
      </c>
      <c r="C14" s="355" t="s">
        <v>36</v>
      </c>
      <c r="D14" s="3" t="s">
        <v>12</v>
      </c>
      <c r="E14" s="9" t="s">
        <v>13</v>
      </c>
      <c r="F14" s="8" t="s">
        <v>16</v>
      </c>
      <c r="G14" s="5">
        <v>0</v>
      </c>
      <c r="H14" s="8">
        <v>3</v>
      </c>
      <c r="I14" s="357">
        <v>5.57</v>
      </c>
      <c r="J14" s="8">
        <v>3</v>
      </c>
      <c r="K14" s="7">
        <v>3.71</v>
      </c>
      <c r="L14" s="10" t="s">
        <v>46</v>
      </c>
      <c r="M14" s="12">
        <v>13</v>
      </c>
      <c r="N14" s="381" t="s">
        <v>481</v>
      </c>
      <c r="O14" s="381" t="s">
        <v>482</v>
      </c>
      <c r="P14" s="14" t="s">
        <v>51</v>
      </c>
      <c r="Q14" s="14" t="s">
        <v>52</v>
      </c>
      <c r="R14" s="15" t="s">
        <v>48</v>
      </c>
      <c r="S14" s="1">
        <v>2</v>
      </c>
      <c r="T14" s="13">
        <v>2</v>
      </c>
      <c r="U14" s="384">
        <v>25.61</v>
      </c>
      <c r="V14" s="13">
        <v>3</v>
      </c>
      <c r="W14" s="1">
        <v>17.71</v>
      </c>
      <c r="X14" s="12" t="s">
        <v>46</v>
      </c>
      <c r="Y14" s="19">
        <v>13</v>
      </c>
      <c r="Z14" s="19" t="s">
        <v>61</v>
      </c>
      <c r="AA14" s="28" t="s">
        <v>78</v>
      </c>
      <c r="AB14" s="29" t="s">
        <v>73</v>
      </c>
      <c r="AC14" s="22" t="s">
        <v>63</v>
      </c>
      <c r="AD14" s="21" t="s">
        <v>16</v>
      </c>
      <c r="AE14" s="19">
        <v>2</v>
      </c>
      <c r="AF14" s="19">
        <v>1</v>
      </c>
      <c r="AG14" s="23">
        <v>16.3215</v>
      </c>
      <c r="AH14" s="24">
        <v>1</v>
      </c>
      <c r="AI14" s="25">
        <v>15.288749999999999</v>
      </c>
      <c r="AJ14" s="26" t="s">
        <v>46</v>
      </c>
      <c r="AK14" s="33" t="s">
        <v>122</v>
      </c>
      <c r="AL14" s="33"/>
      <c r="AM14" s="43" t="s">
        <v>123</v>
      </c>
      <c r="AN14" s="35" t="s">
        <v>60</v>
      </c>
      <c r="AO14" s="33" t="s">
        <v>86</v>
      </c>
      <c r="AP14" s="35" t="s">
        <v>87</v>
      </c>
      <c r="AQ14" s="37"/>
      <c r="AR14" s="35"/>
      <c r="AS14" s="36" t="s">
        <v>124</v>
      </c>
      <c r="AT14" s="36"/>
      <c r="AU14" s="36"/>
      <c r="AV14" s="36"/>
      <c r="AW14" s="45">
        <v>13</v>
      </c>
      <c r="AX14" s="10" t="s">
        <v>166</v>
      </c>
      <c r="AY14" s="11" t="s">
        <v>167</v>
      </c>
      <c r="AZ14" s="45" t="s">
        <v>152</v>
      </c>
      <c r="BA14" s="9" t="s">
        <v>144</v>
      </c>
      <c r="BB14" s="45" t="s">
        <v>16</v>
      </c>
      <c r="BC14" s="45">
        <v>1</v>
      </c>
      <c r="BD14" s="45">
        <v>1</v>
      </c>
      <c r="BE14" s="18">
        <v>42.7</v>
      </c>
      <c r="BF14" s="48">
        <v>3</v>
      </c>
      <c r="BG14" s="18">
        <v>32.03</v>
      </c>
      <c r="BH14" s="48" t="s">
        <v>46</v>
      </c>
      <c r="BI14" s="58">
        <v>13</v>
      </c>
      <c r="BJ14" s="58" t="s">
        <v>61</v>
      </c>
      <c r="BK14" s="10" t="s">
        <v>193</v>
      </c>
      <c r="BL14" s="10" t="s">
        <v>60</v>
      </c>
      <c r="BM14" s="10" t="s">
        <v>190</v>
      </c>
      <c r="BN14" s="10" t="s">
        <v>16</v>
      </c>
      <c r="BO14" s="10"/>
      <c r="BP14" s="10"/>
      <c r="BQ14" s="18">
        <v>35</v>
      </c>
      <c r="BR14" s="10"/>
      <c r="BS14" s="18"/>
      <c r="BT14" s="10"/>
      <c r="BU14" s="64">
        <v>13</v>
      </c>
      <c r="BV14" s="65"/>
      <c r="BW14" s="70" t="s">
        <v>214</v>
      </c>
      <c r="BX14" s="71" t="s">
        <v>210</v>
      </c>
      <c r="BY14" s="64" t="s">
        <v>197</v>
      </c>
      <c r="BZ14" s="67" t="s">
        <v>16</v>
      </c>
      <c r="CA14" s="64">
        <v>1</v>
      </c>
      <c r="CB14" s="64">
        <v>2</v>
      </c>
      <c r="CC14" s="68">
        <v>12.25</v>
      </c>
      <c r="CD14" s="64"/>
      <c r="CE14" s="68">
        <v>11.85</v>
      </c>
      <c r="CF14" s="64" t="s">
        <v>198</v>
      </c>
      <c r="CG14" s="1">
        <v>13</v>
      </c>
      <c r="CH14" s="44" t="s">
        <v>239</v>
      </c>
      <c r="CI14" s="70" t="s">
        <v>240</v>
      </c>
      <c r="CJ14" s="73" t="s">
        <v>241</v>
      </c>
      <c r="CK14" s="76" t="s">
        <v>224</v>
      </c>
      <c r="CO14" s="75"/>
      <c r="CQ14" s="27"/>
      <c r="CR14" s="76" t="s">
        <v>198</v>
      </c>
    </row>
    <row r="15" spans="1:95" ht="18" customHeight="1">
      <c r="A15" s="2">
        <v>14</v>
      </c>
      <c r="B15" s="355" t="s">
        <v>33</v>
      </c>
      <c r="C15" s="355" t="s">
        <v>34</v>
      </c>
      <c r="D15" s="3" t="s">
        <v>12</v>
      </c>
      <c r="E15" s="9" t="s">
        <v>13</v>
      </c>
      <c r="F15" s="8" t="s">
        <v>16</v>
      </c>
      <c r="G15" s="5">
        <v>8</v>
      </c>
      <c r="H15" s="8">
        <v>3</v>
      </c>
      <c r="I15" s="357">
        <v>3.5</v>
      </c>
      <c r="J15" s="8">
        <v>3</v>
      </c>
      <c r="K15" s="7">
        <v>3.71</v>
      </c>
      <c r="L15" s="10" t="s">
        <v>46</v>
      </c>
      <c r="M15" s="12">
        <v>14</v>
      </c>
      <c r="N15" s="381" t="s">
        <v>483</v>
      </c>
      <c r="O15" s="381" t="s">
        <v>484</v>
      </c>
      <c r="P15" s="14" t="s">
        <v>51</v>
      </c>
      <c r="Q15" s="14" t="s">
        <v>52</v>
      </c>
      <c r="R15" s="15" t="s">
        <v>48</v>
      </c>
      <c r="S15" s="1">
        <v>2</v>
      </c>
      <c r="T15" s="13">
        <v>2</v>
      </c>
      <c r="U15" s="384">
        <v>34.78</v>
      </c>
      <c r="V15" s="13">
        <v>1</v>
      </c>
      <c r="W15" s="1">
        <v>14.44</v>
      </c>
      <c r="X15" s="12" t="s">
        <v>46</v>
      </c>
      <c r="Y15" s="19">
        <v>14</v>
      </c>
      <c r="Z15" s="19" t="s">
        <v>61</v>
      </c>
      <c r="AA15" s="20" t="s">
        <v>79</v>
      </c>
      <c r="AB15" s="29" t="s">
        <v>73</v>
      </c>
      <c r="AC15" s="22" t="s">
        <v>63</v>
      </c>
      <c r="AD15" s="21" t="s">
        <v>16</v>
      </c>
      <c r="AE15" s="19">
        <v>2</v>
      </c>
      <c r="AF15" s="19">
        <v>1</v>
      </c>
      <c r="AG15" s="23">
        <v>17.334</v>
      </c>
      <c r="AH15" s="24">
        <v>2</v>
      </c>
      <c r="AI15" s="25">
        <v>16.30125</v>
      </c>
      <c r="AJ15" s="26" t="s">
        <v>46</v>
      </c>
      <c r="AK15" s="33" t="s">
        <v>125</v>
      </c>
      <c r="AL15" s="33"/>
      <c r="AM15" s="42" t="s">
        <v>126</v>
      </c>
      <c r="AN15" s="35" t="s">
        <v>60</v>
      </c>
      <c r="AO15" s="33" t="s">
        <v>86</v>
      </c>
      <c r="AP15" s="35" t="s">
        <v>87</v>
      </c>
      <c r="AQ15" s="37"/>
      <c r="AR15" s="35"/>
      <c r="AS15" s="36" t="s">
        <v>127</v>
      </c>
      <c r="AT15" s="36"/>
      <c r="AU15" s="36"/>
      <c r="AV15" s="36"/>
      <c r="AW15" s="45">
        <v>14</v>
      </c>
      <c r="AX15" s="50" t="s">
        <v>168</v>
      </c>
      <c r="AY15" s="51" t="s">
        <v>169</v>
      </c>
      <c r="AZ15" s="53" t="s">
        <v>143</v>
      </c>
      <c r="BA15" s="54" t="s">
        <v>144</v>
      </c>
      <c r="BB15" s="45" t="s">
        <v>16</v>
      </c>
      <c r="BC15" s="45">
        <v>1</v>
      </c>
      <c r="BD15" s="45">
        <v>1</v>
      </c>
      <c r="BE15" s="31">
        <v>4.38</v>
      </c>
      <c r="BF15" s="55">
        <v>1</v>
      </c>
      <c r="BG15" s="31">
        <v>3.06</v>
      </c>
      <c r="BH15" s="55" t="s">
        <v>46</v>
      </c>
      <c r="BI15" s="10">
        <v>14</v>
      </c>
      <c r="BJ15" s="10"/>
      <c r="BK15" s="10" t="s">
        <v>194</v>
      </c>
      <c r="BL15" s="10" t="s">
        <v>60</v>
      </c>
      <c r="BM15" s="10" t="s">
        <v>174</v>
      </c>
      <c r="BN15" s="10" t="s">
        <v>16</v>
      </c>
      <c r="BO15" s="10"/>
      <c r="BP15" s="10"/>
      <c r="BQ15" s="18">
        <v>25</v>
      </c>
      <c r="BR15" s="10"/>
      <c r="BS15" s="18"/>
      <c r="BT15" s="10"/>
      <c r="BU15" s="64">
        <v>14</v>
      </c>
      <c r="BV15" s="65"/>
      <c r="BW15" s="70" t="s">
        <v>215</v>
      </c>
      <c r="BX15" s="71" t="s">
        <v>210</v>
      </c>
      <c r="BY15" s="64" t="s">
        <v>197</v>
      </c>
      <c r="BZ15" s="67" t="s">
        <v>16</v>
      </c>
      <c r="CA15" s="64">
        <v>1</v>
      </c>
      <c r="CB15" s="64">
        <v>2</v>
      </c>
      <c r="CC15" s="68">
        <v>13.25</v>
      </c>
      <c r="CD15" s="64"/>
      <c r="CE15" s="68">
        <v>12.85</v>
      </c>
      <c r="CF15" s="64" t="s">
        <v>198</v>
      </c>
      <c r="CG15" s="1">
        <v>14</v>
      </c>
      <c r="CH15" s="1">
        <v>1830366</v>
      </c>
      <c r="CI15" s="70" t="s">
        <v>242</v>
      </c>
      <c r="CJ15" s="73" t="s">
        <v>210</v>
      </c>
      <c r="CK15" s="76" t="s">
        <v>224</v>
      </c>
      <c r="CO15" s="75"/>
      <c r="CQ15" s="27"/>
    </row>
    <row r="16" spans="1:95" ht="18" customHeight="1">
      <c r="A16" s="2">
        <v>15</v>
      </c>
      <c r="B16" s="355" t="s">
        <v>453</v>
      </c>
      <c r="C16" s="355" t="s">
        <v>458</v>
      </c>
      <c r="D16" s="3" t="s">
        <v>12</v>
      </c>
      <c r="E16" s="9" t="s">
        <v>13</v>
      </c>
      <c r="F16" s="8" t="s">
        <v>16</v>
      </c>
      <c r="G16" s="5">
        <v>0</v>
      </c>
      <c r="H16" s="8">
        <v>3</v>
      </c>
      <c r="I16" s="357">
        <v>5.57</v>
      </c>
      <c r="J16" s="8">
        <v>3</v>
      </c>
      <c r="K16" s="7">
        <v>0.84</v>
      </c>
      <c r="L16" s="10" t="s">
        <v>46</v>
      </c>
      <c r="M16" s="12">
        <v>15</v>
      </c>
      <c r="N16" s="381" t="s">
        <v>485</v>
      </c>
      <c r="O16" s="381" t="s">
        <v>486</v>
      </c>
      <c r="P16" s="14" t="s">
        <v>51</v>
      </c>
      <c r="Q16" s="14" t="s">
        <v>52</v>
      </c>
      <c r="R16" s="15" t="s">
        <v>48</v>
      </c>
      <c r="S16" s="1">
        <v>6</v>
      </c>
      <c r="T16" s="13">
        <v>2</v>
      </c>
      <c r="U16" s="384">
        <v>39.46</v>
      </c>
      <c r="V16" s="13">
        <v>2</v>
      </c>
      <c r="W16" s="1">
        <v>14.44</v>
      </c>
      <c r="X16" s="12" t="s">
        <v>46</v>
      </c>
      <c r="Y16" s="19">
        <v>15</v>
      </c>
      <c r="Z16" s="19" t="s">
        <v>61</v>
      </c>
      <c r="AA16" s="20" t="s">
        <v>80</v>
      </c>
      <c r="AB16" s="29" t="s">
        <v>73</v>
      </c>
      <c r="AC16" s="22" t="s">
        <v>63</v>
      </c>
      <c r="AD16" s="21" t="s">
        <v>16</v>
      </c>
      <c r="AE16" s="19">
        <v>2</v>
      </c>
      <c r="AF16" s="19">
        <v>1</v>
      </c>
      <c r="AG16" s="23">
        <v>18.3465</v>
      </c>
      <c r="AH16" s="24">
        <v>3</v>
      </c>
      <c r="AI16" s="25">
        <v>17.313750000000002</v>
      </c>
      <c r="AJ16" s="26" t="s">
        <v>46</v>
      </c>
      <c r="AK16" s="33" t="s">
        <v>128</v>
      </c>
      <c r="AL16" s="33"/>
      <c r="AM16" s="43" t="s">
        <v>129</v>
      </c>
      <c r="AN16" s="35" t="s">
        <v>60</v>
      </c>
      <c r="AO16" s="33" t="s">
        <v>86</v>
      </c>
      <c r="AP16" s="35" t="s">
        <v>87</v>
      </c>
      <c r="AQ16" s="37"/>
      <c r="AR16" s="35"/>
      <c r="AS16" s="36" t="s">
        <v>130</v>
      </c>
      <c r="AT16" s="36"/>
      <c r="AU16" s="36"/>
      <c r="AV16" s="36"/>
      <c r="AW16" s="45">
        <v>15</v>
      </c>
      <c r="AX16" s="32" t="s">
        <v>170</v>
      </c>
      <c r="AY16" s="11" t="s">
        <v>171</v>
      </c>
      <c r="AZ16" s="53" t="s">
        <v>172</v>
      </c>
      <c r="BA16" s="54" t="s">
        <v>60</v>
      </c>
      <c r="BB16" s="53" t="s">
        <v>16</v>
      </c>
      <c r="BC16" s="53">
        <v>1</v>
      </c>
      <c r="BD16" s="32"/>
      <c r="BE16" s="31">
        <v>201.51</v>
      </c>
      <c r="BF16" s="32"/>
      <c r="BG16" s="31">
        <v>143.58</v>
      </c>
      <c r="BH16" s="32"/>
      <c r="BU16" s="64">
        <v>15</v>
      </c>
      <c r="BV16" s="65" t="s">
        <v>216</v>
      </c>
      <c r="BW16" s="70" t="s">
        <v>217</v>
      </c>
      <c r="BX16" s="72" t="s">
        <v>218</v>
      </c>
      <c r="BY16" s="64" t="s">
        <v>197</v>
      </c>
      <c r="BZ16" s="67" t="s">
        <v>16</v>
      </c>
      <c r="CA16" s="64">
        <v>1</v>
      </c>
      <c r="CB16" s="64">
        <v>2</v>
      </c>
      <c r="CC16" s="68">
        <v>14.25</v>
      </c>
      <c r="CD16" s="64"/>
      <c r="CE16" s="68">
        <v>1.97</v>
      </c>
      <c r="CF16" s="64" t="s">
        <v>198</v>
      </c>
      <c r="CG16" s="1">
        <v>15</v>
      </c>
      <c r="CH16" s="1">
        <v>1830351</v>
      </c>
      <c r="CI16" s="70" t="s">
        <v>243</v>
      </c>
      <c r="CO16" s="75"/>
      <c r="CQ16" s="27"/>
    </row>
    <row r="17" spans="1:95" ht="18" customHeight="1">
      <c r="A17" s="2">
        <v>16</v>
      </c>
      <c r="B17" s="355" t="s">
        <v>454</v>
      </c>
      <c r="C17" s="355" t="s">
        <v>459</v>
      </c>
      <c r="D17" s="3" t="s">
        <v>12</v>
      </c>
      <c r="E17" s="9" t="s">
        <v>13</v>
      </c>
      <c r="F17" s="8" t="s">
        <v>16</v>
      </c>
      <c r="G17" s="5">
        <v>0</v>
      </c>
      <c r="H17" s="8">
        <v>2</v>
      </c>
      <c r="I17" s="357">
        <v>5.57</v>
      </c>
      <c r="J17" s="8">
        <v>3</v>
      </c>
      <c r="K17" s="7">
        <v>7.96</v>
      </c>
      <c r="L17" s="10" t="s">
        <v>46</v>
      </c>
      <c r="M17" s="12">
        <v>16</v>
      </c>
      <c r="N17" s="381" t="s">
        <v>487</v>
      </c>
      <c r="O17" s="381" t="s">
        <v>488</v>
      </c>
      <c r="P17" s="14" t="s">
        <v>51</v>
      </c>
      <c r="Q17" s="14" t="s">
        <v>52</v>
      </c>
      <c r="R17" s="15" t="s">
        <v>48</v>
      </c>
      <c r="S17" s="1">
        <v>1</v>
      </c>
      <c r="T17" s="13">
        <v>2</v>
      </c>
      <c r="U17" s="384">
        <v>53.28</v>
      </c>
      <c r="V17" s="13">
        <v>3</v>
      </c>
      <c r="W17" s="1">
        <v>14.44</v>
      </c>
      <c r="X17" s="12" t="s">
        <v>46</v>
      </c>
      <c r="Y17" s="19">
        <v>16</v>
      </c>
      <c r="Z17" s="19" t="s">
        <v>61</v>
      </c>
      <c r="AA17" s="30" t="s">
        <v>81</v>
      </c>
      <c r="AB17" s="29" t="s">
        <v>63</v>
      </c>
      <c r="AC17" s="22" t="s">
        <v>63</v>
      </c>
      <c r="AD17" s="21" t="s">
        <v>16</v>
      </c>
      <c r="AE17" s="19">
        <v>2</v>
      </c>
      <c r="AF17" s="19">
        <v>1</v>
      </c>
      <c r="AG17" s="23">
        <v>19.359</v>
      </c>
      <c r="AH17" s="24">
        <v>1</v>
      </c>
      <c r="AI17" s="25">
        <v>18.32625</v>
      </c>
      <c r="AJ17" s="26" t="s">
        <v>46</v>
      </c>
      <c r="AK17" s="33" t="s">
        <v>131</v>
      </c>
      <c r="AL17" s="33"/>
      <c r="AM17" s="43" t="s">
        <v>132</v>
      </c>
      <c r="AN17" s="35" t="s">
        <v>60</v>
      </c>
      <c r="AO17" s="33" t="s">
        <v>86</v>
      </c>
      <c r="AP17" s="35" t="s">
        <v>87</v>
      </c>
      <c r="AQ17" s="37"/>
      <c r="AR17" s="35"/>
      <c r="AS17" s="36" t="s">
        <v>133</v>
      </c>
      <c r="AT17" s="36"/>
      <c r="AU17" s="36"/>
      <c r="AV17" s="36"/>
      <c r="AW17" s="45">
        <v>16</v>
      </c>
      <c r="AX17" s="32"/>
      <c r="AY17" s="56" t="s">
        <v>173</v>
      </c>
      <c r="AZ17" s="57" t="s">
        <v>141</v>
      </c>
      <c r="BA17" s="10" t="s">
        <v>174</v>
      </c>
      <c r="BB17" s="57" t="s">
        <v>16</v>
      </c>
      <c r="BC17" s="10"/>
      <c r="BD17" s="57"/>
      <c r="BE17" s="47" t="s">
        <v>175</v>
      </c>
      <c r="BF17" s="32"/>
      <c r="BG17" s="31"/>
      <c r="BH17" s="32"/>
      <c r="BU17" s="64">
        <v>16</v>
      </c>
      <c r="BV17" s="65"/>
      <c r="BW17" s="70" t="s">
        <v>219</v>
      </c>
      <c r="BX17" s="72" t="s">
        <v>218</v>
      </c>
      <c r="BY17" s="64" t="s">
        <v>197</v>
      </c>
      <c r="BZ17" s="67" t="s">
        <v>16</v>
      </c>
      <c r="CA17" s="64">
        <v>1</v>
      </c>
      <c r="CB17" s="64">
        <v>2</v>
      </c>
      <c r="CC17" s="68">
        <v>15.25</v>
      </c>
      <c r="CD17" s="64"/>
      <c r="CE17" s="68">
        <v>14.85</v>
      </c>
      <c r="CF17" s="64" t="s">
        <v>198</v>
      </c>
      <c r="CG17" s="1">
        <v>16</v>
      </c>
      <c r="CH17" s="1">
        <v>1831598</v>
      </c>
      <c r="CI17" s="70" t="s">
        <v>244</v>
      </c>
      <c r="CO17" s="75">
        <v>8.07</v>
      </c>
      <c r="CQ17" s="27">
        <v>6.21</v>
      </c>
    </row>
    <row r="18" spans="1:96" ht="18" customHeight="1">
      <c r="A18" s="2">
        <v>17</v>
      </c>
      <c r="B18" s="355" t="s">
        <v>38</v>
      </c>
      <c r="C18" s="355" t="s">
        <v>39</v>
      </c>
      <c r="D18" s="3" t="s">
        <v>12</v>
      </c>
      <c r="E18" s="9" t="s">
        <v>13</v>
      </c>
      <c r="F18" s="8" t="s">
        <v>16</v>
      </c>
      <c r="G18" s="5">
        <v>0</v>
      </c>
      <c r="H18" s="8">
        <v>2</v>
      </c>
      <c r="I18" s="357">
        <v>3.42</v>
      </c>
      <c r="J18" s="8">
        <v>3</v>
      </c>
      <c r="K18" s="7">
        <v>7.96</v>
      </c>
      <c r="L18" s="10" t="s">
        <v>46</v>
      </c>
      <c r="M18" s="12">
        <v>17</v>
      </c>
      <c r="N18" s="381" t="s">
        <v>489</v>
      </c>
      <c r="O18" s="383" t="s">
        <v>490</v>
      </c>
      <c r="P18" s="14" t="s">
        <v>58</v>
      </c>
      <c r="Q18" s="14" t="s">
        <v>52</v>
      </c>
      <c r="R18" s="15" t="s">
        <v>48</v>
      </c>
      <c r="S18" s="1">
        <v>1</v>
      </c>
      <c r="T18" s="13">
        <v>2</v>
      </c>
      <c r="U18" s="384">
        <v>191.13</v>
      </c>
      <c r="V18" s="13">
        <v>1</v>
      </c>
      <c r="W18" s="1">
        <v>20.73</v>
      </c>
      <c r="X18" s="12" t="s">
        <v>46</v>
      </c>
      <c r="Y18" s="19">
        <v>17</v>
      </c>
      <c r="Z18" s="19" t="s">
        <v>61</v>
      </c>
      <c r="AA18" s="20" t="s">
        <v>82</v>
      </c>
      <c r="AB18" s="29" t="s">
        <v>63</v>
      </c>
      <c r="AC18" s="22" t="s">
        <v>63</v>
      </c>
      <c r="AD18" s="21" t="s">
        <v>16</v>
      </c>
      <c r="AE18" s="19">
        <v>2</v>
      </c>
      <c r="AF18" s="19">
        <v>1</v>
      </c>
      <c r="AG18" s="23">
        <v>20.3715</v>
      </c>
      <c r="AH18" s="24">
        <v>2</v>
      </c>
      <c r="AI18" s="25">
        <v>19.33875</v>
      </c>
      <c r="AJ18" s="26" t="s">
        <v>46</v>
      </c>
      <c r="AK18" s="33" t="s">
        <v>134</v>
      </c>
      <c r="AL18" s="33"/>
      <c r="AM18" s="43" t="s">
        <v>135</v>
      </c>
      <c r="AN18" s="35" t="s">
        <v>60</v>
      </c>
      <c r="AO18" s="33" t="s">
        <v>86</v>
      </c>
      <c r="AP18" s="35" t="s">
        <v>87</v>
      </c>
      <c r="AQ18" s="37"/>
      <c r="AR18" s="35"/>
      <c r="AS18" s="36" t="s">
        <v>136</v>
      </c>
      <c r="AT18" s="36"/>
      <c r="AU18" s="36"/>
      <c r="AV18" s="36"/>
      <c r="AW18" s="45">
        <v>17</v>
      </c>
      <c r="AX18" s="32"/>
      <c r="AY18" s="10" t="s">
        <v>176</v>
      </c>
      <c r="AZ18" s="10" t="s">
        <v>141</v>
      </c>
      <c r="BA18" s="10" t="s">
        <v>177</v>
      </c>
      <c r="BB18" s="57" t="s">
        <v>16</v>
      </c>
      <c r="BC18" s="10"/>
      <c r="BD18" s="10"/>
      <c r="BE18" s="10">
        <v>54</v>
      </c>
      <c r="BF18" s="32"/>
      <c r="BG18" s="31"/>
      <c r="BH18" s="32"/>
      <c r="BU18" s="64">
        <v>17</v>
      </c>
      <c r="BV18" s="65"/>
      <c r="BW18" s="70" t="s">
        <v>220</v>
      </c>
      <c r="BX18" s="72" t="s">
        <v>218</v>
      </c>
      <c r="BY18" s="64" t="s">
        <v>197</v>
      </c>
      <c r="BZ18" s="67" t="s">
        <v>16</v>
      </c>
      <c r="CA18" s="64">
        <v>1</v>
      </c>
      <c r="CB18" s="64">
        <v>2</v>
      </c>
      <c r="CC18" s="68">
        <v>16.25</v>
      </c>
      <c r="CD18" s="64"/>
      <c r="CE18" s="68">
        <v>15.85</v>
      </c>
      <c r="CF18" s="64" t="s">
        <v>198</v>
      </c>
      <c r="CG18" s="1">
        <v>17</v>
      </c>
      <c r="CI18" s="37" t="s">
        <v>245</v>
      </c>
      <c r="CJ18" s="44" t="s">
        <v>140</v>
      </c>
      <c r="CK18" s="44" t="s">
        <v>224</v>
      </c>
      <c r="CL18" s="44" t="s">
        <v>229</v>
      </c>
      <c r="CM18" s="1">
        <v>1</v>
      </c>
      <c r="CO18" s="27">
        <v>6.76</v>
      </c>
      <c r="CQ18" s="27">
        <v>5.2</v>
      </c>
      <c r="CR18" s="44" t="s">
        <v>198</v>
      </c>
    </row>
    <row r="19" spans="1:96" ht="18" customHeight="1">
      <c r="A19" s="2">
        <v>18</v>
      </c>
      <c r="B19" s="355" t="s">
        <v>455</v>
      </c>
      <c r="C19" s="355" t="s">
        <v>37</v>
      </c>
      <c r="D19" s="3" t="s">
        <v>12</v>
      </c>
      <c r="E19" s="9" t="s">
        <v>13</v>
      </c>
      <c r="F19" s="8" t="s">
        <v>16</v>
      </c>
      <c r="G19" s="5">
        <v>0</v>
      </c>
      <c r="H19" s="8">
        <v>2</v>
      </c>
      <c r="I19" s="357">
        <v>4.74</v>
      </c>
      <c r="J19" s="8">
        <v>3</v>
      </c>
      <c r="K19" s="7">
        <v>10.17</v>
      </c>
      <c r="L19" s="10" t="s">
        <v>46</v>
      </c>
      <c r="M19" s="12">
        <v>18</v>
      </c>
      <c r="N19" s="381" t="s">
        <v>491</v>
      </c>
      <c r="O19" s="383" t="s">
        <v>492</v>
      </c>
      <c r="P19" s="14" t="s">
        <v>58</v>
      </c>
      <c r="Q19" s="14" t="s">
        <v>52</v>
      </c>
      <c r="R19" s="15" t="s">
        <v>48</v>
      </c>
      <c r="T19" s="13">
        <v>2</v>
      </c>
      <c r="U19" s="384">
        <v>92.79</v>
      </c>
      <c r="V19" s="13">
        <v>2</v>
      </c>
      <c r="W19" s="1">
        <v>25.38</v>
      </c>
      <c r="X19" s="12" t="s">
        <v>46</v>
      </c>
      <c r="Y19" s="19">
        <v>18</v>
      </c>
      <c r="Z19" s="19" t="s">
        <v>61</v>
      </c>
      <c r="AA19" s="20" t="s">
        <v>83</v>
      </c>
      <c r="AB19" s="29" t="s">
        <v>73</v>
      </c>
      <c r="AC19" s="22" t="s">
        <v>63</v>
      </c>
      <c r="AD19" s="21" t="s">
        <v>16</v>
      </c>
      <c r="AE19" s="19">
        <v>2</v>
      </c>
      <c r="AF19" s="19">
        <v>1</v>
      </c>
      <c r="AG19" s="23">
        <v>58.29</v>
      </c>
      <c r="AH19" s="24">
        <v>3</v>
      </c>
      <c r="AI19" s="25">
        <v>20.35125</v>
      </c>
      <c r="AJ19" s="26" t="s">
        <v>46</v>
      </c>
      <c r="AK19" s="33" t="s">
        <v>137</v>
      </c>
      <c r="AL19" s="33"/>
      <c r="AM19" s="43" t="s">
        <v>138</v>
      </c>
      <c r="AN19" s="35" t="s">
        <v>60</v>
      </c>
      <c r="AO19" s="33" t="s">
        <v>86</v>
      </c>
      <c r="AP19" s="35" t="s">
        <v>87</v>
      </c>
      <c r="AQ19" s="37"/>
      <c r="AR19" s="35"/>
      <c r="AS19" s="36" t="s">
        <v>139</v>
      </c>
      <c r="AT19" s="36"/>
      <c r="AU19" s="36"/>
      <c r="AV19" s="36"/>
      <c r="AW19" s="45">
        <v>18</v>
      </c>
      <c r="AY19" s="1" t="s">
        <v>431</v>
      </c>
      <c r="AZ19" s="10" t="s">
        <v>141</v>
      </c>
      <c r="BA19" s="54" t="s">
        <v>144</v>
      </c>
      <c r="BB19" s="57" t="s">
        <v>16</v>
      </c>
      <c r="BE19" s="27">
        <f>BG19*1.3</f>
        <v>107.614</v>
      </c>
      <c r="BG19" s="31">
        <v>82.78</v>
      </c>
      <c r="BU19" s="64">
        <v>18</v>
      </c>
      <c r="BV19" s="65"/>
      <c r="BW19" s="70" t="s">
        <v>221</v>
      </c>
      <c r="BX19" s="72" t="s">
        <v>218</v>
      </c>
      <c r="BY19" s="64" t="s">
        <v>197</v>
      </c>
      <c r="BZ19" s="67" t="s">
        <v>16</v>
      </c>
      <c r="CA19" s="64">
        <v>1</v>
      </c>
      <c r="CB19" s="64">
        <v>2</v>
      </c>
      <c r="CC19" s="68">
        <v>17.25</v>
      </c>
      <c r="CD19" s="64"/>
      <c r="CE19" s="68">
        <v>16.85</v>
      </c>
      <c r="CF19" s="64" t="s">
        <v>198</v>
      </c>
      <c r="CG19" s="1">
        <v>18</v>
      </c>
      <c r="CI19" s="37" t="s">
        <v>246</v>
      </c>
      <c r="CJ19" s="44" t="s">
        <v>247</v>
      </c>
      <c r="CK19" s="44" t="s">
        <v>224</v>
      </c>
      <c r="CL19" s="44" t="s">
        <v>16</v>
      </c>
      <c r="CM19" s="1">
        <v>1</v>
      </c>
      <c r="CO19" s="27">
        <v>45.25</v>
      </c>
      <c r="CQ19" s="27">
        <v>45.25</v>
      </c>
      <c r="CR19" s="44" t="s">
        <v>198</v>
      </c>
    </row>
    <row r="20" spans="1:95" ht="18">
      <c r="A20" s="2">
        <v>19</v>
      </c>
      <c r="B20" s="355" t="s">
        <v>456</v>
      </c>
      <c r="C20" s="355" t="s">
        <v>460</v>
      </c>
      <c r="D20" s="3" t="s">
        <v>12</v>
      </c>
      <c r="E20" s="9" t="s">
        <v>13</v>
      </c>
      <c r="F20" s="8" t="s">
        <v>16</v>
      </c>
      <c r="G20" s="5">
        <v>0</v>
      </c>
      <c r="H20" s="8">
        <v>2</v>
      </c>
      <c r="I20" s="357">
        <v>1.38</v>
      </c>
      <c r="J20" s="8">
        <v>3</v>
      </c>
      <c r="K20" s="7">
        <v>10.17</v>
      </c>
      <c r="L20" s="10" t="s">
        <v>46</v>
      </c>
      <c r="M20" s="12">
        <v>19</v>
      </c>
      <c r="N20" s="381" t="s">
        <v>493</v>
      </c>
      <c r="O20" s="383" t="s">
        <v>494</v>
      </c>
      <c r="P20" s="14" t="s">
        <v>58</v>
      </c>
      <c r="Q20" s="14" t="s">
        <v>52</v>
      </c>
      <c r="R20" s="15" t="s">
        <v>48</v>
      </c>
      <c r="S20" s="1">
        <v>12</v>
      </c>
      <c r="T20" s="13">
        <v>2</v>
      </c>
      <c r="U20" s="384">
        <v>113.7</v>
      </c>
      <c r="V20" s="13">
        <v>3</v>
      </c>
      <c r="W20" s="1">
        <v>3.32</v>
      </c>
      <c r="X20" s="12" t="s">
        <v>46</v>
      </c>
      <c r="Y20" s="19">
        <v>19</v>
      </c>
      <c r="Z20" s="19" t="s">
        <v>61</v>
      </c>
      <c r="AA20" s="30" t="s">
        <v>250</v>
      </c>
      <c r="AB20" s="29" t="s">
        <v>73</v>
      </c>
      <c r="AC20" s="22" t="s">
        <v>63</v>
      </c>
      <c r="AD20" s="21" t="s">
        <v>16</v>
      </c>
      <c r="AE20" s="19">
        <v>2</v>
      </c>
      <c r="AF20" s="19">
        <v>1</v>
      </c>
      <c r="AG20" s="23">
        <v>35.12</v>
      </c>
      <c r="AH20" s="24">
        <v>1</v>
      </c>
      <c r="AI20" s="25">
        <v>21.36375</v>
      </c>
      <c r="AJ20" s="26" t="s">
        <v>46</v>
      </c>
      <c r="AK20" s="33" t="s">
        <v>255</v>
      </c>
      <c r="AL20" s="33"/>
      <c r="AM20" s="43" t="s">
        <v>256</v>
      </c>
      <c r="AN20" s="35" t="s">
        <v>60</v>
      </c>
      <c r="AO20" s="33" t="s">
        <v>86</v>
      </c>
      <c r="AP20" s="35" t="s">
        <v>87</v>
      </c>
      <c r="AQ20" s="37"/>
      <c r="AR20" s="35"/>
      <c r="AS20" s="36" t="s">
        <v>257</v>
      </c>
      <c r="AT20" s="36"/>
      <c r="AU20" s="36"/>
      <c r="AV20" s="36"/>
      <c r="AW20" s="45">
        <v>19</v>
      </c>
      <c r="AY20" s="1" t="s">
        <v>432</v>
      </c>
      <c r="AZ20" s="10" t="s">
        <v>141</v>
      </c>
      <c r="BA20" s="54" t="s">
        <v>144</v>
      </c>
      <c r="BB20" s="57" t="s">
        <v>16</v>
      </c>
      <c r="BE20" s="27">
        <f>BG20*1.3</f>
        <v>215.475</v>
      </c>
      <c r="BG20" s="31">
        <v>165.75</v>
      </c>
      <c r="BU20" s="64">
        <v>19</v>
      </c>
      <c r="BV20" s="149">
        <v>11246</v>
      </c>
      <c r="BW20" s="70" t="s">
        <v>268</v>
      </c>
      <c r="BX20" s="72" t="s">
        <v>269</v>
      </c>
      <c r="BY20" s="150" t="s">
        <v>197</v>
      </c>
      <c r="BZ20" s="151" t="s">
        <v>16</v>
      </c>
      <c r="CA20" s="150">
        <v>1</v>
      </c>
      <c r="CB20" s="150">
        <v>1</v>
      </c>
      <c r="CC20" s="27">
        <v>22</v>
      </c>
      <c r="CE20" s="27">
        <v>14.77</v>
      </c>
      <c r="CF20" s="150" t="s">
        <v>270</v>
      </c>
      <c r="CG20" s="1">
        <v>19</v>
      </c>
      <c r="CI20" s="37" t="s">
        <v>275</v>
      </c>
      <c r="CJ20" s="44" t="s">
        <v>140</v>
      </c>
      <c r="CK20" s="44" t="s">
        <v>224</v>
      </c>
      <c r="CL20" s="44" t="s">
        <v>16</v>
      </c>
      <c r="CM20" s="1">
        <v>2</v>
      </c>
      <c r="CO20" s="27">
        <v>16.58</v>
      </c>
      <c r="CQ20" s="27"/>
    </row>
    <row r="21" spans="1:84" ht="18">
      <c r="A21" s="2">
        <v>20</v>
      </c>
      <c r="B21" s="355" t="s">
        <v>15</v>
      </c>
      <c r="C21" s="355" t="s">
        <v>461</v>
      </c>
      <c r="D21" s="3" t="s">
        <v>12</v>
      </c>
      <c r="E21" s="9" t="s">
        <v>13</v>
      </c>
      <c r="F21" s="8" t="s">
        <v>16</v>
      </c>
      <c r="G21" s="5">
        <v>0</v>
      </c>
      <c r="H21" s="8">
        <v>2</v>
      </c>
      <c r="I21" s="357">
        <v>0.72</v>
      </c>
      <c r="J21" s="8">
        <v>3</v>
      </c>
      <c r="K21" s="7">
        <v>6.4</v>
      </c>
      <c r="L21" s="10" t="s">
        <v>46</v>
      </c>
      <c r="M21" s="12">
        <v>20</v>
      </c>
      <c r="N21" s="381" t="s">
        <v>495</v>
      </c>
      <c r="O21" s="383" t="s">
        <v>496</v>
      </c>
      <c r="P21" s="14" t="s">
        <v>58</v>
      </c>
      <c r="Q21" s="14" t="s">
        <v>52</v>
      </c>
      <c r="R21" s="15" t="s">
        <v>48</v>
      </c>
      <c r="S21" s="1">
        <v>3</v>
      </c>
      <c r="T21" s="13">
        <v>2</v>
      </c>
      <c r="U21" s="384">
        <v>91.98</v>
      </c>
      <c r="V21" s="13">
        <v>1</v>
      </c>
      <c r="W21" s="1">
        <v>3.75</v>
      </c>
      <c r="X21" s="12" t="s">
        <v>46</v>
      </c>
      <c r="Y21" s="19">
        <v>20</v>
      </c>
      <c r="Z21" s="19" t="s">
        <v>61</v>
      </c>
      <c r="AA21" s="28" t="s">
        <v>251</v>
      </c>
      <c r="AB21" s="29" t="s">
        <v>73</v>
      </c>
      <c r="AC21" s="22" t="s">
        <v>63</v>
      </c>
      <c r="AD21" s="21" t="s">
        <v>16</v>
      </c>
      <c r="AE21" s="19">
        <v>2</v>
      </c>
      <c r="AF21" s="19">
        <v>1</v>
      </c>
      <c r="AG21" s="23">
        <v>23.409</v>
      </c>
      <c r="AH21" s="24">
        <v>2</v>
      </c>
      <c r="AI21" s="25">
        <v>22.37625</v>
      </c>
      <c r="AJ21" s="26" t="s">
        <v>46</v>
      </c>
      <c r="AK21" s="33" t="s">
        <v>258</v>
      </c>
      <c r="AL21" s="33"/>
      <c r="AM21" s="43" t="s">
        <v>259</v>
      </c>
      <c r="AN21" s="35" t="s">
        <v>60</v>
      </c>
      <c r="AO21" s="33" t="s">
        <v>86</v>
      </c>
      <c r="AP21" s="35" t="s">
        <v>87</v>
      </c>
      <c r="AQ21" s="37"/>
      <c r="AR21" s="35"/>
      <c r="AS21" s="36" t="s">
        <v>260</v>
      </c>
      <c r="AT21" s="36"/>
      <c r="AU21" s="36"/>
      <c r="AV21" s="36"/>
      <c r="AW21" s="45">
        <v>20</v>
      </c>
      <c r="AX21" s="147"/>
      <c r="AY21" s="147" t="s">
        <v>433</v>
      </c>
      <c r="AZ21" s="10" t="s">
        <v>141</v>
      </c>
      <c r="BA21" s="54" t="s">
        <v>144</v>
      </c>
      <c r="BB21" s="57" t="s">
        <v>16</v>
      </c>
      <c r="BE21" s="27">
        <f>BG21*1.3</f>
        <v>24.518</v>
      </c>
      <c r="BG21" s="31">
        <v>18.86</v>
      </c>
      <c r="BU21" s="64">
        <v>20</v>
      </c>
      <c r="BV21" s="149"/>
      <c r="BW21" s="70" t="s">
        <v>271</v>
      </c>
      <c r="BX21" s="72" t="s">
        <v>210</v>
      </c>
      <c r="BY21" s="150" t="s">
        <v>272</v>
      </c>
      <c r="BZ21" s="151" t="s">
        <v>16</v>
      </c>
      <c r="CC21" s="27">
        <v>22</v>
      </c>
      <c r="CE21" s="27"/>
      <c r="CF21" s="150" t="s">
        <v>198</v>
      </c>
    </row>
    <row r="22" spans="1:84" ht="18">
      <c r="A22" s="2">
        <v>21</v>
      </c>
      <c r="B22" s="355" t="s">
        <v>457</v>
      </c>
      <c r="C22" s="355" t="s">
        <v>462</v>
      </c>
      <c r="D22" s="3" t="s">
        <v>12</v>
      </c>
      <c r="E22" s="9" t="s">
        <v>13</v>
      </c>
      <c r="F22" s="8" t="s">
        <v>16</v>
      </c>
      <c r="G22" s="5">
        <v>5</v>
      </c>
      <c r="H22" s="8">
        <v>2</v>
      </c>
      <c r="I22" s="357">
        <v>2.4</v>
      </c>
      <c r="J22" s="8">
        <v>3</v>
      </c>
      <c r="K22" s="7">
        <v>1.19</v>
      </c>
      <c r="L22" s="10" t="s">
        <v>46</v>
      </c>
      <c r="M22" s="12">
        <v>21</v>
      </c>
      <c r="N22" s="381" t="s">
        <v>497</v>
      </c>
      <c r="O22" s="383" t="s">
        <v>498</v>
      </c>
      <c r="P22" s="14" t="s">
        <v>58</v>
      </c>
      <c r="Q22" s="14" t="s">
        <v>52</v>
      </c>
      <c r="R22" s="15" t="s">
        <v>48</v>
      </c>
      <c r="S22" s="1">
        <v>38</v>
      </c>
      <c r="T22" s="13">
        <v>2</v>
      </c>
      <c r="U22" s="384">
        <v>160.81</v>
      </c>
      <c r="V22" s="13">
        <v>2</v>
      </c>
      <c r="W22" s="1">
        <v>3.8</v>
      </c>
      <c r="X22" s="12" t="s">
        <v>46</v>
      </c>
      <c r="Y22" s="19">
        <v>21</v>
      </c>
      <c r="Z22" s="19">
        <v>80101</v>
      </c>
      <c r="AA22" s="20" t="s">
        <v>252</v>
      </c>
      <c r="AB22" s="29" t="s">
        <v>253</v>
      </c>
      <c r="AC22" s="22" t="s">
        <v>63</v>
      </c>
      <c r="AD22" s="21" t="s">
        <v>16</v>
      </c>
      <c r="AE22" s="19">
        <v>2</v>
      </c>
      <c r="AF22" s="19">
        <v>1</v>
      </c>
      <c r="AG22" s="23">
        <v>24.421499999999998</v>
      </c>
      <c r="AH22" s="24">
        <v>3</v>
      </c>
      <c r="AI22" s="25">
        <v>1.69</v>
      </c>
      <c r="AJ22" s="26" t="s">
        <v>46</v>
      </c>
      <c r="AK22" s="33" t="s">
        <v>261</v>
      </c>
      <c r="AL22" s="33"/>
      <c r="AM22" s="43" t="s">
        <v>262</v>
      </c>
      <c r="AN22" s="35" t="s">
        <v>60</v>
      </c>
      <c r="AO22" s="33" t="s">
        <v>86</v>
      </c>
      <c r="AP22" s="35" t="s">
        <v>87</v>
      </c>
      <c r="AQ22" s="37"/>
      <c r="AR22" s="35"/>
      <c r="AS22" s="36" t="s">
        <v>263</v>
      </c>
      <c r="AT22" s="36"/>
      <c r="AU22" s="36"/>
      <c r="AV22" s="36"/>
      <c r="AW22" s="45">
        <v>21</v>
      </c>
      <c r="AY22" s="1" t="s">
        <v>434</v>
      </c>
      <c r="AZ22" s="10" t="s">
        <v>141</v>
      </c>
      <c r="BA22" s="54" t="s">
        <v>144</v>
      </c>
      <c r="BB22" s="57" t="s">
        <v>16</v>
      </c>
      <c r="BE22" s="1">
        <f>BG22*1.3</f>
        <v>352.989</v>
      </c>
      <c r="BG22" s="31">
        <v>271.53</v>
      </c>
      <c r="BU22" s="64">
        <v>21</v>
      </c>
      <c r="BV22" s="149"/>
      <c r="BW22" s="70" t="s">
        <v>273</v>
      </c>
      <c r="BX22" s="72" t="s">
        <v>210</v>
      </c>
      <c r="BY22" s="150" t="s">
        <v>272</v>
      </c>
      <c r="BZ22" s="151" t="s">
        <v>16</v>
      </c>
      <c r="CC22" s="27">
        <v>22</v>
      </c>
      <c r="CE22" s="27"/>
      <c r="CF22" s="150" t="s">
        <v>198</v>
      </c>
    </row>
    <row r="23" spans="1:84" ht="30">
      <c r="A23" s="2">
        <v>22</v>
      </c>
      <c r="B23" s="355" t="s">
        <v>248</v>
      </c>
      <c r="C23" s="355" t="s">
        <v>249</v>
      </c>
      <c r="D23" s="3" t="s">
        <v>12</v>
      </c>
      <c r="E23" s="9" t="s">
        <v>13</v>
      </c>
      <c r="F23" s="8" t="s">
        <v>16</v>
      </c>
      <c r="G23" s="5">
        <v>0</v>
      </c>
      <c r="H23" s="8"/>
      <c r="I23" s="357">
        <v>1.3</v>
      </c>
      <c r="J23" s="8"/>
      <c r="K23" s="7">
        <v>1.78</v>
      </c>
      <c r="L23" s="10" t="s">
        <v>46</v>
      </c>
      <c r="M23" s="12">
        <v>22</v>
      </c>
      <c r="N23" s="381" t="s">
        <v>499</v>
      </c>
      <c r="O23" s="381" t="s">
        <v>500</v>
      </c>
      <c r="P23" s="14" t="s">
        <v>59</v>
      </c>
      <c r="Q23" s="14" t="s">
        <v>52</v>
      </c>
      <c r="R23" s="15" t="s">
        <v>48</v>
      </c>
      <c r="S23" s="1">
        <v>4</v>
      </c>
      <c r="T23" s="13">
        <v>2</v>
      </c>
      <c r="U23" s="384">
        <v>13.28</v>
      </c>
      <c r="V23" s="13">
        <v>3</v>
      </c>
      <c r="W23" s="1">
        <v>10.85</v>
      </c>
      <c r="X23" s="12" t="s">
        <v>46</v>
      </c>
      <c r="Y23" s="19">
        <v>22</v>
      </c>
      <c r="Z23" s="19" t="s">
        <v>61</v>
      </c>
      <c r="AA23" s="20" t="s">
        <v>254</v>
      </c>
      <c r="AB23" s="29" t="s">
        <v>253</v>
      </c>
      <c r="AC23" s="22" t="s">
        <v>63</v>
      </c>
      <c r="AD23" s="21" t="s">
        <v>16</v>
      </c>
      <c r="AE23" s="19">
        <v>2</v>
      </c>
      <c r="AF23" s="19">
        <v>1</v>
      </c>
      <c r="AG23" s="23">
        <f>AI23*1.3</f>
        <v>10.218</v>
      </c>
      <c r="AH23" s="24">
        <v>1</v>
      </c>
      <c r="AI23" s="25">
        <v>7.86</v>
      </c>
      <c r="AJ23" s="26" t="s">
        <v>46</v>
      </c>
      <c r="AK23" s="33" t="s">
        <v>264</v>
      </c>
      <c r="AL23" s="33"/>
      <c r="AM23" s="43" t="s">
        <v>265</v>
      </c>
      <c r="AN23" s="35" t="s">
        <v>60</v>
      </c>
      <c r="AO23" s="33" t="s">
        <v>86</v>
      </c>
      <c r="AP23" s="35" t="s">
        <v>87</v>
      </c>
      <c r="AQ23" s="37"/>
      <c r="AR23" s="35"/>
      <c r="AS23" s="36" t="s">
        <v>266</v>
      </c>
      <c r="AT23" s="36"/>
      <c r="AU23" s="36"/>
      <c r="AV23" s="36"/>
      <c r="AY23" s="1" t="s">
        <v>443</v>
      </c>
      <c r="AZ23" s="10" t="s">
        <v>141</v>
      </c>
      <c r="BA23" s="54" t="s">
        <v>144</v>
      </c>
      <c r="BB23" s="148" t="s">
        <v>16</v>
      </c>
      <c r="BE23" s="1">
        <v>98.12</v>
      </c>
      <c r="BU23" s="64">
        <v>22</v>
      </c>
      <c r="BV23" s="149"/>
      <c r="BW23" s="70" t="s">
        <v>274</v>
      </c>
      <c r="BX23" s="72" t="s">
        <v>210</v>
      </c>
      <c r="BY23" s="150" t="s">
        <v>272</v>
      </c>
      <c r="BZ23" s="17"/>
      <c r="CA23" s="1">
        <v>1</v>
      </c>
      <c r="CB23" s="1">
        <v>3</v>
      </c>
      <c r="CC23" s="27">
        <v>22</v>
      </c>
      <c r="CE23" s="27"/>
      <c r="CF23" s="150" t="s">
        <v>198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Q274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10.8515625" style="0" bestFit="1" customWidth="1"/>
    <col min="2" max="2" width="9.00390625" style="0" bestFit="1" customWidth="1"/>
    <col min="4" max="4" width="24.421875" style="0" bestFit="1" customWidth="1"/>
    <col min="5" max="5" width="23.8515625" style="0" bestFit="1" customWidth="1"/>
    <col min="6" max="6" width="23.8515625" style="0" customWidth="1"/>
    <col min="7" max="7" width="32.421875" style="0" bestFit="1" customWidth="1"/>
    <col min="8" max="8" width="32.421875" style="0" customWidth="1"/>
    <col min="9" max="9" width="6.7109375" style="0" bestFit="1" customWidth="1"/>
    <col min="10" max="10" width="30.00390625" style="0" bestFit="1" customWidth="1"/>
    <col min="11" max="11" width="14.7109375" style="0" bestFit="1" customWidth="1"/>
    <col min="12" max="12" width="14.7109375" style="0" customWidth="1"/>
    <col min="13" max="13" width="22.421875" style="0" bestFit="1" customWidth="1"/>
    <col min="14" max="14" width="14.7109375" style="0" bestFit="1" customWidth="1"/>
    <col min="17" max="17" width="45.57421875" style="0" customWidth="1"/>
  </cols>
  <sheetData>
    <row r="1" spans="1:17" ht="15.75">
      <c r="A1" s="302"/>
      <c r="B1" s="303" t="s">
        <v>314</v>
      </c>
      <c r="C1" s="303" t="s">
        <v>297</v>
      </c>
      <c r="D1" s="303" t="s">
        <v>298</v>
      </c>
      <c r="E1" s="303" t="s">
        <v>299</v>
      </c>
      <c r="F1" s="303" t="s">
        <v>315</v>
      </c>
      <c r="G1" s="303" t="s">
        <v>300</v>
      </c>
      <c r="H1" s="303" t="s">
        <v>316</v>
      </c>
      <c r="I1" s="304" t="s">
        <v>301</v>
      </c>
      <c r="J1" s="303" t="s">
        <v>302</v>
      </c>
      <c r="K1" s="305" t="s">
        <v>303</v>
      </c>
      <c r="L1" s="305" t="s">
        <v>304</v>
      </c>
      <c r="M1" s="306" t="s">
        <v>305</v>
      </c>
      <c r="N1" s="369" t="s">
        <v>317</v>
      </c>
      <c r="P1" s="330" t="s">
        <v>319</v>
      </c>
      <c r="Q1" s="331" t="s">
        <v>320</v>
      </c>
    </row>
    <row r="2" spans="1:17" s="251" customFormat="1" ht="15.75">
      <c r="A2" s="307"/>
      <c r="B2" s="385">
        <v>1</v>
      </c>
      <c r="C2" s="386" t="s">
        <v>308</v>
      </c>
      <c r="D2" s="386" t="s">
        <v>501</v>
      </c>
      <c r="E2" s="386" t="s">
        <v>502</v>
      </c>
      <c r="F2" s="386" t="s">
        <v>503</v>
      </c>
      <c r="G2" s="386" t="s">
        <v>504</v>
      </c>
      <c r="H2" s="386" t="s">
        <v>505</v>
      </c>
      <c r="I2" s="387" t="s">
        <v>506</v>
      </c>
      <c r="J2" s="386" t="s">
        <v>507</v>
      </c>
      <c r="K2" s="388" t="s">
        <v>508</v>
      </c>
      <c r="L2" s="388" t="s">
        <v>509</v>
      </c>
      <c r="M2" s="308" t="s">
        <v>510</v>
      </c>
      <c r="N2" s="251" t="s">
        <v>511</v>
      </c>
      <c r="P2" s="332">
        <v>29200</v>
      </c>
      <c r="Q2" s="333" t="s">
        <v>321</v>
      </c>
    </row>
    <row r="3" spans="1:17" s="251" customFormat="1" ht="15.75">
      <c r="A3" s="307"/>
      <c r="B3" s="385">
        <v>2</v>
      </c>
      <c r="C3" s="389" t="s">
        <v>276</v>
      </c>
      <c r="D3" s="386" t="s">
        <v>512</v>
      </c>
      <c r="E3" s="386" t="s">
        <v>513</v>
      </c>
      <c r="F3" s="386"/>
      <c r="G3" s="386" t="s">
        <v>514</v>
      </c>
      <c r="H3" s="386" t="s">
        <v>515</v>
      </c>
      <c r="I3" s="390">
        <v>12547</v>
      </c>
      <c r="J3" s="391" t="s">
        <v>516</v>
      </c>
      <c r="K3" s="388">
        <v>132457898</v>
      </c>
      <c r="L3" s="388">
        <v>612345679</v>
      </c>
      <c r="M3" s="392" t="s">
        <v>510</v>
      </c>
      <c r="N3" s="308"/>
      <c r="P3" s="332">
        <v>29233</v>
      </c>
      <c r="Q3" s="333" t="s">
        <v>322</v>
      </c>
    </row>
    <row r="4" spans="1:17" s="251" customFormat="1" ht="15.75">
      <c r="A4" s="307"/>
      <c r="B4" s="385">
        <v>3</v>
      </c>
      <c r="C4" s="389" t="s">
        <v>306</v>
      </c>
      <c r="D4" s="386" t="s">
        <v>517</v>
      </c>
      <c r="E4" s="386" t="s">
        <v>518</v>
      </c>
      <c r="F4" s="386"/>
      <c r="G4" s="386" t="s">
        <v>519</v>
      </c>
      <c r="H4" s="386" t="s">
        <v>520</v>
      </c>
      <c r="I4" s="390" t="s">
        <v>521</v>
      </c>
      <c r="J4" s="391" t="s">
        <v>522</v>
      </c>
      <c r="K4" s="388">
        <v>132457899</v>
      </c>
      <c r="L4" s="388">
        <v>612345680</v>
      </c>
      <c r="M4" s="392" t="s">
        <v>510</v>
      </c>
      <c r="N4" s="307"/>
      <c r="P4" s="334">
        <v>29233</v>
      </c>
      <c r="Q4" s="335" t="s">
        <v>323</v>
      </c>
    </row>
    <row r="5" spans="1:17" s="251" customFormat="1" ht="15.75">
      <c r="A5" s="307"/>
      <c r="B5" s="385">
        <v>4</v>
      </c>
      <c r="C5" s="389" t="s">
        <v>523</v>
      </c>
      <c r="D5" s="393" t="s">
        <v>524</v>
      </c>
      <c r="E5" s="391" t="s">
        <v>525</v>
      </c>
      <c r="F5" s="391"/>
      <c r="G5" s="391" t="s">
        <v>526</v>
      </c>
      <c r="H5" s="391" t="s">
        <v>527</v>
      </c>
      <c r="I5" s="390">
        <v>29000</v>
      </c>
      <c r="J5" s="391" t="s">
        <v>528</v>
      </c>
      <c r="K5" s="388">
        <v>132457900</v>
      </c>
      <c r="L5" s="388">
        <v>612345681</v>
      </c>
      <c r="M5" s="392" t="s">
        <v>510</v>
      </c>
      <c r="N5" s="308"/>
      <c r="P5" s="334">
        <v>29233</v>
      </c>
      <c r="Q5" s="335" t="s">
        <v>324</v>
      </c>
    </row>
    <row r="6" spans="1:17" s="251" customFormat="1" ht="15.75">
      <c r="A6" s="307"/>
      <c r="B6" s="385">
        <v>5</v>
      </c>
      <c r="C6" s="389" t="s">
        <v>306</v>
      </c>
      <c r="D6" s="391" t="s">
        <v>529</v>
      </c>
      <c r="E6" s="391" t="s">
        <v>530</v>
      </c>
      <c r="F6" s="391"/>
      <c r="G6" s="391" t="s">
        <v>531</v>
      </c>
      <c r="H6" s="391" t="s">
        <v>532</v>
      </c>
      <c r="I6" s="390">
        <v>27000</v>
      </c>
      <c r="J6" s="391" t="s">
        <v>533</v>
      </c>
      <c r="K6" s="388">
        <v>132457901</v>
      </c>
      <c r="L6" s="388">
        <v>612345682</v>
      </c>
      <c r="M6" s="392" t="s">
        <v>510</v>
      </c>
      <c r="N6" s="308"/>
      <c r="P6" s="334">
        <v>29233</v>
      </c>
      <c r="Q6" s="335" t="s">
        <v>325</v>
      </c>
    </row>
    <row r="7" spans="1:17" s="251" customFormat="1" ht="15.75">
      <c r="A7" s="307"/>
      <c r="B7" s="385">
        <v>6</v>
      </c>
      <c r="C7" s="389" t="s">
        <v>523</v>
      </c>
      <c r="D7" s="386" t="s">
        <v>534</v>
      </c>
      <c r="E7" s="386" t="s">
        <v>535</v>
      </c>
      <c r="F7" s="386"/>
      <c r="G7" s="386" t="s">
        <v>536</v>
      </c>
      <c r="H7" s="386" t="s">
        <v>537</v>
      </c>
      <c r="I7" s="390">
        <v>29050</v>
      </c>
      <c r="J7" s="391" t="s">
        <v>538</v>
      </c>
      <c r="K7" s="388">
        <v>132457902</v>
      </c>
      <c r="L7" s="388">
        <v>612345683</v>
      </c>
      <c r="M7" s="392" t="s">
        <v>510</v>
      </c>
      <c r="N7" s="308" t="s">
        <v>539</v>
      </c>
      <c r="P7" s="332">
        <v>29241</v>
      </c>
      <c r="Q7" s="333" t="s">
        <v>326</v>
      </c>
    </row>
    <row r="8" spans="1:17" s="251" customFormat="1" ht="15.75">
      <c r="A8" s="307"/>
      <c r="B8" s="385">
        <v>7</v>
      </c>
      <c r="C8" s="389" t="s">
        <v>306</v>
      </c>
      <c r="D8" s="386" t="s">
        <v>540</v>
      </c>
      <c r="E8" s="386" t="s">
        <v>541</v>
      </c>
      <c r="F8" s="386"/>
      <c r="G8" s="386" t="s">
        <v>542</v>
      </c>
      <c r="H8" s="386" t="s">
        <v>543</v>
      </c>
      <c r="I8" s="387">
        <v>14789</v>
      </c>
      <c r="J8" s="386" t="s">
        <v>544</v>
      </c>
      <c r="K8" s="388">
        <v>235897604</v>
      </c>
      <c r="L8" s="388">
        <v>612345684</v>
      </c>
      <c r="M8" s="392" t="s">
        <v>510</v>
      </c>
      <c r="N8" s="308"/>
      <c r="P8" s="336">
        <v>29250</v>
      </c>
      <c r="Q8" s="337" t="s">
        <v>327</v>
      </c>
    </row>
    <row r="9" spans="1:17" s="251" customFormat="1" ht="15.75">
      <c r="A9" s="307"/>
      <c r="B9" s="385">
        <v>8</v>
      </c>
      <c r="C9" s="389" t="s">
        <v>307</v>
      </c>
      <c r="D9" s="386" t="s">
        <v>545</v>
      </c>
      <c r="E9" s="386" t="s">
        <v>546</v>
      </c>
      <c r="F9" s="386"/>
      <c r="G9" s="386" t="s">
        <v>547</v>
      </c>
      <c r="H9" s="386" t="s">
        <v>548</v>
      </c>
      <c r="I9" s="387">
        <v>12456</v>
      </c>
      <c r="J9" s="386" t="s">
        <v>549</v>
      </c>
      <c r="K9" s="388" t="s">
        <v>550</v>
      </c>
      <c r="L9" s="388">
        <v>612345685</v>
      </c>
      <c r="M9" s="392" t="s">
        <v>510</v>
      </c>
      <c r="N9" s="308"/>
      <c r="P9" s="336">
        <v>29250</v>
      </c>
      <c r="Q9" s="337" t="s">
        <v>328</v>
      </c>
    </row>
    <row r="10" spans="1:17" s="251" customFormat="1" ht="15.75">
      <c r="A10" s="307"/>
      <c r="B10" s="385">
        <v>9</v>
      </c>
      <c r="C10" s="394" t="s">
        <v>307</v>
      </c>
      <c r="D10" s="395" t="s">
        <v>551</v>
      </c>
      <c r="E10" s="395" t="s">
        <v>552</v>
      </c>
      <c r="F10" s="395"/>
      <c r="G10" s="395" t="s">
        <v>553</v>
      </c>
      <c r="H10" s="395" t="s">
        <v>554</v>
      </c>
      <c r="I10" s="396" t="s">
        <v>555</v>
      </c>
      <c r="J10" s="395" t="s">
        <v>556</v>
      </c>
      <c r="K10" s="388" t="s">
        <v>557</v>
      </c>
      <c r="L10" s="388">
        <v>612345686</v>
      </c>
      <c r="M10" s="392" t="s">
        <v>510</v>
      </c>
      <c r="N10" s="308" t="s">
        <v>558</v>
      </c>
      <c r="P10" s="336">
        <v>29250</v>
      </c>
      <c r="Q10" s="337" t="s">
        <v>329</v>
      </c>
    </row>
    <row r="11" spans="1:17" s="251" customFormat="1" ht="15.75">
      <c r="A11" s="307"/>
      <c r="B11" s="385">
        <v>10</v>
      </c>
      <c r="C11" s="386" t="s">
        <v>307</v>
      </c>
      <c r="D11" s="386" t="s">
        <v>559</v>
      </c>
      <c r="E11" s="386" t="s">
        <v>560</v>
      </c>
      <c r="F11" s="386"/>
      <c r="G11" s="386" t="s">
        <v>561</v>
      </c>
      <c r="H11" s="386" t="s">
        <v>562</v>
      </c>
      <c r="I11" s="387">
        <v>75000</v>
      </c>
      <c r="J11" s="386" t="s">
        <v>563</v>
      </c>
      <c r="K11" s="388" t="s">
        <v>564</v>
      </c>
      <c r="L11" s="388">
        <v>612345687</v>
      </c>
      <c r="M11" s="392" t="s">
        <v>510</v>
      </c>
      <c r="N11" s="308"/>
      <c r="P11" s="337">
        <v>29250</v>
      </c>
      <c r="Q11" s="337" t="s">
        <v>330</v>
      </c>
    </row>
    <row r="12" spans="1:17" s="251" customFormat="1" ht="15.75">
      <c r="A12" s="307"/>
      <c r="B12" s="385">
        <v>11</v>
      </c>
      <c r="C12" s="386" t="s">
        <v>565</v>
      </c>
      <c r="D12" s="386" t="s">
        <v>566</v>
      </c>
      <c r="E12" s="394" t="s">
        <v>567</v>
      </c>
      <c r="F12" s="394"/>
      <c r="G12" s="386" t="s">
        <v>568</v>
      </c>
      <c r="H12" s="386" t="s">
        <v>569</v>
      </c>
      <c r="I12" s="387" t="s">
        <v>570</v>
      </c>
      <c r="J12" s="386" t="s">
        <v>571</v>
      </c>
      <c r="K12" s="388">
        <v>123456789</v>
      </c>
      <c r="L12" s="388">
        <v>612345688</v>
      </c>
      <c r="M12" s="392" t="s">
        <v>510</v>
      </c>
      <c r="N12" s="308"/>
      <c r="P12" s="335">
        <v>29250</v>
      </c>
      <c r="Q12" s="335" t="s">
        <v>331</v>
      </c>
    </row>
    <row r="13" spans="1:17" s="251" customFormat="1" ht="15.75">
      <c r="A13" s="307"/>
      <c r="B13" s="385">
        <v>12</v>
      </c>
      <c r="C13" s="386" t="s">
        <v>308</v>
      </c>
      <c r="D13" s="386" t="s">
        <v>572</v>
      </c>
      <c r="E13" s="394" t="s">
        <v>573</v>
      </c>
      <c r="F13" s="394"/>
      <c r="G13" s="386" t="s">
        <v>574</v>
      </c>
      <c r="H13" s="386" t="s">
        <v>575</v>
      </c>
      <c r="I13" s="387" t="s">
        <v>576</v>
      </c>
      <c r="J13" s="386" t="s">
        <v>577</v>
      </c>
      <c r="K13" s="388" t="s">
        <v>550</v>
      </c>
      <c r="L13" s="388">
        <v>612345689</v>
      </c>
      <c r="M13" s="392" t="s">
        <v>510</v>
      </c>
      <c r="N13" s="308"/>
      <c r="P13" s="335">
        <v>29250</v>
      </c>
      <c r="Q13" s="335" t="s">
        <v>332</v>
      </c>
    </row>
    <row r="14" spans="1:17" s="251" customFormat="1" ht="15.75">
      <c r="A14" s="307"/>
      <c r="B14" s="38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P14" s="332">
        <v>29252</v>
      </c>
      <c r="Q14" s="338" t="s">
        <v>333</v>
      </c>
    </row>
    <row r="15" spans="1:17" s="251" customFormat="1" ht="15.75">
      <c r="A15" s="307"/>
      <c r="B15" s="380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P15" s="335">
        <v>29253</v>
      </c>
      <c r="Q15" s="334" t="s">
        <v>334</v>
      </c>
    </row>
    <row r="16" spans="1:17" s="251" customFormat="1" ht="15.75">
      <c r="A16" s="307"/>
      <c r="B16" s="380"/>
      <c r="C16" s="361"/>
      <c r="D16" s="362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P16" s="337">
        <v>29260</v>
      </c>
      <c r="Q16" s="337" t="s">
        <v>335</v>
      </c>
    </row>
    <row r="17" spans="1:17" s="251" customFormat="1" ht="15.75">
      <c r="A17" s="307"/>
      <c r="B17" s="380"/>
      <c r="C17" s="362"/>
      <c r="D17" s="361"/>
      <c r="E17" s="361"/>
      <c r="F17" s="361"/>
      <c r="G17" s="361"/>
      <c r="H17" s="361"/>
      <c r="I17" s="361"/>
      <c r="J17" s="361"/>
      <c r="K17" s="362"/>
      <c r="L17" s="361"/>
      <c r="M17" s="361"/>
      <c r="N17" s="361"/>
      <c r="P17" s="337">
        <v>29260</v>
      </c>
      <c r="Q17" s="337" t="s">
        <v>336</v>
      </c>
    </row>
    <row r="18" spans="1:17" s="251" customFormat="1" ht="15.75">
      <c r="A18" s="307"/>
      <c r="B18" s="380"/>
      <c r="C18" s="362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P18" s="337">
        <v>29260</v>
      </c>
      <c r="Q18" s="337" t="s">
        <v>337</v>
      </c>
    </row>
    <row r="19" spans="1:17" s="251" customFormat="1" ht="15.75">
      <c r="A19" s="307"/>
      <c r="B19" s="380"/>
      <c r="C19" s="362"/>
      <c r="D19" s="362"/>
      <c r="E19" s="362"/>
      <c r="F19" s="361"/>
      <c r="G19" s="361"/>
      <c r="H19" s="361"/>
      <c r="I19" s="361"/>
      <c r="J19" s="362"/>
      <c r="K19" s="361"/>
      <c r="L19" s="361"/>
      <c r="M19" s="361"/>
      <c r="N19" s="361"/>
      <c r="P19" s="337">
        <v>29260</v>
      </c>
      <c r="Q19" s="337" t="s">
        <v>338</v>
      </c>
    </row>
    <row r="20" spans="1:17" s="251" customFormat="1" ht="15.75">
      <c r="A20" s="307"/>
      <c r="B20" s="380"/>
      <c r="C20" s="362"/>
      <c r="D20" s="362"/>
      <c r="E20" s="362"/>
      <c r="F20" s="361"/>
      <c r="G20" s="362"/>
      <c r="H20" s="361"/>
      <c r="I20" s="361"/>
      <c r="J20" s="362"/>
      <c r="K20" s="362"/>
      <c r="L20" s="362"/>
      <c r="M20" s="361"/>
      <c r="N20" s="361"/>
      <c r="P20" s="337">
        <v>29260</v>
      </c>
      <c r="Q20" s="337" t="s">
        <v>339</v>
      </c>
    </row>
    <row r="21" spans="1:17" s="251" customFormat="1" ht="15.75">
      <c r="A21" s="307"/>
      <c r="B21" s="380"/>
      <c r="C21" s="361"/>
      <c r="D21" s="361"/>
      <c r="E21" s="361"/>
      <c r="F21" s="361"/>
      <c r="G21" s="361"/>
      <c r="H21" s="361"/>
      <c r="I21" s="361"/>
      <c r="J21" s="365"/>
      <c r="K21" s="361"/>
      <c r="L21" s="361"/>
      <c r="M21" s="361"/>
      <c r="N21" s="361"/>
      <c r="P21" s="337">
        <v>29260</v>
      </c>
      <c r="Q21" s="337" t="s">
        <v>340</v>
      </c>
    </row>
    <row r="22" spans="1:17" s="251" customFormat="1" ht="15.75">
      <c r="A22" s="307"/>
      <c r="B22" s="380"/>
      <c r="C22" s="362"/>
      <c r="D22" s="362"/>
      <c r="E22" s="361"/>
      <c r="F22" s="361"/>
      <c r="G22" s="361"/>
      <c r="H22" s="361"/>
      <c r="I22" s="361"/>
      <c r="J22" s="361"/>
      <c r="K22" s="361"/>
      <c r="L22" s="362"/>
      <c r="M22" s="361"/>
      <c r="N22" s="361"/>
      <c r="P22" s="337">
        <v>29260</v>
      </c>
      <c r="Q22" s="337" t="s">
        <v>341</v>
      </c>
    </row>
    <row r="23" spans="1:17" s="251" customFormat="1" ht="15.75">
      <c r="A23" s="307"/>
      <c r="B23" s="380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P23" s="337">
        <v>29260</v>
      </c>
      <c r="Q23" s="337" t="s">
        <v>342</v>
      </c>
    </row>
    <row r="24" spans="1:17" s="251" customFormat="1" ht="15.75">
      <c r="A24" s="307"/>
      <c r="B24" s="380"/>
      <c r="C24" s="362"/>
      <c r="D24" s="362"/>
      <c r="E24" s="361"/>
      <c r="F24" s="361"/>
      <c r="G24" s="361"/>
      <c r="H24" s="361"/>
      <c r="I24" s="361"/>
      <c r="J24" s="361"/>
      <c r="K24" s="361"/>
      <c r="L24" s="362"/>
      <c r="M24" s="361"/>
      <c r="N24" s="361"/>
      <c r="P24" s="337">
        <v>29260</v>
      </c>
      <c r="Q24" s="337" t="s">
        <v>343</v>
      </c>
    </row>
    <row r="25" spans="1:17" s="251" customFormat="1" ht="15.75">
      <c r="A25" s="307"/>
      <c r="B25" s="380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P25" s="337">
        <v>29260</v>
      </c>
      <c r="Q25" s="337" t="s">
        <v>344</v>
      </c>
    </row>
    <row r="26" spans="1:17" s="251" customFormat="1" ht="15.75">
      <c r="A26" s="307"/>
      <c r="B26" s="380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P26" s="337">
        <v>29260</v>
      </c>
      <c r="Q26" s="337" t="s">
        <v>345</v>
      </c>
    </row>
    <row r="27" spans="1:17" s="251" customFormat="1" ht="15.75">
      <c r="A27" s="307"/>
      <c r="B27" s="380"/>
      <c r="C27" s="362"/>
      <c r="D27" s="362"/>
      <c r="E27" s="362"/>
      <c r="F27" s="361"/>
      <c r="G27" s="362"/>
      <c r="H27" s="361"/>
      <c r="I27" s="361"/>
      <c r="J27" s="361"/>
      <c r="K27" s="362"/>
      <c r="L27" s="362"/>
      <c r="M27" s="361"/>
      <c r="N27" s="361"/>
      <c r="P27" s="337">
        <v>29400</v>
      </c>
      <c r="Q27" s="337" t="s">
        <v>346</v>
      </c>
    </row>
    <row r="28" spans="1:17" s="251" customFormat="1" ht="15.75">
      <c r="A28" s="307"/>
      <c r="B28" s="380"/>
      <c r="C28" s="362"/>
      <c r="D28" s="362"/>
      <c r="E28" s="362"/>
      <c r="F28" s="361"/>
      <c r="G28" s="362"/>
      <c r="H28" s="361"/>
      <c r="I28" s="361"/>
      <c r="J28" s="361"/>
      <c r="K28" s="361"/>
      <c r="L28" s="361"/>
      <c r="M28" s="361"/>
      <c r="N28" s="361"/>
      <c r="P28" s="337">
        <v>29400</v>
      </c>
      <c r="Q28" s="337" t="s">
        <v>347</v>
      </c>
    </row>
    <row r="29" spans="1:17" s="251" customFormat="1" ht="15.75">
      <c r="A29" s="307"/>
      <c r="B29" s="380"/>
      <c r="C29" s="362"/>
      <c r="D29" s="362"/>
      <c r="E29" s="361"/>
      <c r="F29" s="361"/>
      <c r="G29" s="361"/>
      <c r="H29" s="361"/>
      <c r="I29" s="361"/>
      <c r="J29" s="361"/>
      <c r="K29" s="361"/>
      <c r="L29" s="362"/>
      <c r="M29" s="361"/>
      <c r="N29" s="361"/>
      <c r="P29" s="337">
        <v>29400</v>
      </c>
      <c r="Q29" s="337" t="s">
        <v>348</v>
      </c>
    </row>
    <row r="30" spans="1:17" s="251" customFormat="1" ht="15.75">
      <c r="A30" s="307"/>
      <c r="B30" s="380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P30" s="337">
        <v>29400</v>
      </c>
      <c r="Q30" s="337" t="s">
        <v>349</v>
      </c>
    </row>
    <row r="31" spans="1:17" s="251" customFormat="1" ht="15.75">
      <c r="A31" s="307"/>
      <c r="B31" s="380"/>
      <c r="C31" s="361"/>
      <c r="D31" s="362"/>
      <c r="E31" s="362"/>
      <c r="F31" s="361"/>
      <c r="G31" s="363"/>
      <c r="H31" s="361"/>
      <c r="I31" s="366"/>
      <c r="J31" s="367"/>
      <c r="K31" s="364"/>
      <c r="L31" s="361"/>
      <c r="M31" s="361"/>
      <c r="N31" s="361"/>
      <c r="P31" s="337">
        <v>29400</v>
      </c>
      <c r="Q31" s="337" t="s">
        <v>350</v>
      </c>
    </row>
    <row r="32" spans="1:17" s="251" customFormat="1" ht="15.75">
      <c r="A32" s="307"/>
      <c r="B32" s="380"/>
      <c r="C32" s="362"/>
      <c r="D32" s="362"/>
      <c r="E32" s="361"/>
      <c r="F32" s="362"/>
      <c r="G32" s="362"/>
      <c r="H32" s="361"/>
      <c r="I32" s="361"/>
      <c r="J32" s="362"/>
      <c r="K32" s="362"/>
      <c r="L32" s="361"/>
      <c r="M32" s="361"/>
      <c r="N32" s="362"/>
      <c r="P32" s="337">
        <v>29400</v>
      </c>
      <c r="Q32" s="337" t="s">
        <v>351</v>
      </c>
    </row>
    <row r="33" spans="1:17" s="251" customFormat="1" ht="15.75">
      <c r="A33" s="307"/>
      <c r="B33" s="380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P33" s="335">
        <v>29400</v>
      </c>
      <c r="Q33" s="335" t="s">
        <v>352</v>
      </c>
    </row>
    <row r="34" spans="1:17" s="251" customFormat="1" ht="15.75">
      <c r="A34" s="307"/>
      <c r="B34" s="380"/>
      <c r="C34" s="361"/>
      <c r="D34" s="368"/>
      <c r="E34" s="361"/>
      <c r="F34" s="361"/>
      <c r="G34" s="363"/>
      <c r="H34" s="361"/>
      <c r="I34" s="366"/>
      <c r="J34" s="367"/>
      <c r="K34" s="364"/>
      <c r="L34" s="361"/>
      <c r="M34" s="361"/>
      <c r="N34" s="361"/>
      <c r="P34" s="335">
        <v>29400</v>
      </c>
      <c r="Q34" s="335" t="s">
        <v>353</v>
      </c>
    </row>
    <row r="35" spans="1:17" s="251" customFormat="1" ht="15.75">
      <c r="A35" s="307"/>
      <c r="B35" s="380"/>
      <c r="C35" s="362"/>
      <c r="D35" s="362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P35" s="335">
        <v>29400</v>
      </c>
      <c r="Q35" s="335" t="s">
        <v>354</v>
      </c>
    </row>
    <row r="36" spans="1:17" s="251" customFormat="1" ht="15.75">
      <c r="A36" s="307"/>
      <c r="B36" s="380"/>
      <c r="C36" s="361"/>
      <c r="D36" s="362"/>
      <c r="E36" s="361"/>
      <c r="F36" s="361"/>
      <c r="G36" s="362"/>
      <c r="H36" s="361"/>
      <c r="I36" s="361"/>
      <c r="J36" s="362"/>
      <c r="K36" s="361"/>
      <c r="L36" s="361"/>
      <c r="M36" s="361"/>
      <c r="N36" s="361"/>
      <c r="P36" s="335">
        <v>29400</v>
      </c>
      <c r="Q36" s="335" t="s">
        <v>355</v>
      </c>
    </row>
    <row r="37" spans="1:17" s="251" customFormat="1" ht="15.75">
      <c r="A37" s="307"/>
      <c r="B37" s="380"/>
      <c r="C37" s="361"/>
      <c r="D37" s="368"/>
      <c r="E37" s="361"/>
      <c r="F37" s="361"/>
      <c r="G37" s="363"/>
      <c r="H37" s="361"/>
      <c r="I37" s="366"/>
      <c r="J37" s="367"/>
      <c r="K37" s="364"/>
      <c r="L37" s="362"/>
      <c r="M37" s="361"/>
      <c r="N37" s="361"/>
      <c r="P37" s="335">
        <v>29400</v>
      </c>
      <c r="Q37" s="335" t="s">
        <v>356</v>
      </c>
    </row>
    <row r="38" spans="1:17" s="251" customFormat="1" ht="15.75">
      <c r="A38" s="307"/>
      <c r="B38" s="380"/>
      <c r="C38" s="361"/>
      <c r="D38" s="361"/>
      <c r="E38" s="361"/>
      <c r="F38" s="361"/>
      <c r="G38" s="361"/>
      <c r="H38" s="361"/>
      <c r="I38" s="361"/>
      <c r="J38" s="361"/>
      <c r="K38" s="362"/>
      <c r="L38" s="1"/>
      <c r="M38" s="361"/>
      <c r="N38" s="361"/>
      <c r="P38" s="334">
        <v>29400</v>
      </c>
      <c r="Q38" s="334" t="s">
        <v>357</v>
      </c>
    </row>
    <row r="39" spans="1:17" s="251" customFormat="1" ht="15.75">
      <c r="A39" s="307"/>
      <c r="B39" s="380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P39" s="334">
        <v>29410</v>
      </c>
      <c r="Q39" s="334" t="s">
        <v>358</v>
      </c>
    </row>
    <row r="40" spans="1:17" s="251" customFormat="1" ht="15.75">
      <c r="A40" s="307"/>
      <c r="B40" s="380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P40" s="332">
        <v>29410</v>
      </c>
      <c r="Q40" s="338" t="s">
        <v>359</v>
      </c>
    </row>
    <row r="41" spans="1:17" s="251" customFormat="1" ht="15.75">
      <c r="A41" s="307"/>
      <c r="B41" s="380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P41" s="332">
        <v>29410</v>
      </c>
      <c r="Q41" s="338" t="s">
        <v>360</v>
      </c>
    </row>
    <row r="42" spans="1:17" s="251" customFormat="1" ht="15.75">
      <c r="A42" s="307"/>
      <c r="B42" s="380"/>
      <c r="C42" s="362"/>
      <c r="D42" s="361"/>
      <c r="E42" s="362"/>
      <c r="F42" s="361"/>
      <c r="G42" s="361"/>
      <c r="H42" s="361"/>
      <c r="I42" s="361"/>
      <c r="J42" s="361"/>
      <c r="K42" s="361"/>
      <c r="L42" s="361"/>
      <c r="M42" s="361"/>
      <c r="N42" s="361"/>
      <c r="P42" s="332">
        <v>29410</v>
      </c>
      <c r="Q42" s="338" t="s">
        <v>361</v>
      </c>
    </row>
    <row r="43" spans="1:17" s="251" customFormat="1" ht="15.75">
      <c r="A43" s="307"/>
      <c r="B43" s="371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P43" s="332">
        <v>29410</v>
      </c>
      <c r="Q43" s="338" t="s">
        <v>362</v>
      </c>
    </row>
    <row r="44" spans="1:17" s="251" customFormat="1" ht="15.75">
      <c r="A44" s="307"/>
      <c r="B44" s="371"/>
      <c r="C44" s="286"/>
      <c r="D44" s="286"/>
      <c r="E44" s="373"/>
      <c r="F44" s="373"/>
      <c r="G44" s="286"/>
      <c r="H44" s="286"/>
      <c r="I44" s="374"/>
      <c r="J44" s="286"/>
      <c r="K44" s="375"/>
      <c r="L44" s="372"/>
      <c r="M44" s="372"/>
      <c r="N44" s="372"/>
      <c r="P44" s="332">
        <v>29410</v>
      </c>
      <c r="Q44" s="338" t="s">
        <v>363</v>
      </c>
    </row>
    <row r="45" spans="1:17" s="251" customFormat="1" ht="15.75">
      <c r="A45" s="307"/>
      <c r="B45" s="371"/>
      <c r="C45" s="286"/>
      <c r="D45" s="286"/>
      <c r="E45" s="373"/>
      <c r="F45" s="373"/>
      <c r="G45" s="286"/>
      <c r="H45" s="286"/>
      <c r="I45" s="374"/>
      <c r="J45" s="286"/>
      <c r="K45" s="309"/>
      <c r="L45" s="309"/>
      <c r="M45" s="308"/>
      <c r="N45" s="308"/>
      <c r="P45" s="334">
        <v>29410</v>
      </c>
      <c r="Q45" s="334" t="s">
        <v>364</v>
      </c>
    </row>
    <row r="46" spans="1:17" s="251" customFormat="1" ht="15.75">
      <c r="A46" s="307"/>
      <c r="B46" s="371"/>
      <c r="C46" s="286"/>
      <c r="D46" s="286"/>
      <c r="E46" s="373"/>
      <c r="F46" s="373"/>
      <c r="G46" s="286"/>
      <c r="H46" s="286"/>
      <c r="I46" s="374"/>
      <c r="J46" s="286"/>
      <c r="K46" s="309"/>
      <c r="L46" s="309"/>
      <c r="M46" s="308"/>
      <c r="N46" s="308"/>
      <c r="P46" s="332">
        <v>29420</v>
      </c>
      <c r="Q46" s="334" t="s">
        <v>365</v>
      </c>
    </row>
    <row r="47" spans="1:17" s="251" customFormat="1" ht="15.75">
      <c r="A47" s="307"/>
      <c r="B47" s="371"/>
      <c r="C47" s="286"/>
      <c r="D47" s="286"/>
      <c r="E47" s="373"/>
      <c r="F47" s="373"/>
      <c r="G47" s="286"/>
      <c r="H47" s="286"/>
      <c r="I47" s="374"/>
      <c r="J47" s="286"/>
      <c r="K47" s="309"/>
      <c r="L47" s="309"/>
      <c r="M47" s="308"/>
      <c r="N47" s="308"/>
      <c r="P47" s="334">
        <v>29420</v>
      </c>
      <c r="Q47" s="334" t="s">
        <v>366</v>
      </c>
    </row>
    <row r="48" spans="1:17" s="251" customFormat="1" ht="15.75">
      <c r="A48" s="307"/>
      <c r="B48" s="371"/>
      <c r="C48" s="286"/>
      <c r="D48" s="286"/>
      <c r="E48" s="373"/>
      <c r="F48" s="373"/>
      <c r="G48" s="286"/>
      <c r="H48" s="286"/>
      <c r="I48" s="374"/>
      <c r="J48" s="286"/>
      <c r="K48" s="309"/>
      <c r="L48" s="309"/>
      <c r="M48" s="308"/>
      <c r="N48" s="308"/>
      <c r="P48" s="334">
        <v>29420</v>
      </c>
      <c r="Q48" s="334" t="s">
        <v>367</v>
      </c>
    </row>
    <row r="49" spans="1:17" s="251" customFormat="1" ht="15.75">
      <c r="A49" s="307"/>
      <c r="B49" s="371"/>
      <c r="C49" s="286"/>
      <c r="D49" s="286"/>
      <c r="E49" s="373"/>
      <c r="F49" s="373"/>
      <c r="G49" s="286"/>
      <c r="H49" s="286"/>
      <c r="I49" s="374"/>
      <c r="J49" s="286"/>
      <c r="K49" s="309"/>
      <c r="L49" s="309"/>
      <c r="M49" s="308"/>
      <c r="N49" s="308"/>
      <c r="P49" s="332">
        <v>29430</v>
      </c>
      <c r="Q49" s="338" t="s">
        <v>368</v>
      </c>
    </row>
    <row r="50" spans="1:17" s="251" customFormat="1" ht="15.75">
      <c r="A50" s="307"/>
      <c r="B50" s="371"/>
      <c r="C50" s="286"/>
      <c r="D50" s="286"/>
      <c r="E50" s="373"/>
      <c r="F50" s="373"/>
      <c r="G50" s="286"/>
      <c r="H50" s="286"/>
      <c r="I50" s="374"/>
      <c r="J50" s="286"/>
      <c r="K50" s="309"/>
      <c r="L50" s="309"/>
      <c r="M50" s="308"/>
      <c r="N50" s="308"/>
      <c r="P50" s="332">
        <v>29430</v>
      </c>
      <c r="Q50" s="338" t="s">
        <v>369</v>
      </c>
    </row>
    <row r="51" spans="1:17" s="251" customFormat="1" ht="15.75">
      <c r="A51" s="307"/>
      <c r="B51" s="371"/>
      <c r="C51" s="286"/>
      <c r="D51" s="286"/>
      <c r="E51" s="373"/>
      <c r="F51" s="373"/>
      <c r="G51" s="286"/>
      <c r="H51" s="286"/>
      <c r="I51" s="374"/>
      <c r="J51" s="286"/>
      <c r="K51" s="309"/>
      <c r="L51" s="309"/>
      <c r="M51" s="308"/>
      <c r="N51" s="308"/>
      <c r="P51" s="332">
        <v>29430</v>
      </c>
      <c r="Q51" s="338" t="s">
        <v>370</v>
      </c>
    </row>
    <row r="52" spans="1:17" s="251" customFormat="1" ht="15.75">
      <c r="A52" s="307"/>
      <c r="B52" s="371"/>
      <c r="C52" s="286"/>
      <c r="D52" s="286"/>
      <c r="E52" s="373"/>
      <c r="F52" s="373"/>
      <c r="G52" s="286"/>
      <c r="H52" s="286"/>
      <c r="I52" s="374"/>
      <c r="J52" s="286"/>
      <c r="K52" s="309"/>
      <c r="L52" s="309"/>
      <c r="M52" s="308"/>
      <c r="N52" s="308"/>
      <c r="P52" s="332">
        <v>29430</v>
      </c>
      <c r="Q52" s="338" t="s">
        <v>371</v>
      </c>
    </row>
    <row r="53" spans="1:17" s="251" customFormat="1" ht="15.75">
      <c r="A53" s="307"/>
      <c r="B53" s="371"/>
      <c r="C53" s="286"/>
      <c r="D53" s="286"/>
      <c r="E53" s="373"/>
      <c r="F53" s="373"/>
      <c r="G53" s="286"/>
      <c r="H53" s="286"/>
      <c r="I53" s="374"/>
      <c r="J53" s="286"/>
      <c r="K53" s="309"/>
      <c r="L53" s="309"/>
      <c r="M53" s="308"/>
      <c r="N53" s="308"/>
      <c r="P53" s="332">
        <v>29440</v>
      </c>
      <c r="Q53" s="338" t="s">
        <v>357</v>
      </c>
    </row>
    <row r="54" spans="1:17" s="251" customFormat="1" ht="15.75">
      <c r="A54" s="307"/>
      <c r="B54" s="371"/>
      <c r="C54" s="286"/>
      <c r="D54" s="286"/>
      <c r="E54" s="373"/>
      <c r="F54" s="373"/>
      <c r="G54" s="286"/>
      <c r="H54" s="286"/>
      <c r="I54" s="374"/>
      <c r="J54" s="286"/>
      <c r="K54" s="309"/>
      <c r="L54" s="309"/>
      <c r="M54" s="308"/>
      <c r="N54" s="308"/>
      <c r="P54" s="332">
        <v>29440</v>
      </c>
      <c r="Q54" s="338" t="s">
        <v>372</v>
      </c>
    </row>
    <row r="55" spans="1:17" s="251" customFormat="1" ht="15.75">
      <c r="A55" s="307"/>
      <c r="B55" s="371"/>
      <c r="C55" s="286"/>
      <c r="D55" s="286"/>
      <c r="E55" s="373"/>
      <c r="F55" s="373"/>
      <c r="G55" s="286"/>
      <c r="H55" s="286"/>
      <c r="I55" s="374"/>
      <c r="J55" s="286"/>
      <c r="K55" s="309"/>
      <c r="L55" s="309"/>
      <c r="M55" s="308"/>
      <c r="N55" s="308"/>
      <c r="P55" s="332">
        <v>29440</v>
      </c>
      <c r="Q55" s="338" t="s">
        <v>373</v>
      </c>
    </row>
    <row r="56" spans="1:17" s="251" customFormat="1" ht="15.75">
      <c r="A56" s="307"/>
      <c r="B56" s="371"/>
      <c r="C56" s="286"/>
      <c r="D56" s="286"/>
      <c r="E56" s="373"/>
      <c r="F56" s="373"/>
      <c r="G56" s="286"/>
      <c r="H56" s="286"/>
      <c r="I56" s="374"/>
      <c r="J56" s="286"/>
      <c r="K56" s="309"/>
      <c r="L56" s="309"/>
      <c r="M56" s="308"/>
      <c r="N56" s="308"/>
      <c r="P56" s="332">
        <v>29440</v>
      </c>
      <c r="Q56" s="338" t="s">
        <v>374</v>
      </c>
    </row>
    <row r="57" spans="1:17" s="251" customFormat="1" ht="15.75">
      <c r="A57" s="307"/>
      <c r="B57" s="371"/>
      <c r="C57" s="286"/>
      <c r="D57" s="286"/>
      <c r="E57" s="373"/>
      <c r="F57" s="373"/>
      <c r="G57" s="286"/>
      <c r="H57" s="286"/>
      <c r="I57" s="374"/>
      <c r="J57" s="286"/>
      <c r="K57" s="309"/>
      <c r="L57" s="309"/>
      <c r="M57" s="308"/>
      <c r="N57" s="308"/>
      <c r="P57" s="332">
        <v>29440</v>
      </c>
      <c r="Q57" s="338" t="s">
        <v>375</v>
      </c>
    </row>
    <row r="58" spans="1:17" s="251" customFormat="1" ht="15.75">
      <c r="A58" s="307"/>
      <c r="B58" s="371"/>
      <c r="C58" s="286"/>
      <c r="D58" s="286"/>
      <c r="E58" s="373"/>
      <c r="F58" s="373"/>
      <c r="G58" s="286"/>
      <c r="H58" s="286"/>
      <c r="I58" s="374"/>
      <c r="J58" s="286"/>
      <c r="K58" s="309"/>
      <c r="L58" s="309"/>
      <c r="M58" s="308"/>
      <c r="N58" s="308"/>
      <c r="P58" s="332">
        <v>29440</v>
      </c>
      <c r="Q58" s="338" t="s">
        <v>376</v>
      </c>
    </row>
    <row r="59" spans="1:17" s="251" customFormat="1" ht="15.75">
      <c r="A59" s="307"/>
      <c r="B59" s="371"/>
      <c r="C59" s="286"/>
      <c r="D59" s="286"/>
      <c r="E59" s="373"/>
      <c r="F59" s="373"/>
      <c r="G59" s="286"/>
      <c r="H59" s="286"/>
      <c r="I59" s="374"/>
      <c r="J59" s="286"/>
      <c r="K59" s="309"/>
      <c r="L59" s="309"/>
      <c r="M59" s="308"/>
      <c r="N59" s="308"/>
      <c r="P59" s="334">
        <v>29440</v>
      </c>
      <c r="Q59" s="334" t="s">
        <v>377</v>
      </c>
    </row>
    <row r="60" spans="1:17" s="251" customFormat="1" ht="15.75">
      <c r="A60" s="307"/>
      <c r="B60" s="371"/>
      <c r="C60" s="286"/>
      <c r="D60" s="286"/>
      <c r="E60" s="373"/>
      <c r="F60" s="373"/>
      <c r="G60" s="286"/>
      <c r="H60" s="286"/>
      <c r="I60" s="374"/>
      <c r="J60" s="286"/>
      <c r="K60" s="309"/>
      <c r="L60" s="309"/>
      <c r="M60" s="308"/>
      <c r="N60" s="308"/>
      <c r="P60" s="332">
        <v>29450</v>
      </c>
      <c r="Q60" s="338" t="s">
        <v>378</v>
      </c>
    </row>
    <row r="61" spans="1:17" s="251" customFormat="1" ht="15.75">
      <c r="A61" s="307"/>
      <c r="B61" s="371"/>
      <c r="C61" s="286"/>
      <c r="D61" s="286"/>
      <c r="E61" s="373"/>
      <c r="F61" s="373"/>
      <c r="G61" s="286"/>
      <c r="H61" s="286"/>
      <c r="I61" s="374"/>
      <c r="J61" s="286"/>
      <c r="K61" s="309"/>
      <c r="L61" s="309"/>
      <c r="M61" s="308"/>
      <c r="N61" s="308"/>
      <c r="P61" s="332">
        <v>29450</v>
      </c>
      <c r="Q61" s="338" t="s">
        <v>379</v>
      </c>
    </row>
    <row r="62" spans="1:17" s="251" customFormat="1" ht="15.75">
      <c r="A62" s="307"/>
      <c r="B62" s="371"/>
      <c r="C62" s="286"/>
      <c r="D62" s="286"/>
      <c r="E62" s="373"/>
      <c r="F62" s="373"/>
      <c r="G62" s="286"/>
      <c r="H62" s="286"/>
      <c r="I62" s="374"/>
      <c r="J62" s="286"/>
      <c r="K62" s="309"/>
      <c r="L62" s="309"/>
      <c r="M62" s="308"/>
      <c r="N62" s="308"/>
      <c r="P62" s="332">
        <v>29450</v>
      </c>
      <c r="Q62" s="338" t="s">
        <v>380</v>
      </c>
    </row>
    <row r="63" spans="1:17" s="251" customFormat="1" ht="15.75">
      <c r="A63" s="307"/>
      <c r="B63" s="371"/>
      <c r="C63" s="286"/>
      <c r="D63" s="286"/>
      <c r="E63" s="373"/>
      <c r="F63" s="373"/>
      <c r="G63" s="286"/>
      <c r="H63" s="286"/>
      <c r="I63" s="374"/>
      <c r="J63" s="286"/>
      <c r="K63" s="309"/>
      <c r="L63" s="309"/>
      <c r="M63" s="308"/>
      <c r="N63" s="308"/>
      <c r="P63" s="332">
        <v>29490</v>
      </c>
      <c r="Q63" s="334" t="s">
        <v>381</v>
      </c>
    </row>
    <row r="64" spans="1:17" s="251" customFormat="1" ht="15.75">
      <c r="A64" s="307"/>
      <c r="B64" s="371"/>
      <c r="C64" s="286"/>
      <c r="D64" s="286"/>
      <c r="E64" s="373"/>
      <c r="F64" s="373"/>
      <c r="G64" s="286"/>
      <c r="H64" s="286"/>
      <c r="I64" s="374"/>
      <c r="J64" s="286"/>
      <c r="K64" s="309"/>
      <c r="L64" s="309"/>
      <c r="M64" s="308"/>
      <c r="N64" s="308"/>
      <c r="P64" s="332">
        <v>29600</v>
      </c>
      <c r="Q64" s="338" t="s">
        <v>382</v>
      </c>
    </row>
    <row r="65" spans="1:17" s="251" customFormat="1" ht="15.75">
      <c r="A65" s="307"/>
      <c r="B65" s="371"/>
      <c r="C65" s="286"/>
      <c r="D65" s="286"/>
      <c r="E65" s="373"/>
      <c r="F65" s="373"/>
      <c r="G65" s="286"/>
      <c r="H65" s="286"/>
      <c r="I65" s="374"/>
      <c r="J65" s="286"/>
      <c r="K65" s="309"/>
      <c r="L65" s="309"/>
      <c r="M65" s="308"/>
      <c r="N65" s="308"/>
      <c r="P65" s="332">
        <v>29600</v>
      </c>
      <c r="Q65" s="338" t="s">
        <v>383</v>
      </c>
    </row>
    <row r="66" spans="1:17" s="251" customFormat="1" ht="15.75">
      <c r="A66" s="307"/>
      <c r="B66" s="371"/>
      <c r="C66" s="286"/>
      <c r="D66" s="286"/>
      <c r="E66" s="373"/>
      <c r="F66" s="373"/>
      <c r="G66" s="286"/>
      <c r="H66" s="286"/>
      <c r="I66" s="374"/>
      <c r="J66" s="286"/>
      <c r="K66" s="309"/>
      <c r="L66" s="309"/>
      <c r="M66" s="308"/>
      <c r="N66" s="308"/>
      <c r="P66" s="332">
        <v>29600</v>
      </c>
      <c r="Q66" s="338" t="s">
        <v>384</v>
      </c>
    </row>
    <row r="67" spans="1:17" s="251" customFormat="1" ht="15.75">
      <c r="A67" s="307"/>
      <c r="B67" s="371"/>
      <c r="C67" s="286"/>
      <c r="D67" s="286"/>
      <c r="E67" s="373"/>
      <c r="F67" s="373"/>
      <c r="G67" s="286"/>
      <c r="H67" s="286"/>
      <c r="I67" s="374"/>
      <c r="J67" s="286"/>
      <c r="K67" s="309"/>
      <c r="L67" s="309"/>
      <c r="M67" s="308"/>
      <c r="N67" s="308"/>
      <c r="P67" s="332">
        <v>29600</v>
      </c>
      <c r="Q67" s="338" t="s">
        <v>385</v>
      </c>
    </row>
    <row r="68" spans="1:17" s="251" customFormat="1" ht="15.75">
      <c r="A68" s="307"/>
      <c r="B68" s="371"/>
      <c r="C68" s="286"/>
      <c r="D68" s="286"/>
      <c r="E68" s="373"/>
      <c r="F68" s="373"/>
      <c r="G68" s="286"/>
      <c r="H68" s="286"/>
      <c r="I68" s="374"/>
      <c r="J68" s="286"/>
      <c r="K68" s="309"/>
      <c r="L68" s="309"/>
      <c r="M68" s="308"/>
      <c r="N68" s="308"/>
      <c r="P68" s="332">
        <v>29610</v>
      </c>
      <c r="Q68" s="334" t="s">
        <v>386</v>
      </c>
    </row>
    <row r="69" spans="1:17" s="251" customFormat="1" ht="15.75">
      <c r="A69" s="307"/>
      <c r="B69" s="371"/>
      <c r="C69" s="286"/>
      <c r="D69" s="286"/>
      <c r="E69" s="373"/>
      <c r="F69" s="373"/>
      <c r="G69" s="286"/>
      <c r="H69" s="286"/>
      <c r="I69" s="374"/>
      <c r="J69" s="286"/>
      <c r="K69" s="309"/>
      <c r="L69" s="309"/>
      <c r="M69" s="308"/>
      <c r="N69" s="308"/>
      <c r="P69" s="334">
        <v>29610</v>
      </c>
      <c r="Q69" s="334" t="s">
        <v>387</v>
      </c>
    </row>
    <row r="70" spans="1:17" s="251" customFormat="1" ht="15.75">
      <c r="A70" s="307"/>
      <c r="B70" s="371"/>
      <c r="C70" s="286"/>
      <c r="D70" s="286"/>
      <c r="E70" s="373"/>
      <c r="F70" s="373"/>
      <c r="G70" s="286"/>
      <c r="H70" s="286"/>
      <c r="I70" s="374"/>
      <c r="J70" s="286"/>
      <c r="K70" s="309"/>
      <c r="L70" s="309"/>
      <c r="M70" s="308"/>
      <c r="N70" s="308"/>
      <c r="P70" s="332">
        <v>29630</v>
      </c>
      <c r="Q70" s="338" t="s">
        <v>388</v>
      </c>
    </row>
    <row r="71" spans="1:17" s="251" customFormat="1" ht="15.75">
      <c r="A71" s="307"/>
      <c r="B71" s="371"/>
      <c r="C71" s="286"/>
      <c r="D71" s="286"/>
      <c r="E71" s="373"/>
      <c r="F71" s="373"/>
      <c r="G71" s="286"/>
      <c r="H71" s="286"/>
      <c r="I71" s="374"/>
      <c r="J71" s="286"/>
      <c r="K71" s="309"/>
      <c r="L71" s="309"/>
      <c r="M71" s="308"/>
      <c r="N71" s="308"/>
      <c r="P71" s="332">
        <v>29630</v>
      </c>
      <c r="Q71" s="338" t="s">
        <v>389</v>
      </c>
    </row>
    <row r="72" spans="1:17" s="251" customFormat="1" ht="15.75">
      <c r="A72" s="307"/>
      <c r="B72" s="371"/>
      <c r="C72" s="286"/>
      <c r="D72" s="286"/>
      <c r="E72" s="373"/>
      <c r="F72" s="373"/>
      <c r="G72" s="286"/>
      <c r="H72" s="286"/>
      <c r="I72" s="374"/>
      <c r="J72" s="286"/>
      <c r="K72" s="309"/>
      <c r="L72" s="309"/>
      <c r="M72" s="308"/>
      <c r="N72" s="308"/>
      <c r="P72" s="332">
        <v>29660</v>
      </c>
      <c r="Q72" s="338" t="s">
        <v>390</v>
      </c>
    </row>
    <row r="73" spans="1:17" s="251" customFormat="1" ht="15.75">
      <c r="A73" s="307"/>
      <c r="B73" s="371"/>
      <c r="C73" s="286"/>
      <c r="D73" s="286"/>
      <c r="E73" s="373"/>
      <c r="F73" s="373"/>
      <c r="G73" s="286"/>
      <c r="H73" s="286"/>
      <c r="I73" s="374"/>
      <c r="J73" s="286"/>
      <c r="K73" s="309"/>
      <c r="L73" s="309"/>
      <c r="M73" s="308"/>
      <c r="N73" s="308"/>
      <c r="P73" s="334">
        <v>29670</v>
      </c>
      <c r="Q73" s="334" t="s">
        <v>391</v>
      </c>
    </row>
    <row r="74" spans="1:17" s="251" customFormat="1" ht="15.75">
      <c r="A74" s="307"/>
      <c r="B74" s="371"/>
      <c r="C74" s="286"/>
      <c r="D74" s="286"/>
      <c r="E74" s="373"/>
      <c r="F74" s="373"/>
      <c r="G74" s="286"/>
      <c r="H74" s="286"/>
      <c r="I74" s="374"/>
      <c r="J74" s="286"/>
      <c r="K74" s="309"/>
      <c r="L74" s="309"/>
      <c r="M74" s="308"/>
      <c r="N74" s="308"/>
      <c r="P74" s="334">
        <v>29670</v>
      </c>
      <c r="Q74" s="338" t="s">
        <v>392</v>
      </c>
    </row>
    <row r="75" spans="1:17" s="251" customFormat="1" ht="15.75">
      <c r="A75" s="307"/>
      <c r="B75" s="371"/>
      <c r="C75" s="286"/>
      <c r="D75" s="286"/>
      <c r="E75" s="373"/>
      <c r="F75" s="373"/>
      <c r="G75" s="286"/>
      <c r="H75" s="286"/>
      <c r="I75" s="374"/>
      <c r="J75" s="286"/>
      <c r="K75" s="309"/>
      <c r="L75" s="309"/>
      <c r="M75" s="308"/>
      <c r="N75" s="308"/>
      <c r="P75" s="334">
        <v>29670</v>
      </c>
      <c r="Q75" s="338" t="s">
        <v>393</v>
      </c>
    </row>
    <row r="76" spans="1:17" s="251" customFormat="1" ht="15.75">
      <c r="A76" s="307"/>
      <c r="B76" s="371"/>
      <c r="C76" s="286"/>
      <c r="D76" s="286"/>
      <c r="E76" s="373"/>
      <c r="F76" s="373"/>
      <c r="G76" s="286"/>
      <c r="H76" s="286"/>
      <c r="I76" s="374"/>
      <c r="J76" s="286"/>
      <c r="K76" s="309"/>
      <c r="L76" s="309"/>
      <c r="M76" s="308"/>
      <c r="N76" s="308"/>
      <c r="P76" s="334">
        <v>29670</v>
      </c>
      <c r="Q76" s="338" t="s">
        <v>394</v>
      </c>
    </row>
    <row r="77" spans="1:17" s="251" customFormat="1" ht="15.75">
      <c r="A77" s="307"/>
      <c r="B77" s="371"/>
      <c r="C77" s="286"/>
      <c r="D77" s="286"/>
      <c r="E77" s="373"/>
      <c r="F77" s="373"/>
      <c r="G77" s="286"/>
      <c r="H77" s="286"/>
      <c r="I77" s="374"/>
      <c r="J77" s="286"/>
      <c r="K77" s="309"/>
      <c r="L77" s="309"/>
      <c r="M77" s="308"/>
      <c r="N77" s="308"/>
      <c r="P77" s="332">
        <v>29680</v>
      </c>
      <c r="Q77" s="338" t="s">
        <v>395</v>
      </c>
    </row>
    <row r="78" spans="1:17" s="251" customFormat="1" ht="15.75">
      <c r="A78" s="307"/>
      <c r="B78" s="371"/>
      <c r="C78" s="286"/>
      <c r="D78" s="286"/>
      <c r="E78" s="373"/>
      <c r="F78" s="373"/>
      <c r="G78" s="286"/>
      <c r="H78" s="286"/>
      <c r="I78" s="374"/>
      <c r="J78" s="286"/>
      <c r="K78" s="309"/>
      <c r="L78" s="309"/>
      <c r="M78" s="308"/>
      <c r="N78" s="308"/>
      <c r="P78" s="334">
        <v>29690</v>
      </c>
      <c r="Q78" s="334" t="s">
        <v>396</v>
      </c>
    </row>
    <row r="79" spans="1:17" s="251" customFormat="1" ht="15.75">
      <c r="A79" s="307"/>
      <c r="B79" s="371"/>
      <c r="C79" s="286"/>
      <c r="D79" s="286"/>
      <c r="E79" s="373"/>
      <c r="F79" s="373"/>
      <c r="G79" s="286"/>
      <c r="H79" s="286"/>
      <c r="I79" s="374"/>
      <c r="J79" s="286"/>
      <c r="K79" s="309"/>
      <c r="L79" s="309"/>
      <c r="M79" s="308"/>
      <c r="N79" s="308"/>
      <c r="P79" s="332">
        <v>29800</v>
      </c>
      <c r="Q79" s="338" t="s">
        <v>397</v>
      </c>
    </row>
    <row r="80" spans="1:17" s="251" customFormat="1" ht="15.75">
      <c r="A80" s="307"/>
      <c r="B80" s="371"/>
      <c r="C80" s="286"/>
      <c r="D80" s="286"/>
      <c r="E80" s="373"/>
      <c r="F80" s="373"/>
      <c r="G80" s="286"/>
      <c r="H80" s="286"/>
      <c r="I80" s="374"/>
      <c r="J80" s="286"/>
      <c r="K80" s="309"/>
      <c r="L80" s="309"/>
      <c r="M80" s="308"/>
      <c r="N80" s="308"/>
      <c r="P80" s="332">
        <v>29800</v>
      </c>
      <c r="Q80" s="338" t="s">
        <v>398</v>
      </c>
    </row>
    <row r="81" spans="1:17" s="251" customFormat="1" ht="15.75">
      <c r="A81" s="307"/>
      <c r="B81" s="371"/>
      <c r="C81" s="286"/>
      <c r="D81" s="286"/>
      <c r="E81" s="373"/>
      <c r="F81" s="373"/>
      <c r="G81" s="286"/>
      <c r="H81" s="286"/>
      <c r="I81" s="374"/>
      <c r="J81" s="286"/>
      <c r="K81" s="309"/>
      <c r="L81" s="309"/>
      <c r="M81" s="308"/>
      <c r="N81" s="308"/>
      <c r="P81" s="332">
        <v>29800</v>
      </c>
      <c r="Q81" s="338" t="s">
        <v>399</v>
      </c>
    </row>
    <row r="82" spans="1:17" s="251" customFormat="1" ht="15.75">
      <c r="A82" s="307"/>
      <c r="B82" s="371"/>
      <c r="C82" s="286"/>
      <c r="D82" s="286"/>
      <c r="E82" s="373"/>
      <c r="F82" s="373"/>
      <c r="G82" s="286"/>
      <c r="H82" s="286"/>
      <c r="I82" s="374"/>
      <c r="J82" s="286"/>
      <c r="K82" s="309"/>
      <c r="L82" s="309"/>
      <c r="M82" s="308"/>
      <c r="N82" s="308"/>
      <c r="P82" s="332">
        <v>29800</v>
      </c>
      <c r="Q82" s="338" t="s">
        <v>400</v>
      </c>
    </row>
    <row r="83" spans="1:17" s="251" customFormat="1" ht="15.75">
      <c r="A83" s="307"/>
      <c r="B83" s="371"/>
      <c r="C83" s="286"/>
      <c r="D83" s="286"/>
      <c r="E83" s="373"/>
      <c r="F83" s="373"/>
      <c r="G83" s="286"/>
      <c r="H83" s="286"/>
      <c r="I83" s="374"/>
      <c r="J83" s="286"/>
      <c r="K83" s="309"/>
      <c r="L83" s="309"/>
      <c r="M83" s="308"/>
      <c r="N83" s="308"/>
      <c r="P83" s="332">
        <v>29800</v>
      </c>
      <c r="Q83" s="338" t="s">
        <v>401</v>
      </c>
    </row>
    <row r="84" spans="1:17" s="251" customFormat="1" ht="15.75">
      <c r="A84" s="307"/>
      <c r="B84" s="371"/>
      <c r="C84" s="286"/>
      <c r="D84" s="286"/>
      <c r="E84" s="373"/>
      <c r="F84" s="373"/>
      <c r="G84" s="286"/>
      <c r="H84" s="286"/>
      <c r="I84" s="374"/>
      <c r="J84" s="286"/>
      <c r="K84" s="309"/>
      <c r="L84" s="309"/>
      <c r="M84" s="308"/>
      <c r="N84" s="308"/>
      <c r="P84" s="332">
        <v>29800</v>
      </c>
      <c r="Q84" s="338" t="s">
        <v>402</v>
      </c>
    </row>
    <row r="85" spans="1:17" s="251" customFormat="1" ht="15.75">
      <c r="A85" s="307"/>
      <c r="B85" s="371"/>
      <c r="C85" s="286"/>
      <c r="D85" s="286"/>
      <c r="E85" s="373"/>
      <c r="F85" s="373"/>
      <c r="G85" s="286"/>
      <c r="H85" s="286"/>
      <c r="I85" s="374"/>
      <c r="J85" s="286"/>
      <c r="K85" s="309"/>
      <c r="L85" s="309"/>
      <c r="M85" s="308"/>
      <c r="N85" s="308"/>
      <c r="P85" s="332">
        <v>29800</v>
      </c>
      <c r="Q85" s="338" t="s">
        <v>403</v>
      </c>
    </row>
    <row r="86" spans="1:17" s="251" customFormat="1" ht="15.75">
      <c r="A86" s="307"/>
      <c r="B86" s="371"/>
      <c r="C86" s="286"/>
      <c r="D86" s="286"/>
      <c r="E86" s="373"/>
      <c r="F86" s="373"/>
      <c r="G86" s="286"/>
      <c r="H86" s="286"/>
      <c r="I86" s="374"/>
      <c r="J86" s="286"/>
      <c r="K86" s="309"/>
      <c r="L86" s="309"/>
      <c r="M86" s="308"/>
      <c r="N86" s="308"/>
      <c r="P86" s="332">
        <v>29800</v>
      </c>
      <c r="Q86" s="338" t="s">
        <v>404</v>
      </c>
    </row>
    <row r="87" spans="1:17" s="251" customFormat="1" ht="15.75">
      <c r="A87" s="307"/>
      <c r="B87" s="371"/>
      <c r="C87" s="286"/>
      <c r="D87" s="286"/>
      <c r="E87" s="373"/>
      <c r="F87" s="373"/>
      <c r="G87" s="286"/>
      <c r="H87" s="286"/>
      <c r="I87" s="374"/>
      <c r="J87" s="286"/>
      <c r="K87" s="309"/>
      <c r="L87" s="309"/>
      <c r="M87" s="308"/>
      <c r="N87" s="308"/>
      <c r="P87" s="334">
        <v>29800</v>
      </c>
      <c r="Q87" s="334" t="s">
        <v>405</v>
      </c>
    </row>
    <row r="88" spans="1:17" s="251" customFormat="1" ht="15.75">
      <c r="A88" s="307"/>
      <c r="B88" s="371"/>
      <c r="C88" s="286"/>
      <c r="D88" s="286"/>
      <c r="E88" s="373"/>
      <c r="F88" s="373"/>
      <c r="G88" s="286"/>
      <c r="H88" s="286"/>
      <c r="I88" s="374"/>
      <c r="J88" s="286"/>
      <c r="K88" s="309"/>
      <c r="L88" s="309"/>
      <c r="M88" s="308"/>
      <c r="N88" s="308"/>
      <c r="P88" s="334">
        <v>29800</v>
      </c>
      <c r="Q88" s="338" t="s">
        <v>406</v>
      </c>
    </row>
    <row r="89" spans="1:17" s="251" customFormat="1" ht="15.75">
      <c r="A89" s="307"/>
      <c r="B89" s="371"/>
      <c r="C89" s="286"/>
      <c r="D89" s="286"/>
      <c r="E89" s="373"/>
      <c r="F89" s="373"/>
      <c r="G89" s="286"/>
      <c r="H89" s="286"/>
      <c r="I89" s="374"/>
      <c r="J89" s="286"/>
      <c r="K89" s="309"/>
      <c r="L89" s="309"/>
      <c r="M89" s="308"/>
      <c r="N89" s="308"/>
      <c r="P89" s="334">
        <v>29800</v>
      </c>
      <c r="Q89" s="338" t="s">
        <v>407</v>
      </c>
    </row>
    <row r="90" spans="1:17" s="251" customFormat="1" ht="15.75">
      <c r="A90" s="307"/>
      <c r="B90" s="371"/>
      <c r="C90" s="286"/>
      <c r="D90" s="286"/>
      <c r="E90" s="373"/>
      <c r="F90" s="373"/>
      <c r="G90" s="286"/>
      <c r="H90" s="286"/>
      <c r="I90" s="374"/>
      <c r="J90" s="286"/>
      <c r="K90" s="309"/>
      <c r="L90" s="309"/>
      <c r="M90" s="308"/>
      <c r="N90" s="308"/>
      <c r="P90" s="334">
        <v>29800</v>
      </c>
      <c r="Q90" s="338" t="s">
        <v>408</v>
      </c>
    </row>
    <row r="91" spans="1:17" s="251" customFormat="1" ht="15.75">
      <c r="A91" s="307"/>
      <c r="B91" s="371"/>
      <c r="C91" s="286"/>
      <c r="D91" s="286"/>
      <c r="E91" s="373"/>
      <c r="F91" s="373"/>
      <c r="G91" s="286"/>
      <c r="H91" s="286"/>
      <c r="I91" s="374"/>
      <c r="J91" s="286"/>
      <c r="K91" s="309"/>
      <c r="L91" s="309"/>
      <c r="M91" s="308"/>
      <c r="N91" s="308"/>
      <c r="P91" s="332">
        <v>29810</v>
      </c>
      <c r="Q91" s="338" t="s">
        <v>409</v>
      </c>
    </row>
    <row r="92" spans="1:17" s="251" customFormat="1" ht="15.75">
      <c r="A92" s="307"/>
      <c r="B92" s="371"/>
      <c r="C92" s="286"/>
      <c r="D92" s="286"/>
      <c r="E92" s="373"/>
      <c r="F92" s="373"/>
      <c r="G92" s="286"/>
      <c r="H92" s="286"/>
      <c r="I92" s="374"/>
      <c r="J92" s="286"/>
      <c r="K92" s="309"/>
      <c r="L92" s="309"/>
      <c r="M92" s="308"/>
      <c r="N92" s="308"/>
      <c r="P92" s="332">
        <v>29850</v>
      </c>
      <c r="Q92" s="338" t="s">
        <v>410</v>
      </c>
    </row>
    <row r="93" spans="1:17" s="251" customFormat="1" ht="15.75">
      <c r="A93" s="307"/>
      <c r="B93" s="371"/>
      <c r="C93" s="286"/>
      <c r="D93" s="286"/>
      <c r="E93" s="373"/>
      <c r="F93" s="373"/>
      <c r="G93" s="286"/>
      <c r="H93" s="286"/>
      <c r="I93" s="374"/>
      <c r="J93" s="286"/>
      <c r="K93" s="309"/>
      <c r="L93" s="309"/>
      <c r="M93" s="308"/>
      <c r="N93" s="308"/>
      <c r="P93" s="332">
        <v>29860</v>
      </c>
      <c r="Q93" s="338" t="s">
        <v>411</v>
      </c>
    </row>
    <row r="94" spans="1:17" s="251" customFormat="1" ht="15.75">
      <c r="A94" s="307"/>
      <c r="B94" s="371"/>
      <c r="C94" s="286"/>
      <c r="D94" s="286"/>
      <c r="E94" s="373"/>
      <c r="F94" s="373"/>
      <c r="G94" s="286"/>
      <c r="H94" s="286"/>
      <c r="I94" s="374"/>
      <c r="J94" s="286"/>
      <c r="K94" s="309"/>
      <c r="L94" s="309"/>
      <c r="M94" s="308"/>
      <c r="N94" s="308"/>
      <c r="P94" s="332">
        <v>29860</v>
      </c>
      <c r="Q94" s="338" t="s">
        <v>412</v>
      </c>
    </row>
    <row r="95" spans="1:17" s="251" customFormat="1" ht="15.75">
      <c r="A95" s="307"/>
      <c r="B95" s="371"/>
      <c r="C95" s="286"/>
      <c r="D95" s="286"/>
      <c r="E95" s="373"/>
      <c r="F95" s="373"/>
      <c r="G95" s="286"/>
      <c r="H95" s="286"/>
      <c r="I95" s="374"/>
      <c r="J95" s="286"/>
      <c r="K95" s="309"/>
      <c r="L95" s="309"/>
      <c r="M95" s="308"/>
      <c r="N95" s="308"/>
      <c r="P95" s="332">
        <v>29860</v>
      </c>
      <c r="Q95" s="338" t="s">
        <v>413</v>
      </c>
    </row>
    <row r="96" spans="1:17" s="251" customFormat="1" ht="15.75">
      <c r="A96" s="307"/>
      <c r="B96" s="371"/>
      <c r="C96" s="286"/>
      <c r="D96" s="286"/>
      <c r="E96" s="373"/>
      <c r="F96" s="373"/>
      <c r="G96" s="286"/>
      <c r="H96" s="286"/>
      <c r="I96" s="374"/>
      <c r="J96" s="286"/>
      <c r="K96" s="309"/>
      <c r="L96" s="309"/>
      <c r="M96" s="308"/>
      <c r="N96" s="308"/>
      <c r="P96" s="332">
        <v>29860</v>
      </c>
      <c r="Q96" s="338" t="s">
        <v>414</v>
      </c>
    </row>
    <row r="97" spans="1:17" s="251" customFormat="1" ht="15.75">
      <c r="A97" s="307"/>
      <c r="B97" s="371"/>
      <c r="C97" s="286"/>
      <c r="D97" s="286"/>
      <c r="E97" s="373"/>
      <c r="F97" s="373"/>
      <c r="G97" s="286"/>
      <c r="H97" s="286"/>
      <c r="I97" s="374"/>
      <c r="J97" s="286"/>
      <c r="K97" s="309"/>
      <c r="L97" s="309"/>
      <c r="M97" s="308"/>
      <c r="N97" s="308"/>
      <c r="P97" s="332">
        <v>29860</v>
      </c>
      <c r="Q97" s="338" t="s">
        <v>415</v>
      </c>
    </row>
    <row r="98" spans="1:17" s="251" customFormat="1" ht="15.75">
      <c r="A98" s="307"/>
      <c r="B98" s="371"/>
      <c r="C98" s="286"/>
      <c r="D98" s="286"/>
      <c r="E98" s="373"/>
      <c r="F98" s="373"/>
      <c r="G98" s="286"/>
      <c r="H98" s="286"/>
      <c r="I98" s="374"/>
      <c r="J98" s="286"/>
      <c r="K98" s="309"/>
      <c r="L98" s="309"/>
      <c r="M98" s="308"/>
      <c r="N98" s="308"/>
      <c r="P98" s="332">
        <v>29870</v>
      </c>
      <c r="Q98" s="338" t="s">
        <v>416</v>
      </c>
    </row>
    <row r="99" spans="1:17" s="251" customFormat="1" ht="15.75">
      <c r="A99" s="307"/>
      <c r="B99" s="371"/>
      <c r="C99" s="286"/>
      <c r="D99" s="286"/>
      <c r="E99" s="373"/>
      <c r="F99" s="373"/>
      <c r="G99" s="286"/>
      <c r="H99" s="286"/>
      <c r="I99" s="374"/>
      <c r="J99" s="286"/>
      <c r="K99" s="309"/>
      <c r="L99" s="309"/>
      <c r="M99" s="308"/>
      <c r="N99" s="308"/>
      <c r="P99" s="332">
        <v>29870</v>
      </c>
      <c r="Q99" s="338" t="s">
        <v>417</v>
      </c>
    </row>
    <row r="100" spans="1:17" s="251" customFormat="1" ht="15.75">
      <c r="A100" s="307"/>
      <c r="B100" s="371"/>
      <c r="C100" s="286"/>
      <c r="D100" s="286"/>
      <c r="E100" s="373"/>
      <c r="F100" s="373"/>
      <c r="G100" s="286"/>
      <c r="H100" s="286"/>
      <c r="I100" s="374"/>
      <c r="J100" s="286"/>
      <c r="K100" s="309"/>
      <c r="L100" s="309"/>
      <c r="M100" s="308"/>
      <c r="N100" s="308"/>
      <c r="P100" s="332">
        <v>29870</v>
      </c>
      <c r="Q100" s="338" t="s">
        <v>418</v>
      </c>
    </row>
    <row r="101" spans="1:17" s="251" customFormat="1" ht="15.75">
      <c r="A101" s="307"/>
      <c r="B101" s="371"/>
      <c r="C101" s="286"/>
      <c r="D101" s="286"/>
      <c r="E101" s="373"/>
      <c r="F101" s="373"/>
      <c r="G101" s="286"/>
      <c r="H101" s="286"/>
      <c r="I101" s="374"/>
      <c r="J101" s="286"/>
      <c r="K101" s="309"/>
      <c r="L101" s="309"/>
      <c r="M101" s="308"/>
      <c r="N101" s="308"/>
      <c r="P101" s="332">
        <v>29870</v>
      </c>
      <c r="Q101" s="338" t="s">
        <v>419</v>
      </c>
    </row>
    <row r="102" spans="1:17" s="251" customFormat="1" ht="15.75">
      <c r="A102" s="307"/>
      <c r="B102" s="371"/>
      <c r="C102" s="286"/>
      <c r="D102" s="286"/>
      <c r="E102" s="373"/>
      <c r="F102" s="373"/>
      <c r="G102" s="286"/>
      <c r="H102" s="286"/>
      <c r="I102" s="374"/>
      <c r="J102" s="286"/>
      <c r="K102" s="309"/>
      <c r="L102" s="309"/>
      <c r="M102" s="308"/>
      <c r="N102" s="308"/>
      <c r="P102" s="334">
        <v>29870</v>
      </c>
      <c r="Q102" s="334" t="s">
        <v>420</v>
      </c>
    </row>
    <row r="103" spans="1:17" s="251" customFormat="1" ht="15.75">
      <c r="A103" s="307"/>
      <c r="B103" s="371"/>
      <c r="C103" s="286"/>
      <c r="D103" s="286"/>
      <c r="E103" s="373"/>
      <c r="F103" s="373"/>
      <c r="G103" s="286"/>
      <c r="H103" s="286"/>
      <c r="I103" s="374"/>
      <c r="J103" s="286"/>
      <c r="K103" s="309"/>
      <c r="L103" s="309"/>
      <c r="M103" s="308"/>
      <c r="N103" s="308"/>
      <c r="P103" s="332">
        <v>29880</v>
      </c>
      <c r="Q103" s="338" t="s">
        <v>421</v>
      </c>
    </row>
    <row r="104" spans="1:17" s="251" customFormat="1" ht="15.75">
      <c r="A104" s="307"/>
      <c r="B104" s="371"/>
      <c r="C104" s="286"/>
      <c r="D104" s="286"/>
      <c r="E104" s="373"/>
      <c r="F104" s="373"/>
      <c r="G104" s="286"/>
      <c r="H104" s="286"/>
      <c r="I104" s="374"/>
      <c r="J104" s="286"/>
      <c r="K104" s="309"/>
      <c r="L104" s="309"/>
      <c r="M104" s="308"/>
      <c r="N104" s="308"/>
      <c r="P104" s="332">
        <v>29880</v>
      </c>
      <c r="Q104" s="338" t="s">
        <v>422</v>
      </c>
    </row>
    <row r="105" spans="1:17" s="251" customFormat="1" ht="15.75">
      <c r="A105" s="307"/>
      <c r="B105" s="371"/>
      <c r="C105" s="286"/>
      <c r="D105" s="286"/>
      <c r="E105" s="373"/>
      <c r="F105" s="373"/>
      <c r="G105" s="286"/>
      <c r="H105" s="286"/>
      <c r="I105" s="374"/>
      <c r="J105" s="286"/>
      <c r="K105" s="309"/>
      <c r="L105" s="309"/>
      <c r="M105" s="308"/>
      <c r="N105" s="308"/>
      <c r="P105" s="334">
        <v>29880</v>
      </c>
      <c r="Q105" s="334" t="s">
        <v>423</v>
      </c>
    </row>
    <row r="106" spans="1:17" s="251" customFormat="1" ht="15.75">
      <c r="A106" s="307"/>
      <c r="B106" s="371"/>
      <c r="C106" s="286"/>
      <c r="D106" s="286"/>
      <c r="E106" s="373"/>
      <c r="F106" s="373"/>
      <c r="G106" s="286"/>
      <c r="H106" s="286"/>
      <c r="I106" s="374"/>
      <c r="J106" s="286"/>
      <c r="K106" s="309"/>
      <c r="L106" s="309"/>
      <c r="M106" s="308"/>
      <c r="N106" s="308"/>
      <c r="P106" s="332">
        <v>29890</v>
      </c>
      <c r="Q106" s="338" t="s">
        <v>424</v>
      </c>
    </row>
    <row r="107" spans="1:17" s="251" customFormat="1" ht="15.75">
      <c r="A107" s="307"/>
      <c r="B107" s="371"/>
      <c r="C107" s="286"/>
      <c r="D107" s="286"/>
      <c r="E107" s="373"/>
      <c r="F107" s="373"/>
      <c r="G107" s="286"/>
      <c r="H107" s="286"/>
      <c r="I107" s="374"/>
      <c r="J107" s="286"/>
      <c r="K107" s="309"/>
      <c r="L107" s="309"/>
      <c r="M107" s="308"/>
      <c r="N107" s="308"/>
      <c r="P107" s="332">
        <v>29890</v>
      </c>
      <c r="Q107" s="338" t="s">
        <v>425</v>
      </c>
    </row>
    <row r="108" spans="1:17" s="251" customFormat="1" ht="15.75">
      <c r="A108" s="307"/>
      <c r="B108" s="371"/>
      <c r="C108" s="286"/>
      <c r="D108" s="286"/>
      <c r="E108" s="373"/>
      <c r="F108" s="373"/>
      <c r="G108" s="286"/>
      <c r="H108" s="286"/>
      <c r="I108" s="374"/>
      <c r="J108" s="286"/>
      <c r="K108" s="309"/>
      <c r="L108" s="309"/>
      <c r="M108" s="308"/>
      <c r="N108" s="308"/>
      <c r="P108" s="332">
        <v>29890</v>
      </c>
      <c r="Q108" s="338" t="s">
        <v>426</v>
      </c>
    </row>
    <row r="109" spans="1:17" s="251" customFormat="1" ht="15.75">
      <c r="A109" s="307"/>
      <c r="B109" s="371"/>
      <c r="C109" s="286"/>
      <c r="D109" s="286"/>
      <c r="E109" s="373"/>
      <c r="F109" s="373"/>
      <c r="G109" s="286"/>
      <c r="H109" s="286"/>
      <c r="I109" s="374"/>
      <c r="J109" s="286"/>
      <c r="K109" s="309"/>
      <c r="L109" s="309"/>
      <c r="M109" s="308"/>
      <c r="N109" s="308"/>
      <c r="P109" s="332">
        <v>29890</v>
      </c>
      <c r="Q109" s="338" t="s">
        <v>427</v>
      </c>
    </row>
    <row r="110" spans="1:17" s="251" customFormat="1" ht="15.75">
      <c r="A110" s="307"/>
      <c r="B110" s="371"/>
      <c r="C110" s="286"/>
      <c r="D110" s="286"/>
      <c r="E110" s="373"/>
      <c r="F110" s="373"/>
      <c r="G110" s="286"/>
      <c r="H110" s="286"/>
      <c r="I110" s="374"/>
      <c r="J110" s="286"/>
      <c r="K110" s="309"/>
      <c r="L110" s="309"/>
      <c r="M110" s="308"/>
      <c r="N110" s="308"/>
      <c r="P110" s="339">
        <v>29280</v>
      </c>
      <c r="Q110" s="338" t="s">
        <v>428</v>
      </c>
    </row>
    <row r="111" spans="1:17" s="251" customFormat="1" ht="15.75">
      <c r="A111" s="307"/>
      <c r="B111" s="371"/>
      <c r="C111" s="286"/>
      <c r="D111" s="286"/>
      <c r="E111" s="373"/>
      <c r="F111" s="373"/>
      <c r="G111" s="286"/>
      <c r="H111" s="286"/>
      <c r="I111" s="374"/>
      <c r="J111" s="286"/>
      <c r="K111" s="309"/>
      <c r="L111" s="309"/>
      <c r="M111" s="308"/>
      <c r="N111" s="308"/>
      <c r="P111" s="340">
        <v>29672</v>
      </c>
      <c r="Q111" s="341" t="s">
        <v>429</v>
      </c>
    </row>
    <row r="112" spans="1:17" s="251" customFormat="1" ht="15.75">
      <c r="A112" s="307"/>
      <c r="B112" s="371"/>
      <c r="C112" s="286"/>
      <c r="D112" s="286"/>
      <c r="E112" s="373"/>
      <c r="F112" s="373"/>
      <c r="G112" s="286"/>
      <c r="H112" s="286"/>
      <c r="I112" s="374"/>
      <c r="J112" s="286"/>
      <c r="K112" s="309"/>
      <c r="L112" s="309"/>
      <c r="M112" s="308"/>
      <c r="N112" s="308"/>
      <c r="P112" s="332">
        <v>29560</v>
      </c>
      <c r="Q112" s="338" t="s">
        <v>430</v>
      </c>
    </row>
    <row r="113" spans="1:14" s="251" customFormat="1" ht="15.75">
      <c r="A113" s="307"/>
      <c r="B113" s="371"/>
      <c r="C113" s="286"/>
      <c r="D113" s="286"/>
      <c r="E113" s="373"/>
      <c r="F113" s="373"/>
      <c r="G113" s="286"/>
      <c r="H113" s="286"/>
      <c r="I113" s="374"/>
      <c r="J113" s="286"/>
      <c r="K113" s="309"/>
      <c r="L113" s="309"/>
      <c r="M113" s="308"/>
      <c r="N113" s="308"/>
    </row>
    <row r="114" spans="1:14" s="251" customFormat="1" ht="15.75">
      <c r="A114" s="307"/>
      <c r="B114" s="371"/>
      <c r="C114" s="286"/>
      <c r="D114" s="286"/>
      <c r="E114" s="373"/>
      <c r="F114" s="373"/>
      <c r="G114" s="286"/>
      <c r="H114" s="286"/>
      <c r="I114" s="374"/>
      <c r="J114" s="286"/>
      <c r="K114" s="309"/>
      <c r="L114" s="309"/>
      <c r="M114" s="308"/>
      <c r="N114" s="308"/>
    </row>
    <row r="115" spans="1:14" s="251" customFormat="1" ht="15.75">
      <c r="A115" s="307"/>
      <c r="B115" s="371"/>
      <c r="C115" s="286"/>
      <c r="D115" s="286"/>
      <c r="E115" s="373"/>
      <c r="F115" s="373"/>
      <c r="G115" s="286"/>
      <c r="H115" s="286"/>
      <c r="I115" s="374"/>
      <c r="J115" s="286"/>
      <c r="K115" s="309"/>
      <c r="L115" s="309"/>
      <c r="M115" s="308"/>
      <c r="N115" s="308"/>
    </row>
    <row r="116" spans="1:14" s="251" customFormat="1" ht="15.75">
      <c r="A116" s="307"/>
      <c r="B116" s="371"/>
      <c r="C116" s="286"/>
      <c r="D116" s="286"/>
      <c r="E116" s="373"/>
      <c r="F116" s="373"/>
      <c r="G116" s="286"/>
      <c r="H116" s="286"/>
      <c r="I116" s="374"/>
      <c r="J116" s="286"/>
      <c r="K116" s="309"/>
      <c r="L116" s="309"/>
      <c r="M116" s="308"/>
      <c r="N116" s="308"/>
    </row>
    <row r="117" spans="1:14" s="251" customFormat="1" ht="15.75">
      <c r="A117" s="307"/>
      <c r="B117" s="371"/>
      <c r="C117" s="286"/>
      <c r="D117" s="286"/>
      <c r="E117" s="373"/>
      <c r="F117" s="373"/>
      <c r="G117" s="286"/>
      <c r="H117" s="286"/>
      <c r="I117" s="374"/>
      <c r="J117" s="286"/>
      <c r="K117" s="309"/>
      <c r="L117" s="309"/>
      <c r="M117" s="308"/>
      <c r="N117" s="308"/>
    </row>
    <row r="118" spans="1:14" s="251" customFormat="1" ht="15.75">
      <c r="A118" s="307"/>
      <c r="B118" s="371"/>
      <c r="C118" s="286"/>
      <c r="D118" s="286"/>
      <c r="E118" s="373"/>
      <c r="F118" s="373"/>
      <c r="G118" s="286"/>
      <c r="H118" s="286"/>
      <c r="I118" s="374"/>
      <c r="J118" s="286"/>
      <c r="K118" s="309"/>
      <c r="L118" s="309"/>
      <c r="M118" s="308"/>
      <c r="N118" s="308"/>
    </row>
    <row r="119" spans="1:14" s="251" customFormat="1" ht="15.75">
      <c r="A119" s="307"/>
      <c r="B119" s="371"/>
      <c r="C119" s="286"/>
      <c r="D119" s="286"/>
      <c r="E119" s="373"/>
      <c r="F119" s="373"/>
      <c r="G119" s="286"/>
      <c r="H119" s="286"/>
      <c r="I119" s="374"/>
      <c r="J119" s="286"/>
      <c r="K119" s="309"/>
      <c r="L119" s="309"/>
      <c r="M119" s="308"/>
      <c r="N119" s="308"/>
    </row>
    <row r="120" spans="1:14" s="251" customFormat="1" ht="15.75">
      <c r="A120" s="307"/>
      <c r="B120" s="371"/>
      <c r="C120" s="286"/>
      <c r="D120" s="286"/>
      <c r="E120" s="373"/>
      <c r="F120" s="373"/>
      <c r="G120" s="286"/>
      <c r="H120" s="286"/>
      <c r="I120" s="374"/>
      <c r="J120" s="286"/>
      <c r="K120" s="309"/>
      <c r="L120" s="309"/>
      <c r="M120" s="308"/>
      <c r="N120" s="308"/>
    </row>
    <row r="121" spans="1:14" s="251" customFormat="1" ht="15.75">
      <c r="A121" s="307"/>
      <c r="B121" s="371"/>
      <c r="C121" s="286"/>
      <c r="D121" s="286"/>
      <c r="E121" s="373"/>
      <c r="F121" s="373"/>
      <c r="G121" s="286"/>
      <c r="H121" s="286"/>
      <c r="I121" s="374"/>
      <c r="J121" s="286"/>
      <c r="K121" s="309"/>
      <c r="L121" s="309"/>
      <c r="M121" s="308"/>
      <c r="N121" s="308"/>
    </row>
    <row r="122" spans="1:14" s="251" customFormat="1" ht="15.75">
      <c r="A122" s="307"/>
      <c r="B122" s="371"/>
      <c r="C122" s="286"/>
      <c r="D122" s="286"/>
      <c r="E122" s="373"/>
      <c r="F122" s="373"/>
      <c r="G122" s="286"/>
      <c r="H122" s="286"/>
      <c r="I122" s="374"/>
      <c r="J122" s="286"/>
      <c r="K122" s="309"/>
      <c r="L122" s="309"/>
      <c r="M122" s="308"/>
      <c r="N122" s="308"/>
    </row>
    <row r="123" spans="1:14" s="251" customFormat="1" ht="15.75">
      <c r="A123" s="307"/>
      <c r="B123" s="371"/>
      <c r="C123" s="286"/>
      <c r="D123" s="286"/>
      <c r="E123" s="373"/>
      <c r="F123" s="373"/>
      <c r="G123" s="286"/>
      <c r="H123" s="286"/>
      <c r="I123" s="374"/>
      <c r="J123" s="286"/>
      <c r="K123" s="309"/>
      <c r="L123" s="309"/>
      <c r="M123" s="308"/>
      <c r="N123" s="308"/>
    </row>
    <row r="124" spans="1:14" s="251" customFormat="1" ht="15.75">
      <c r="A124" s="307"/>
      <c r="B124" s="371"/>
      <c r="C124" s="286"/>
      <c r="D124" s="286"/>
      <c r="E124" s="373"/>
      <c r="F124" s="373"/>
      <c r="G124" s="286"/>
      <c r="H124" s="286"/>
      <c r="I124" s="374"/>
      <c r="J124" s="286"/>
      <c r="K124" s="309"/>
      <c r="L124" s="309"/>
      <c r="M124" s="308"/>
      <c r="N124" s="308"/>
    </row>
    <row r="125" spans="1:14" s="251" customFormat="1" ht="15.75">
      <c r="A125" s="307"/>
      <c r="B125" s="371"/>
      <c r="C125" s="286"/>
      <c r="D125" s="286"/>
      <c r="E125" s="373"/>
      <c r="F125" s="373"/>
      <c r="G125" s="286"/>
      <c r="H125" s="286"/>
      <c r="I125" s="374"/>
      <c r="J125" s="286"/>
      <c r="K125" s="309"/>
      <c r="L125" s="309"/>
      <c r="M125" s="308"/>
      <c r="N125" s="308"/>
    </row>
    <row r="126" spans="1:14" s="251" customFormat="1" ht="15.75">
      <c r="A126" s="307"/>
      <c r="B126" s="371"/>
      <c r="C126" s="286"/>
      <c r="D126" s="286"/>
      <c r="E126" s="373"/>
      <c r="F126" s="373"/>
      <c r="G126" s="286"/>
      <c r="H126" s="286"/>
      <c r="I126" s="374"/>
      <c r="J126" s="286"/>
      <c r="K126" s="309"/>
      <c r="L126" s="309"/>
      <c r="M126" s="308"/>
      <c r="N126" s="308"/>
    </row>
    <row r="127" spans="1:14" s="251" customFormat="1" ht="15.75">
      <c r="A127" s="307"/>
      <c r="B127" s="371"/>
      <c r="C127" s="286"/>
      <c r="D127" s="286"/>
      <c r="E127" s="373"/>
      <c r="F127" s="373"/>
      <c r="G127" s="286"/>
      <c r="H127" s="286"/>
      <c r="I127" s="374"/>
      <c r="J127" s="286"/>
      <c r="K127" s="309"/>
      <c r="L127" s="309"/>
      <c r="M127" s="308"/>
      <c r="N127" s="308"/>
    </row>
    <row r="128" spans="1:14" s="251" customFormat="1" ht="15.75">
      <c r="A128" s="307"/>
      <c r="B128" s="371"/>
      <c r="C128" s="286"/>
      <c r="D128" s="286"/>
      <c r="E128" s="373"/>
      <c r="F128" s="373"/>
      <c r="G128" s="286"/>
      <c r="H128" s="286"/>
      <c r="I128" s="374"/>
      <c r="J128" s="286"/>
      <c r="K128" s="309"/>
      <c r="L128" s="309"/>
      <c r="M128" s="308"/>
      <c r="N128" s="308"/>
    </row>
    <row r="129" spans="1:14" s="251" customFormat="1" ht="15.75">
      <c r="A129" s="307"/>
      <c r="B129" s="371"/>
      <c r="C129" s="286"/>
      <c r="D129" s="286"/>
      <c r="E129" s="373"/>
      <c r="F129" s="373"/>
      <c r="G129" s="286"/>
      <c r="H129" s="286"/>
      <c r="I129" s="374"/>
      <c r="J129" s="286"/>
      <c r="K129" s="309"/>
      <c r="L129" s="309"/>
      <c r="M129" s="308"/>
      <c r="N129" s="308"/>
    </row>
    <row r="130" spans="1:14" s="251" customFormat="1" ht="15.75">
      <c r="A130" s="307"/>
      <c r="B130" s="371"/>
      <c r="C130" s="286"/>
      <c r="D130" s="286"/>
      <c r="E130" s="373"/>
      <c r="F130" s="373"/>
      <c r="G130" s="286"/>
      <c r="H130" s="286"/>
      <c r="I130" s="374"/>
      <c r="J130" s="286"/>
      <c r="K130" s="309"/>
      <c r="L130" s="309"/>
      <c r="M130" s="308"/>
      <c r="N130" s="308"/>
    </row>
    <row r="131" spans="1:14" s="251" customFormat="1" ht="15.75">
      <c r="A131" s="307"/>
      <c r="B131" s="371"/>
      <c r="C131" s="286"/>
      <c r="D131" s="286"/>
      <c r="E131" s="373"/>
      <c r="F131" s="373"/>
      <c r="G131" s="286"/>
      <c r="H131" s="286"/>
      <c r="I131" s="374"/>
      <c r="J131" s="286"/>
      <c r="K131" s="309"/>
      <c r="L131" s="309"/>
      <c r="M131" s="308"/>
      <c r="N131" s="308"/>
    </row>
    <row r="132" spans="1:14" s="251" customFormat="1" ht="15.75">
      <c r="A132" s="307"/>
      <c r="B132" s="371"/>
      <c r="C132" s="286"/>
      <c r="D132" s="286"/>
      <c r="E132" s="373"/>
      <c r="F132" s="373"/>
      <c r="G132" s="286"/>
      <c r="H132" s="286"/>
      <c r="I132" s="374"/>
      <c r="J132" s="286"/>
      <c r="K132" s="309"/>
      <c r="L132" s="309"/>
      <c r="M132" s="308"/>
      <c r="N132" s="308"/>
    </row>
    <row r="133" spans="1:14" s="251" customFormat="1" ht="15.75">
      <c r="A133" s="307"/>
      <c r="B133" s="371"/>
      <c r="C133" s="286"/>
      <c r="D133" s="286"/>
      <c r="E133" s="373"/>
      <c r="F133" s="373"/>
      <c r="G133" s="286"/>
      <c r="H133" s="286"/>
      <c r="I133" s="374"/>
      <c r="J133" s="286"/>
      <c r="K133" s="309"/>
      <c r="L133" s="309"/>
      <c r="M133" s="308"/>
      <c r="N133" s="308"/>
    </row>
    <row r="134" spans="1:14" s="251" customFormat="1" ht="15.75">
      <c r="A134" s="307"/>
      <c r="B134" s="371"/>
      <c r="C134" s="286"/>
      <c r="D134" s="286"/>
      <c r="E134" s="373"/>
      <c r="F134" s="373"/>
      <c r="G134" s="286"/>
      <c r="H134" s="286"/>
      <c r="I134" s="374"/>
      <c r="J134" s="286"/>
      <c r="K134" s="309"/>
      <c r="L134" s="309"/>
      <c r="M134" s="308"/>
      <c r="N134" s="308"/>
    </row>
    <row r="135" spans="1:14" s="251" customFormat="1" ht="15.75">
      <c r="A135" s="307"/>
      <c r="B135" s="371"/>
      <c r="C135" s="286"/>
      <c r="D135" s="286"/>
      <c r="E135" s="373"/>
      <c r="F135" s="373"/>
      <c r="G135" s="286"/>
      <c r="H135" s="286"/>
      <c r="I135" s="374"/>
      <c r="J135" s="286"/>
      <c r="K135" s="309"/>
      <c r="L135" s="309"/>
      <c r="M135" s="308"/>
      <c r="N135" s="308"/>
    </row>
    <row r="136" spans="1:14" s="251" customFormat="1" ht="15.75">
      <c r="A136" s="307"/>
      <c r="B136" s="371"/>
      <c r="C136" s="286"/>
      <c r="D136" s="286"/>
      <c r="E136" s="373"/>
      <c r="F136" s="373"/>
      <c r="G136" s="286"/>
      <c r="H136" s="286"/>
      <c r="I136" s="374"/>
      <c r="J136" s="286"/>
      <c r="K136" s="309"/>
      <c r="L136" s="309"/>
      <c r="M136" s="308"/>
      <c r="N136" s="308"/>
    </row>
    <row r="137" spans="1:14" s="251" customFormat="1" ht="15.75">
      <c r="A137" s="307"/>
      <c r="B137" s="371"/>
      <c r="C137" s="286"/>
      <c r="D137" s="286"/>
      <c r="E137" s="373"/>
      <c r="F137" s="373"/>
      <c r="G137" s="286"/>
      <c r="H137" s="286"/>
      <c r="I137" s="374"/>
      <c r="J137" s="286"/>
      <c r="K137" s="309"/>
      <c r="L137" s="309"/>
      <c r="M137" s="308"/>
      <c r="N137" s="308"/>
    </row>
    <row r="138" spans="1:14" s="251" customFormat="1" ht="15.75">
      <c r="A138" s="307"/>
      <c r="B138" s="371"/>
      <c r="C138" s="286"/>
      <c r="D138" s="286"/>
      <c r="E138" s="373"/>
      <c r="F138" s="373"/>
      <c r="G138" s="286"/>
      <c r="H138" s="286"/>
      <c r="I138" s="374"/>
      <c r="J138" s="286"/>
      <c r="K138" s="309"/>
      <c r="L138" s="309"/>
      <c r="M138" s="308"/>
      <c r="N138" s="308"/>
    </row>
    <row r="139" spans="1:14" s="251" customFormat="1" ht="15.75">
      <c r="A139" s="307"/>
      <c r="B139" s="371"/>
      <c r="C139" s="286"/>
      <c r="D139" s="286"/>
      <c r="E139" s="373"/>
      <c r="F139" s="373"/>
      <c r="G139" s="286"/>
      <c r="H139" s="286"/>
      <c r="I139" s="374"/>
      <c r="J139" s="286"/>
      <c r="K139" s="309"/>
      <c r="L139" s="309"/>
      <c r="M139" s="308"/>
      <c r="N139" s="308"/>
    </row>
    <row r="140" spans="1:14" s="251" customFormat="1" ht="15.75">
      <c r="A140" s="307"/>
      <c r="B140" s="371"/>
      <c r="C140" s="286"/>
      <c r="D140" s="286"/>
      <c r="E140" s="373"/>
      <c r="F140" s="373"/>
      <c r="G140" s="286"/>
      <c r="H140" s="286"/>
      <c r="I140" s="374"/>
      <c r="J140" s="286"/>
      <c r="K140" s="309"/>
      <c r="L140" s="309"/>
      <c r="M140" s="308"/>
      <c r="N140" s="308"/>
    </row>
    <row r="141" spans="1:14" s="251" customFormat="1" ht="15.75">
      <c r="A141" s="307"/>
      <c r="B141" s="371"/>
      <c r="C141" s="286"/>
      <c r="D141" s="286"/>
      <c r="E141" s="373"/>
      <c r="F141" s="373"/>
      <c r="G141" s="286"/>
      <c r="H141" s="286"/>
      <c r="I141" s="374"/>
      <c r="J141" s="286"/>
      <c r="K141" s="309"/>
      <c r="L141" s="309"/>
      <c r="M141" s="308"/>
      <c r="N141" s="308"/>
    </row>
    <row r="142" spans="1:14" s="251" customFormat="1" ht="15.75">
      <c r="A142" s="307"/>
      <c r="B142" s="371"/>
      <c r="C142" s="286"/>
      <c r="D142" s="286"/>
      <c r="E142" s="373"/>
      <c r="F142" s="373"/>
      <c r="G142" s="286"/>
      <c r="H142" s="286"/>
      <c r="I142" s="374"/>
      <c r="J142" s="286"/>
      <c r="K142" s="309"/>
      <c r="L142" s="309"/>
      <c r="M142" s="308"/>
      <c r="N142" s="308"/>
    </row>
    <row r="143" spans="1:14" s="251" customFormat="1" ht="15.75">
      <c r="A143" s="307"/>
      <c r="B143" s="371"/>
      <c r="C143" s="286"/>
      <c r="D143" s="286"/>
      <c r="E143" s="373"/>
      <c r="F143" s="373"/>
      <c r="G143" s="286"/>
      <c r="H143" s="286"/>
      <c r="I143" s="374"/>
      <c r="J143" s="286"/>
      <c r="K143" s="309"/>
      <c r="L143" s="309"/>
      <c r="M143" s="308"/>
      <c r="N143" s="308"/>
    </row>
    <row r="144" spans="1:14" s="251" customFormat="1" ht="15.75">
      <c r="A144" s="307"/>
      <c r="B144" s="371"/>
      <c r="C144" s="286"/>
      <c r="D144" s="286"/>
      <c r="E144" s="373"/>
      <c r="F144" s="373"/>
      <c r="G144" s="286"/>
      <c r="H144" s="286"/>
      <c r="I144" s="374"/>
      <c r="J144" s="286"/>
      <c r="K144" s="309"/>
      <c r="L144" s="309"/>
      <c r="M144" s="308"/>
      <c r="N144" s="308"/>
    </row>
    <row r="145" spans="1:14" s="251" customFormat="1" ht="15.75">
      <c r="A145" s="307"/>
      <c r="B145" s="371"/>
      <c r="C145" s="286"/>
      <c r="D145" s="286"/>
      <c r="E145" s="373"/>
      <c r="F145" s="373"/>
      <c r="G145" s="286"/>
      <c r="H145" s="286"/>
      <c r="I145" s="374"/>
      <c r="J145" s="286"/>
      <c r="K145" s="309"/>
      <c r="L145" s="309"/>
      <c r="M145" s="308"/>
      <c r="N145" s="308"/>
    </row>
    <row r="146" spans="1:14" s="251" customFormat="1" ht="15.75">
      <c r="A146" s="307"/>
      <c r="B146" s="371"/>
      <c r="C146" s="286"/>
      <c r="D146" s="286"/>
      <c r="E146" s="373"/>
      <c r="F146" s="373"/>
      <c r="G146" s="286"/>
      <c r="H146" s="286"/>
      <c r="I146" s="374"/>
      <c r="J146" s="286"/>
      <c r="K146" s="309"/>
      <c r="L146" s="309"/>
      <c r="M146" s="308"/>
      <c r="N146" s="308"/>
    </row>
    <row r="147" spans="1:14" s="251" customFormat="1" ht="15.75">
      <c r="A147" s="307"/>
      <c r="B147" s="371"/>
      <c r="C147" s="286"/>
      <c r="D147" s="286"/>
      <c r="E147" s="373"/>
      <c r="F147" s="373"/>
      <c r="G147" s="286"/>
      <c r="H147" s="286"/>
      <c r="I147" s="374"/>
      <c r="J147" s="286"/>
      <c r="K147" s="309"/>
      <c r="L147" s="309"/>
      <c r="M147" s="308"/>
      <c r="N147" s="308"/>
    </row>
    <row r="148" spans="1:14" s="251" customFormat="1" ht="15.75">
      <c r="A148" s="307"/>
      <c r="B148" s="371"/>
      <c r="C148" s="286"/>
      <c r="D148" s="286"/>
      <c r="E148" s="373"/>
      <c r="F148" s="373"/>
      <c r="G148" s="286"/>
      <c r="H148" s="286"/>
      <c r="I148" s="374"/>
      <c r="J148" s="286"/>
      <c r="K148" s="309"/>
      <c r="L148" s="309"/>
      <c r="M148" s="308"/>
      <c r="N148" s="308"/>
    </row>
    <row r="149" spans="1:14" s="251" customFormat="1" ht="15.75">
      <c r="A149" s="307"/>
      <c r="B149" s="371"/>
      <c r="C149" s="286"/>
      <c r="D149" s="286"/>
      <c r="E149" s="373"/>
      <c r="F149" s="373"/>
      <c r="G149" s="286"/>
      <c r="H149" s="286"/>
      <c r="I149" s="374"/>
      <c r="J149" s="286"/>
      <c r="K149" s="309"/>
      <c r="L149" s="309"/>
      <c r="M149" s="308"/>
      <c r="N149" s="308"/>
    </row>
    <row r="150" spans="1:14" s="251" customFormat="1" ht="15.75">
      <c r="A150" s="307"/>
      <c r="B150" s="371"/>
      <c r="C150" s="286"/>
      <c r="D150" s="286"/>
      <c r="E150" s="373"/>
      <c r="F150" s="373"/>
      <c r="G150" s="286"/>
      <c r="H150" s="286"/>
      <c r="I150" s="374"/>
      <c r="J150" s="286"/>
      <c r="K150" s="309"/>
      <c r="L150" s="309"/>
      <c r="M150" s="308"/>
      <c r="N150" s="308"/>
    </row>
    <row r="151" spans="1:14" s="251" customFormat="1" ht="15.75">
      <c r="A151" s="307"/>
      <c r="B151" s="371"/>
      <c r="C151" s="286"/>
      <c r="D151" s="286"/>
      <c r="E151" s="373"/>
      <c r="F151" s="373"/>
      <c r="G151" s="286"/>
      <c r="H151" s="286"/>
      <c r="I151" s="374"/>
      <c r="J151" s="286"/>
      <c r="K151" s="309"/>
      <c r="L151" s="309"/>
      <c r="M151" s="308"/>
      <c r="N151" s="308"/>
    </row>
    <row r="152" spans="1:14" s="251" customFormat="1" ht="15.75">
      <c r="A152" s="307"/>
      <c r="B152" s="371"/>
      <c r="C152" s="286"/>
      <c r="D152" s="286"/>
      <c r="E152" s="373"/>
      <c r="F152" s="373"/>
      <c r="G152" s="286"/>
      <c r="H152" s="286"/>
      <c r="I152" s="374"/>
      <c r="J152" s="286"/>
      <c r="K152" s="309"/>
      <c r="L152" s="309"/>
      <c r="M152" s="308"/>
      <c r="N152" s="308"/>
    </row>
    <row r="153" spans="1:14" s="251" customFormat="1" ht="15.75">
      <c r="A153" s="307"/>
      <c r="B153" s="371"/>
      <c r="C153" s="286"/>
      <c r="D153" s="286"/>
      <c r="E153" s="373"/>
      <c r="F153" s="373"/>
      <c r="G153" s="286"/>
      <c r="H153" s="286"/>
      <c r="I153" s="374"/>
      <c r="J153" s="286"/>
      <c r="K153" s="309"/>
      <c r="L153" s="309"/>
      <c r="M153" s="308"/>
      <c r="N153" s="308"/>
    </row>
    <row r="154" spans="1:14" s="251" customFormat="1" ht="15.75">
      <c r="A154" s="307"/>
      <c r="B154" s="371"/>
      <c r="C154" s="286"/>
      <c r="D154" s="286"/>
      <c r="E154" s="373"/>
      <c r="F154" s="373"/>
      <c r="G154" s="286"/>
      <c r="H154" s="286"/>
      <c r="I154" s="374"/>
      <c r="J154" s="286"/>
      <c r="K154" s="309"/>
      <c r="L154" s="309"/>
      <c r="M154" s="308"/>
      <c r="N154" s="308"/>
    </row>
    <row r="155" spans="1:14" s="251" customFormat="1" ht="15.75">
      <c r="A155" s="307"/>
      <c r="B155" s="371"/>
      <c r="C155" s="286"/>
      <c r="D155" s="286"/>
      <c r="E155" s="373"/>
      <c r="F155" s="373"/>
      <c r="G155" s="286"/>
      <c r="H155" s="286"/>
      <c r="I155" s="374"/>
      <c r="J155" s="286"/>
      <c r="K155" s="309"/>
      <c r="L155" s="309"/>
      <c r="M155" s="308"/>
      <c r="N155" s="308"/>
    </row>
    <row r="156" spans="1:14" s="251" customFormat="1" ht="15.75">
      <c r="A156" s="285"/>
      <c r="B156" s="371"/>
      <c r="C156" s="286"/>
      <c r="D156" s="286"/>
      <c r="E156" s="373"/>
      <c r="F156" s="373"/>
      <c r="G156" s="286"/>
      <c r="H156" s="286"/>
      <c r="I156" s="374"/>
      <c r="J156" s="286"/>
      <c r="K156" s="309"/>
      <c r="L156" s="309"/>
      <c r="M156" s="308"/>
      <c r="N156" s="308"/>
    </row>
    <row r="157" spans="1:14" s="251" customFormat="1" ht="15.75">
      <c r="A157" s="286" t="s">
        <v>308</v>
      </c>
      <c r="B157" s="376"/>
      <c r="C157" s="376"/>
      <c r="D157" s="376"/>
      <c r="E157" s="376"/>
      <c r="F157" s="376"/>
      <c r="G157" s="376"/>
      <c r="H157" s="376"/>
      <c r="I157" s="374"/>
      <c r="J157" s="376"/>
      <c r="K157" s="377"/>
      <c r="L157" s="377"/>
      <c r="M157" s="308"/>
      <c r="N157" s="308"/>
    </row>
    <row r="158" spans="1:14" s="251" customFormat="1" ht="15.75">
      <c r="A158" s="370" t="s">
        <v>276</v>
      </c>
      <c r="B158" s="376"/>
      <c r="C158" s="376"/>
      <c r="D158" s="376"/>
      <c r="E158" s="376"/>
      <c r="F158" s="376"/>
      <c r="G158" s="376"/>
      <c r="H158" s="376"/>
      <c r="I158" s="374"/>
      <c r="J158" s="376"/>
      <c r="K158" s="377"/>
      <c r="L158" s="377"/>
      <c r="M158" s="308"/>
      <c r="N158" s="308"/>
    </row>
    <row r="159" spans="1:14" s="251" customFormat="1" ht="15.75">
      <c r="A159" s="286" t="s">
        <v>306</v>
      </c>
      <c r="B159" s="376"/>
      <c r="C159" s="376"/>
      <c r="D159" s="376"/>
      <c r="E159" s="376"/>
      <c r="F159" s="376"/>
      <c r="G159" s="376"/>
      <c r="H159" s="376"/>
      <c r="I159" s="374"/>
      <c r="J159" s="376"/>
      <c r="K159" s="377"/>
      <c r="L159" s="377"/>
      <c r="M159" s="308"/>
      <c r="N159" s="308"/>
    </row>
    <row r="160" spans="1:14" s="251" customFormat="1" ht="15.75">
      <c r="A160" s="286" t="s">
        <v>309</v>
      </c>
      <c r="B160" s="376"/>
      <c r="C160" s="376"/>
      <c r="D160" s="376"/>
      <c r="E160" s="376"/>
      <c r="F160" s="376"/>
      <c r="G160" s="376"/>
      <c r="H160" s="376"/>
      <c r="I160" s="374"/>
      <c r="J160" s="376"/>
      <c r="K160" s="377"/>
      <c r="L160" s="377"/>
      <c r="M160" s="308"/>
      <c r="N160" s="308"/>
    </row>
    <row r="161" spans="1:14" s="251" customFormat="1" ht="15.75">
      <c r="A161" s="286" t="s">
        <v>310</v>
      </c>
      <c r="B161" s="376"/>
      <c r="C161" s="376"/>
      <c r="D161" s="376"/>
      <c r="E161" s="376"/>
      <c r="F161" s="376"/>
      <c r="G161" s="376"/>
      <c r="H161" s="376"/>
      <c r="I161" s="374"/>
      <c r="J161" s="376"/>
      <c r="K161" s="377"/>
      <c r="L161" s="377"/>
      <c r="M161" s="308"/>
      <c r="N161" s="308"/>
    </row>
    <row r="162" spans="1:14" s="251" customFormat="1" ht="15.75">
      <c r="A162" s="286" t="s">
        <v>307</v>
      </c>
      <c r="B162" s="376"/>
      <c r="C162" s="376"/>
      <c r="D162" s="376"/>
      <c r="E162" s="376"/>
      <c r="F162" s="376"/>
      <c r="G162" s="376"/>
      <c r="H162" s="376"/>
      <c r="I162" s="374"/>
      <c r="J162" s="376"/>
      <c r="K162" s="377"/>
      <c r="L162" s="377"/>
      <c r="M162" s="308"/>
      <c r="N162" s="308"/>
    </row>
    <row r="163" spans="1:14" s="251" customFormat="1" ht="15.75">
      <c r="A163" s="285" t="s">
        <v>311</v>
      </c>
      <c r="B163" s="376"/>
      <c r="C163" s="376"/>
      <c r="D163" s="376"/>
      <c r="E163" s="376"/>
      <c r="F163" s="376"/>
      <c r="G163" s="376"/>
      <c r="H163" s="376"/>
      <c r="I163" s="374"/>
      <c r="J163" s="376"/>
      <c r="K163" s="377"/>
      <c r="L163" s="377"/>
      <c r="M163" s="308"/>
      <c r="N163" s="308"/>
    </row>
    <row r="164" spans="1:14" s="251" customFormat="1" ht="15.75">
      <c r="A164" s="285" t="s">
        <v>318</v>
      </c>
      <c r="B164" s="376"/>
      <c r="C164" s="376"/>
      <c r="D164" s="376"/>
      <c r="E164" s="376"/>
      <c r="F164" s="376"/>
      <c r="G164" s="376"/>
      <c r="H164" s="376"/>
      <c r="I164" s="374"/>
      <c r="J164" s="376"/>
      <c r="K164" s="377"/>
      <c r="L164" s="377"/>
      <c r="M164" s="308"/>
      <c r="N164" s="308"/>
    </row>
    <row r="165" spans="2:14" s="251" customFormat="1" ht="15.75">
      <c r="B165" s="376"/>
      <c r="C165" s="376"/>
      <c r="D165" s="376"/>
      <c r="E165" s="376"/>
      <c r="F165" s="376"/>
      <c r="G165" s="376"/>
      <c r="H165" s="376"/>
      <c r="I165" s="374"/>
      <c r="J165" s="376"/>
      <c r="K165" s="377"/>
      <c r="L165" s="377"/>
      <c r="M165" s="308"/>
      <c r="N165" s="308"/>
    </row>
    <row r="166" spans="2:14" s="251" customFormat="1" ht="15.75">
      <c r="B166" s="376"/>
      <c r="C166" s="376"/>
      <c r="D166" s="376"/>
      <c r="E166" s="376"/>
      <c r="F166" s="376"/>
      <c r="G166" s="376"/>
      <c r="H166" s="376"/>
      <c r="I166" s="374"/>
      <c r="J166" s="376"/>
      <c r="K166" s="377"/>
      <c r="L166" s="377"/>
      <c r="M166" s="308"/>
      <c r="N166" s="308"/>
    </row>
    <row r="167" spans="2:14" s="251" customFormat="1" ht="15.75">
      <c r="B167" s="376"/>
      <c r="C167" s="376"/>
      <c r="D167" s="376"/>
      <c r="E167" s="376"/>
      <c r="F167" s="376"/>
      <c r="G167" s="376"/>
      <c r="H167" s="376"/>
      <c r="I167" s="374"/>
      <c r="J167" s="376"/>
      <c r="K167" s="377"/>
      <c r="L167" s="377"/>
      <c r="M167" s="308"/>
      <c r="N167" s="308"/>
    </row>
    <row r="168" spans="1:14" s="251" customFormat="1" ht="15.75">
      <c r="A168" s="285"/>
      <c r="B168" s="376"/>
      <c r="C168" s="376"/>
      <c r="D168" s="376"/>
      <c r="E168" s="376"/>
      <c r="F168" s="376"/>
      <c r="G168" s="376"/>
      <c r="H168" s="376"/>
      <c r="I168" s="374"/>
      <c r="J168" s="376"/>
      <c r="K168" s="377"/>
      <c r="L168" s="377"/>
      <c r="M168" s="308"/>
      <c r="N168" s="308"/>
    </row>
    <row r="169" spans="1:14" s="251" customFormat="1" ht="15.75">
      <c r="A169" s="285"/>
      <c r="B169" s="376"/>
      <c r="C169" s="376"/>
      <c r="D169" s="376"/>
      <c r="E169" s="376"/>
      <c r="F169" s="376"/>
      <c r="G169" s="376"/>
      <c r="H169" s="376"/>
      <c r="I169" s="374"/>
      <c r="J169" s="376"/>
      <c r="K169" s="377"/>
      <c r="L169" s="377"/>
      <c r="M169" s="308"/>
      <c r="N169" s="308"/>
    </row>
    <row r="170" spans="1:14" s="251" customFormat="1" ht="15.75">
      <c r="A170" s="285"/>
      <c r="B170" s="376"/>
      <c r="C170" s="376"/>
      <c r="D170" s="376"/>
      <c r="E170" s="376"/>
      <c r="F170" s="376"/>
      <c r="G170" s="376"/>
      <c r="H170" s="376"/>
      <c r="I170" s="374"/>
      <c r="J170" s="376"/>
      <c r="K170" s="377"/>
      <c r="L170" s="377"/>
      <c r="M170" s="308"/>
      <c r="N170" s="308"/>
    </row>
    <row r="171" spans="1:14" s="251" customFormat="1" ht="15.75">
      <c r="A171" s="307"/>
      <c r="B171" s="308"/>
      <c r="C171" s="308"/>
      <c r="D171" s="308"/>
      <c r="E171" s="308"/>
      <c r="F171" s="308"/>
      <c r="G171" s="308"/>
      <c r="H171" s="308"/>
      <c r="I171" s="374"/>
      <c r="J171" s="308"/>
      <c r="K171" s="378"/>
      <c r="L171" s="378"/>
      <c r="M171" s="308"/>
      <c r="N171" s="308"/>
    </row>
    <row r="172" spans="1:14" s="251" customFormat="1" ht="15.75">
      <c r="A172" s="307"/>
      <c r="B172" s="308"/>
      <c r="C172" s="308"/>
      <c r="D172" s="308"/>
      <c r="E172" s="308"/>
      <c r="F172" s="308"/>
      <c r="G172" s="308"/>
      <c r="H172" s="308"/>
      <c r="I172" s="374"/>
      <c r="J172" s="308"/>
      <c r="K172" s="378"/>
      <c r="L172" s="378"/>
      <c r="M172" s="308"/>
      <c r="N172" s="308"/>
    </row>
    <row r="173" spans="1:14" s="251" customFormat="1" ht="15.75">
      <c r="A173" s="307"/>
      <c r="B173" s="308"/>
      <c r="C173" s="308"/>
      <c r="D173" s="308"/>
      <c r="E173" s="308"/>
      <c r="F173" s="308"/>
      <c r="G173" s="308"/>
      <c r="H173" s="308"/>
      <c r="I173" s="374"/>
      <c r="J173" s="308"/>
      <c r="K173" s="378"/>
      <c r="L173" s="378"/>
      <c r="M173" s="308"/>
      <c r="N173" s="308"/>
    </row>
    <row r="174" spans="1:14" s="251" customFormat="1" ht="15.75">
      <c r="A174" s="307"/>
      <c r="B174" s="308"/>
      <c r="C174" s="308"/>
      <c r="D174" s="308"/>
      <c r="E174" s="308"/>
      <c r="F174" s="308"/>
      <c r="G174" s="308"/>
      <c r="H174" s="308"/>
      <c r="I174" s="374"/>
      <c r="J174" s="308"/>
      <c r="K174" s="378"/>
      <c r="L174" s="378"/>
      <c r="M174" s="308"/>
      <c r="N174" s="308"/>
    </row>
    <row r="175" spans="1:14" s="251" customFormat="1" ht="15.75">
      <c r="A175" s="307"/>
      <c r="B175" s="308"/>
      <c r="C175" s="308"/>
      <c r="D175" s="308"/>
      <c r="E175" s="308"/>
      <c r="F175" s="308"/>
      <c r="G175" s="308"/>
      <c r="H175" s="308"/>
      <c r="I175" s="374"/>
      <c r="J175" s="308"/>
      <c r="K175" s="378"/>
      <c r="L175" s="378"/>
      <c r="M175" s="308"/>
      <c r="N175" s="308"/>
    </row>
    <row r="176" spans="1:14" s="251" customFormat="1" ht="15.75">
      <c r="A176" s="307"/>
      <c r="B176" s="308"/>
      <c r="C176" s="308"/>
      <c r="D176" s="308"/>
      <c r="E176" s="308"/>
      <c r="F176" s="308"/>
      <c r="G176" s="308"/>
      <c r="H176" s="308"/>
      <c r="I176" s="374"/>
      <c r="J176" s="308"/>
      <c r="K176" s="378"/>
      <c r="L176" s="378"/>
      <c r="M176" s="308"/>
      <c r="N176" s="308"/>
    </row>
    <row r="177" spans="1:14" s="251" customFormat="1" ht="15.75">
      <c r="A177" s="307"/>
      <c r="B177" s="308"/>
      <c r="C177" s="308"/>
      <c r="D177" s="308"/>
      <c r="E177" s="308"/>
      <c r="F177" s="308"/>
      <c r="G177" s="308"/>
      <c r="H177" s="308"/>
      <c r="I177" s="374"/>
      <c r="J177" s="308"/>
      <c r="K177" s="378"/>
      <c r="L177" s="378"/>
      <c r="M177" s="308"/>
      <c r="N177" s="308"/>
    </row>
    <row r="178" spans="1:14" s="251" customFormat="1" ht="15.75">
      <c r="A178" s="307"/>
      <c r="B178" s="308"/>
      <c r="C178" s="308"/>
      <c r="D178" s="308"/>
      <c r="E178" s="308"/>
      <c r="F178" s="308"/>
      <c r="G178" s="308"/>
      <c r="H178" s="308"/>
      <c r="I178" s="374"/>
      <c r="J178" s="308"/>
      <c r="K178" s="378"/>
      <c r="L178" s="378"/>
      <c r="M178" s="308"/>
      <c r="N178" s="308"/>
    </row>
    <row r="179" spans="1:14" s="251" customFormat="1" ht="15.75">
      <c r="A179" s="307"/>
      <c r="B179" s="308"/>
      <c r="C179" s="308"/>
      <c r="D179" s="308"/>
      <c r="E179" s="308"/>
      <c r="F179" s="308"/>
      <c r="G179" s="308"/>
      <c r="H179" s="308"/>
      <c r="I179" s="374"/>
      <c r="J179" s="308"/>
      <c r="K179" s="378"/>
      <c r="L179" s="378"/>
      <c r="M179" s="308"/>
      <c r="N179" s="308"/>
    </row>
    <row r="180" spans="1:14" s="251" customFormat="1" ht="15.75">
      <c r="A180" s="307"/>
      <c r="B180" s="308"/>
      <c r="C180" s="308"/>
      <c r="D180" s="308"/>
      <c r="E180" s="308"/>
      <c r="F180" s="308"/>
      <c r="G180" s="308"/>
      <c r="H180" s="308"/>
      <c r="I180" s="374"/>
      <c r="J180" s="308"/>
      <c r="K180" s="378"/>
      <c r="L180" s="378"/>
      <c r="M180" s="308"/>
      <c r="N180" s="308"/>
    </row>
    <row r="181" spans="1:14" s="251" customFormat="1" ht="15.75">
      <c r="A181" s="307"/>
      <c r="B181" s="308"/>
      <c r="C181" s="308"/>
      <c r="D181" s="308"/>
      <c r="E181" s="308"/>
      <c r="F181" s="308"/>
      <c r="G181" s="308"/>
      <c r="H181" s="308"/>
      <c r="I181" s="374"/>
      <c r="J181" s="308"/>
      <c r="K181" s="378"/>
      <c r="L181" s="378"/>
      <c r="M181" s="308"/>
      <c r="N181" s="308"/>
    </row>
    <row r="182" spans="1:14" s="251" customFormat="1" ht="15.75">
      <c r="A182" s="307"/>
      <c r="B182" s="308"/>
      <c r="C182" s="308"/>
      <c r="D182" s="308"/>
      <c r="E182" s="308"/>
      <c r="F182" s="308"/>
      <c r="G182" s="308"/>
      <c r="H182" s="308"/>
      <c r="I182" s="374"/>
      <c r="J182" s="308"/>
      <c r="K182" s="378"/>
      <c r="L182" s="378"/>
      <c r="M182" s="308"/>
      <c r="N182" s="308"/>
    </row>
    <row r="183" spans="1:14" s="251" customFormat="1" ht="15.75">
      <c r="A183" s="307"/>
      <c r="B183" s="308"/>
      <c r="C183" s="308"/>
      <c r="D183" s="308"/>
      <c r="E183" s="308"/>
      <c r="F183" s="308"/>
      <c r="G183" s="308"/>
      <c r="H183" s="308"/>
      <c r="I183" s="374"/>
      <c r="J183" s="308"/>
      <c r="K183" s="378"/>
      <c r="L183" s="378"/>
      <c r="M183" s="308"/>
      <c r="N183" s="308"/>
    </row>
    <row r="184" spans="1:14" s="251" customFormat="1" ht="15.75">
      <c r="A184" s="307"/>
      <c r="B184" s="308"/>
      <c r="C184" s="308"/>
      <c r="D184" s="308"/>
      <c r="E184" s="308"/>
      <c r="F184" s="308"/>
      <c r="G184" s="308"/>
      <c r="H184" s="308"/>
      <c r="I184" s="374"/>
      <c r="J184" s="308"/>
      <c r="K184" s="378"/>
      <c r="L184" s="378"/>
      <c r="M184" s="308"/>
      <c r="N184" s="308"/>
    </row>
    <row r="185" spans="1:14" s="251" customFormat="1" ht="15.75">
      <c r="A185" s="307"/>
      <c r="B185" s="308"/>
      <c r="C185" s="308"/>
      <c r="D185" s="308"/>
      <c r="E185" s="308"/>
      <c r="F185" s="308"/>
      <c r="G185" s="308"/>
      <c r="H185" s="308"/>
      <c r="I185" s="374"/>
      <c r="J185" s="308"/>
      <c r="K185" s="378"/>
      <c r="L185" s="378"/>
      <c r="M185" s="308"/>
      <c r="N185" s="308"/>
    </row>
    <row r="186" spans="1:14" s="251" customFormat="1" ht="15.75">
      <c r="A186" s="307"/>
      <c r="B186" s="308"/>
      <c r="C186" s="308"/>
      <c r="D186" s="308"/>
      <c r="E186" s="308"/>
      <c r="F186" s="308"/>
      <c r="G186" s="308"/>
      <c r="H186" s="308"/>
      <c r="I186" s="374"/>
      <c r="J186" s="308"/>
      <c r="K186" s="378"/>
      <c r="L186" s="378"/>
      <c r="M186" s="308"/>
      <c r="N186" s="308"/>
    </row>
    <row r="187" spans="1:14" s="251" customFormat="1" ht="15.75">
      <c r="A187" s="307"/>
      <c r="B187" s="308"/>
      <c r="C187" s="308"/>
      <c r="D187" s="308"/>
      <c r="E187" s="308"/>
      <c r="F187" s="308"/>
      <c r="G187" s="308"/>
      <c r="H187" s="308"/>
      <c r="I187" s="374"/>
      <c r="J187" s="308"/>
      <c r="K187" s="378"/>
      <c r="L187" s="378"/>
      <c r="M187" s="308"/>
      <c r="N187" s="308"/>
    </row>
    <row r="188" spans="1:14" s="251" customFormat="1" ht="15.75">
      <c r="A188" s="307"/>
      <c r="B188" s="308"/>
      <c r="C188" s="308"/>
      <c r="D188" s="308"/>
      <c r="E188" s="308"/>
      <c r="F188" s="308"/>
      <c r="G188" s="308"/>
      <c r="H188" s="308"/>
      <c r="I188" s="374"/>
      <c r="J188" s="308"/>
      <c r="K188" s="378"/>
      <c r="L188" s="378"/>
      <c r="M188" s="308"/>
      <c r="N188" s="308"/>
    </row>
    <row r="189" spans="2:14" s="251" customFormat="1" ht="15"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</row>
    <row r="190" spans="2:14" s="251" customFormat="1" ht="15"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</row>
    <row r="191" spans="2:14" s="251" customFormat="1" ht="15"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</row>
    <row r="192" spans="2:14" s="251" customFormat="1" ht="15"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</row>
    <row r="193" spans="2:14" s="251" customFormat="1" ht="15"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  <c r="M193" s="379"/>
      <c r="N193" s="379"/>
    </row>
    <row r="194" spans="2:14" s="251" customFormat="1" ht="15"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  <c r="M194" s="379"/>
      <c r="N194" s="379"/>
    </row>
    <row r="195" spans="2:14" s="251" customFormat="1" ht="15"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</row>
    <row r="196" spans="2:14" s="251" customFormat="1" ht="15"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</row>
    <row r="197" spans="2:14" s="251" customFormat="1" ht="15"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</row>
    <row r="198" spans="2:14" s="251" customFormat="1" ht="15"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</row>
    <row r="199" spans="2:14" s="251" customFormat="1" ht="15"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  <c r="M199" s="379"/>
      <c r="N199" s="379"/>
    </row>
    <row r="200" spans="2:14" s="251" customFormat="1" ht="15"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</row>
    <row r="201" spans="2:14" s="251" customFormat="1" ht="15"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</row>
    <row r="202" spans="2:14" s="251" customFormat="1" ht="15"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</row>
    <row r="203" spans="2:14" s="251" customFormat="1" ht="15"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</row>
    <row r="204" spans="2:14" s="251" customFormat="1" ht="15"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</row>
    <row r="205" spans="2:14" s="251" customFormat="1" ht="15"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  <c r="M205" s="379"/>
      <c r="N205" s="379"/>
    </row>
    <row r="206" spans="2:14" s="251" customFormat="1" ht="15"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  <c r="M206" s="379"/>
      <c r="N206" s="379"/>
    </row>
    <row r="207" spans="2:14" s="251" customFormat="1" ht="15"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  <c r="N207" s="379"/>
    </row>
    <row r="208" spans="2:14" s="251" customFormat="1" ht="15"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  <c r="M208" s="379"/>
      <c r="N208" s="379"/>
    </row>
    <row r="209" spans="2:14" s="251" customFormat="1" ht="15"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  <c r="M209" s="379"/>
      <c r="N209" s="379"/>
    </row>
    <row r="210" spans="2:14" s="251" customFormat="1" ht="15"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  <c r="M210" s="379"/>
      <c r="N210" s="379"/>
    </row>
    <row r="211" spans="2:14" s="251" customFormat="1" ht="15"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</row>
    <row r="212" spans="2:14" s="251" customFormat="1" ht="15"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  <c r="M212" s="379"/>
      <c r="N212" s="379"/>
    </row>
    <row r="213" spans="2:14" s="251" customFormat="1" ht="15"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  <c r="M213" s="379"/>
      <c r="N213" s="379"/>
    </row>
    <row r="214" spans="2:14" s="251" customFormat="1" ht="15"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  <c r="M214" s="379"/>
      <c r="N214" s="379"/>
    </row>
    <row r="215" spans="2:14" s="251" customFormat="1" ht="15"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</row>
    <row r="216" spans="2:14" s="251" customFormat="1" ht="15"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  <c r="N216" s="379"/>
    </row>
    <row r="217" spans="2:14" s="251" customFormat="1" ht="15"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</row>
    <row r="218" spans="2:14" s="251" customFormat="1" ht="15"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  <c r="M218" s="379"/>
      <c r="N218" s="379"/>
    </row>
    <row r="219" spans="2:14" s="251" customFormat="1" ht="15"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</row>
    <row r="220" spans="2:14" s="251" customFormat="1" ht="15"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  <c r="M220" s="379"/>
      <c r="N220" s="379"/>
    </row>
    <row r="221" spans="2:14" s="251" customFormat="1" ht="15"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379"/>
      <c r="N221" s="379"/>
    </row>
    <row r="222" spans="2:14" s="251" customFormat="1" ht="15"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</row>
    <row r="223" spans="2:14" s="251" customFormat="1" ht="15"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</row>
    <row r="224" spans="2:14" s="251" customFormat="1" ht="15"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  <c r="M224" s="379"/>
      <c r="N224" s="379"/>
    </row>
    <row r="225" spans="2:14" s="251" customFormat="1" ht="15"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</row>
    <row r="226" spans="2:14" s="251" customFormat="1" ht="15"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</row>
    <row r="227" spans="2:14" s="251" customFormat="1" ht="15"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</row>
    <row r="228" spans="2:14" s="251" customFormat="1" ht="15"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</row>
    <row r="229" spans="2:14" s="251" customFormat="1" ht="15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  <c r="M229" s="379"/>
      <c r="N229" s="379"/>
    </row>
    <row r="230" spans="2:14" s="251" customFormat="1" ht="15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  <c r="M230" s="379"/>
      <c r="N230" s="379"/>
    </row>
    <row r="231" spans="2:14" s="251" customFormat="1" ht="15"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  <c r="M231" s="379"/>
      <c r="N231" s="379"/>
    </row>
    <row r="232" spans="2:14" s="251" customFormat="1" ht="15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</row>
    <row r="233" spans="2:14" s="251" customFormat="1" ht="15"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</row>
    <row r="234" spans="2:14" s="251" customFormat="1" ht="15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  <c r="M234" s="379"/>
      <c r="N234" s="379"/>
    </row>
    <row r="235" spans="2:14" s="251" customFormat="1" ht="15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</row>
    <row r="236" spans="2:14" s="251" customFormat="1" ht="15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</row>
    <row r="237" spans="2:14" s="251" customFormat="1" ht="15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</row>
    <row r="238" spans="2:14" s="251" customFormat="1" ht="15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  <c r="M238" s="379"/>
      <c r="N238" s="379"/>
    </row>
    <row r="239" spans="2:14" s="251" customFormat="1" ht="15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</row>
    <row r="240" spans="2:14" s="251" customFormat="1" ht="15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  <c r="M240" s="379"/>
      <c r="N240" s="379"/>
    </row>
    <row r="241" spans="2:14" s="251" customFormat="1" ht="15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  <c r="M241" s="379"/>
      <c r="N241" s="379"/>
    </row>
    <row r="242" spans="2:14" s="251" customFormat="1" ht="15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</row>
    <row r="243" spans="2:14" s="251" customFormat="1" ht="15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</row>
    <row r="244" spans="2:14" s="251" customFormat="1" ht="15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</row>
    <row r="245" spans="2:14" s="251" customFormat="1" ht="15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</row>
    <row r="246" spans="2:14" s="251" customFormat="1" ht="15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  <c r="M246" s="379"/>
      <c r="N246" s="379"/>
    </row>
    <row r="247" spans="2:14" s="251" customFormat="1" ht="15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</row>
    <row r="248" spans="2:14" s="251" customFormat="1" ht="15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</row>
    <row r="249" spans="2:14" s="251" customFormat="1" ht="15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</row>
    <row r="250" spans="2:14" s="251" customFormat="1" ht="15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</row>
    <row r="251" spans="2:14" s="251" customFormat="1" ht="15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379"/>
      <c r="N251" s="379"/>
    </row>
    <row r="252" spans="2:14" s="251" customFormat="1" ht="15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</row>
    <row r="253" spans="2:14" s="251" customFormat="1" ht="15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</row>
    <row r="254" spans="2:14" s="251" customFormat="1" ht="15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  <c r="M254" s="379"/>
      <c r="N254" s="379"/>
    </row>
    <row r="255" spans="2:14" s="251" customFormat="1" ht="15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  <c r="M255" s="379"/>
      <c r="N255" s="379"/>
    </row>
    <row r="256" spans="2:14" s="251" customFormat="1" ht="15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  <c r="M256" s="379"/>
      <c r="N256" s="379"/>
    </row>
    <row r="257" spans="2:14" s="251" customFormat="1" ht="15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  <c r="M257" s="379"/>
      <c r="N257" s="379"/>
    </row>
    <row r="258" spans="2:14" s="251" customFormat="1" ht="15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  <c r="M258" s="379"/>
      <c r="N258" s="379"/>
    </row>
    <row r="259" spans="2:14" s="251" customFormat="1" ht="15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  <c r="M259" s="379"/>
      <c r="N259" s="379"/>
    </row>
    <row r="260" spans="2:14" s="251" customFormat="1" ht="15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  <c r="M260" s="379"/>
      <c r="N260" s="379"/>
    </row>
    <row r="261" spans="2:14" s="251" customFormat="1" ht="15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</row>
    <row r="262" spans="2:14" s="251" customFormat="1" ht="15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  <c r="M262" s="379"/>
      <c r="N262" s="379"/>
    </row>
    <row r="263" spans="2:14" s="251" customFormat="1" ht="15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  <c r="M263" s="379"/>
      <c r="N263" s="379"/>
    </row>
    <row r="264" spans="2:14" s="251" customFormat="1" ht="15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  <c r="M264" s="379"/>
      <c r="N264" s="379"/>
    </row>
    <row r="265" spans="2:14" s="251" customFormat="1" ht="15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  <c r="M265" s="379"/>
      <c r="N265" s="379"/>
    </row>
    <row r="266" spans="2:14" s="251" customFormat="1" ht="15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  <c r="M266" s="379"/>
      <c r="N266" s="379"/>
    </row>
    <row r="267" spans="2:14" s="251" customFormat="1" ht="15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  <c r="M267" s="379"/>
      <c r="N267" s="379"/>
    </row>
    <row r="268" spans="2:14" s="251" customFormat="1" ht="15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  <c r="M268" s="379"/>
      <c r="N268" s="379"/>
    </row>
    <row r="269" spans="2:14" s="251" customFormat="1" ht="15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  <c r="M269" s="379"/>
      <c r="N269" s="379"/>
    </row>
    <row r="270" spans="2:14" s="251" customFormat="1" ht="1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</row>
    <row r="271" spans="2:14" s="251" customFormat="1" ht="15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  <c r="M271" s="379"/>
      <c r="N271" s="379"/>
    </row>
    <row r="272" spans="2:14" s="251" customFormat="1" ht="15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79"/>
    </row>
    <row r="273" spans="2:14" s="251" customFormat="1" ht="15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</row>
    <row r="274" spans="2:14" s="251" customFormat="1" ht="15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</row>
    <row r="275" s="251" customFormat="1" ht="15"/>
    <row r="276" s="251" customFormat="1" ht="15"/>
    <row r="277" s="251" customFormat="1" ht="15"/>
    <row r="278" s="251" customFormat="1" ht="15"/>
    <row r="279" s="251" customFormat="1" ht="15"/>
    <row r="280" s="251" customFormat="1" ht="15"/>
    <row r="281" s="251" customFormat="1" ht="15"/>
    <row r="282" s="251" customFormat="1" ht="15"/>
    <row r="283" s="251" customFormat="1" ht="15"/>
    <row r="284" s="251" customFormat="1" ht="15"/>
    <row r="285" s="251" customFormat="1" ht="15"/>
    <row r="286" s="251" customFormat="1" ht="15"/>
    <row r="287" s="251" customFormat="1" ht="15"/>
    <row r="288" s="251" customFormat="1" ht="15"/>
    <row r="289" s="251" customFormat="1" ht="15"/>
    <row r="290" s="251" customFormat="1" ht="15"/>
    <row r="291" s="251" customFormat="1" ht="15"/>
    <row r="292" s="251" customFormat="1" ht="15"/>
    <row r="293" s="251" customFormat="1" ht="15"/>
    <row r="294" s="251" customFormat="1" ht="15"/>
    <row r="295" s="251" customFormat="1" ht="15"/>
    <row r="296" s="251" customFormat="1" ht="15"/>
    <row r="297" s="251" customFormat="1" ht="15"/>
    <row r="298" s="251" customFormat="1" ht="15"/>
    <row r="299" s="251" customFormat="1" ht="15"/>
    <row r="300" s="251" customFormat="1" ht="15"/>
    <row r="301" s="251" customFormat="1" ht="15"/>
    <row r="302" s="251" customFormat="1" ht="15"/>
    <row r="303" s="251" customFormat="1" ht="15"/>
    <row r="304" s="251" customFormat="1" ht="15"/>
    <row r="305" s="251" customFormat="1" ht="15"/>
    <row r="306" s="251" customFormat="1" ht="15"/>
    <row r="307" s="251" customFormat="1" ht="15"/>
    <row r="308" s="251" customFormat="1" ht="15"/>
    <row r="309" s="251" customFormat="1" ht="15"/>
    <row r="310" s="251" customFormat="1" ht="15"/>
    <row r="311" s="251" customFormat="1" ht="15"/>
    <row r="312" s="251" customFormat="1" ht="15"/>
    <row r="313" s="251" customFormat="1" ht="15"/>
    <row r="314" s="251" customFormat="1" ht="15"/>
    <row r="315" s="251" customFormat="1" ht="15"/>
    <row r="316" s="251" customFormat="1" ht="15"/>
    <row r="317" s="251" customFormat="1" ht="15"/>
    <row r="318" s="251" customFormat="1" ht="15"/>
    <row r="319" s="251" customFormat="1" ht="15"/>
    <row r="320" s="251" customFormat="1" ht="15"/>
    <row r="321" s="251" customFormat="1" ht="15"/>
    <row r="322" s="251" customFormat="1" ht="15"/>
    <row r="323" s="251" customFormat="1" ht="15"/>
    <row r="324" s="251" customFormat="1" ht="15"/>
    <row r="325" s="251" customFormat="1" ht="15"/>
    <row r="326" s="251" customFormat="1" ht="15"/>
    <row r="327" s="251" customFormat="1" ht="15"/>
    <row r="328" s="251" customFormat="1" ht="15"/>
    <row r="329" s="251" customFormat="1" ht="15"/>
    <row r="330" s="251" customFormat="1" ht="15"/>
    <row r="331" s="251" customFormat="1" ht="15"/>
    <row r="332" s="251" customFormat="1" ht="15"/>
    <row r="333" s="251" customFormat="1" ht="15"/>
    <row r="334" s="251" customFormat="1" ht="15"/>
    <row r="335" s="251" customFormat="1" ht="15"/>
    <row r="336" s="251" customFormat="1" ht="15"/>
    <row r="337" s="251" customFormat="1" ht="15"/>
    <row r="338" s="251" customFormat="1" ht="15"/>
    <row r="339" s="251" customFormat="1" ht="15"/>
    <row r="340" s="251" customFormat="1" ht="15"/>
    <row r="341" s="251" customFormat="1" ht="15"/>
    <row r="342" s="251" customFormat="1" ht="15"/>
    <row r="343" s="251" customFormat="1" ht="15"/>
    <row r="344" s="251" customFormat="1" ht="15"/>
    <row r="345" s="251" customFormat="1" ht="15"/>
    <row r="346" s="251" customFormat="1" ht="15"/>
    <row r="347" s="251" customFormat="1" ht="15"/>
    <row r="348" s="251" customFormat="1" ht="15"/>
    <row r="349" s="251" customFormat="1" ht="15"/>
    <row r="350" s="251" customFormat="1" ht="15"/>
    <row r="351" s="251" customFormat="1" ht="15"/>
    <row r="352" s="251" customFormat="1" ht="15"/>
    <row r="353" s="251" customFormat="1" ht="15"/>
    <row r="354" s="251" customFormat="1" ht="15"/>
    <row r="355" s="251" customFormat="1" ht="15"/>
    <row r="356" s="251" customFormat="1" ht="15"/>
    <row r="357" s="251" customFormat="1" ht="15"/>
    <row r="358" s="251" customFormat="1" ht="15"/>
    <row r="359" s="251" customFormat="1" ht="15"/>
    <row r="360" s="251" customFormat="1" ht="15"/>
    <row r="361" s="251" customFormat="1" ht="15"/>
    <row r="362" s="251" customFormat="1" ht="15"/>
    <row r="363" s="251" customFormat="1" ht="15"/>
    <row r="364" s="251" customFormat="1" ht="15"/>
    <row r="365" s="251" customFormat="1" ht="15"/>
    <row r="366" s="251" customFormat="1" ht="15"/>
    <row r="367" s="251" customFormat="1" ht="15"/>
    <row r="368" s="251" customFormat="1" ht="15"/>
    <row r="369" s="251" customFormat="1" ht="15"/>
    <row r="370" s="251" customFormat="1" ht="15"/>
    <row r="371" s="251" customFormat="1" ht="15"/>
    <row r="372" s="251" customFormat="1" ht="15"/>
    <row r="373" s="251" customFormat="1" ht="15"/>
    <row r="374" s="251" customFormat="1" ht="15"/>
    <row r="375" s="251" customFormat="1" ht="15"/>
    <row r="376" s="251" customFormat="1" ht="15"/>
    <row r="377" s="251" customFormat="1" ht="15"/>
    <row r="378" s="251" customFormat="1" ht="15"/>
    <row r="379" s="251" customFormat="1" ht="15"/>
    <row r="380" s="251" customFormat="1" ht="15"/>
    <row r="381" s="251" customFormat="1" ht="15"/>
    <row r="382" s="251" customFormat="1" ht="15"/>
    <row r="383" s="251" customFormat="1" ht="15"/>
    <row r="384" s="251" customFormat="1" ht="15"/>
    <row r="385" s="251" customFormat="1" ht="15"/>
    <row r="386" s="251" customFormat="1" ht="15"/>
    <row r="387" s="251" customFormat="1" ht="15"/>
    <row r="388" s="251" customFormat="1" ht="15"/>
    <row r="389" s="251" customFormat="1" ht="15"/>
    <row r="390" s="251" customFormat="1" ht="15"/>
    <row r="391" s="251" customFormat="1" ht="15"/>
    <row r="392" s="251" customFormat="1" ht="15"/>
    <row r="393" s="251" customFormat="1" ht="15"/>
    <row r="394" s="251" customFormat="1" ht="15"/>
    <row r="395" s="251" customFormat="1" ht="15"/>
    <row r="396" s="251" customFormat="1" ht="15"/>
    <row r="397" s="251" customFormat="1" ht="15"/>
    <row r="398" s="251" customFormat="1" ht="15"/>
    <row r="399" s="251" customFormat="1" ht="15"/>
    <row r="400" s="251" customFormat="1" ht="15"/>
    <row r="401" s="251" customFormat="1" ht="15"/>
    <row r="402" s="251" customFormat="1" ht="15"/>
    <row r="403" s="251" customFormat="1" ht="15"/>
    <row r="404" s="251" customFormat="1" ht="15"/>
    <row r="405" s="251" customFormat="1" ht="15"/>
    <row r="406" s="251" customFormat="1" ht="15"/>
    <row r="407" s="251" customFormat="1" ht="15"/>
    <row r="408" s="251" customFormat="1" ht="15"/>
    <row r="409" s="251" customFormat="1" ht="15"/>
    <row r="410" s="251" customFormat="1" ht="15"/>
    <row r="411" s="251" customFormat="1" ht="15"/>
    <row r="412" s="251" customFormat="1" ht="15"/>
    <row r="413" s="251" customFormat="1" ht="15"/>
    <row r="414" s="251" customFormat="1" ht="15"/>
    <row r="415" s="251" customFormat="1" ht="15"/>
    <row r="416" s="251" customFormat="1" ht="15"/>
    <row r="417" s="251" customFormat="1" ht="15"/>
    <row r="418" s="251" customFormat="1" ht="15"/>
    <row r="419" s="251" customFormat="1" ht="15"/>
    <row r="420" s="251" customFormat="1" ht="15"/>
    <row r="421" s="251" customFormat="1" ht="15"/>
    <row r="422" s="251" customFormat="1" ht="15"/>
    <row r="423" s="251" customFormat="1" ht="15"/>
    <row r="424" s="251" customFormat="1" ht="15"/>
    <row r="425" s="251" customFormat="1" ht="15"/>
    <row r="426" s="251" customFormat="1" ht="15"/>
    <row r="427" s="251" customFormat="1" ht="15"/>
    <row r="428" s="251" customFormat="1" ht="15"/>
    <row r="429" s="251" customFormat="1" ht="15"/>
    <row r="430" s="251" customFormat="1" ht="15"/>
    <row r="431" s="251" customFormat="1" ht="15"/>
    <row r="432" s="251" customFormat="1" ht="15"/>
    <row r="433" s="251" customFormat="1" ht="15"/>
    <row r="434" s="251" customFormat="1" ht="15"/>
    <row r="435" s="251" customFormat="1" ht="15"/>
    <row r="436" s="251" customFormat="1" ht="15"/>
    <row r="437" s="251" customFormat="1" ht="15"/>
    <row r="438" s="251" customFormat="1" ht="15"/>
    <row r="439" s="251" customFormat="1" ht="15"/>
    <row r="440" s="251" customFormat="1" ht="15"/>
    <row r="441" s="251" customFormat="1" ht="15"/>
    <row r="442" s="251" customFormat="1" ht="15"/>
    <row r="443" s="251" customFormat="1" ht="15"/>
    <row r="444" s="251" customFormat="1" ht="15"/>
    <row r="445" s="251" customFormat="1" ht="15"/>
    <row r="446" s="251" customFormat="1" ht="15"/>
    <row r="447" s="251" customFormat="1" ht="15"/>
    <row r="448" s="251" customFormat="1" ht="15"/>
    <row r="449" s="251" customFormat="1" ht="15"/>
    <row r="450" s="251" customFormat="1" ht="15"/>
    <row r="451" s="251" customFormat="1" ht="15"/>
    <row r="452" s="251" customFormat="1" ht="15"/>
    <row r="453" s="251" customFormat="1" ht="15"/>
    <row r="454" s="251" customFormat="1" ht="15"/>
    <row r="455" s="251" customFormat="1" ht="15"/>
    <row r="456" s="251" customFormat="1" ht="15"/>
    <row r="457" s="251" customFormat="1" ht="15"/>
    <row r="458" s="251" customFormat="1" ht="15"/>
    <row r="459" s="251" customFormat="1" ht="15"/>
    <row r="460" s="251" customFormat="1" ht="15"/>
    <row r="461" s="251" customFormat="1" ht="15"/>
    <row r="462" s="251" customFormat="1" ht="15"/>
    <row r="463" s="251" customFormat="1" ht="15"/>
    <row r="464" s="251" customFormat="1" ht="15"/>
    <row r="465" s="251" customFormat="1" ht="15"/>
    <row r="466" s="251" customFormat="1" ht="15"/>
    <row r="467" s="251" customFormat="1" ht="15"/>
    <row r="468" s="251" customFormat="1" ht="15"/>
    <row r="469" s="251" customFormat="1" ht="15"/>
    <row r="470" s="251" customFormat="1" ht="15"/>
    <row r="471" s="251" customFormat="1" ht="15"/>
    <row r="472" s="251" customFormat="1" ht="15"/>
    <row r="473" s="251" customFormat="1" ht="15"/>
    <row r="474" s="251" customFormat="1" ht="15"/>
    <row r="475" s="251" customFormat="1" ht="15"/>
    <row r="476" s="251" customFormat="1" ht="15"/>
    <row r="477" s="251" customFormat="1" ht="15"/>
    <row r="478" s="251" customFormat="1" ht="15"/>
    <row r="479" s="251" customFormat="1" ht="15"/>
    <row r="480" s="251" customFormat="1" ht="15"/>
    <row r="481" s="251" customFormat="1" ht="15"/>
    <row r="482" s="251" customFormat="1" ht="15"/>
    <row r="483" s="251" customFormat="1" ht="15"/>
    <row r="484" s="251" customFormat="1" ht="15"/>
    <row r="485" s="251" customFormat="1" ht="15"/>
    <row r="486" s="251" customFormat="1" ht="15"/>
    <row r="487" s="251" customFormat="1" ht="15"/>
    <row r="488" s="251" customFormat="1" ht="15"/>
    <row r="489" s="251" customFormat="1" ht="15"/>
    <row r="490" s="251" customFormat="1" ht="15"/>
    <row r="491" s="251" customFormat="1" ht="15"/>
    <row r="492" s="251" customFormat="1" ht="15"/>
    <row r="493" s="251" customFormat="1" ht="15"/>
    <row r="494" s="251" customFormat="1" ht="15"/>
    <row r="495" s="251" customFormat="1" ht="15"/>
    <row r="496" s="251" customFormat="1" ht="15"/>
    <row r="497" s="251" customFormat="1" ht="15"/>
    <row r="498" s="251" customFormat="1" ht="15"/>
    <row r="499" s="251" customFormat="1" ht="15"/>
    <row r="500" s="251" customFormat="1" ht="15"/>
    <row r="501" s="251" customFormat="1" ht="15"/>
    <row r="502" s="251" customFormat="1" ht="15"/>
    <row r="503" s="251" customFormat="1" ht="15"/>
    <row r="504" s="251" customFormat="1" ht="15"/>
    <row r="505" s="251" customFormat="1" ht="15"/>
    <row r="506" s="251" customFormat="1" ht="15"/>
    <row r="507" s="251" customFormat="1" ht="15"/>
    <row r="508" s="251" customFormat="1" ht="15"/>
    <row r="509" s="251" customFormat="1" ht="15"/>
    <row r="510" s="251" customFormat="1" ht="15"/>
    <row r="511" s="251" customFormat="1" ht="15"/>
    <row r="512" s="251" customFormat="1" ht="15"/>
    <row r="513" s="251" customFormat="1" ht="15"/>
    <row r="514" s="251" customFormat="1" ht="15"/>
    <row r="515" s="251" customFormat="1" ht="15"/>
    <row r="516" s="251" customFormat="1" ht="15"/>
    <row r="517" s="251" customFormat="1" ht="15"/>
    <row r="518" s="251" customFormat="1" ht="15"/>
    <row r="519" s="251" customFormat="1" ht="15"/>
    <row r="520" s="251" customFormat="1" ht="15"/>
    <row r="521" s="251" customFormat="1" ht="15"/>
    <row r="522" s="251" customFormat="1" ht="15"/>
    <row r="523" s="251" customFormat="1" ht="15"/>
    <row r="524" s="251" customFormat="1" ht="15"/>
    <row r="525" s="251" customFormat="1" ht="15"/>
    <row r="526" s="251" customFormat="1" ht="15"/>
    <row r="527" s="251" customFormat="1" ht="15"/>
    <row r="528" s="251" customFormat="1" ht="15"/>
    <row r="529" s="251" customFormat="1" ht="15"/>
    <row r="530" s="251" customFormat="1" ht="15"/>
    <row r="531" s="251" customFormat="1" ht="15"/>
    <row r="532" s="251" customFormat="1" ht="15"/>
    <row r="533" s="251" customFormat="1" ht="15"/>
    <row r="534" s="251" customFormat="1" ht="15"/>
    <row r="535" s="251" customFormat="1" ht="15"/>
    <row r="536" s="251" customFormat="1" ht="15"/>
    <row r="537" s="251" customFormat="1" ht="15"/>
    <row r="538" s="251" customFormat="1" ht="15"/>
    <row r="539" s="251" customFormat="1" ht="15"/>
    <row r="540" s="251" customFormat="1" ht="15"/>
    <row r="541" s="251" customFormat="1" ht="15"/>
    <row r="542" s="251" customFormat="1" ht="15"/>
    <row r="543" s="251" customFormat="1" ht="15"/>
    <row r="544" s="251" customFormat="1" ht="15"/>
    <row r="545" s="251" customFormat="1" ht="15"/>
    <row r="546" s="251" customFormat="1" ht="15"/>
    <row r="547" s="251" customFormat="1" ht="15"/>
    <row r="548" s="251" customFormat="1" ht="15"/>
    <row r="549" s="251" customFormat="1" ht="15"/>
    <row r="550" s="251" customFormat="1" ht="15"/>
    <row r="551" s="251" customFormat="1" ht="15"/>
    <row r="552" s="251" customFormat="1" ht="15"/>
    <row r="553" s="251" customFormat="1" ht="15"/>
    <row r="554" s="251" customFormat="1" ht="15"/>
    <row r="555" s="251" customFormat="1" ht="15"/>
    <row r="556" s="251" customFormat="1" ht="15"/>
    <row r="557" s="251" customFormat="1" ht="15"/>
    <row r="558" s="251" customFormat="1" ht="15"/>
    <row r="559" s="251" customFormat="1" ht="15"/>
    <row r="560" s="251" customFormat="1" ht="15"/>
    <row r="561" s="251" customFormat="1" ht="15"/>
    <row r="562" s="251" customFormat="1" ht="15"/>
    <row r="563" s="251" customFormat="1" ht="15"/>
    <row r="564" s="251" customFormat="1" ht="15"/>
    <row r="565" s="251" customFormat="1" ht="15"/>
    <row r="566" s="251" customFormat="1" ht="15"/>
    <row r="567" s="251" customFormat="1" ht="15"/>
    <row r="568" s="251" customFormat="1" ht="15"/>
    <row r="569" s="251" customFormat="1" ht="15"/>
    <row r="570" s="251" customFormat="1" ht="15"/>
    <row r="571" s="251" customFormat="1" ht="15"/>
    <row r="572" s="251" customFormat="1" ht="15"/>
    <row r="573" s="251" customFormat="1" ht="15"/>
    <row r="574" s="251" customFormat="1" ht="15"/>
    <row r="575" s="251" customFormat="1" ht="15"/>
    <row r="576" s="251" customFormat="1" ht="15"/>
    <row r="577" s="251" customFormat="1" ht="15"/>
    <row r="578" s="251" customFormat="1" ht="15"/>
    <row r="579" s="251" customFormat="1" ht="15"/>
    <row r="580" s="251" customFormat="1" ht="15"/>
    <row r="581" s="251" customFormat="1" ht="15"/>
    <row r="582" s="251" customFormat="1" ht="15"/>
    <row r="583" s="251" customFormat="1" ht="15"/>
    <row r="584" s="251" customFormat="1" ht="15"/>
    <row r="585" s="251" customFormat="1" ht="15"/>
    <row r="586" s="251" customFormat="1" ht="15"/>
    <row r="587" s="251" customFormat="1" ht="15"/>
    <row r="588" s="251" customFormat="1" ht="15"/>
    <row r="589" s="251" customFormat="1" ht="15"/>
    <row r="590" s="251" customFormat="1" ht="15"/>
    <row r="591" s="251" customFormat="1" ht="15"/>
    <row r="592" s="251" customFormat="1" ht="15"/>
    <row r="593" s="251" customFormat="1" ht="15"/>
    <row r="594" s="251" customFormat="1" ht="15"/>
    <row r="595" s="251" customFormat="1" ht="15"/>
    <row r="596" s="251" customFormat="1" ht="15"/>
    <row r="597" s="251" customFormat="1" ht="15"/>
    <row r="598" s="251" customFormat="1" ht="15"/>
    <row r="599" s="251" customFormat="1" ht="15"/>
    <row r="600" s="251" customFormat="1" ht="15"/>
    <row r="601" s="251" customFormat="1" ht="15"/>
    <row r="602" s="251" customFormat="1" ht="15"/>
    <row r="603" s="251" customFormat="1" ht="15"/>
    <row r="604" s="251" customFormat="1" ht="15"/>
    <row r="605" s="251" customFormat="1" ht="15"/>
    <row r="606" s="251" customFormat="1" ht="15"/>
    <row r="607" s="251" customFormat="1" ht="15"/>
    <row r="608" s="251" customFormat="1" ht="15"/>
    <row r="609" s="251" customFormat="1" ht="15"/>
    <row r="610" s="251" customFormat="1" ht="15"/>
    <row r="611" s="251" customFormat="1" ht="15"/>
    <row r="612" s="251" customFormat="1" ht="15"/>
    <row r="613" s="251" customFormat="1" ht="15"/>
    <row r="614" s="251" customFormat="1" ht="15"/>
    <row r="615" s="251" customFormat="1" ht="15"/>
    <row r="616" s="251" customFormat="1" ht="15"/>
    <row r="617" s="251" customFormat="1" ht="15"/>
    <row r="618" s="251" customFormat="1" ht="15"/>
    <row r="619" s="251" customFormat="1" ht="15"/>
    <row r="620" s="251" customFormat="1" ht="15"/>
    <row r="621" s="251" customFormat="1" ht="15"/>
    <row r="622" s="251" customFormat="1" ht="15"/>
    <row r="623" s="251" customFormat="1" ht="15"/>
    <row r="624" s="251" customFormat="1" ht="15"/>
    <row r="625" s="251" customFormat="1" ht="15"/>
    <row r="626" s="251" customFormat="1" ht="15"/>
    <row r="627" s="251" customFormat="1" ht="15"/>
    <row r="628" s="251" customFormat="1" ht="15"/>
    <row r="629" s="251" customFormat="1" ht="15"/>
    <row r="630" s="251" customFormat="1" ht="15"/>
    <row r="631" s="251" customFormat="1" ht="15"/>
    <row r="632" s="251" customFormat="1" ht="15"/>
    <row r="633" s="251" customFormat="1" ht="15"/>
    <row r="634" s="251" customFormat="1" ht="15"/>
    <row r="635" s="251" customFormat="1" ht="15"/>
    <row r="636" s="251" customFormat="1" ht="15"/>
    <row r="637" s="251" customFormat="1" ht="15"/>
    <row r="638" s="251" customFormat="1" ht="15"/>
    <row r="639" s="251" customFormat="1" ht="15"/>
    <row r="640" s="251" customFormat="1" ht="15"/>
    <row r="641" s="251" customFormat="1" ht="15"/>
    <row r="642" s="251" customFormat="1" ht="15"/>
    <row r="643" s="251" customFormat="1" ht="15"/>
    <row r="644" s="251" customFormat="1" ht="15"/>
    <row r="645" s="251" customFormat="1" ht="15"/>
    <row r="646" s="251" customFormat="1" ht="15"/>
    <row r="647" s="251" customFormat="1" ht="15"/>
    <row r="648" s="251" customFormat="1" ht="15"/>
    <row r="649" s="251" customFormat="1" ht="15"/>
    <row r="650" s="251" customFormat="1" ht="15"/>
    <row r="651" s="251" customFormat="1" ht="15"/>
    <row r="652" s="251" customFormat="1" ht="15"/>
    <row r="653" s="251" customFormat="1" ht="15"/>
    <row r="654" s="251" customFormat="1" ht="15"/>
    <row r="655" s="251" customFormat="1" ht="15"/>
    <row r="656" s="251" customFormat="1" ht="15"/>
    <row r="657" s="251" customFormat="1" ht="15"/>
    <row r="658" s="251" customFormat="1" ht="15"/>
    <row r="659" s="251" customFormat="1" ht="15"/>
    <row r="660" s="251" customFormat="1" ht="15"/>
    <row r="661" s="251" customFormat="1" ht="15"/>
    <row r="662" s="251" customFormat="1" ht="15"/>
    <row r="663" s="251" customFormat="1" ht="15"/>
    <row r="664" s="251" customFormat="1" ht="15"/>
    <row r="665" s="251" customFormat="1" ht="15"/>
    <row r="666" s="251" customFormat="1" ht="15"/>
    <row r="667" s="251" customFormat="1" ht="15"/>
    <row r="668" s="251" customFormat="1" ht="15"/>
    <row r="669" s="251" customFormat="1" ht="15"/>
    <row r="670" s="251" customFormat="1" ht="15"/>
    <row r="671" s="251" customFormat="1" ht="15"/>
    <row r="672" s="251" customFormat="1" ht="15"/>
    <row r="673" s="251" customFormat="1" ht="15"/>
    <row r="674" s="251" customFormat="1" ht="15"/>
    <row r="675" s="251" customFormat="1" ht="15"/>
    <row r="676" s="251" customFormat="1" ht="15"/>
    <row r="677" s="251" customFormat="1" ht="15"/>
    <row r="678" s="251" customFormat="1" ht="15"/>
    <row r="679" s="251" customFormat="1" ht="15"/>
    <row r="680" s="251" customFormat="1" ht="15"/>
    <row r="681" s="251" customFormat="1" ht="15"/>
    <row r="682" s="251" customFormat="1" ht="15"/>
    <row r="683" s="251" customFormat="1" ht="15"/>
    <row r="684" s="251" customFormat="1" ht="15"/>
    <row r="685" s="251" customFormat="1" ht="15"/>
    <row r="686" s="251" customFormat="1" ht="15"/>
    <row r="687" s="251" customFormat="1" ht="15"/>
    <row r="688" s="251" customFormat="1" ht="15"/>
    <row r="689" s="251" customFormat="1" ht="15"/>
    <row r="690" s="251" customFormat="1" ht="15"/>
    <row r="691" s="251" customFormat="1" ht="15"/>
    <row r="692" s="251" customFormat="1" ht="15"/>
    <row r="693" s="251" customFormat="1" ht="15"/>
    <row r="694" s="251" customFormat="1" ht="15"/>
    <row r="695" s="251" customFormat="1" ht="15"/>
    <row r="696" s="251" customFormat="1" ht="15"/>
    <row r="697" s="251" customFormat="1" ht="15"/>
    <row r="698" s="251" customFormat="1" ht="15"/>
    <row r="699" s="251" customFormat="1" ht="15"/>
    <row r="700" s="251" customFormat="1" ht="15"/>
    <row r="701" s="251" customFormat="1" ht="15"/>
    <row r="702" s="251" customFormat="1" ht="15"/>
    <row r="703" s="251" customFormat="1" ht="15"/>
    <row r="704" s="251" customFormat="1" ht="15"/>
    <row r="705" s="251" customFormat="1" ht="15"/>
    <row r="706" s="251" customFormat="1" ht="15"/>
    <row r="707" s="251" customFormat="1" ht="15"/>
    <row r="708" s="251" customFormat="1" ht="15"/>
    <row r="709" s="251" customFormat="1" ht="15"/>
    <row r="710" s="251" customFormat="1" ht="15"/>
    <row r="711" s="251" customFormat="1" ht="15"/>
    <row r="712" s="251" customFormat="1" ht="15"/>
    <row r="713" s="251" customFormat="1" ht="15"/>
    <row r="714" s="251" customFormat="1" ht="15"/>
    <row r="715" s="251" customFormat="1" ht="15"/>
    <row r="716" s="251" customFormat="1" ht="15"/>
    <row r="717" s="251" customFormat="1" ht="15"/>
    <row r="718" s="251" customFormat="1" ht="15"/>
    <row r="719" s="251" customFormat="1" ht="15"/>
    <row r="720" s="251" customFormat="1" ht="15"/>
    <row r="721" s="251" customFormat="1" ht="15"/>
    <row r="722" s="251" customFormat="1" ht="15"/>
    <row r="723" s="251" customFormat="1" ht="15"/>
    <row r="724" s="251" customFormat="1" ht="15"/>
    <row r="725" s="251" customFormat="1" ht="15"/>
    <row r="726" s="251" customFormat="1" ht="15"/>
    <row r="727" s="251" customFormat="1" ht="15"/>
    <row r="728" s="251" customFormat="1" ht="15"/>
    <row r="729" s="251" customFormat="1" ht="15"/>
    <row r="730" s="251" customFormat="1" ht="15"/>
    <row r="731" s="251" customFormat="1" ht="15"/>
    <row r="732" s="251" customFormat="1" ht="15"/>
    <row r="733" s="251" customFormat="1" ht="15"/>
    <row r="734" s="251" customFormat="1" ht="15"/>
    <row r="735" s="251" customFormat="1" ht="15"/>
    <row r="736" s="251" customFormat="1" ht="15"/>
    <row r="737" s="251" customFormat="1" ht="15"/>
    <row r="738" s="251" customFormat="1" ht="15"/>
    <row r="739" s="251" customFormat="1" ht="15"/>
    <row r="740" s="251" customFormat="1" ht="15"/>
    <row r="741" s="251" customFormat="1" ht="15"/>
    <row r="742" s="251" customFormat="1" ht="15"/>
    <row r="743" s="251" customFormat="1" ht="15"/>
    <row r="744" s="251" customFormat="1" ht="15"/>
    <row r="745" s="251" customFormat="1" ht="15"/>
    <row r="746" s="251" customFormat="1" ht="15"/>
    <row r="747" s="251" customFormat="1" ht="15"/>
    <row r="748" s="251" customFormat="1" ht="15"/>
    <row r="749" s="251" customFormat="1" ht="15"/>
    <row r="750" s="251" customFormat="1" ht="15"/>
    <row r="751" s="251" customFormat="1" ht="15"/>
    <row r="752" s="251" customFormat="1" ht="15"/>
    <row r="753" s="251" customFormat="1" ht="15"/>
    <row r="754" s="251" customFormat="1" ht="15"/>
    <row r="755" s="251" customFormat="1" ht="15"/>
    <row r="756" s="251" customFormat="1" ht="15"/>
    <row r="757" s="251" customFormat="1" ht="15"/>
    <row r="758" s="251" customFormat="1" ht="15"/>
    <row r="759" s="251" customFormat="1" ht="15"/>
    <row r="760" s="251" customFormat="1" ht="15"/>
    <row r="761" s="251" customFormat="1" ht="15"/>
    <row r="762" s="251" customFormat="1" ht="15"/>
    <row r="763" s="251" customFormat="1" ht="15"/>
    <row r="764" s="251" customFormat="1" ht="15"/>
    <row r="765" s="251" customFormat="1" ht="15"/>
    <row r="766" s="251" customFormat="1" ht="15"/>
    <row r="767" s="251" customFormat="1" ht="15"/>
    <row r="768" s="251" customFormat="1" ht="15"/>
    <row r="769" s="251" customFormat="1" ht="15"/>
    <row r="770" s="251" customFormat="1" ht="15"/>
    <row r="771" s="251" customFormat="1" ht="15"/>
    <row r="772" s="251" customFormat="1" ht="15"/>
    <row r="773" s="251" customFormat="1" ht="15"/>
    <row r="774" s="251" customFormat="1" ht="15"/>
    <row r="775" s="251" customFormat="1" ht="15"/>
    <row r="776" s="251" customFormat="1" ht="15"/>
    <row r="777" s="251" customFormat="1" ht="15"/>
    <row r="778" s="251" customFormat="1" ht="15"/>
    <row r="779" s="251" customFormat="1" ht="15"/>
    <row r="780" s="251" customFormat="1" ht="15"/>
    <row r="781" s="251" customFormat="1" ht="15"/>
    <row r="782" s="251" customFormat="1" ht="15"/>
    <row r="783" s="251" customFormat="1" ht="15"/>
    <row r="784" s="251" customFormat="1" ht="15"/>
    <row r="785" s="251" customFormat="1" ht="15"/>
    <row r="786" s="251" customFormat="1" ht="15"/>
    <row r="787" s="251" customFormat="1" ht="15"/>
    <row r="788" s="251" customFormat="1" ht="15"/>
    <row r="789" s="251" customFormat="1" ht="15"/>
    <row r="790" s="251" customFormat="1" ht="15"/>
    <row r="791" s="251" customFormat="1" ht="15"/>
    <row r="792" s="251" customFormat="1" ht="15"/>
    <row r="793" s="251" customFormat="1" ht="15"/>
    <row r="794" s="251" customFormat="1" ht="15"/>
    <row r="795" s="251" customFormat="1" ht="15"/>
    <row r="796" s="251" customFormat="1" ht="15"/>
    <row r="797" s="251" customFormat="1" ht="15"/>
    <row r="798" s="251" customFormat="1" ht="15"/>
    <row r="799" s="251" customFormat="1" ht="15"/>
    <row r="800" s="251" customFormat="1" ht="15"/>
    <row r="801" s="251" customFormat="1" ht="15"/>
    <row r="802" s="251" customFormat="1" ht="15"/>
    <row r="803" s="251" customFormat="1" ht="15"/>
    <row r="804" s="251" customFormat="1" ht="15"/>
    <row r="805" s="251" customFormat="1" ht="15"/>
    <row r="806" s="251" customFormat="1" ht="15"/>
    <row r="807" s="251" customFormat="1" ht="15"/>
    <row r="808" s="251" customFormat="1" ht="15"/>
    <row r="809" s="251" customFormat="1" ht="15"/>
    <row r="810" s="251" customFormat="1" ht="15"/>
    <row r="811" s="251" customFormat="1" ht="15"/>
    <row r="812" s="251" customFormat="1" ht="15"/>
    <row r="813" s="251" customFormat="1" ht="15"/>
    <row r="814" s="251" customFormat="1" ht="15"/>
    <row r="815" s="251" customFormat="1" ht="15"/>
    <row r="816" s="251" customFormat="1" ht="15"/>
    <row r="817" s="251" customFormat="1" ht="15"/>
    <row r="818" s="251" customFormat="1" ht="15"/>
    <row r="819" s="251" customFormat="1" ht="15"/>
    <row r="820" s="251" customFormat="1" ht="15"/>
    <row r="821" s="251" customFormat="1" ht="15"/>
    <row r="822" s="251" customFormat="1" ht="15"/>
    <row r="823" s="251" customFormat="1" ht="15"/>
    <row r="824" s="251" customFormat="1" ht="15"/>
    <row r="825" s="251" customFormat="1" ht="15"/>
    <row r="826" s="251" customFormat="1" ht="15"/>
    <row r="827" s="251" customFormat="1" ht="15"/>
    <row r="828" s="251" customFormat="1" ht="15"/>
    <row r="829" s="251" customFormat="1" ht="15"/>
    <row r="830" s="251" customFormat="1" ht="15"/>
    <row r="831" s="251" customFormat="1" ht="15"/>
    <row r="832" s="251" customFormat="1" ht="15"/>
    <row r="833" s="251" customFormat="1" ht="15"/>
    <row r="834" s="251" customFormat="1" ht="15"/>
    <row r="835" s="251" customFormat="1" ht="15"/>
    <row r="836" s="251" customFormat="1" ht="15"/>
    <row r="837" s="251" customFormat="1" ht="15"/>
    <row r="838" s="251" customFormat="1" ht="15"/>
    <row r="839" s="251" customFormat="1" ht="15"/>
    <row r="840" s="251" customFormat="1" ht="15"/>
    <row r="841" s="251" customFormat="1" ht="15"/>
    <row r="842" s="251" customFormat="1" ht="15"/>
    <row r="843" s="251" customFormat="1" ht="15"/>
    <row r="844" s="251" customFormat="1" ht="15"/>
    <row r="845" s="251" customFormat="1" ht="15"/>
    <row r="846" s="251" customFormat="1" ht="15"/>
    <row r="847" s="251" customFormat="1" ht="15"/>
    <row r="848" s="251" customFormat="1" ht="15"/>
    <row r="849" s="251" customFormat="1" ht="15"/>
    <row r="850" s="251" customFormat="1" ht="15"/>
    <row r="851" s="251" customFormat="1" ht="15"/>
    <row r="852" s="251" customFormat="1" ht="15"/>
    <row r="853" s="251" customFormat="1" ht="15"/>
    <row r="854" s="251" customFormat="1" ht="15"/>
    <row r="855" s="251" customFormat="1" ht="15"/>
    <row r="856" s="251" customFormat="1" ht="15"/>
    <row r="857" s="251" customFormat="1" ht="15"/>
    <row r="858" s="251" customFormat="1" ht="15"/>
    <row r="859" s="251" customFormat="1" ht="15"/>
    <row r="860" s="251" customFormat="1" ht="15"/>
    <row r="861" s="251" customFormat="1" ht="15"/>
    <row r="862" s="251" customFormat="1" ht="15"/>
    <row r="863" s="251" customFormat="1" ht="15"/>
    <row r="864" s="251" customFormat="1" ht="15"/>
    <row r="865" s="251" customFormat="1" ht="15"/>
    <row r="866" s="251" customFormat="1" ht="15"/>
    <row r="867" s="251" customFormat="1" ht="15"/>
    <row r="868" s="251" customFormat="1" ht="15"/>
    <row r="869" s="251" customFormat="1" ht="15"/>
    <row r="870" s="251" customFormat="1" ht="15"/>
    <row r="871" s="251" customFormat="1" ht="15"/>
    <row r="872" s="251" customFormat="1" ht="15"/>
    <row r="873" s="251" customFormat="1" ht="15"/>
    <row r="874" s="251" customFormat="1" ht="15"/>
    <row r="875" s="251" customFormat="1" ht="15"/>
    <row r="876" s="251" customFormat="1" ht="15"/>
    <row r="877" s="251" customFormat="1" ht="15"/>
    <row r="878" s="251" customFormat="1" ht="15"/>
    <row r="879" s="251" customFormat="1" ht="15"/>
    <row r="880" s="251" customFormat="1" ht="15"/>
    <row r="881" s="251" customFormat="1" ht="15"/>
    <row r="882" s="251" customFormat="1" ht="15"/>
    <row r="883" s="251" customFormat="1" ht="15"/>
    <row r="884" s="251" customFormat="1" ht="15"/>
    <row r="885" s="251" customFormat="1" ht="15"/>
    <row r="886" s="251" customFormat="1" ht="15"/>
    <row r="887" s="251" customFormat="1" ht="15"/>
    <row r="888" s="251" customFormat="1" ht="15"/>
    <row r="889" s="251" customFormat="1" ht="15"/>
    <row r="890" s="251" customFormat="1" ht="15"/>
    <row r="891" s="251" customFormat="1" ht="15"/>
    <row r="892" s="251" customFormat="1" ht="15"/>
    <row r="893" s="251" customFormat="1" ht="15"/>
    <row r="894" s="251" customFormat="1" ht="15"/>
    <row r="895" s="251" customFormat="1" ht="15"/>
    <row r="896" s="251" customFormat="1" ht="15"/>
    <row r="897" s="251" customFormat="1" ht="15"/>
    <row r="898" s="251" customFormat="1" ht="15"/>
    <row r="899" s="251" customFormat="1" ht="15"/>
    <row r="900" s="251" customFormat="1" ht="15"/>
    <row r="901" s="251" customFormat="1" ht="15"/>
    <row r="902" s="251" customFormat="1" ht="15"/>
    <row r="903" s="251" customFormat="1" ht="15"/>
    <row r="904" s="251" customFormat="1" ht="15"/>
    <row r="905" s="251" customFormat="1" ht="15"/>
    <row r="906" s="251" customFormat="1" ht="15"/>
    <row r="907" s="251" customFormat="1" ht="15"/>
    <row r="908" s="251" customFormat="1" ht="15"/>
    <row r="909" s="251" customFormat="1" ht="15"/>
    <row r="910" s="251" customFormat="1" ht="15"/>
    <row r="911" s="251" customFormat="1" ht="15"/>
    <row r="912" s="251" customFormat="1" ht="15"/>
    <row r="913" s="251" customFormat="1" ht="15"/>
    <row r="914" s="251" customFormat="1" ht="15"/>
    <row r="915" s="251" customFormat="1" ht="15"/>
    <row r="916" s="251" customFormat="1" ht="15"/>
    <row r="917" s="251" customFormat="1" ht="15"/>
    <row r="918" s="251" customFormat="1" ht="15"/>
    <row r="919" s="251" customFormat="1" ht="15"/>
    <row r="920" s="251" customFormat="1" ht="15"/>
    <row r="921" s="251" customFormat="1" ht="15"/>
    <row r="922" s="251" customFormat="1" ht="15"/>
    <row r="923" s="251" customFormat="1" ht="15"/>
    <row r="924" s="251" customFormat="1" ht="15"/>
    <row r="925" s="251" customFormat="1" ht="15"/>
    <row r="926" s="251" customFormat="1" ht="15"/>
    <row r="927" s="251" customFormat="1" ht="15"/>
    <row r="928" s="251" customFormat="1" ht="15"/>
    <row r="929" s="251" customFormat="1" ht="15"/>
    <row r="930" s="251" customFormat="1" ht="15"/>
    <row r="931" s="251" customFormat="1" ht="15"/>
    <row r="932" s="251" customFormat="1" ht="15"/>
    <row r="933" s="251" customFormat="1" ht="15"/>
    <row r="934" s="251" customFormat="1" ht="15"/>
    <row r="935" s="251" customFormat="1" ht="15"/>
    <row r="936" s="251" customFormat="1" ht="15"/>
    <row r="937" s="251" customFormat="1" ht="15"/>
    <row r="938" s="251" customFormat="1" ht="15"/>
    <row r="939" s="251" customFormat="1" ht="15"/>
    <row r="940" s="251" customFormat="1" ht="15"/>
    <row r="941" s="251" customFormat="1" ht="15"/>
    <row r="942" s="251" customFormat="1" ht="15"/>
    <row r="943" s="251" customFormat="1" ht="15"/>
    <row r="944" s="251" customFormat="1" ht="15"/>
    <row r="945" s="251" customFormat="1" ht="15"/>
    <row r="946" s="251" customFormat="1" ht="15"/>
    <row r="947" s="251" customFormat="1" ht="15"/>
    <row r="948" s="251" customFormat="1" ht="15"/>
    <row r="949" s="251" customFormat="1" ht="15"/>
    <row r="950" s="251" customFormat="1" ht="15"/>
    <row r="951" s="251" customFormat="1" ht="15"/>
    <row r="952" s="251" customFormat="1" ht="15"/>
    <row r="953" s="251" customFormat="1" ht="15"/>
    <row r="954" s="251" customFormat="1" ht="15"/>
    <row r="955" s="251" customFormat="1" ht="15"/>
    <row r="956" s="251" customFormat="1" ht="15"/>
    <row r="957" s="251" customFormat="1" ht="15"/>
    <row r="958" s="251" customFormat="1" ht="15"/>
    <row r="959" s="251" customFormat="1" ht="15"/>
    <row r="960" s="251" customFormat="1" ht="15"/>
    <row r="961" s="251" customFormat="1" ht="15"/>
    <row r="962" s="251" customFormat="1" ht="15"/>
    <row r="963" s="251" customFormat="1" ht="15"/>
    <row r="964" s="251" customFormat="1" ht="15"/>
    <row r="965" s="251" customFormat="1" ht="15"/>
    <row r="966" s="251" customFormat="1" ht="15"/>
    <row r="967" s="251" customFormat="1" ht="15"/>
    <row r="968" s="251" customFormat="1" ht="15"/>
    <row r="969" s="251" customFormat="1" ht="15"/>
    <row r="970" s="251" customFormat="1" ht="15"/>
    <row r="971" s="251" customFormat="1" ht="15"/>
    <row r="972" s="251" customFormat="1" ht="15"/>
    <row r="973" s="251" customFormat="1" ht="15"/>
    <row r="974" s="251" customFormat="1" ht="15"/>
    <row r="975" s="251" customFormat="1" ht="15"/>
    <row r="976" s="251" customFormat="1" ht="15"/>
    <row r="977" s="251" customFormat="1" ht="15"/>
    <row r="978" s="251" customFormat="1" ht="15"/>
    <row r="979" s="251" customFormat="1" ht="15"/>
    <row r="980" s="251" customFormat="1" ht="15"/>
    <row r="981" s="251" customFormat="1" ht="15"/>
    <row r="982" s="251" customFormat="1" ht="15"/>
    <row r="983" s="251" customFormat="1" ht="15"/>
    <row r="984" s="251" customFormat="1" ht="15"/>
    <row r="985" s="251" customFormat="1" ht="15"/>
    <row r="986" s="251" customFormat="1" ht="15"/>
    <row r="987" s="251" customFormat="1" ht="15"/>
    <row r="988" s="251" customFormat="1" ht="15"/>
    <row r="989" s="251" customFormat="1" ht="15"/>
    <row r="990" s="251" customFormat="1" ht="15"/>
    <row r="991" s="251" customFormat="1" ht="15"/>
    <row r="992" s="251" customFormat="1" ht="15"/>
    <row r="993" s="251" customFormat="1" ht="15"/>
    <row r="994" s="251" customFormat="1" ht="15"/>
    <row r="995" s="251" customFormat="1" ht="15"/>
    <row r="996" s="251" customFormat="1" ht="15"/>
    <row r="997" s="251" customFormat="1" ht="15"/>
  </sheetData>
  <sheetProtection/>
  <hyperlinks>
    <hyperlink ref="M3:M13" r:id="rId1" display="01@free.fr"/>
    <hyperlink ref="M3" r:id="rId2" display="01@free.fr"/>
    <hyperlink ref="M9" r:id="rId3" display="01@free.f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cuisines</dc:creator>
  <cp:keywords/>
  <dc:description/>
  <cp:lastModifiedBy>UTILISATEUR</cp:lastModifiedBy>
  <cp:lastPrinted>2013-06-28T04:49:17Z</cp:lastPrinted>
  <dcterms:created xsi:type="dcterms:W3CDTF">2011-12-03T09:31:10Z</dcterms:created>
  <dcterms:modified xsi:type="dcterms:W3CDTF">2013-06-29T16:52:44Z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