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18915" windowHeight="8730"/>
  </bookViews>
  <sheets>
    <sheet name="Feuil1" sheetId="1" r:id="rId1"/>
    <sheet name="Feuil2" sheetId="2" r:id="rId2"/>
    <sheet name="Feuil3" sheetId="3" r:id="rId3"/>
  </sheets>
  <calcPr calcId="125725" calcOnSave="0"/>
</workbook>
</file>

<file path=xl/calcChain.xml><?xml version="1.0" encoding="utf-8"?>
<calcChain xmlns="http://schemas.openxmlformats.org/spreadsheetml/2006/main">
  <c r="E11" i="1"/>
  <c r="B3" l="1"/>
  <c r="E3" s="1"/>
  <c r="B4"/>
  <c r="E4" s="1"/>
  <c r="B5"/>
  <c r="E5" s="1"/>
  <c r="B2"/>
  <c r="E9" l="1"/>
  <c r="E2"/>
  <c r="C2"/>
  <c r="D2" s="1"/>
  <c r="G2" s="1"/>
  <c r="C4"/>
  <c r="D4" s="1"/>
  <c r="G4" s="1"/>
  <c r="C5"/>
  <c r="D5" s="1"/>
  <c r="G5" s="1"/>
  <c r="C3"/>
  <c r="D3" s="1"/>
  <c r="G3" s="1"/>
  <c r="E10" l="1"/>
  <c r="E12"/>
</calcChain>
</file>

<file path=xl/sharedStrings.xml><?xml version="1.0" encoding="utf-8"?>
<sst xmlns="http://schemas.openxmlformats.org/spreadsheetml/2006/main" count="18" uniqueCount="16">
  <si>
    <r>
      <t>n</t>
    </r>
    <r>
      <rPr>
        <vertAlign val="subscript"/>
        <sz val="11"/>
        <color theme="1"/>
        <rFont val="Calibri"/>
        <family val="2"/>
        <scheme val="minor"/>
      </rPr>
      <t>charge</t>
    </r>
    <r>
      <rPr>
        <sz val="11"/>
        <color theme="1"/>
        <rFont val="Calibri"/>
        <family val="2"/>
        <scheme val="minor"/>
      </rPr>
      <t xml:space="preserve"> 
(tr/min)</t>
    </r>
  </si>
  <si>
    <r>
      <t>g</t>
    </r>
    <r>
      <rPr>
        <vertAlign val="subscript"/>
        <sz val="11"/>
        <color theme="1"/>
        <rFont val="Calibri"/>
        <family val="2"/>
        <scheme val="minor"/>
      </rPr>
      <t>charge</t>
    </r>
    <r>
      <rPr>
        <sz val="11"/>
        <color theme="1"/>
        <rFont val="Calibri"/>
        <family val="2"/>
        <scheme val="minor"/>
      </rPr>
      <t xml:space="preserve"> 
(%)</t>
    </r>
  </si>
  <si>
    <t>T 
(N.m)</t>
  </si>
  <si>
    <r>
      <t>T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
(N.m)</t>
    </r>
  </si>
  <si>
    <r>
      <t>I</t>
    </r>
    <r>
      <rPr>
        <vertAlign val="subscript"/>
        <sz val="11"/>
        <color theme="1"/>
        <rFont val="Calibri"/>
        <family val="2"/>
        <scheme val="minor"/>
      </rPr>
      <t>charge</t>
    </r>
    <r>
      <rPr>
        <sz val="11"/>
        <color theme="1"/>
        <rFont val="Calibri"/>
        <family val="2"/>
        <scheme val="minor"/>
      </rPr>
      <t xml:space="preserve"> 
(A)</t>
    </r>
  </si>
  <si>
    <r>
      <t>cos</t>
    </r>
    <r>
      <rPr>
        <sz val="11"/>
        <color theme="1"/>
        <rFont val="Calibri"/>
        <family val="2"/>
      </rPr>
      <t>ϕ</t>
    </r>
    <r>
      <rPr>
        <vertAlign val="subscript"/>
        <sz val="11"/>
        <color theme="1"/>
        <rFont val="Calibri"/>
        <family val="2"/>
      </rPr>
      <t xml:space="preserve">charge
</t>
    </r>
  </si>
  <si>
    <r>
      <t>η</t>
    </r>
    <r>
      <rPr>
        <vertAlign val="subscript"/>
        <sz val="11"/>
        <color theme="1"/>
        <rFont val="Calibri"/>
        <family val="2"/>
      </rPr>
      <t xml:space="preserve">charge
</t>
    </r>
  </si>
  <si>
    <r>
      <t>n</t>
    </r>
    <r>
      <rPr>
        <vertAlign val="subscript"/>
        <sz val="11"/>
        <color theme="1"/>
        <rFont val="Calibri"/>
        <family val="2"/>
        <scheme val="minor"/>
      </rPr>
      <t>réel</t>
    </r>
    <r>
      <rPr>
        <sz val="11"/>
        <color theme="1"/>
        <rFont val="Calibri"/>
        <family val="2"/>
        <scheme val="minor"/>
      </rPr>
      <t xml:space="preserve"> 
(tr/min)</t>
    </r>
  </si>
  <si>
    <r>
      <t>g</t>
    </r>
    <r>
      <rPr>
        <vertAlign val="subscript"/>
        <sz val="11"/>
        <color theme="1"/>
        <rFont val="Calibri"/>
        <family val="2"/>
        <scheme val="minor"/>
      </rPr>
      <t>réel</t>
    </r>
    <r>
      <rPr>
        <sz val="11"/>
        <color theme="1"/>
        <rFont val="Calibri"/>
        <family val="2"/>
        <scheme val="minor"/>
      </rPr>
      <t xml:space="preserve"> 
(%)</t>
    </r>
  </si>
  <si>
    <r>
      <t>I</t>
    </r>
    <r>
      <rPr>
        <vertAlign val="subscript"/>
        <sz val="11"/>
        <color theme="1"/>
        <rFont val="Calibri"/>
        <family val="2"/>
        <scheme val="minor"/>
      </rPr>
      <t>réel</t>
    </r>
    <r>
      <rPr>
        <sz val="11"/>
        <color theme="1"/>
        <rFont val="Calibri"/>
        <family val="2"/>
        <scheme val="minor"/>
      </rPr>
      <t xml:space="preserve"> 
(A)</t>
    </r>
  </si>
  <si>
    <r>
      <t>cos</t>
    </r>
    <r>
      <rPr>
        <sz val="11"/>
        <color theme="1"/>
        <rFont val="Calibri"/>
        <family val="2"/>
      </rPr>
      <t>ϕ</t>
    </r>
    <r>
      <rPr>
        <vertAlign val="subscript"/>
        <sz val="11"/>
        <color theme="1"/>
        <rFont val="Calibri"/>
        <family val="2"/>
      </rPr>
      <t xml:space="preserve">réel
</t>
    </r>
  </si>
  <si>
    <r>
      <t>η</t>
    </r>
    <r>
      <rPr>
        <vertAlign val="subscript"/>
        <sz val="11"/>
        <color theme="1"/>
        <rFont val="Calibri"/>
        <family val="2"/>
      </rPr>
      <t xml:space="preserve">réel
</t>
    </r>
  </si>
  <si>
    <t>U 
(Volts)</t>
  </si>
  <si>
    <t>P 
(Watts)</t>
  </si>
  <si>
    <t>Q 
(vars)</t>
  </si>
  <si>
    <t>S 
(V.A)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</si>
</sst>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topLeftCell="A5" zoomScale="130" zoomScaleNormal="130" workbookViewId="0">
      <selection activeCell="E9" sqref="E9"/>
    </sheetView>
  </sheetViews>
  <sheetFormatPr baseColWidth="10" defaultRowHeight="15"/>
  <cols>
    <col min="1" max="16384" width="11.42578125" style="2"/>
  </cols>
  <sheetData>
    <row r="1" spans="1:11" ht="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"/>
      <c r="I1" s="1"/>
      <c r="J1" s="1"/>
      <c r="K1" s="1"/>
    </row>
    <row r="2" spans="1:11">
      <c r="A2" s="1">
        <v>1450</v>
      </c>
      <c r="B2" s="1">
        <f>(((50/2)-(A2/60))/(50/2))*100</f>
        <v>3.3333333333333286</v>
      </c>
      <c r="C2" s="1">
        <f>3*(2/(100*PI()))*((1.71/(B2/100))/((1.2+(1.71/(B2/100)))^2+5.4^2)*220^2)</f>
        <v>17.024523842524935</v>
      </c>
      <c r="D2" s="1">
        <f>C2-(72.6/(2*PI()*(A2/60)))</f>
        <v>16.546400441070936</v>
      </c>
      <c r="E2" s="1">
        <f>(((1/1105)+(1/61)+(1/((1.2+5.4)+(1.71/(B2/100)))))*220)*SQRT(3)</f>
        <v>13.172778090508451</v>
      </c>
      <c r="F2" s="1">
        <v>0.74</v>
      </c>
      <c r="G2" s="1">
        <f>(D2*2*PI()*(A2/60))/(SQRT(3)*220*E2*F2)</f>
        <v>0.67640646066090226</v>
      </c>
      <c r="H2" s="1"/>
      <c r="I2" s="1"/>
      <c r="J2" s="1"/>
      <c r="K2" s="1"/>
    </row>
    <row r="3" spans="1:11">
      <c r="A3" s="1">
        <v>1465</v>
      </c>
      <c r="B3" s="1">
        <f t="shared" ref="B3:B5" si="0">(((50/2)-(A3/60))/(50/2))*100</f>
        <v>2.3333333333333286</v>
      </c>
      <c r="C3" s="1">
        <f t="shared" ref="C3:C5" si="1">3*(2/(100*PI()))*((1.71/(B3/100))/((1.2+(1.71/(B3/100)))^2+5.4^2)*220^2)</f>
        <v>12.146285612530553</v>
      </c>
      <c r="D3" s="1">
        <f t="shared" ref="D3:D5" si="2">C3-(72.6/(2*PI()*(A3/60)))</f>
        <v>11.673057672524891</v>
      </c>
      <c r="E3" s="1">
        <f t="shared" ref="E3:E5" si="3">(((1/1105)+(1/61)+(1/(1.2+5.4+(1.71/(B3/100)))))*220)*SQRT(3)</f>
        <v>11.361537252910853</v>
      </c>
      <c r="F3" s="1">
        <v>0.64200000000000002</v>
      </c>
      <c r="G3" s="1">
        <f t="shared" ref="G3:G5" si="4">(D3*2*PI()*(A3/60))/(SQRT(3)*220*E3*F3)</f>
        <v>0.64431084412434936</v>
      </c>
      <c r="H3" s="1"/>
      <c r="I3" s="1"/>
      <c r="J3" s="1"/>
      <c r="K3" s="1"/>
    </row>
    <row r="4" spans="1:11">
      <c r="A4" s="1">
        <v>1480</v>
      </c>
      <c r="B4" s="1">
        <f t="shared" si="0"/>
        <v>1.3333333333333286</v>
      </c>
      <c r="C4" s="1">
        <f t="shared" si="1"/>
        <v>7.0622799407867038</v>
      </c>
      <c r="D4" s="1">
        <f t="shared" si="2"/>
        <v>6.5938482299027203</v>
      </c>
      <c r="E4" s="1">
        <f t="shared" si="3"/>
        <v>9.4173243404729394</v>
      </c>
      <c r="F4" s="1">
        <v>0.47</v>
      </c>
      <c r="G4" s="1">
        <f t="shared" si="4"/>
        <v>0.60592739190878553</v>
      </c>
      <c r="H4" s="1"/>
      <c r="I4" s="1"/>
      <c r="J4" s="1"/>
      <c r="K4" s="1"/>
    </row>
    <row r="5" spans="1:11">
      <c r="A5" s="1">
        <v>1383</v>
      </c>
      <c r="B5" s="1">
        <f t="shared" si="0"/>
        <v>7.7999999999999972</v>
      </c>
      <c r="C5" s="1">
        <f t="shared" si="1"/>
        <v>35.941393964165435</v>
      </c>
      <c r="D5" s="1">
        <f t="shared" si="2"/>
        <v>35.440107679199208</v>
      </c>
      <c r="E5" s="1">
        <f t="shared" si="3"/>
        <v>19.950982744886048</v>
      </c>
      <c r="F5" s="1">
        <v>0.83599999999999997</v>
      </c>
      <c r="G5" s="1">
        <f t="shared" si="4"/>
        <v>0.80759189591433911</v>
      </c>
      <c r="H5" s="1"/>
      <c r="I5" s="1"/>
      <c r="J5" s="1"/>
      <c r="K5" s="1"/>
    </row>
    <row r="6" spans="1:11" ht="36">
      <c r="A6" s="3" t="s">
        <v>7</v>
      </c>
      <c r="B6" s="3" t="s">
        <v>8</v>
      </c>
      <c r="C6" s="3" t="s">
        <v>2</v>
      </c>
      <c r="D6" s="3" t="s">
        <v>3</v>
      </c>
      <c r="E6" s="3" t="s">
        <v>9</v>
      </c>
      <c r="F6" s="3" t="s">
        <v>10</v>
      </c>
      <c r="G6" s="4" t="s">
        <v>11</v>
      </c>
      <c r="H6" s="5" t="s">
        <v>12</v>
      </c>
      <c r="I6" s="5" t="s">
        <v>13</v>
      </c>
      <c r="J6" s="5" t="s">
        <v>14</v>
      </c>
      <c r="K6" s="5" t="s">
        <v>15</v>
      </c>
    </row>
    <row r="7" spans="1:11">
      <c r="A7" s="1">
        <v>1383</v>
      </c>
      <c r="B7" s="1"/>
      <c r="C7" s="1">
        <v>28.15</v>
      </c>
      <c r="D7" s="1"/>
      <c r="E7" s="1">
        <v>16.45</v>
      </c>
      <c r="F7" s="1">
        <v>0.83599999999999997</v>
      </c>
      <c r="G7" s="1"/>
      <c r="H7" s="1">
        <v>220</v>
      </c>
      <c r="I7" s="1">
        <v>5237</v>
      </c>
      <c r="J7" s="1">
        <v>3453</v>
      </c>
      <c r="K7" s="1">
        <v>6269</v>
      </c>
    </row>
    <row r="9" spans="1:11">
      <c r="E9" s="1" t="str">
        <f>COMPLEX(ROUND(((SQRT(3)*220/1105)+((SQRT(3)*220*(1.2+(1.71/(B2/100))))/((1.2+(1.71/(B2/100)))^2+5.4^2))),1),ROUND(-((SQRT(3)*220/61)+((SQRT(3)*220*5.4)/((1.2+(1.71/(B2/100)))^2+5.4^2))),1),"j")</f>
        <v>7,5-7j</v>
      </c>
    </row>
    <row r="10" spans="1:11">
      <c r="E10" s="2">
        <f>IMARGUMENT(E9)</f>
        <v>-0.75092906239794033</v>
      </c>
    </row>
    <row r="11" spans="1:11">
      <c r="E11" s="2">
        <f>COS(-0.75)</f>
        <v>0.7316888688738209</v>
      </c>
    </row>
    <row r="12" spans="1:11">
      <c r="D12" s="1"/>
      <c r="E12" s="2">
        <f>IMABS(E9)</f>
        <v>10.259142264341596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guy</cp:lastModifiedBy>
  <dcterms:created xsi:type="dcterms:W3CDTF">2013-11-30T11:30:34Z</dcterms:created>
  <dcterms:modified xsi:type="dcterms:W3CDTF">2013-12-03T06:53:50Z</dcterms:modified>
</cp:coreProperties>
</file>