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5" yWindow="65341" windowWidth="12330" windowHeight="11760" tabRatio="596" activeTab="0"/>
  </bookViews>
  <sheets>
    <sheet name="Commissions 2013" sheetId="1" r:id="rId1"/>
    <sheet name="SEPTEMBRE 2013" sheetId="2" r:id="rId2"/>
    <sheet name="OCTOBRE 2013" sheetId="3" r:id="rId3"/>
    <sheet name="Novembre 2013" sheetId="4" r:id="rId4"/>
    <sheet name="Décembre 2013" sheetId="5" r:id="rId5"/>
  </sheets>
  <definedNames>
    <definedName name="_xlnm.Print_Area" localSheetId="0">'Commissions 2013'!#REF!</definedName>
    <definedName name="_xlnm.Print_Area" localSheetId="1">'SEPTEMBRE 2013'!$A$6:$I$12</definedName>
  </definedNames>
  <calcPr fullCalcOnLoad="1"/>
</workbook>
</file>

<file path=xl/sharedStrings.xml><?xml version="1.0" encoding="utf-8"?>
<sst xmlns="http://schemas.openxmlformats.org/spreadsheetml/2006/main" count="275" uniqueCount="103">
  <si>
    <t>NOM CLIENT</t>
  </si>
  <si>
    <t>ACOMPTE</t>
  </si>
  <si>
    <t>POSE PREVUE</t>
  </si>
  <si>
    <t>MONTANT HT</t>
  </si>
  <si>
    <t>NATURE VENTE</t>
  </si>
  <si>
    <t>MATERIEL 
RECU LE</t>
  </si>
  <si>
    <t xml:space="preserve">MATERIEL
COMMANDE LE </t>
  </si>
  <si>
    <t>DEVIS
 ACCEPTE LE</t>
  </si>
  <si>
    <t>ROMAIN</t>
  </si>
  <si>
    <t>CONTACT TECHNICIEN</t>
  </si>
  <si>
    <t>COMMISSION
LE</t>
  </si>
  <si>
    <t>Total</t>
  </si>
  <si>
    <t>CONTRÔLE CA FACTURE</t>
  </si>
  <si>
    <t>CA FACTURE</t>
  </si>
  <si>
    <t>ECART</t>
  </si>
  <si>
    <t>CA VENDU</t>
  </si>
  <si>
    <t>N°DEVIS</t>
  </si>
  <si>
    <t>D201301660</t>
  </si>
  <si>
    <t>MR PELANJON</t>
  </si>
  <si>
    <t>PORTE DE GARAGE ENROULABLE</t>
  </si>
  <si>
    <t>COMMISSIONS</t>
  </si>
  <si>
    <t>ALARME</t>
  </si>
  <si>
    <t>NEYBON</t>
  </si>
  <si>
    <t>PETIT</t>
  </si>
  <si>
    <t>CADWARE</t>
  </si>
  <si>
    <t>DELUERMOZ</t>
  </si>
  <si>
    <t>DESOUSA</t>
  </si>
  <si>
    <t>PERROT</t>
  </si>
  <si>
    <t>SALAGNAC</t>
  </si>
  <si>
    <t>Date d'Acceptation</t>
  </si>
  <si>
    <t>Acompte</t>
  </si>
  <si>
    <t>Date de Pose</t>
  </si>
  <si>
    <t>CA HT</t>
  </si>
  <si>
    <t>HEIKEL</t>
  </si>
  <si>
    <t>TABLEAU DES VENTES D'OCTOBRE 2013</t>
  </si>
  <si>
    <t>TABLEAU DES VENTES PREVISIONNEL SEPTEMBRE 2013</t>
  </si>
  <si>
    <t xml:space="preserve"> 2013D00145b</t>
  </si>
  <si>
    <t xml:space="preserve"> 2013D00505</t>
  </si>
  <si>
    <t xml:space="preserve"> 2013D00625a</t>
  </si>
  <si>
    <t>MOLLARD</t>
  </si>
  <si>
    <t>DELGADO RIO</t>
  </si>
  <si>
    <t>OLIVE</t>
  </si>
  <si>
    <t>Bloc porte</t>
  </si>
  <si>
    <t xml:space="preserve"> 2013D00636</t>
  </si>
  <si>
    <t xml:space="preserve"> 2013D00647</t>
  </si>
  <si>
    <t xml:space="preserve"> 2013D00304</t>
  </si>
  <si>
    <t xml:space="preserve"> 2013D00588</t>
  </si>
  <si>
    <t xml:space="preserve"> 2013D00659a</t>
  </si>
  <si>
    <t xml:space="preserve"> 2013D00643</t>
  </si>
  <si>
    <t xml:space="preserve"> 2013D00676</t>
  </si>
  <si>
    <t xml:space="preserve"> 2013D00675</t>
  </si>
  <si>
    <t xml:space="preserve"> 2013D00678</t>
  </si>
  <si>
    <t xml:space="preserve"> 2013D00258</t>
  </si>
  <si>
    <t xml:space="preserve"> 2013D00613</t>
  </si>
  <si>
    <t xml:space="preserve"> 2013D00617</t>
  </si>
  <si>
    <t xml:space="preserve"> 2013D00321</t>
  </si>
  <si>
    <t xml:space="preserve"> 2013D00645</t>
  </si>
  <si>
    <t xml:space="preserve"> 2013D00457c</t>
  </si>
  <si>
    <t xml:space="preserve"> 2013D00689</t>
  </si>
  <si>
    <t xml:space="preserve"> 2013D00684</t>
  </si>
  <si>
    <t xml:space="preserve"> 2013D00690</t>
  </si>
  <si>
    <t xml:space="preserve"> 2013D00683e</t>
  </si>
  <si>
    <t xml:space="preserve"> 2013D00720</t>
  </si>
  <si>
    <t xml:space="preserve"> 2013D00719</t>
  </si>
  <si>
    <t xml:space="preserve"> 2013D00723</t>
  </si>
  <si>
    <t xml:space="preserve"> 2013D00717</t>
  </si>
  <si>
    <t>BARON</t>
  </si>
  <si>
    <t>SERIC</t>
  </si>
  <si>
    <t>CHAMPAGNON</t>
  </si>
  <si>
    <t>BAUR</t>
  </si>
  <si>
    <t>MAURIAUD DIS</t>
  </si>
  <si>
    <t>ELENA</t>
  </si>
  <si>
    <t>CHERGUI</t>
  </si>
  <si>
    <t>FRANCOIS HAUGRIN</t>
  </si>
  <si>
    <t>GUICHARD</t>
  </si>
  <si>
    <t>CASANOVA</t>
  </si>
  <si>
    <t>LEBLOND</t>
  </si>
  <si>
    <t>Serrurerie</t>
  </si>
  <si>
    <t>Menuiserie</t>
  </si>
  <si>
    <t>Coffre fort</t>
  </si>
  <si>
    <t>Vente aux professionnels</t>
  </si>
  <si>
    <t>Serrure de défense</t>
  </si>
  <si>
    <t>2013D00482</t>
  </si>
  <si>
    <t xml:space="preserve">PERROT DROSS </t>
  </si>
  <si>
    <t>Remplacement amélioration assu</t>
  </si>
  <si>
    <t>?</t>
  </si>
  <si>
    <t>Factue Soldé</t>
  </si>
  <si>
    <t>Date du Solde</t>
  </si>
  <si>
    <t>Mois du Règlt Commission</t>
  </si>
  <si>
    <t>Septembre 2013</t>
  </si>
  <si>
    <t>Cumul CA</t>
  </si>
  <si>
    <t>COM</t>
  </si>
  <si>
    <t>Octobre 2013</t>
  </si>
  <si>
    <t>Novembre 2013</t>
  </si>
  <si>
    <t>Décembre 2013</t>
  </si>
  <si>
    <t>SEPTEMBRE 2013</t>
  </si>
  <si>
    <t>OCTOBRE 2013</t>
  </si>
  <si>
    <t>NOVEMBRE 2013</t>
  </si>
  <si>
    <t>DECEMBRE 2013</t>
  </si>
  <si>
    <t>TABLEAU DES VENTES NOVEMBRE 2013</t>
  </si>
  <si>
    <t>TABLEAU DES VENTES DECEMBRE 2013</t>
  </si>
  <si>
    <t>SOLDEE</t>
  </si>
  <si>
    <t>Tranche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</si>
</sst>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[$-40C]dddd\ d\ mmmm\ yyyy"/>
    <numFmt numFmtId="174" formatCode="d/m;@"/>
    <numFmt numFmtId="175" formatCode="[$-40C]d\-mmm;@"/>
    <numFmt numFmtId="176" formatCode="mmm\-yyyy"/>
    <numFmt numFmtId="177" formatCode="[$-40C]d\-mmm\-yy;@"/>
    <numFmt numFmtId="178" formatCode="dd/mm/yy;@"/>
    <numFmt numFmtId="179" formatCode="#,##0.00\ _€;[Red]#,##0.00\ _€"/>
    <numFmt numFmtId="180" formatCode="_-* #,##0.00\ [$€-40C]_-;\-* #,##0.00\ [$€-40C]_-;_-* &quot;-&quot;??\ [$€-40C]_-;_-@_-"/>
    <numFmt numFmtId="181" formatCode="[$-40C]mmm\-yy;@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7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0"/>
      <name val="Arial"/>
      <family val="2"/>
    </font>
    <font>
      <b/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45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4"/>
      <name val="Times New Roman"/>
      <family val="1"/>
    </font>
    <font>
      <sz val="8"/>
      <color indexed="10"/>
      <name val="Times New Roman"/>
      <family val="1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9" tint="-0.4999699890613556"/>
      <name val="Arial"/>
      <family val="2"/>
    </font>
    <font>
      <b/>
      <sz val="10"/>
      <color rgb="FF0000FF"/>
      <name val="Times New Roman"/>
      <family val="1"/>
    </font>
    <font>
      <b/>
      <sz val="8"/>
      <color theme="1"/>
      <name val="Times New Roman"/>
      <family val="1"/>
    </font>
    <font>
      <b/>
      <sz val="8"/>
      <color theme="9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66FF"/>
      <name val="Times New Roman"/>
      <family val="1"/>
    </font>
    <font>
      <b/>
      <sz val="8"/>
      <color theme="9"/>
      <name val="Times New Roman"/>
      <family val="1"/>
    </font>
    <font>
      <b/>
      <sz val="8"/>
      <color rgb="FFFF00FF"/>
      <name val="Times New Roman"/>
      <family val="1"/>
    </font>
    <font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sz val="9"/>
      <color rgb="FF30303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44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07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14" fontId="63" fillId="0" borderId="12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3" xfId="53" applyFont="1" applyFill="1" applyBorder="1" applyAlignment="1">
      <alignment horizontal="center" vertical="center" wrapText="1"/>
      <protection/>
    </xf>
    <xf numFmtId="180" fontId="8" fillId="0" borderId="13" xfId="50" applyNumberFormat="1" applyFont="1" applyFill="1" applyBorder="1" applyAlignment="1" applyProtection="1">
      <alignment horizontal="right" shrinkToFit="1"/>
      <protection locked="0"/>
    </xf>
    <xf numFmtId="0" fontId="9" fillId="0" borderId="13" xfId="0" applyNumberFormat="1" applyFont="1" applyFill="1" applyBorder="1" applyAlignment="1" applyProtection="1">
      <alignment horizontal="center" shrinkToFit="1"/>
      <protection locked="0"/>
    </xf>
    <xf numFmtId="180" fontId="64" fillId="0" borderId="13" xfId="50" applyNumberFormat="1" applyFont="1" applyFill="1" applyBorder="1" applyAlignment="1" applyProtection="1">
      <alignment horizontal="right" shrinkToFit="1"/>
      <protection locked="0"/>
    </xf>
    <xf numFmtId="0" fontId="8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 shrinkToFit="1"/>
      <protection locked="0"/>
    </xf>
    <xf numFmtId="14" fontId="14" fillId="0" borderId="10" xfId="0" applyNumberFormat="1" applyFont="1" applyFill="1" applyBorder="1" applyAlignment="1">
      <alignment horizontal="center"/>
    </xf>
    <xf numFmtId="8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172" fontId="1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vertical="center" shrinkToFit="1"/>
      <protection locked="0"/>
    </xf>
    <xf numFmtId="0" fontId="14" fillId="0" borderId="21" xfId="0" applyFont="1" applyFill="1" applyBorder="1" applyAlignment="1" applyProtection="1">
      <alignment horizontal="left" vertical="center" shrinkToFit="1"/>
      <protection locked="0"/>
    </xf>
    <xf numFmtId="14" fontId="14" fillId="0" borderId="11" xfId="0" applyNumberFormat="1" applyFont="1" applyFill="1" applyBorder="1" applyAlignment="1">
      <alignment/>
    </xf>
    <xf numFmtId="14" fontId="66" fillId="0" borderId="22" xfId="0" applyNumberFormat="1" applyFont="1" applyFill="1" applyBorder="1" applyAlignment="1">
      <alignment horizontal="center"/>
    </xf>
    <xf numFmtId="172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14" fontId="14" fillId="0" borderId="24" xfId="0" applyNumberFormat="1" applyFont="1" applyFill="1" applyBorder="1" applyAlignment="1">
      <alignment horizontal="center"/>
    </xf>
    <xf numFmtId="172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9" fillId="33" borderId="0" xfId="0" applyFont="1" applyFill="1" applyAlignment="1">
      <alignment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vertical="center" shrinkToFit="1"/>
      <protection locked="0"/>
    </xf>
    <xf numFmtId="0" fontId="15" fillId="0" borderId="23" xfId="0" applyFont="1" applyFill="1" applyBorder="1" applyAlignment="1">
      <alignment horizontal="center"/>
    </xf>
    <xf numFmtId="14" fontId="14" fillId="0" borderId="24" xfId="0" applyNumberFormat="1" applyFont="1" applyFill="1" applyBorder="1" applyAlignment="1">
      <alignment/>
    </xf>
    <xf numFmtId="172" fontId="15" fillId="0" borderId="23" xfId="0" applyNumberFormat="1" applyFont="1" applyFill="1" applyBorder="1" applyAlignment="1">
      <alignment horizontal="center"/>
    </xf>
    <xf numFmtId="14" fontId="66" fillId="0" borderId="24" xfId="0" applyNumberFormat="1" applyFont="1" applyFill="1" applyBorder="1" applyAlignment="1">
      <alignment horizontal="center"/>
    </xf>
    <xf numFmtId="8" fontId="16" fillId="0" borderId="10" xfId="0" applyNumberFormat="1" applyFont="1" applyFill="1" applyBorder="1" applyAlignment="1">
      <alignment horizontal="right"/>
    </xf>
    <xf numFmtId="0" fontId="1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vertical="center" shrinkToFit="1"/>
      <protection locked="0"/>
    </xf>
    <xf numFmtId="0" fontId="14" fillId="0" borderId="26" xfId="0" applyFont="1" applyFill="1" applyBorder="1" applyAlignment="1">
      <alignment horizontal="left"/>
    </xf>
    <xf numFmtId="0" fontId="67" fillId="0" borderId="27" xfId="0" applyFont="1" applyFill="1" applyBorder="1" applyAlignment="1">
      <alignment horizontal="center"/>
    </xf>
    <xf numFmtId="14" fontId="14" fillId="0" borderId="28" xfId="0" applyNumberFormat="1" applyFont="1" applyFill="1" applyBorder="1" applyAlignment="1">
      <alignment/>
    </xf>
    <xf numFmtId="8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29" xfId="0" applyNumberFormat="1" applyFont="1" applyFill="1" applyBorder="1" applyAlignment="1">
      <alignment horizontal="center"/>
    </xf>
    <xf numFmtId="8" fontId="16" fillId="0" borderId="27" xfId="0" applyNumberFormat="1" applyFont="1" applyFill="1" applyBorder="1" applyAlignment="1">
      <alignment horizontal="right"/>
    </xf>
    <xf numFmtId="14" fontId="14" fillId="0" borderId="25" xfId="0" applyNumberFormat="1" applyFont="1" applyFill="1" applyBorder="1" applyAlignment="1">
      <alignment horizontal="center"/>
    </xf>
    <xf numFmtId="0" fontId="13" fillId="0" borderId="26" xfId="0" applyFont="1" applyFill="1" applyBorder="1" applyAlignment="1" applyProtection="1">
      <alignment vertical="center" shrinkToFit="1"/>
      <protection locked="0"/>
    </xf>
    <xf numFmtId="172" fontId="16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NumberFormat="1" applyFont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34" borderId="14" xfId="0" applyFont="1" applyFill="1" applyBorder="1" applyAlignment="1">
      <alignment horizontal="center"/>
    </xf>
    <xf numFmtId="172" fontId="18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2" fontId="9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17" fontId="8" fillId="0" borderId="30" xfId="0" applyNumberFormat="1" applyFont="1" applyBorder="1" applyAlignment="1">
      <alignment/>
    </xf>
    <xf numFmtId="172" fontId="8" fillId="0" borderId="30" xfId="0" applyNumberFormat="1" applyFont="1" applyBorder="1" applyAlignment="1">
      <alignment/>
    </xf>
    <xf numFmtId="172" fontId="8" fillId="0" borderId="31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8" fillId="0" borderId="32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172" fontId="8" fillId="0" borderId="27" xfId="0" applyNumberFormat="1" applyFont="1" applyBorder="1" applyAlignment="1">
      <alignment/>
    </xf>
    <xf numFmtId="172" fontId="8" fillId="0" borderId="29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14" xfId="0" applyNumberFormat="1" applyFont="1" applyBorder="1" applyAlignment="1">
      <alignment/>
    </xf>
    <xf numFmtId="0" fontId="11" fillId="35" borderId="18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172" fontId="16" fillId="33" borderId="33" xfId="0" applyNumberFormat="1" applyFont="1" applyFill="1" applyBorder="1" applyAlignment="1" applyProtection="1">
      <alignment horizontal="right" vertical="center" shrinkToFit="1"/>
      <protection locked="0"/>
    </xf>
    <xf numFmtId="172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49" fontId="16" fillId="36" borderId="23" xfId="0" applyNumberFormat="1" applyFont="1" applyFill="1" applyBorder="1" applyAlignment="1" applyProtection="1">
      <alignment horizontal="right" vertical="center" shrinkToFit="1"/>
      <protection locked="0"/>
    </xf>
    <xf numFmtId="172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172" fontId="68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4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20" xfId="0" applyFont="1" applyFill="1" applyBorder="1" applyAlignment="1" applyProtection="1">
      <alignment vertical="center" shrinkToFit="1"/>
      <protection locked="0"/>
    </xf>
    <xf numFmtId="0" fontId="14" fillId="33" borderId="20" xfId="0" applyFont="1" applyFill="1" applyBorder="1" applyAlignment="1" applyProtection="1">
      <alignment horizontal="left" vertical="center" shrinkToFit="1"/>
      <protection locked="0"/>
    </xf>
    <xf numFmtId="0" fontId="14" fillId="33" borderId="34" xfId="0" applyFont="1" applyFill="1" applyBorder="1" applyAlignment="1" applyProtection="1">
      <alignment vertical="center" shrinkToFit="1"/>
      <protection locked="0"/>
    </xf>
    <xf numFmtId="14" fontId="14" fillId="33" borderId="20" xfId="0" applyNumberFormat="1" applyFont="1" applyFill="1" applyBorder="1" applyAlignment="1">
      <alignment/>
    </xf>
    <xf numFmtId="8" fontId="67" fillId="33" borderId="21" xfId="0" applyNumberFormat="1" applyFont="1" applyFill="1" applyBorder="1" applyAlignment="1" applyProtection="1">
      <alignment horizontal="center" vertical="center" shrinkToFit="1"/>
      <protection locked="0"/>
    </xf>
    <xf numFmtId="14" fontId="66" fillId="33" borderId="35" xfId="0" applyNumberFormat="1" applyFont="1" applyFill="1" applyBorder="1" applyAlignment="1">
      <alignment horizontal="center"/>
    </xf>
    <xf numFmtId="172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172" fontId="16" fillId="33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25" xfId="0" applyFont="1" applyFill="1" applyBorder="1" applyAlignment="1" applyProtection="1">
      <alignment horizontal="left" vertical="center" shrinkToFit="1"/>
      <protection locked="0"/>
    </xf>
    <xf numFmtId="0" fontId="14" fillId="33" borderId="25" xfId="0" applyFont="1" applyFill="1" applyBorder="1" applyAlignment="1" applyProtection="1">
      <alignment vertical="center" shrinkToFit="1"/>
      <protection locked="0"/>
    </xf>
    <xf numFmtId="14" fontId="14" fillId="33" borderId="28" xfId="0" applyNumberFormat="1" applyFont="1" applyFill="1" applyBorder="1" applyAlignment="1">
      <alignment/>
    </xf>
    <xf numFmtId="14" fontId="69" fillId="33" borderId="29" xfId="0" applyNumberFormat="1" applyFont="1" applyFill="1" applyBorder="1" applyAlignment="1">
      <alignment horizontal="center"/>
    </xf>
    <xf numFmtId="172" fontId="16" fillId="37" borderId="27" xfId="0" applyNumberFormat="1" applyFont="1" applyFill="1" applyBorder="1" applyAlignment="1" applyProtection="1">
      <alignment horizontal="right" vertical="center" shrinkToFit="1"/>
      <protection locked="0"/>
    </xf>
    <xf numFmtId="172" fontId="16" fillId="36" borderId="36" xfId="0" applyNumberFormat="1" applyFont="1" applyFill="1" applyBorder="1" applyAlignment="1">
      <alignment horizontal="right"/>
    </xf>
    <xf numFmtId="172" fontId="70" fillId="37" borderId="37" xfId="0" applyNumberFormat="1" applyFont="1" applyFill="1" applyBorder="1" applyAlignment="1">
      <alignment horizontal="center"/>
    </xf>
    <xf numFmtId="172" fontId="16" fillId="33" borderId="25" xfId="0" applyNumberFormat="1" applyFont="1" applyFill="1" applyBorder="1" applyAlignment="1" applyProtection="1">
      <alignment horizontal="right" vertical="center" shrinkToFit="1"/>
      <protection/>
    </xf>
    <xf numFmtId="49" fontId="17" fillId="36" borderId="27" xfId="0" applyNumberFormat="1" applyFont="1" applyFill="1" applyBorder="1" applyAlignment="1" applyProtection="1">
      <alignment/>
      <protection/>
    </xf>
    <xf numFmtId="0" fontId="9" fillId="38" borderId="0" xfId="0" applyFont="1" applyFill="1" applyAlignment="1">
      <alignment/>
    </xf>
    <xf numFmtId="0" fontId="17" fillId="0" borderId="10" xfId="0" applyFont="1" applyFill="1" applyBorder="1" applyAlignment="1" applyProtection="1">
      <alignment vertical="center" shrinkToFit="1"/>
      <protection locked="0"/>
    </xf>
    <xf numFmtId="14" fontId="66" fillId="33" borderId="23" xfId="0" applyNumberFormat="1" applyFont="1" applyFill="1" applyBorder="1" applyAlignment="1">
      <alignment horizontal="center"/>
    </xf>
    <xf numFmtId="0" fontId="14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21" xfId="0" applyFont="1" applyFill="1" applyBorder="1" applyAlignment="1" applyProtection="1">
      <alignment vertical="center" shrinkToFit="1"/>
      <protection locked="0"/>
    </xf>
    <xf numFmtId="0" fontId="14" fillId="33" borderId="21" xfId="0" applyFont="1" applyFill="1" applyBorder="1" applyAlignment="1" applyProtection="1">
      <alignment horizontal="left" vertical="center" shrinkToFit="1"/>
      <protection locked="0"/>
    </xf>
    <xf numFmtId="0" fontId="14" fillId="36" borderId="10" xfId="0" applyFont="1" applyFill="1" applyBorder="1" applyAlignment="1" applyProtection="1">
      <alignment vertical="center" shrinkToFit="1"/>
      <protection locked="0"/>
    </xf>
    <xf numFmtId="14" fontId="14" fillId="33" borderId="38" xfId="0" applyNumberFormat="1" applyFont="1" applyFill="1" applyBorder="1" applyAlignment="1">
      <alignment/>
    </xf>
    <xf numFmtId="8" fontId="15" fillId="36" borderId="10" xfId="0" applyNumberFormat="1" applyFont="1" applyFill="1" applyBorder="1" applyAlignment="1" applyProtection="1">
      <alignment horizontal="center" vertical="center" shrinkToFit="1"/>
      <protection locked="0"/>
    </xf>
    <xf numFmtId="14" fontId="66" fillId="11" borderId="38" xfId="0" applyNumberFormat="1" applyFont="1" applyFill="1" applyBorder="1" applyAlignment="1">
      <alignment horizontal="center"/>
    </xf>
    <xf numFmtId="0" fontId="17" fillId="33" borderId="20" xfId="0" applyFont="1" applyFill="1" applyBorder="1" applyAlignment="1" applyProtection="1">
      <alignment horizontal="left" vertical="center" shrinkToFit="1"/>
      <protection locked="0"/>
    </xf>
    <xf numFmtId="0" fontId="14" fillId="33" borderId="11" xfId="0" applyFont="1" applyFill="1" applyBorder="1" applyAlignment="1" applyProtection="1">
      <alignment vertical="center" shrinkToFit="1"/>
      <protection locked="0"/>
    </xf>
    <xf numFmtId="14" fontId="14" fillId="33" borderId="10" xfId="0" applyNumberFormat="1" applyFont="1" applyFill="1" applyBorder="1" applyAlignment="1">
      <alignment/>
    </xf>
    <xf numFmtId="8" fontId="15" fillId="33" borderId="21" xfId="0" applyNumberFormat="1" applyFont="1" applyFill="1" applyBorder="1" applyAlignment="1" applyProtection="1">
      <alignment horizontal="center" vertical="center" shrinkToFit="1"/>
      <protection locked="0"/>
    </xf>
    <xf numFmtId="172" fontId="16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39" xfId="0" applyFont="1" applyFill="1" applyBorder="1" applyAlignment="1" applyProtection="1">
      <alignment vertical="center" shrinkToFit="1"/>
      <protection locked="0"/>
    </xf>
    <xf numFmtId="14" fontId="14" fillId="33" borderId="34" xfId="0" applyNumberFormat="1" applyFont="1" applyFill="1" applyBorder="1" applyAlignment="1">
      <alignment horizontal="right"/>
    </xf>
    <xf numFmtId="172" fontId="16" fillId="33" borderId="25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left" vertical="center" shrinkToFit="1"/>
      <protection locked="0"/>
    </xf>
    <xf numFmtId="0" fontId="17" fillId="36" borderId="0" xfId="0" applyFont="1" applyFill="1" applyAlignment="1">
      <alignment/>
    </xf>
    <xf numFmtId="0" fontId="9" fillId="0" borderId="13" xfId="0" applyFont="1" applyBorder="1" applyAlignment="1">
      <alignment/>
    </xf>
    <xf numFmtId="172" fontId="14" fillId="33" borderId="40" xfId="0" applyNumberFormat="1" applyFont="1" applyFill="1" applyBorder="1" applyAlignment="1" applyProtection="1">
      <alignment horizontal="center" vertical="center" shrinkToFit="1"/>
      <protection locked="0"/>
    </xf>
    <xf numFmtId="172" fontId="14" fillId="33" borderId="41" xfId="0" applyNumberFormat="1" applyFont="1" applyFill="1" applyBorder="1" applyAlignment="1" applyProtection="1">
      <alignment horizontal="center" vertical="center" shrinkToFit="1"/>
      <protection locked="0"/>
    </xf>
    <xf numFmtId="172" fontId="14" fillId="33" borderId="22" xfId="0" applyNumberFormat="1" applyFont="1" applyFill="1" applyBorder="1" applyAlignment="1" applyProtection="1">
      <alignment horizontal="center" vertical="center" shrinkToFit="1"/>
      <protection locked="0"/>
    </xf>
    <xf numFmtId="172" fontId="14" fillId="33" borderId="11" xfId="0" applyNumberFormat="1" applyFont="1" applyFill="1" applyBorder="1" applyAlignment="1" applyProtection="1">
      <alignment horizontal="center" vertical="center" shrinkToFit="1"/>
      <protection locked="0"/>
    </xf>
    <xf numFmtId="14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14" fontId="16" fillId="33" borderId="38" xfId="0" applyNumberFormat="1" applyFont="1" applyFill="1" applyBorder="1" applyAlignment="1" applyProtection="1">
      <alignment horizontal="right" vertical="center" shrinkToFit="1"/>
      <protection locked="0"/>
    </xf>
    <xf numFmtId="14" fontId="17" fillId="36" borderId="29" xfId="0" applyNumberFormat="1" applyFont="1" applyFill="1" applyBorder="1" applyAlignment="1" applyProtection="1">
      <alignment/>
      <protection/>
    </xf>
    <xf numFmtId="14" fontId="17" fillId="36" borderId="29" xfId="0" applyNumberFormat="1" applyFont="1" applyFill="1" applyBorder="1" applyAlignment="1">
      <alignment/>
    </xf>
    <xf numFmtId="14" fontId="9" fillId="35" borderId="16" xfId="0" applyNumberFormat="1" applyFont="1" applyFill="1" applyBorder="1" applyAlignment="1">
      <alignment/>
    </xf>
    <xf numFmtId="180" fontId="4" fillId="0" borderId="11" xfId="50" applyNumberFormat="1" applyFont="1" applyFill="1" applyBorder="1" applyAlignment="1" applyProtection="1">
      <alignment horizontal="center" vertical="center" shrinkToFit="1"/>
      <protection locked="0"/>
    </xf>
    <xf numFmtId="180" fontId="15" fillId="0" borderId="11" xfId="50" applyNumberFormat="1" applyFont="1" applyFill="1" applyBorder="1" applyAlignment="1" applyProtection="1">
      <alignment horizontal="center" vertical="center" shrinkToFit="1"/>
      <protection locked="0"/>
    </xf>
    <xf numFmtId="180" fontId="5" fillId="0" borderId="10" xfId="50" applyNumberFormat="1" applyFont="1" applyFill="1" applyBorder="1" applyAlignment="1" applyProtection="1">
      <alignment horizontal="right" vertical="center" shrinkToFit="1"/>
      <protection locked="0"/>
    </xf>
    <xf numFmtId="180" fontId="14" fillId="33" borderId="40" xfId="50" applyNumberFormat="1" applyFont="1" applyFill="1" applyBorder="1" applyAlignment="1" applyProtection="1">
      <alignment horizontal="center" vertical="center" shrinkToFit="1"/>
      <protection locked="0"/>
    </xf>
    <xf numFmtId="180" fontId="14" fillId="33" borderId="41" xfId="50" applyNumberFormat="1" applyFont="1" applyFill="1" applyBorder="1" applyAlignment="1" applyProtection="1">
      <alignment horizontal="center" vertical="center" shrinkToFit="1"/>
      <protection locked="0"/>
    </xf>
    <xf numFmtId="14" fontId="14" fillId="0" borderId="23" xfId="0" applyNumberFormat="1" applyFont="1" applyFill="1" applyBorder="1" applyAlignment="1">
      <alignment horizontal="center"/>
    </xf>
    <xf numFmtId="180" fontId="64" fillId="0" borderId="42" xfId="50" applyNumberFormat="1" applyFont="1" applyFill="1" applyBorder="1" applyAlignment="1" applyProtection="1">
      <alignment horizontal="right" shrinkToFit="1"/>
      <protection locked="0"/>
    </xf>
    <xf numFmtId="0" fontId="11" fillId="35" borderId="14" xfId="0" applyFont="1" applyFill="1" applyBorder="1" applyAlignment="1">
      <alignment horizontal="center"/>
    </xf>
    <xf numFmtId="0" fontId="10" fillId="0" borderId="42" xfId="53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 applyProtection="1">
      <alignment vertical="center" shrinkToFit="1"/>
      <protection locked="0"/>
    </xf>
    <xf numFmtId="0" fontId="1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3" fillId="0" borderId="13" xfId="53" applyFont="1" applyFill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65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172" fontId="9" fillId="0" borderId="0" xfId="0" applyNumberFormat="1" applyFont="1" applyFill="1" applyAlignment="1">
      <alignment/>
    </xf>
    <xf numFmtId="0" fontId="15" fillId="0" borderId="22" xfId="0" applyFont="1" applyFill="1" applyBorder="1" applyAlignment="1">
      <alignment horizontal="center"/>
    </xf>
    <xf numFmtId="14" fontId="14" fillId="0" borderId="19" xfId="0" applyNumberFormat="1" applyFont="1" applyFill="1" applyBorder="1" applyAlignment="1">
      <alignment/>
    </xf>
    <xf numFmtId="8" fontId="15" fillId="0" borderId="34" xfId="0" applyNumberFormat="1" applyFont="1" applyFill="1" applyBorder="1" applyAlignment="1" applyProtection="1">
      <alignment horizontal="center" vertical="center" shrinkToFit="1"/>
      <protection locked="0"/>
    </xf>
    <xf numFmtId="172" fontId="16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left" vertical="center" shrinkToFit="1"/>
      <protection locked="0"/>
    </xf>
    <xf numFmtId="0" fontId="14" fillId="0" borderId="34" xfId="0" applyFont="1" applyFill="1" applyBorder="1" applyAlignment="1" applyProtection="1">
      <alignment vertical="center" shrinkToFit="1"/>
      <protection locked="0"/>
    </xf>
    <xf numFmtId="14" fontId="14" fillId="0" borderId="20" xfId="0" applyNumberFormat="1" applyFont="1" applyFill="1" applyBorder="1" applyAlignment="1">
      <alignment/>
    </xf>
    <xf numFmtId="172" fontId="67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5" xfId="0" applyFont="1" applyFill="1" applyBorder="1" applyAlignment="1" applyProtection="1">
      <alignment vertical="center" shrinkToFit="1"/>
      <protection locked="0"/>
    </xf>
    <xf numFmtId="0" fontId="14" fillId="0" borderId="25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72" fontId="15" fillId="0" borderId="44" xfId="0" applyNumberFormat="1" applyFont="1" applyFill="1" applyBorder="1" applyAlignment="1">
      <alignment horizontal="center"/>
    </xf>
    <xf numFmtId="172" fontId="15" fillId="0" borderId="26" xfId="0" applyNumberFormat="1" applyFont="1" applyFill="1" applyBorder="1" applyAlignment="1">
      <alignment horizontal="center"/>
    </xf>
    <xf numFmtId="178" fontId="15" fillId="0" borderId="28" xfId="0" applyNumberFormat="1" applyFont="1" applyFill="1" applyBorder="1" applyAlignment="1">
      <alignment horizontal="left"/>
    </xf>
    <xf numFmtId="177" fontId="71" fillId="0" borderId="26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180" fontId="64" fillId="0" borderId="45" xfId="50" applyNumberFormat="1" applyFont="1" applyFill="1" applyBorder="1" applyAlignment="1" applyProtection="1">
      <alignment horizontal="right" shrinkToFit="1"/>
      <protection locked="0"/>
    </xf>
    <xf numFmtId="172" fontId="72" fillId="0" borderId="38" xfId="0" applyNumberFormat="1" applyFont="1" applyFill="1" applyBorder="1" applyAlignment="1" applyProtection="1">
      <alignment horizontal="right" vertical="center" shrinkToFit="1"/>
      <protection locked="0"/>
    </xf>
    <xf numFmtId="172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14" fontId="66" fillId="0" borderId="33" xfId="0" applyNumberFormat="1" applyFont="1" applyFill="1" applyBorder="1" applyAlignment="1">
      <alignment horizontal="center"/>
    </xf>
    <xf numFmtId="14" fontId="66" fillId="0" borderId="10" xfId="0" applyNumberFormat="1" applyFont="1" applyFill="1" applyBorder="1" applyAlignment="1">
      <alignment horizontal="center"/>
    </xf>
    <xf numFmtId="14" fontId="66" fillId="0" borderId="23" xfId="0" applyNumberFormat="1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/>
    </xf>
    <xf numFmtId="172" fontId="15" fillId="0" borderId="19" xfId="0" applyNumberFormat="1" applyFont="1" applyFill="1" applyBorder="1" applyAlignment="1">
      <alignment horizontal="center"/>
    </xf>
    <xf numFmtId="172" fontId="16" fillId="37" borderId="46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/>
    </xf>
    <xf numFmtId="180" fontId="5" fillId="37" borderId="10" xfId="50" applyNumberFormat="1" applyFont="1" applyFill="1" applyBorder="1" applyAlignment="1" applyProtection="1">
      <alignment horizontal="right" vertical="center" shrinkToFit="1"/>
      <protection locked="0"/>
    </xf>
    <xf numFmtId="180" fontId="14" fillId="37" borderId="41" xfId="50" applyNumberFormat="1" applyFont="1" applyFill="1" applyBorder="1" applyAlignment="1" applyProtection="1">
      <alignment horizontal="center" vertical="center" shrinkToFit="1"/>
      <protection locked="0"/>
    </xf>
    <xf numFmtId="0" fontId="73" fillId="0" borderId="0" xfId="0" applyFont="1" applyAlignment="1">
      <alignment/>
    </xf>
    <xf numFmtId="49" fontId="19" fillId="35" borderId="15" xfId="0" applyNumberFormat="1" applyFont="1" applyFill="1" applyBorder="1" applyAlignment="1">
      <alignment horizontal="center"/>
    </xf>
    <xf numFmtId="49" fontId="19" fillId="35" borderId="16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left" wrapText="1"/>
    </xf>
    <xf numFmtId="0" fontId="14" fillId="0" borderId="27" xfId="0" applyFont="1" applyBorder="1" applyAlignment="1">
      <alignment horizontal="left"/>
    </xf>
    <xf numFmtId="0" fontId="14" fillId="0" borderId="31" xfId="0" applyFont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9" fontId="9" fillId="0" borderId="0" xfId="0" applyNumberFormat="1" applyFont="1" applyAlignment="1">
      <alignment/>
    </xf>
    <xf numFmtId="0" fontId="9" fillId="0" borderId="0" xfId="0" applyFont="1" applyAlignment="1" quotePrefix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 2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878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00B0F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color auto="1"/>
      </font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66C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5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O1231"/>
  <sheetViews>
    <sheetView tabSelected="1" zoomScalePageLayoutView="0" workbookViewId="0" topLeftCell="E13">
      <selection activeCell="H44" sqref="H44"/>
    </sheetView>
  </sheetViews>
  <sheetFormatPr defaultColWidth="11.421875" defaultRowHeight="12.75"/>
  <cols>
    <col min="1" max="1" width="11.421875" style="14" customWidth="1"/>
    <col min="2" max="2" width="12.421875" style="14" customWidth="1"/>
    <col min="3" max="3" width="19.7109375" style="14" customWidth="1"/>
    <col min="4" max="4" width="18.00390625" style="14" bestFit="1" customWidth="1"/>
    <col min="5" max="5" width="19.421875" style="14" bestFit="1" customWidth="1"/>
    <col min="6" max="6" width="14.7109375" style="14" customWidth="1"/>
    <col min="7" max="7" width="24.7109375" style="14" customWidth="1"/>
    <col min="8" max="8" width="11.7109375" style="14" bestFit="1" customWidth="1"/>
    <col min="9" max="9" width="11.421875" style="14" customWidth="1"/>
    <col min="10" max="10" width="12.140625" style="14" customWidth="1"/>
    <col min="11" max="11" width="13.28125" style="14" bestFit="1" customWidth="1"/>
    <col min="12" max="12" width="14.421875" style="14" bestFit="1" customWidth="1"/>
    <col min="13" max="13" width="33.421875" style="14" bestFit="1" customWidth="1"/>
    <col min="14" max="16384" width="11.421875" style="14" customWidth="1"/>
  </cols>
  <sheetData>
    <row r="1" ht="13.5" thickBot="1"/>
    <row r="2" spans="4:9" ht="13.5" thickBot="1">
      <c r="D2" s="69" t="s">
        <v>13</v>
      </c>
      <c r="E2" s="69" t="s">
        <v>15</v>
      </c>
      <c r="F2" s="69" t="s">
        <v>14</v>
      </c>
      <c r="G2" s="69" t="s">
        <v>20</v>
      </c>
      <c r="I2" s="14" t="s">
        <v>102</v>
      </c>
    </row>
    <row r="3" spans="4:10" ht="13.5" thickBot="1">
      <c r="D3" s="67"/>
      <c r="E3" s="67"/>
      <c r="F3" s="67"/>
      <c r="G3" s="67"/>
      <c r="I3" s="14">
        <v>0</v>
      </c>
      <c r="J3" s="205">
        <v>0.03</v>
      </c>
    </row>
    <row r="4" spans="2:10" ht="13.5" thickBot="1">
      <c r="B4" s="70" t="s">
        <v>12</v>
      </c>
      <c r="C4" s="71"/>
      <c r="D4" s="72"/>
      <c r="E4" s="72"/>
      <c r="F4" s="73"/>
      <c r="G4" s="73"/>
      <c r="I4" s="14">
        <v>10000</v>
      </c>
      <c r="J4" s="205">
        <v>0.04</v>
      </c>
    </row>
    <row r="5" spans="2:10" ht="12.75">
      <c r="B5" s="67"/>
      <c r="C5" s="74" t="s">
        <v>89</v>
      </c>
      <c r="D5" s="75">
        <f>+'SEPTEMBRE 2013'!H14</f>
        <v>5833.299999999999</v>
      </c>
      <c r="E5" s="75">
        <f>H19</f>
        <v>5833.299999999999</v>
      </c>
      <c r="F5" s="76">
        <f>D5-E5</f>
        <v>0</v>
      </c>
      <c r="G5" s="76">
        <f>SUMIF(M15:M47,"Septembre 2013",J15:J18)</f>
        <v>0</v>
      </c>
      <c r="I5" s="14">
        <v>20000</v>
      </c>
      <c r="J5" s="205">
        <v>0.05</v>
      </c>
    </row>
    <row r="6" spans="2:10" ht="12.75">
      <c r="B6" s="67"/>
      <c r="C6" s="74" t="s">
        <v>92</v>
      </c>
      <c r="D6" s="75">
        <f>'OCTOBRE 2013'!H35</f>
        <v>48048.58</v>
      </c>
      <c r="E6" s="75">
        <f>H47</f>
        <v>48048.58</v>
      </c>
      <c r="F6" s="76">
        <f>D6-E6</f>
        <v>0</v>
      </c>
      <c r="G6" s="76">
        <f>SUMIF(M15:M133,"Octobre 2013",J15:J93)</f>
        <v>90.56099999999999</v>
      </c>
      <c r="I6" s="14">
        <v>30000</v>
      </c>
      <c r="J6" s="205">
        <v>0.06</v>
      </c>
    </row>
    <row r="7" spans="2:10" ht="12.75">
      <c r="B7" s="67"/>
      <c r="C7" s="74" t="s">
        <v>93</v>
      </c>
      <c r="D7" s="75">
        <f>'Novembre 2013'!H35</f>
        <v>0</v>
      </c>
      <c r="E7" s="75">
        <f>SUM(J90)</f>
        <v>0</v>
      </c>
      <c r="F7" s="76">
        <f>D7-E7</f>
        <v>0</v>
      </c>
      <c r="G7" s="76">
        <f>SUMIF(M16:M133,"Novembre 2013",J16:J94)</f>
        <v>0</v>
      </c>
      <c r="I7" s="14">
        <v>40000</v>
      </c>
      <c r="J7" s="205">
        <v>0.08</v>
      </c>
    </row>
    <row r="8" spans="2:7" ht="13.5" thickBot="1">
      <c r="B8" s="67"/>
      <c r="C8" s="77" t="s">
        <v>94</v>
      </c>
      <c r="D8" s="78">
        <f>'Décembre 2013'!H35</f>
        <v>0</v>
      </c>
      <c r="E8" s="78">
        <f>H90</f>
        <v>0</v>
      </c>
      <c r="F8" s="76">
        <f>D8-E8</f>
        <v>0</v>
      </c>
      <c r="G8" s="79">
        <f>SUMIF(M17:M134,"Décembre 2013",J17:J95)</f>
        <v>0</v>
      </c>
    </row>
    <row r="9" spans="4:7" ht="13.5" thickBot="1">
      <c r="D9" s="67"/>
      <c r="E9" s="80"/>
      <c r="F9" s="80"/>
      <c r="G9" s="80"/>
    </row>
    <row r="10" spans="3:7" ht="13.5" thickBot="1">
      <c r="C10" s="70" t="s">
        <v>11</v>
      </c>
      <c r="D10" s="81">
        <f>SUM(D4:D8)</f>
        <v>53881.880000000005</v>
      </c>
      <c r="E10" s="81">
        <f>SUM(E4:E8)</f>
        <v>53881.880000000005</v>
      </c>
      <c r="F10" s="81">
        <f>+E10-D10</f>
        <v>0</v>
      </c>
      <c r="G10" s="81">
        <f>SUM(G4:G8)</f>
        <v>90.56099999999999</v>
      </c>
    </row>
    <row r="11" ht="12.75">
      <c r="H11" s="68"/>
    </row>
    <row r="12" ht="13.5" thickBot="1"/>
    <row r="13" spans="1:32" ht="17.25" customHeight="1" thickBot="1">
      <c r="A13" s="193" t="s">
        <v>95</v>
      </c>
      <c r="B13" s="194"/>
      <c r="C13" s="194"/>
      <c r="D13" s="194"/>
      <c r="E13" s="194"/>
      <c r="F13" s="194"/>
      <c r="G13" s="194"/>
      <c r="H13" s="194"/>
      <c r="I13" s="194"/>
      <c r="J13" s="82"/>
      <c r="K13" s="83"/>
      <c r="L13" s="84"/>
      <c r="M13" s="84"/>
      <c r="AB13" s="40"/>
      <c r="AC13" s="40"/>
      <c r="AD13" s="40"/>
      <c r="AE13" s="40"/>
      <c r="AF13" s="40"/>
    </row>
    <row r="14" spans="1:32" ht="17.25" customHeight="1" thickBot="1">
      <c r="A14" s="151"/>
      <c r="B14" s="152"/>
      <c r="C14" s="153"/>
      <c r="D14" s="154"/>
      <c r="E14" s="148" t="s">
        <v>29</v>
      </c>
      <c r="F14" s="148" t="s">
        <v>30</v>
      </c>
      <c r="G14" s="148" t="s">
        <v>31</v>
      </c>
      <c r="H14" s="148" t="s">
        <v>32</v>
      </c>
      <c r="I14" s="148" t="s">
        <v>90</v>
      </c>
      <c r="J14" s="148" t="s">
        <v>91</v>
      </c>
      <c r="K14" s="148" t="s">
        <v>86</v>
      </c>
      <c r="L14" s="148" t="s">
        <v>87</v>
      </c>
      <c r="M14" s="148" t="s">
        <v>88</v>
      </c>
      <c r="AB14" s="40"/>
      <c r="AC14" s="40"/>
      <c r="AD14" s="40"/>
      <c r="AE14" s="40"/>
      <c r="AF14" s="40"/>
    </row>
    <row r="15" spans="1:14" ht="12.75">
      <c r="A15" s="149" t="s">
        <v>36</v>
      </c>
      <c r="B15" s="150" t="s">
        <v>39</v>
      </c>
      <c r="C15" s="150" t="s">
        <v>21</v>
      </c>
      <c r="D15" s="150"/>
      <c r="E15" s="146">
        <v>41540</v>
      </c>
      <c r="F15" s="45">
        <v>230</v>
      </c>
      <c r="G15" s="46">
        <v>41577</v>
      </c>
      <c r="H15" s="147">
        <v>3018.7</v>
      </c>
      <c r="I15" s="98">
        <f>H15</f>
        <v>3018.7</v>
      </c>
      <c r="J15" s="134">
        <f>H15*0.03</f>
        <v>90.56099999999999</v>
      </c>
      <c r="K15" s="85" t="s">
        <v>101</v>
      </c>
      <c r="L15" s="136">
        <v>41604</v>
      </c>
      <c r="M15" s="87" t="s">
        <v>92</v>
      </c>
      <c r="N15" s="206">
        <f>ROUNDUP((SUMIF($B$15:B15,B15,$H$15:H15)-SUMIF($B$14:B14,B15,$H$14:H14))*INDEX($J$3:$J$7,MATCH(SUMIF($B$15:I30,B15,$H$15:H15),$I$3:$I$7)),2)</f>
        <v>90.57000000000001</v>
      </c>
    </row>
    <row r="16" spans="1:14" ht="12.75">
      <c r="A16" s="8" t="s">
        <v>37</v>
      </c>
      <c r="B16" s="27" t="s">
        <v>40</v>
      </c>
      <c r="C16" s="27"/>
      <c r="D16" s="27"/>
      <c r="E16" s="28">
        <v>41544</v>
      </c>
      <c r="F16" s="45">
        <v>300</v>
      </c>
      <c r="G16" s="46"/>
      <c r="H16" s="11">
        <v>827.87</v>
      </c>
      <c r="I16" s="88">
        <f>+I15+H16</f>
        <v>3846.5699999999997</v>
      </c>
      <c r="J16" s="135">
        <f>H16*0.03</f>
        <v>24.8361</v>
      </c>
      <c r="K16" s="88"/>
      <c r="L16" s="137"/>
      <c r="M16" s="90"/>
      <c r="N16" s="206">
        <f>ROUNDUP((SUMIF($B$15:B16,B16,$H$15:H16)-SUMIF($B$14:B15,B16,$H$14:H15))*INDEX($J$3:$J$7,MATCH(SUMIF($B$15:I31,B16,$H$15:H16),$I$3:$I$7)),2)</f>
        <v>24.84</v>
      </c>
    </row>
    <row r="17" spans="1:14" ht="12.75">
      <c r="A17" s="8" t="s">
        <v>38</v>
      </c>
      <c r="B17" s="27" t="s">
        <v>41</v>
      </c>
      <c r="C17" s="27"/>
      <c r="D17" s="27"/>
      <c r="E17" s="28">
        <v>41547</v>
      </c>
      <c r="F17" s="45">
        <v>1140</v>
      </c>
      <c r="G17" s="46">
        <v>41591</v>
      </c>
      <c r="H17" s="11">
        <v>1986.73</v>
      </c>
      <c r="I17" s="88">
        <f>+I16+H17</f>
        <v>5833.299999999999</v>
      </c>
      <c r="J17" s="135">
        <f>H17*0.03</f>
        <v>59.6019</v>
      </c>
      <c r="K17" s="88"/>
      <c r="L17" s="137"/>
      <c r="M17" s="90"/>
      <c r="N17" s="206">
        <f>ROUNDUP((SUMIF($B$15:B17,B17,$H$15:H17)-SUMIF($B$14:B16,B17,$H$14:H16))*INDEX($J$3:$J$7,MATCH(SUMIF($B$15:I32,B17,$H$15:H17),$I$3:$I$7)),2)</f>
        <v>59.61</v>
      </c>
    </row>
    <row r="18" spans="1:14" ht="12.75">
      <c r="A18" s="91"/>
      <c r="B18" s="92"/>
      <c r="C18" s="93"/>
      <c r="D18" s="94"/>
      <c r="E18" s="95"/>
      <c r="F18" s="96"/>
      <c r="G18" s="97"/>
      <c r="H18" s="98"/>
      <c r="I18" s="88"/>
      <c r="J18" s="89"/>
      <c r="K18" s="99"/>
      <c r="L18" s="137"/>
      <c r="M18" s="90"/>
      <c r="N18" s="206">
        <f>ROUNDUP((SUMIF($B$15:B18,B18,$H$15:H18)-SUMIF($B$14:B17,B18,$H$14:H17))*INDEX($J$3:$J$7,MATCH(SUMIF($B$15:I33,B18,$H$15:H18),$I$3:$I$7)),2)</f>
        <v>0</v>
      </c>
    </row>
    <row r="19" spans="1:197" s="110" customFormat="1" ht="12" customHeight="1" thickBot="1">
      <c r="A19" s="100"/>
      <c r="B19" s="100"/>
      <c r="C19" s="101"/>
      <c r="D19" s="102"/>
      <c r="E19" s="103"/>
      <c r="F19" s="105">
        <f>SUM(F15:F18)</f>
        <v>1670</v>
      </c>
      <c r="G19" s="104"/>
      <c r="H19" s="105">
        <f>SUM(H15:H18)</f>
        <v>5833.299999999999</v>
      </c>
      <c r="I19" s="106"/>
      <c r="J19" s="107">
        <f>SUM(J15:J18)</f>
        <v>174.999</v>
      </c>
      <c r="K19" s="108"/>
      <c r="L19" s="138"/>
      <c r="M19" s="109"/>
      <c r="N19" s="206">
        <f>ROUNDUP((SUMIF($B$15:B19,B19,$H$15:H19)-SUMIF($B$14:B18,B19,$H$14:H18))*INDEX($J$3:$J$7,MATCH(SUMIF($B$15:I34,B19,$H$15:H19),$I$3:$I$7)),2)</f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40"/>
      <c r="AC19" s="40"/>
      <c r="AD19" s="40"/>
      <c r="AE19" s="40"/>
      <c r="AF19" s="40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</row>
    <row r="20" spans="1:32" ht="17.25" customHeight="1" thickBot="1">
      <c r="A20" s="193" t="s">
        <v>96</v>
      </c>
      <c r="B20" s="194"/>
      <c r="C20" s="194"/>
      <c r="D20" s="194"/>
      <c r="E20" s="194"/>
      <c r="F20" s="194"/>
      <c r="G20" s="194"/>
      <c r="H20" s="194"/>
      <c r="I20" s="194"/>
      <c r="J20" s="82"/>
      <c r="K20" s="83"/>
      <c r="L20" s="84"/>
      <c r="M20" s="84"/>
      <c r="N20" s="206">
        <f>ROUNDUP((SUMIF($B$15:B20,B20,$H$15:H20)-SUMIF($B$14:B19,B20,$H$14:H19))*INDEX($J$3:$J$7,MATCH(SUMIF($B$15:I35,B20,$H$15:H20),$I$3:$I$7)),2)</f>
        <v>0</v>
      </c>
      <c r="AB20" s="40"/>
      <c r="AC20" s="40"/>
      <c r="AD20" s="40"/>
      <c r="AE20" s="40"/>
      <c r="AF20" s="40"/>
    </row>
    <row r="21" spans="1:14" ht="12.75">
      <c r="A21" s="8" t="s">
        <v>43</v>
      </c>
      <c r="B21" s="27" t="s">
        <v>40</v>
      </c>
      <c r="C21" s="111" t="s">
        <v>42</v>
      </c>
      <c r="D21" s="27"/>
      <c r="E21" s="28">
        <v>41549</v>
      </c>
      <c r="F21" s="29">
        <v>450</v>
      </c>
      <c r="G21" s="112"/>
      <c r="H21" s="9">
        <v>700.7</v>
      </c>
      <c r="I21" s="85">
        <f>+H21</f>
        <v>700.7</v>
      </c>
      <c r="J21" s="132">
        <f>H21*0.03</f>
        <v>21.021</v>
      </c>
      <c r="K21" s="85"/>
      <c r="L21" s="137"/>
      <c r="M21" s="90"/>
      <c r="N21" s="206">
        <f>ROUNDUP((SUMIF($B$15:B21,B21,$H$15:H21)-SUMIF($B$14:B20,B21,$H$14:H20))*INDEX($J$3:$J$7,MATCH(SUMIF($B$15:I36,B21,$H$15:H21),$I$3:$I$7)),2)</f>
        <v>21.03</v>
      </c>
    </row>
    <row r="22" spans="1:14" ht="12.75">
      <c r="A22" s="8" t="s">
        <v>44</v>
      </c>
      <c r="B22" s="27" t="s">
        <v>66</v>
      </c>
      <c r="C22" s="111" t="s">
        <v>42</v>
      </c>
      <c r="D22" s="27"/>
      <c r="E22" s="28">
        <v>41550</v>
      </c>
      <c r="F22" s="29">
        <v>668</v>
      </c>
      <c r="G22" s="112">
        <v>41585</v>
      </c>
      <c r="H22" s="9">
        <v>2494.48</v>
      </c>
      <c r="I22" s="88">
        <f aca="true" t="shared" si="0" ref="I22:I44">+I21+H22</f>
        <v>3195.1800000000003</v>
      </c>
      <c r="J22" s="133">
        <f>H22*0.03</f>
        <v>74.8344</v>
      </c>
      <c r="K22" s="88"/>
      <c r="L22" s="137"/>
      <c r="M22" s="90"/>
      <c r="N22" s="206">
        <f>ROUNDUP((SUMIF($B$15:B22,B22,$H$15:H22)-SUMIF($B$14:B21,B22,$H$14:H21))*INDEX($J$3:$J$7,MATCH(SUMIF($B$15:I37,B22,$H$15:H22),$I$3:$I$7)),2)</f>
        <v>74.84</v>
      </c>
    </row>
    <row r="23" spans="1:14" ht="12.75">
      <c r="A23" s="8" t="s">
        <v>48</v>
      </c>
      <c r="B23" s="27" t="s">
        <v>27</v>
      </c>
      <c r="C23" s="111" t="s">
        <v>78</v>
      </c>
      <c r="D23" s="27"/>
      <c r="E23" s="28">
        <v>41552</v>
      </c>
      <c r="F23" s="29">
        <v>3300</v>
      </c>
      <c r="G23" s="112">
        <v>41605</v>
      </c>
      <c r="H23" s="9">
        <v>12212.3</v>
      </c>
      <c r="I23" s="88">
        <f t="shared" si="0"/>
        <v>15407.48</v>
      </c>
      <c r="J23" s="133">
        <f>(10000-I22)*0.03+(I23-10000)*0.04</f>
        <v>420.4438</v>
      </c>
      <c r="K23" s="88"/>
      <c r="L23" s="137"/>
      <c r="M23" s="90"/>
      <c r="N23" s="206">
        <f>ROUNDUP((SUMIF($B$15:B23,B23,$H$15:H23)-SUMIF($B$14:B22,B23,$H$14:H22))*INDEX($J$3:$J$7,MATCH(SUMIF($B$15:I38,B23,$H$15:H23),$I$3:$I$7)),2)</f>
        <v>488.5</v>
      </c>
    </row>
    <row r="24" spans="1:197" ht="12.75">
      <c r="A24" s="10" t="s">
        <v>82</v>
      </c>
      <c r="B24" s="27" t="s">
        <v>83</v>
      </c>
      <c r="C24" s="111" t="s">
        <v>84</v>
      </c>
      <c r="D24" s="27"/>
      <c r="E24" s="28">
        <v>41552</v>
      </c>
      <c r="F24" s="29">
        <v>0</v>
      </c>
      <c r="G24" s="112">
        <v>41605</v>
      </c>
      <c r="H24" s="9">
        <v>3499.18</v>
      </c>
      <c r="I24" s="88">
        <f t="shared" si="0"/>
        <v>18906.66</v>
      </c>
      <c r="J24" s="133">
        <f>H24*0.04</f>
        <v>139.9672</v>
      </c>
      <c r="K24" s="88"/>
      <c r="L24" s="137"/>
      <c r="M24" s="90"/>
      <c r="N24" s="206">
        <f>ROUNDUP((SUMIF($B$15:B24,B24,$H$15:H24)-SUMIF($B$14:B23,B24,$H$14:H23))*INDEX($J$3:$J$7,MATCH(SUMIF($B$15:I39,B24,$H$15:H24),$I$3:$I$7)),2)</f>
        <v>104.98</v>
      </c>
      <c r="DE24" s="98">
        <v>2990.65</v>
      </c>
      <c r="DF24" s="113" t="s">
        <v>17</v>
      </c>
      <c r="DG24" s="114" t="s">
        <v>18</v>
      </c>
      <c r="DH24" s="115" t="s">
        <v>19</v>
      </c>
      <c r="DI24" s="116"/>
      <c r="DJ24" s="117">
        <v>41426</v>
      </c>
      <c r="DK24" s="118">
        <v>960</v>
      </c>
      <c r="DL24" s="119">
        <v>41486</v>
      </c>
      <c r="DM24" s="98">
        <v>2990.65</v>
      </c>
      <c r="DN24" s="113" t="s">
        <v>17</v>
      </c>
      <c r="DO24" s="114" t="s">
        <v>18</v>
      </c>
      <c r="DP24" s="115" t="s">
        <v>19</v>
      </c>
      <c r="DQ24" s="116"/>
      <c r="DR24" s="117">
        <v>41426</v>
      </c>
      <c r="DS24" s="118">
        <v>960</v>
      </c>
      <c r="DT24" s="119">
        <v>41486</v>
      </c>
      <c r="DU24" s="98">
        <v>2990.65</v>
      </c>
      <c r="DV24" s="113" t="s">
        <v>17</v>
      </c>
      <c r="DW24" s="114" t="s">
        <v>18</v>
      </c>
      <c r="DX24" s="115" t="s">
        <v>19</v>
      </c>
      <c r="DY24" s="116"/>
      <c r="DZ24" s="117">
        <v>41426</v>
      </c>
      <c r="EA24" s="118">
        <v>960</v>
      </c>
      <c r="EB24" s="119">
        <v>41486</v>
      </c>
      <c r="EC24" s="98">
        <v>2990.65</v>
      </c>
      <c r="ED24" s="113" t="s">
        <v>17</v>
      </c>
      <c r="EE24" s="114" t="s">
        <v>18</v>
      </c>
      <c r="EF24" s="115" t="s">
        <v>19</v>
      </c>
      <c r="EG24" s="116"/>
      <c r="EH24" s="117">
        <v>41426</v>
      </c>
      <c r="EI24" s="118">
        <v>960</v>
      </c>
      <c r="EJ24" s="119">
        <v>41486</v>
      </c>
      <c r="EK24" s="98">
        <v>2990.65</v>
      </c>
      <c r="EL24" s="113" t="s">
        <v>17</v>
      </c>
      <c r="EM24" s="114" t="s">
        <v>18</v>
      </c>
      <c r="EN24" s="115" t="s">
        <v>19</v>
      </c>
      <c r="EO24" s="116"/>
      <c r="EP24" s="117">
        <v>41426</v>
      </c>
      <c r="EQ24" s="118">
        <v>960</v>
      </c>
      <c r="ER24" s="119">
        <v>41486</v>
      </c>
      <c r="ES24" s="98">
        <v>2990.65</v>
      </c>
      <c r="ET24" s="113" t="s">
        <v>17</v>
      </c>
      <c r="EU24" s="114" t="s">
        <v>18</v>
      </c>
      <c r="EV24" s="115" t="s">
        <v>19</v>
      </c>
      <c r="EW24" s="116"/>
      <c r="EX24" s="117">
        <v>41426</v>
      </c>
      <c r="EY24" s="118">
        <v>960</v>
      </c>
      <c r="EZ24" s="119">
        <v>41486</v>
      </c>
      <c r="FA24" s="98">
        <v>2990.65</v>
      </c>
      <c r="FB24" s="113" t="s">
        <v>17</v>
      </c>
      <c r="FC24" s="114" t="s">
        <v>18</v>
      </c>
      <c r="FD24" s="115" t="s">
        <v>19</v>
      </c>
      <c r="FE24" s="116"/>
      <c r="FF24" s="117">
        <v>41426</v>
      </c>
      <c r="FG24" s="118">
        <v>960</v>
      </c>
      <c r="FH24" s="119">
        <v>41486</v>
      </c>
      <c r="FI24" s="98">
        <v>2990.65</v>
      </c>
      <c r="FJ24" s="113" t="s">
        <v>17</v>
      </c>
      <c r="FK24" s="114" t="s">
        <v>18</v>
      </c>
      <c r="FL24" s="115" t="s">
        <v>19</v>
      </c>
      <c r="FM24" s="116"/>
      <c r="FN24" s="117">
        <v>41426</v>
      </c>
      <c r="FO24" s="118">
        <v>960</v>
      </c>
      <c r="FP24" s="119">
        <v>41486</v>
      </c>
      <c r="FQ24" s="98">
        <v>2990.65</v>
      </c>
      <c r="FR24" s="113" t="s">
        <v>17</v>
      </c>
      <c r="FS24" s="114" t="s">
        <v>18</v>
      </c>
      <c r="FT24" s="115" t="s">
        <v>19</v>
      </c>
      <c r="FU24" s="116"/>
      <c r="FV24" s="117">
        <v>41426</v>
      </c>
      <c r="FW24" s="118">
        <v>960</v>
      </c>
      <c r="FX24" s="119">
        <v>41486</v>
      </c>
      <c r="FY24" s="98">
        <v>2990.65</v>
      </c>
      <c r="FZ24" s="113" t="s">
        <v>17</v>
      </c>
      <c r="GA24" s="114" t="s">
        <v>18</v>
      </c>
      <c r="GB24" s="115" t="s">
        <v>19</v>
      </c>
      <c r="GC24" s="116"/>
      <c r="GD24" s="117">
        <v>41426</v>
      </c>
      <c r="GE24" s="118">
        <v>960</v>
      </c>
      <c r="GF24" s="119">
        <v>41486</v>
      </c>
      <c r="GG24" s="98">
        <v>2990.65</v>
      </c>
      <c r="GH24" s="113" t="s">
        <v>17</v>
      </c>
      <c r="GI24" s="114" t="s">
        <v>18</v>
      </c>
      <c r="GJ24" s="115" t="s">
        <v>19</v>
      </c>
      <c r="GK24" s="116"/>
      <c r="GL24" s="117">
        <v>41426</v>
      </c>
      <c r="GM24" s="118">
        <v>960</v>
      </c>
      <c r="GN24" s="119">
        <v>41486</v>
      </c>
      <c r="GO24" s="98">
        <v>2990.65</v>
      </c>
    </row>
    <row r="25" spans="1:14" ht="12.75">
      <c r="A25" s="8" t="s">
        <v>46</v>
      </c>
      <c r="B25" s="27" t="s">
        <v>28</v>
      </c>
      <c r="C25" s="111" t="s">
        <v>42</v>
      </c>
      <c r="D25" s="27"/>
      <c r="E25" s="28">
        <v>41557</v>
      </c>
      <c r="F25" s="29">
        <v>350</v>
      </c>
      <c r="G25" s="112"/>
      <c r="H25" s="9">
        <v>817.97</v>
      </c>
      <c r="I25" s="88">
        <f t="shared" si="0"/>
        <v>19724.63</v>
      </c>
      <c r="J25" s="133">
        <f>H25*0.04</f>
        <v>32.7188</v>
      </c>
      <c r="K25" s="88"/>
      <c r="L25" s="137"/>
      <c r="M25" s="90"/>
      <c r="N25" s="206">
        <f>ROUNDUP((SUMIF($B$15:B25,B25,$H$15:H25)-SUMIF($B$14:B24,B25,$H$14:H24))*INDEX($J$3:$J$7,MATCH(SUMIF($B$15:I40,B25,$H$15:H25),$I$3:$I$7)),2)</f>
        <v>24.540000000000003</v>
      </c>
    </row>
    <row r="26" spans="1:14" ht="12.75">
      <c r="A26" s="8" t="s">
        <v>45</v>
      </c>
      <c r="B26" s="27" t="s">
        <v>67</v>
      </c>
      <c r="C26" s="111" t="s">
        <v>77</v>
      </c>
      <c r="D26" s="27"/>
      <c r="E26" s="28">
        <v>41557</v>
      </c>
      <c r="F26" s="29">
        <v>0</v>
      </c>
      <c r="G26" s="112">
        <v>41576</v>
      </c>
      <c r="H26" s="9">
        <v>4600.8</v>
      </c>
      <c r="I26" s="88">
        <f t="shared" si="0"/>
        <v>24325.43</v>
      </c>
      <c r="J26" s="133">
        <f>(20000-I25)*0.04+(I26-20000)*0.05</f>
        <v>227.28629999999998</v>
      </c>
      <c r="K26" s="88"/>
      <c r="L26" s="137"/>
      <c r="M26" s="90"/>
      <c r="N26" s="206">
        <f>ROUNDUP((SUMIF($B$15:B26,B26,$H$15:H26)-SUMIF($B$14:B25,B26,$H$14:H25))*INDEX($J$3:$J$7,MATCH(SUMIF($B$15:I41,B26,$H$15:H26),$I$3:$I$7)),2)</f>
        <v>138.03</v>
      </c>
    </row>
    <row r="27" spans="1:14" ht="12.75">
      <c r="A27" s="8" t="s">
        <v>47</v>
      </c>
      <c r="B27" s="27" t="s">
        <v>27</v>
      </c>
      <c r="C27" s="111" t="s">
        <v>78</v>
      </c>
      <c r="D27" s="27"/>
      <c r="E27" s="28">
        <v>41562</v>
      </c>
      <c r="F27" s="29">
        <v>1000</v>
      </c>
      <c r="G27" s="112">
        <v>41617</v>
      </c>
      <c r="H27" s="9">
        <v>3749.1</v>
      </c>
      <c r="I27" s="88">
        <f t="shared" si="0"/>
        <v>28074.53</v>
      </c>
      <c r="J27" s="133">
        <f>H27*0.05</f>
        <v>187.455</v>
      </c>
      <c r="K27" s="88"/>
      <c r="L27" s="137"/>
      <c r="M27" s="90"/>
      <c r="N27" s="206">
        <f>ROUNDUP((SUMIF($B$15:B27,B27,$H$15:H27)-SUMIF($B$14:B26,B27,$H$14:H26))*INDEX($J$3:$J$7,MATCH(SUMIF($B$15:I42,B27,$H$15:H27),$I$3:$I$7)),2)</f>
        <v>149.97</v>
      </c>
    </row>
    <row r="28" spans="1:14" ht="12.75">
      <c r="A28" s="8" t="s">
        <v>49</v>
      </c>
      <c r="B28" s="27" t="s">
        <v>68</v>
      </c>
      <c r="C28" s="111" t="s">
        <v>79</v>
      </c>
      <c r="D28" s="27"/>
      <c r="E28" s="28">
        <v>41563</v>
      </c>
      <c r="F28" s="29">
        <v>200</v>
      </c>
      <c r="G28" s="112">
        <v>41586</v>
      </c>
      <c r="H28" s="9">
        <v>418.06</v>
      </c>
      <c r="I28" s="88">
        <f t="shared" si="0"/>
        <v>28492.59</v>
      </c>
      <c r="J28" s="133">
        <f>H28*0.05</f>
        <v>20.903000000000002</v>
      </c>
      <c r="K28" s="88"/>
      <c r="L28" s="137"/>
      <c r="M28" s="90"/>
      <c r="N28" s="206">
        <f>ROUNDUP((SUMIF($B$15:B28,B28,$H$15:H28)-SUMIF($B$14:B27,B28,$H$14:H27))*INDEX($J$3:$J$7,MATCH(SUMIF($B$15:I43,B28,$H$15:H28),$I$3:$I$7)),2)</f>
        <v>12.549999999999999</v>
      </c>
    </row>
    <row r="29" spans="1:14" ht="12.75">
      <c r="A29" s="8" t="s">
        <v>50</v>
      </c>
      <c r="B29" s="27" t="s">
        <v>68</v>
      </c>
      <c r="C29" s="111" t="s">
        <v>79</v>
      </c>
      <c r="D29" s="27"/>
      <c r="E29" s="28">
        <v>41563</v>
      </c>
      <c r="F29" s="29"/>
      <c r="G29" s="112"/>
      <c r="H29" s="9">
        <v>467.29</v>
      </c>
      <c r="I29" s="88">
        <f t="shared" si="0"/>
        <v>28959.88</v>
      </c>
      <c r="J29" s="133">
        <f>H29*0.05</f>
        <v>23.364500000000003</v>
      </c>
      <c r="K29" s="88"/>
      <c r="L29" s="137"/>
      <c r="M29" s="90"/>
      <c r="N29" s="206">
        <f>ROUNDUP((SUMIF($B$15:B29,B29,$H$15:H29)-SUMIF($B$14:B28,B29,$H$14:H28))*INDEX($J$3:$J$7,MATCH(SUMIF($B$15:I44,B29,$H$15:H29),$I$3:$I$7)),2)</f>
        <v>14.02</v>
      </c>
    </row>
    <row r="30" spans="1:14" ht="12.75">
      <c r="A30" s="8" t="s">
        <v>51</v>
      </c>
      <c r="B30" s="27" t="s">
        <v>25</v>
      </c>
      <c r="C30" s="111" t="s">
        <v>79</v>
      </c>
      <c r="D30" s="27"/>
      <c r="E30" s="28">
        <v>41565</v>
      </c>
      <c r="F30" s="29">
        <v>200</v>
      </c>
      <c r="G30" s="112"/>
      <c r="H30" s="9">
        <v>459.87</v>
      </c>
      <c r="I30" s="88">
        <f t="shared" si="0"/>
        <v>29419.75</v>
      </c>
      <c r="J30" s="133">
        <f>H30*0.05</f>
        <v>22.9935</v>
      </c>
      <c r="K30" s="88"/>
      <c r="L30" s="137"/>
      <c r="M30" s="90"/>
      <c r="N30" s="206">
        <f>ROUNDUP((SUMIF($B$15:B30,B30,$H$15:H30)-SUMIF($B$14:B29,B30,$H$14:H29))*INDEX($J$3:$J$7,MATCH(SUMIF($B$15:I45,B30,$H$15:H30),$I$3:$I$7)),2)</f>
        <v>13.799999999999999</v>
      </c>
    </row>
    <row r="31" spans="1:14" ht="12.75">
      <c r="A31" s="8" t="s">
        <v>58</v>
      </c>
      <c r="B31" s="27" t="s">
        <v>23</v>
      </c>
      <c r="C31" s="111" t="s">
        <v>79</v>
      </c>
      <c r="D31" s="27"/>
      <c r="E31" s="28">
        <v>41566</v>
      </c>
      <c r="F31" s="29">
        <v>100</v>
      </c>
      <c r="G31" s="112"/>
      <c r="H31" s="9">
        <v>251</v>
      </c>
      <c r="I31" s="88">
        <f t="shared" si="0"/>
        <v>29670.75</v>
      </c>
      <c r="J31" s="133">
        <f>H31*0.04</f>
        <v>10.040000000000001</v>
      </c>
      <c r="K31" s="88"/>
      <c r="L31" s="137"/>
      <c r="M31" s="90"/>
      <c r="N31" s="206">
        <f>ROUNDUP((SUMIF($B$15:B31,B31,$H$15:H31)-SUMIF($B$14:B30,B31,$H$14:H30))*INDEX($J$3:$J$7,MATCH(SUMIF($B$15:I46,B31,$H$15:H31),$I$3:$I$7)),2)</f>
        <v>7.53</v>
      </c>
    </row>
    <row r="32" spans="1:14" ht="12.75">
      <c r="A32" s="8" t="s">
        <v>52</v>
      </c>
      <c r="B32" s="27" t="s">
        <v>23</v>
      </c>
      <c r="C32" s="111" t="s">
        <v>42</v>
      </c>
      <c r="D32" s="27"/>
      <c r="E32" s="28">
        <v>41566</v>
      </c>
      <c r="F32" s="29">
        <v>1000</v>
      </c>
      <c r="G32" s="112"/>
      <c r="H32" s="9">
        <v>3616.82</v>
      </c>
      <c r="I32" s="88">
        <f t="shared" si="0"/>
        <v>33287.57</v>
      </c>
      <c r="J32" s="133">
        <f>((30000-I31)*0.05)+((I32-30000)*0.06)</f>
        <v>213.71669999999997</v>
      </c>
      <c r="K32" s="88"/>
      <c r="L32" s="137"/>
      <c r="M32" s="90"/>
      <c r="N32" s="206">
        <f>ROUNDUP((SUMIF($B$15:B32,B32,$H$15:H32)-SUMIF($B$14:B31,B32,$H$14:H31))*INDEX($J$3:$J$7,MATCH(SUMIF($B$15:I47,B32,$H$15:H32),$I$3:$I$7)),2)</f>
        <v>108.51</v>
      </c>
    </row>
    <row r="33" spans="1:14" ht="12.75">
      <c r="A33" s="8" t="s">
        <v>60</v>
      </c>
      <c r="B33" s="27" t="s">
        <v>73</v>
      </c>
      <c r="C33" s="111" t="s">
        <v>79</v>
      </c>
      <c r="D33" s="27"/>
      <c r="E33" s="28">
        <v>41567</v>
      </c>
      <c r="F33" s="29" t="s">
        <v>85</v>
      </c>
      <c r="G33" s="112"/>
      <c r="H33" s="9">
        <v>934.58</v>
      </c>
      <c r="I33" s="88">
        <f t="shared" si="0"/>
        <v>34222.15</v>
      </c>
      <c r="J33" s="133">
        <f>H33*0.06</f>
        <v>56.0748</v>
      </c>
      <c r="K33" s="88"/>
      <c r="L33" s="137"/>
      <c r="M33" s="90"/>
      <c r="N33" s="206">
        <f>ROUNDUP((SUMIF($B$15:B33,B33,$H$15:H33)-SUMIF($B$14:B32,B33,$H$14:H32))*INDEX($J$3:$J$7,MATCH(SUMIF($B$15:I48,B33,$H$15:H33),$I$3:$I$7)),2)</f>
        <v>28.040000000000003</v>
      </c>
    </row>
    <row r="34" spans="1:14" ht="12.75">
      <c r="A34" s="8" t="s">
        <v>59</v>
      </c>
      <c r="B34" s="27" t="s">
        <v>72</v>
      </c>
      <c r="C34" s="111" t="s">
        <v>42</v>
      </c>
      <c r="D34" s="27"/>
      <c r="E34" s="28">
        <v>41567</v>
      </c>
      <c r="F34" s="29">
        <v>270</v>
      </c>
      <c r="G34" s="112">
        <v>41611</v>
      </c>
      <c r="H34" s="9">
        <v>1728.97</v>
      </c>
      <c r="I34" s="88">
        <f t="shared" si="0"/>
        <v>35951.12</v>
      </c>
      <c r="J34" s="133">
        <f>H34*0.06</f>
        <v>103.73819999999999</v>
      </c>
      <c r="K34" s="88"/>
      <c r="L34" s="137"/>
      <c r="M34" s="90"/>
      <c r="N34" s="206">
        <f>ROUNDUP((SUMIF($B$15:B34,B34,$H$15:H34)-SUMIF($B$14:B33,B34,$H$14:H33))*INDEX($J$3:$J$7,MATCH(SUMIF($B$15:I49,B34,$H$15:H34),$I$3:$I$7)),2)</f>
        <v>51.87</v>
      </c>
    </row>
    <row r="35" spans="1:14" ht="12.75">
      <c r="A35" s="8" t="s">
        <v>61</v>
      </c>
      <c r="B35" s="27" t="s">
        <v>22</v>
      </c>
      <c r="C35" s="111" t="s">
        <v>42</v>
      </c>
      <c r="D35" s="27"/>
      <c r="E35" s="28">
        <v>41567</v>
      </c>
      <c r="F35" s="29" t="s">
        <v>85</v>
      </c>
      <c r="G35" s="112">
        <v>41603</v>
      </c>
      <c r="H35" s="9">
        <v>1790.55</v>
      </c>
      <c r="I35" s="88">
        <f t="shared" si="0"/>
        <v>37741.670000000006</v>
      </c>
      <c r="J35" s="133">
        <f>H35*0.06</f>
        <v>107.43299999999999</v>
      </c>
      <c r="K35" s="88"/>
      <c r="L35" s="137"/>
      <c r="M35" s="90"/>
      <c r="N35" s="206">
        <f>ROUNDUP((SUMIF($B$15:B35,B35,$H$15:H35)-SUMIF($B$14:B34,B35,$H$14:H34))*INDEX($J$3:$J$7,MATCH(SUMIF($B$15:I50,B35,$H$15:H35),$I$3:$I$7)),2)</f>
        <v>53.72</v>
      </c>
    </row>
    <row r="36" spans="1:14" ht="12.75">
      <c r="A36" s="8" t="s">
        <v>54</v>
      </c>
      <c r="B36" s="27" t="s">
        <v>69</v>
      </c>
      <c r="C36" s="111" t="s">
        <v>80</v>
      </c>
      <c r="D36" s="27"/>
      <c r="E36" s="28">
        <v>41569</v>
      </c>
      <c r="F36" s="29">
        <v>0</v>
      </c>
      <c r="G36" s="112"/>
      <c r="H36" s="9">
        <v>328.12</v>
      </c>
      <c r="I36" s="88">
        <f t="shared" si="0"/>
        <v>38069.79000000001</v>
      </c>
      <c r="J36" s="133">
        <f>H36*0.06</f>
        <v>19.6872</v>
      </c>
      <c r="K36" s="88"/>
      <c r="L36" s="137"/>
      <c r="M36" s="90"/>
      <c r="N36" s="206">
        <f>ROUNDUP((SUMIF($B$15:B36,B36,$H$15:H36)-SUMIF($B$14:B35,B36,$H$14:H35))*INDEX($J$3:$J$7,MATCH(SUMIF($B$15:I51,B36,$H$15:H36),$I$3:$I$7)),2)</f>
        <v>9.85</v>
      </c>
    </row>
    <row r="37" spans="1:14" ht="12.75">
      <c r="A37" s="8" t="s">
        <v>53</v>
      </c>
      <c r="B37" s="27" t="s">
        <v>69</v>
      </c>
      <c r="C37" s="111" t="s">
        <v>80</v>
      </c>
      <c r="D37" s="27"/>
      <c r="E37" s="28">
        <v>41569</v>
      </c>
      <c r="F37" s="29">
        <v>0</v>
      </c>
      <c r="G37" s="112"/>
      <c r="H37" s="9">
        <v>663.88</v>
      </c>
      <c r="I37" s="88">
        <f t="shared" si="0"/>
        <v>38733.670000000006</v>
      </c>
      <c r="J37" s="133">
        <f>H37*0.06</f>
        <v>39.8328</v>
      </c>
      <c r="K37" s="88"/>
      <c r="L37" s="137"/>
      <c r="M37" s="90"/>
      <c r="N37" s="206">
        <f>ROUNDUP((SUMIF($B$15:B37,B37,$H$15:H37)-SUMIF($B$14:B36,B37,$H$14:H36))*INDEX($J$3:$J$7,MATCH(SUMIF($B$15:I52,B37,$H$15:H37),$I$3:$I$7)),2)</f>
        <v>19.92</v>
      </c>
    </row>
    <row r="38" spans="1:14" ht="12.75">
      <c r="A38" s="8" t="s">
        <v>55</v>
      </c>
      <c r="B38" s="27" t="s">
        <v>70</v>
      </c>
      <c r="C38" s="111" t="s">
        <v>79</v>
      </c>
      <c r="D38" s="27"/>
      <c r="E38" s="28">
        <v>41569</v>
      </c>
      <c r="F38" s="29">
        <v>690</v>
      </c>
      <c r="G38" s="112"/>
      <c r="H38" s="9">
        <v>1921.5</v>
      </c>
      <c r="I38" s="88">
        <f t="shared" si="0"/>
        <v>40655.170000000006</v>
      </c>
      <c r="J38" s="133">
        <f>((40000-I37)*0.06+((I38-40000)*0.08))</f>
        <v>128.3934000000001</v>
      </c>
      <c r="K38" s="88"/>
      <c r="L38" s="137"/>
      <c r="M38" s="90"/>
      <c r="N38" s="206">
        <f>ROUNDUP((SUMIF($B$15:B38,B38,$H$15:H38)-SUMIF($B$14:B37,B38,$H$14:H37))*INDEX($J$3:$J$7,MATCH(SUMIF($B$15:I53,B38,$H$15:H38),$I$3:$I$7)),2)</f>
        <v>57.65</v>
      </c>
    </row>
    <row r="39" spans="1:14" ht="12.75">
      <c r="A39" s="8" t="s">
        <v>56</v>
      </c>
      <c r="B39" s="27" t="s">
        <v>71</v>
      </c>
      <c r="C39" s="111" t="s">
        <v>79</v>
      </c>
      <c r="D39" s="27"/>
      <c r="E39" s="28">
        <v>41575</v>
      </c>
      <c r="F39" s="29">
        <v>405.4</v>
      </c>
      <c r="G39" s="112"/>
      <c r="H39" s="9">
        <v>947.2</v>
      </c>
      <c r="I39" s="88">
        <f t="shared" si="0"/>
        <v>41602.37</v>
      </c>
      <c r="J39" s="133">
        <f aca="true" t="shared" si="1" ref="J39:J44">H39*0.08</f>
        <v>75.77600000000001</v>
      </c>
      <c r="K39" s="88"/>
      <c r="L39" s="137"/>
      <c r="M39" s="90"/>
      <c r="N39" s="206">
        <f>ROUNDUP((SUMIF($B$15:B39,B39,$H$15:H39)-SUMIF($B$14:B38,B39,$H$14:H38))*INDEX($J$3:$J$7,MATCH(SUMIF($B$15:I54,B39,$H$15:H39),$I$3:$I$7)),2)</f>
        <v>28.42</v>
      </c>
    </row>
    <row r="40" spans="1:14" ht="12.75">
      <c r="A40" s="8" t="s">
        <v>62</v>
      </c>
      <c r="B40" s="27" t="s">
        <v>74</v>
      </c>
      <c r="C40" s="111" t="s">
        <v>79</v>
      </c>
      <c r="D40" s="27"/>
      <c r="E40" s="28">
        <v>41577</v>
      </c>
      <c r="F40" s="29" t="s">
        <v>85</v>
      </c>
      <c r="G40" s="112"/>
      <c r="H40" s="9">
        <v>418.06</v>
      </c>
      <c r="I40" s="88">
        <f t="shared" si="0"/>
        <v>42020.43</v>
      </c>
      <c r="J40" s="133">
        <f t="shared" si="1"/>
        <v>33.4448</v>
      </c>
      <c r="K40" s="88"/>
      <c r="L40" s="137"/>
      <c r="M40" s="90"/>
      <c r="N40" s="206">
        <f>ROUNDUP((SUMIF($B$15:B40,B40,$H$15:H40)-SUMIF($B$14:B39,B40,$H$14:H39))*INDEX($J$3:$J$7,MATCH(SUMIF($B$15:I55,B40,$H$15:H40),$I$3:$I$7)),2)</f>
        <v>12.549999999999999</v>
      </c>
    </row>
    <row r="41" spans="1:14" ht="12.75">
      <c r="A41" s="8" t="s">
        <v>63</v>
      </c>
      <c r="B41" s="27" t="s">
        <v>26</v>
      </c>
      <c r="C41" s="111" t="s">
        <v>81</v>
      </c>
      <c r="D41" s="27"/>
      <c r="E41" s="28">
        <v>41577</v>
      </c>
      <c r="F41" s="29">
        <v>402</v>
      </c>
      <c r="G41" s="112"/>
      <c r="H41" s="9">
        <v>1126.17</v>
      </c>
      <c r="I41" s="88">
        <f t="shared" si="0"/>
        <v>43146.6</v>
      </c>
      <c r="J41" s="133">
        <f t="shared" si="1"/>
        <v>90.09360000000001</v>
      </c>
      <c r="K41" s="88"/>
      <c r="L41" s="137"/>
      <c r="M41" s="90"/>
      <c r="N41" s="206">
        <f>ROUNDUP((SUMIF($B$15:B41,B41,$H$15:H41)-SUMIF($B$14:B40,B41,$H$14:H40))*INDEX($J$3:$J$7,MATCH(SUMIF($B$15:I56,B41,$H$15:H41),$I$3:$I$7)),2)</f>
        <v>33.79</v>
      </c>
    </row>
    <row r="42" spans="1:14" ht="12.75">
      <c r="A42" s="8" t="s">
        <v>57</v>
      </c>
      <c r="B42" s="27" t="s">
        <v>24</v>
      </c>
      <c r="C42" s="111" t="s">
        <v>81</v>
      </c>
      <c r="D42" s="27"/>
      <c r="E42" s="28">
        <v>41577</v>
      </c>
      <c r="F42" s="29">
        <v>0</v>
      </c>
      <c r="G42" s="112"/>
      <c r="H42" s="9">
        <v>1923.08</v>
      </c>
      <c r="I42" s="88">
        <f t="shared" si="0"/>
        <v>45069.68</v>
      </c>
      <c r="J42" s="133">
        <f t="shared" si="1"/>
        <v>153.8464</v>
      </c>
      <c r="K42" s="88"/>
      <c r="L42" s="137"/>
      <c r="M42" s="90"/>
      <c r="N42" s="206">
        <f>ROUNDUP((SUMIF($B$15:B42,B42,$H$15:H42)-SUMIF($B$14:B41,B42,$H$14:H41))*INDEX($J$3:$J$7,MATCH(SUMIF($B$15:I57,B42,$H$15:H42),$I$3:$I$7)),2)</f>
        <v>57.699999999999996</v>
      </c>
    </row>
    <row r="43" spans="1:14" ht="12.75">
      <c r="A43" s="8" t="s">
        <v>64</v>
      </c>
      <c r="B43" s="27" t="s">
        <v>75</v>
      </c>
      <c r="C43" s="111" t="s">
        <v>81</v>
      </c>
      <c r="D43" s="27"/>
      <c r="E43" s="28">
        <v>41578</v>
      </c>
      <c r="F43" s="29">
        <v>440</v>
      </c>
      <c r="G43" s="112"/>
      <c r="H43" s="9">
        <v>1054.51</v>
      </c>
      <c r="I43" s="88">
        <f t="shared" si="0"/>
        <v>46124.19</v>
      </c>
      <c r="J43" s="133">
        <f t="shared" si="1"/>
        <v>84.3608</v>
      </c>
      <c r="K43" s="88"/>
      <c r="L43" s="137"/>
      <c r="M43" s="90"/>
      <c r="N43" s="206">
        <f>ROUNDUP((SUMIF($B$15:B43,B43,$H$15:H43)-SUMIF($B$14:B42,B43,$H$14:H42))*INDEX($J$3:$J$7,MATCH(SUMIF($B$15:I58,B43,$H$15:H43),$I$3:$I$7)),2)</f>
        <v>31.64</v>
      </c>
    </row>
    <row r="44" spans="1:14" ht="12.75">
      <c r="A44" s="8" t="s">
        <v>65</v>
      </c>
      <c r="B44" s="27" t="s">
        <v>76</v>
      </c>
      <c r="C44" s="111" t="s">
        <v>42</v>
      </c>
      <c r="D44" s="27"/>
      <c r="E44" s="28">
        <v>41578</v>
      </c>
      <c r="F44" s="29">
        <v>620</v>
      </c>
      <c r="G44" s="112"/>
      <c r="H44" s="9">
        <v>1924.39</v>
      </c>
      <c r="I44" s="88">
        <f t="shared" si="0"/>
        <v>48048.58</v>
      </c>
      <c r="J44" s="133">
        <f t="shared" si="1"/>
        <v>153.9512</v>
      </c>
      <c r="K44" s="88"/>
      <c r="L44" s="137"/>
      <c r="M44" s="90"/>
      <c r="N44" s="206">
        <f>ROUNDUP((SUMIF($B$15:B44,B44,$H$15:H44)-SUMIF($B$14:B43,B44,$H$14:H43))*INDEX($J$3:$J$7,MATCH(SUMIF($B$15:I59,B44,$H$15:H44),$I$3:$I$7)),2)</f>
        <v>57.739999999999995</v>
      </c>
    </row>
    <row r="45" spans="1:14" ht="13.5" customHeight="1">
      <c r="A45" s="91"/>
      <c r="B45" s="92"/>
      <c r="C45" s="120"/>
      <c r="D45" s="121"/>
      <c r="E45" s="122"/>
      <c r="F45" s="123"/>
      <c r="G45" s="112"/>
      <c r="H45" s="86"/>
      <c r="I45" s="88"/>
      <c r="J45" s="124"/>
      <c r="K45" s="88"/>
      <c r="L45" s="137"/>
      <c r="M45" s="90"/>
      <c r="N45" s="206">
        <f>ROUNDUP((SUMIF($B$15:B45,B45,$H$15:H45)-SUMIF($B$14:B44,B45,$H$14:H44))*INDEX($J$3:$J$7,MATCH(SUMIF($B$15:I60,B45,$H$15:H45),$I$3:$I$7)),2)</f>
        <v>0</v>
      </c>
    </row>
    <row r="46" spans="1:14" ht="13.5" thickBot="1">
      <c r="A46" s="91"/>
      <c r="B46" s="92"/>
      <c r="C46" s="93"/>
      <c r="D46" s="125"/>
      <c r="E46" s="126"/>
      <c r="F46" s="123"/>
      <c r="G46" s="112"/>
      <c r="H46" s="98"/>
      <c r="I46" s="127"/>
      <c r="J46" s="124"/>
      <c r="K46" s="99"/>
      <c r="L46" s="137"/>
      <c r="M46" s="90"/>
      <c r="N46" s="206">
        <f>ROUNDUP((SUMIF($B$15:B46,B46,$H$15:H46)-SUMIF($B$14:B45,B46,$H$14:H45))*INDEX($J$3:$J$7,MATCH(SUMIF($B$15:I61,B46,$H$15:H46),$I$3:$I$7)),2)</f>
        <v>0</v>
      </c>
    </row>
    <row r="47" spans="1:197" s="110" customFormat="1" ht="12" customHeight="1" thickBot="1">
      <c r="A47" s="100"/>
      <c r="B47" s="100"/>
      <c r="C47" s="101"/>
      <c r="D47" s="102"/>
      <c r="E47" s="103"/>
      <c r="F47" s="105">
        <f>SUM(F21:F46)</f>
        <v>10095.4</v>
      </c>
      <c r="G47" s="104"/>
      <c r="H47" s="105">
        <f>SUM(H21:H46)</f>
        <v>48048.58</v>
      </c>
      <c r="I47" s="106"/>
      <c r="J47" s="107">
        <f>SUM(J21:J45)</f>
        <v>2441.3764</v>
      </c>
      <c r="K47" s="127"/>
      <c r="L47" s="139"/>
      <c r="M47" s="90"/>
      <c r="N47" s="206">
        <f>ROUNDUP((SUMIF($B$15:B47,B47,$H$15:H47)-SUMIF($B$14:B46,B47,$H$14:H46))*INDEX($J$3:$J$7,MATCH(SUMIF($B$15:I62,B47,$H$15:H47),$I$3:$I$7)),2)</f>
        <v>0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40"/>
      <c r="AC47" s="40"/>
      <c r="AD47" s="40"/>
      <c r="AE47" s="40"/>
      <c r="AF47" s="40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</row>
    <row r="48" spans="1:32" ht="17.25" customHeight="1" thickBot="1">
      <c r="A48" s="193" t="s">
        <v>97</v>
      </c>
      <c r="B48" s="194"/>
      <c r="C48" s="194"/>
      <c r="D48" s="194"/>
      <c r="E48" s="194"/>
      <c r="F48" s="194"/>
      <c r="G48" s="194"/>
      <c r="H48" s="194"/>
      <c r="I48" s="194"/>
      <c r="J48" s="82"/>
      <c r="K48" s="83"/>
      <c r="L48" s="140"/>
      <c r="M48" s="84"/>
      <c r="AB48" s="40"/>
      <c r="AC48" s="40"/>
      <c r="AD48" s="40"/>
      <c r="AE48" s="40"/>
      <c r="AF48" s="40"/>
    </row>
    <row r="49" spans="1:13" ht="12.75">
      <c r="A49" s="8"/>
      <c r="B49" s="27"/>
      <c r="C49" s="111"/>
      <c r="D49" s="27"/>
      <c r="E49" s="28"/>
      <c r="F49" s="29"/>
      <c r="G49" s="112"/>
      <c r="H49" s="9"/>
      <c r="I49" s="85"/>
      <c r="J49" s="144"/>
      <c r="K49" s="85"/>
      <c r="L49" s="137"/>
      <c r="M49" s="90"/>
    </row>
    <row r="50" spans="1:13" ht="12.75">
      <c r="A50" s="8"/>
      <c r="B50" s="27"/>
      <c r="C50" s="111"/>
      <c r="D50" s="27"/>
      <c r="E50" s="28"/>
      <c r="F50" s="29"/>
      <c r="G50" s="112"/>
      <c r="H50" s="9"/>
      <c r="I50" s="88"/>
      <c r="J50" s="144"/>
      <c r="K50" s="88"/>
      <c r="L50" s="137"/>
      <c r="M50" s="90"/>
    </row>
    <row r="51" spans="1:14" ht="12.75">
      <c r="A51" s="8"/>
      <c r="B51" s="27"/>
      <c r="C51" s="111"/>
      <c r="D51" s="27"/>
      <c r="E51" s="28"/>
      <c r="F51" s="29"/>
      <c r="G51" s="112"/>
      <c r="H51" s="9"/>
      <c r="I51" s="88"/>
      <c r="J51" s="144"/>
      <c r="K51" s="88"/>
      <c r="L51" s="137"/>
      <c r="M51" s="90"/>
      <c r="N51" s="189"/>
    </row>
    <row r="52" spans="1:14" ht="12.75">
      <c r="A52" s="10"/>
      <c r="B52" s="27"/>
      <c r="C52" s="111"/>
      <c r="D52" s="27"/>
      <c r="E52" s="28"/>
      <c r="F52" s="29"/>
      <c r="G52" s="112"/>
      <c r="H52" s="9"/>
      <c r="I52" s="88"/>
      <c r="J52" s="144"/>
      <c r="K52" s="88"/>
      <c r="L52" s="137"/>
      <c r="M52" s="90"/>
      <c r="N52" s="189"/>
    </row>
    <row r="53" spans="1:13" ht="12.75">
      <c r="A53" s="8"/>
      <c r="B53" s="27"/>
      <c r="C53" s="111"/>
      <c r="D53" s="27"/>
      <c r="E53" s="28"/>
      <c r="F53" s="29"/>
      <c r="G53" s="112"/>
      <c r="H53" s="9"/>
      <c r="I53" s="88"/>
      <c r="J53" s="144"/>
      <c r="K53" s="88"/>
      <c r="L53" s="137"/>
      <c r="M53" s="90"/>
    </row>
    <row r="54" spans="1:13" ht="12.75">
      <c r="A54" s="8"/>
      <c r="B54" s="27"/>
      <c r="C54" s="111"/>
      <c r="D54" s="27"/>
      <c r="E54" s="28"/>
      <c r="F54" s="29"/>
      <c r="G54" s="112"/>
      <c r="H54" s="9"/>
      <c r="I54" s="88"/>
      <c r="J54" s="144"/>
      <c r="K54" s="88"/>
      <c r="L54" s="137"/>
      <c r="M54" s="90"/>
    </row>
    <row r="55" spans="1:13" ht="12.75">
      <c r="A55" s="8"/>
      <c r="B55" s="27"/>
      <c r="C55" s="111"/>
      <c r="D55" s="27"/>
      <c r="E55" s="28"/>
      <c r="F55" s="29"/>
      <c r="G55" s="112"/>
      <c r="H55" s="9"/>
      <c r="I55" s="88"/>
      <c r="J55" s="144"/>
      <c r="K55" s="88"/>
      <c r="L55" s="137"/>
      <c r="M55" s="90"/>
    </row>
    <row r="56" spans="1:13" ht="12.75">
      <c r="A56" s="8"/>
      <c r="B56" s="27"/>
      <c r="C56" s="111"/>
      <c r="D56" s="27"/>
      <c r="E56" s="28"/>
      <c r="F56" s="29"/>
      <c r="G56" s="112"/>
      <c r="H56" s="9"/>
      <c r="I56" s="88"/>
      <c r="J56" s="144"/>
      <c r="K56" s="88"/>
      <c r="L56" s="137"/>
      <c r="M56" s="90"/>
    </row>
    <row r="57" spans="1:13" ht="12.75">
      <c r="A57" s="8"/>
      <c r="B57" s="27"/>
      <c r="C57" s="111"/>
      <c r="D57" s="27"/>
      <c r="E57" s="28"/>
      <c r="F57" s="29"/>
      <c r="G57" s="112"/>
      <c r="H57" s="9"/>
      <c r="I57" s="88"/>
      <c r="J57" s="144"/>
      <c r="K57" s="88"/>
      <c r="L57" s="137"/>
      <c r="M57" s="90"/>
    </row>
    <row r="58" spans="1:13" ht="12.75">
      <c r="A58" s="8"/>
      <c r="B58" s="27"/>
      <c r="C58" s="111"/>
      <c r="D58" s="27"/>
      <c r="E58" s="28"/>
      <c r="F58" s="29"/>
      <c r="G58" s="112"/>
      <c r="H58" s="9"/>
      <c r="I58" s="88"/>
      <c r="J58" s="144"/>
      <c r="K58" s="88"/>
      <c r="L58" s="137"/>
      <c r="M58" s="90"/>
    </row>
    <row r="59" spans="1:13" ht="12.75">
      <c r="A59" s="8"/>
      <c r="B59" s="27"/>
      <c r="C59" s="111"/>
      <c r="D59" s="27"/>
      <c r="E59" s="28"/>
      <c r="F59" s="29"/>
      <c r="G59" s="112"/>
      <c r="H59" s="9"/>
      <c r="I59" s="88"/>
      <c r="J59" s="144"/>
      <c r="K59" s="88"/>
      <c r="L59" s="137"/>
      <c r="M59" s="90"/>
    </row>
    <row r="60" spans="1:13" ht="12.75">
      <c r="A60" s="8"/>
      <c r="B60" s="27"/>
      <c r="C60" s="111"/>
      <c r="D60" s="27"/>
      <c r="E60" s="28"/>
      <c r="F60" s="29"/>
      <c r="G60" s="112"/>
      <c r="H60" s="9"/>
      <c r="I60" s="88"/>
      <c r="J60" s="144"/>
      <c r="K60" s="88"/>
      <c r="L60" s="137"/>
      <c r="M60" s="90"/>
    </row>
    <row r="61" spans="1:13" ht="12.75">
      <c r="A61" s="8"/>
      <c r="B61" s="27"/>
      <c r="C61" s="111"/>
      <c r="D61" s="27"/>
      <c r="E61" s="28"/>
      <c r="F61" s="29"/>
      <c r="G61" s="112"/>
      <c r="H61" s="9"/>
      <c r="I61" s="88"/>
      <c r="J61" s="144"/>
      <c r="K61" s="88"/>
      <c r="L61" s="137"/>
      <c r="M61" s="90"/>
    </row>
    <row r="62" spans="1:13" ht="12.75">
      <c r="A62" s="8"/>
      <c r="B62" s="27"/>
      <c r="C62" s="111"/>
      <c r="D62" s="27"/>
      <c r="E62" s="28"/>
      <c r="F62" s="29"/>
      <c r="G62" s="112"/>
      <c r="H62" s="9"/>
      <c r="I62" s="88"/>
      <c r="J62" s="145"/>
      <c r="K62" s="88"/>
      <c r="L62" s="137"/>
      <c r="M62" s="90"/>
    </row>
    <row r="63" spans="1:13" ht="12.75">
      <c r="A63" s="8"/>
      <c r="B63" s="27"/>
      <c r="C63" s="111"/>
      <c r="D63" s="27"/>
      <c r="E63" s="28"/>
      <c r="F63" s="29"/>
      <c r="G63" s="112"/>
      <c r="H63" s="9"/>
      <c r="I63" s="88"/>
      <c r="J63" s="145"/>
      <c r="K63" s="88"/>
      <c r="L63" s="137"/>
      <c r="M63" s="90"/>
    </row>
    <row r="64" spans="1:13" ht="12.75">
      <c r="A64" s="8"/>
      <c r="B64" s="27"/>
      <c r="C64" s="111"/>
      <c r="D64" s="27"/>
      <c r="E64" s="28"/>
      <c r="F64" s="29"/>
      <c r="G64" s="112"/>
      <c r="H64" s="9"/>
      <c r="I64" s="88"/>
      <c r="J64" s="145"/>
      <c r="K64" s="88"/>
      <c r="L64" s="137"/>
      <c r="M64" s="90"/>
    </row>
    <row r="65" spans="1:13" ht="12.75">
      <c r="A65" s="8"/>
      <c r="B65" s="27"/>
      <c r="C65" s="111"/>
      <c r="D65" s="27"/>
      <c r="E65" s="28"/>
      <c r="F65" s="29"/>
      <c r="G65" s="112"/>
      <c r="H65" s="9"/>
      <c r="I65" s="88"/>
      <c r="J65" s="145"/>
      <c r="K65" s="88"/>
      <c r="L65" s="137"/>
      <c r="M65" s="90"/>
    </row>
    <row r="66" spans="1:13" ht="12.75">
      <c r="A66" s="8"/>
      <c r="B66" s="27"/>
      <c r="C66" s="111"/>
      <c r="D66" s="27"/>
      <c r="E66" s="28"/>
      <c r="F66" s="29"/>
      <c r="G66" s="112"/>
      <c r="H66" s="9"/>
      <c r="I66" s="88"/>
      <c r="J66" s="145"/>
      <c r="K66" s="88"/>
      <c r="L66" s="137"/>
      <c r="M66" s="90"/>
    </row>
    <row r="67" spans="1:13" ht="12.75">
      <c r="A67" s="8"/>
      <c r="B67" s="27"/>
      <c r="C67" s="111"/>
      <c r="D67" s="27"/>
      <c r="E67" s="28"/>
      <c r="F67" s="29"/>
      <c r="G67" s="112"/>
      <c r="H67" s="9"/>
      <c r="I67" s="88"/>
      <c r="J67" s="145"/>
      <c r="K67" s="88"/>
      <c r="L67" s="137"/>
      <c r="M67" s="90"/>
    </row>
    <row r="68" spans="1:13" ht="12.75">
      <c r="A68" s="8"/>
      <c r="B68" s="27"/>
      <c r="C68" s="111"/>
      <c r="D68" s="27"/>
      <c r="E68" s="28"/>
      <c r="F68" s="29"/>
      <c r="G68" s="112"/>
      <c r="H68" s="9"/>
      <c r="I68" s="88"/>
      <c r="J68" s="145"/>
      <c r="K68" s="88"/>
      <c r="L68" s="137"/>
      <c r="M68" s="90"/>
    </row>
    <row r="69" spans="1:13" ht="12.75">
      <c r="A69" s="8"/>
      <c r="B69" s="27"/>
      <c r="C69" s="111"/>
      <c r="D69" s="27"/>
      <c r="E69" s="28"/>
      <c r="F69" s="29"/>
      <c r="G69" s="112"/>
      <c r="H69" s="9"/>
      <c r="I69" s="88"/>
      <c r="J69" s="145"/>
      <c r="K69" s="88"/>
      <c r="L69" s="137"/>
      <c r="M69" s="90"/>
    </row>
    <row r="70" spans="1:13" ht="12.75">
      <c r="A70" s="8"/>
      <c r="B70" s="27"/>
      <c r="C70" s="111"/>
      <c r="D70" s="27"/>
      <c r="E70" s="28"/>
      <c r="F70" s="29"/>
      <c r="G70" s="112"/>
      <c r="H70" s="9"/>
      <c r="I70" s="88"/>
      <c r="J70" s="145"/>
      <c r="K70" s="88"/>
      <c r="L70" s="137"/>
      <c r="M70" s="90"/>
    </row>
    <row r="71" spans="1:13" ht="12.75">
      <c r="A71" s="8"/>
      <c r="B71" s="27"/>
      <c r="C71" s="111"/>
      <c r="D71" s="27"/>
      <c r="E71" s="28"/>
      <c r="F71" s="29"/>
      <c r="G71" s="112"/>
      <c r="H71" s="9"/>
      <c r="I71" s="88"/>
      <c r="J71" s="145"/>
      <c r="K71" s="88"/>
      <c r="L71" s="137"/>
      <c r="M71" s="90"/>
    </row>
    <row r="72" spans="1:13" ht="12.75">
      <c r="A72" s="8"/>
      <c r="B72" s="27"/>
      <c r="C72" s="111"/>
      <c r="D72" s="27"/>
      <c r="E72" s="28"/>
      <c r="F72" s="29"/>
      <c r="G72" s="112"/>
      <c r="H72" s="9"/>
      <c r="I72" s="88"/>
      <c r="J72" s="144"/>
      <c r="K72" s="88"/>
      <c r="L72" s="137"/>
      <c r="M72" s="90"/>
    </row>
    <row r="73" spans="1:13" ht="12.75">
      <c r="A73" s="8"/>
      <c r="B73" s="27"/>
      <c r="C73" s="111"/>
      <c r="D73" s="27"/>
      <c r="E73" s="28"/>
      <c r="F73" s="142"/>
      <c r="G73" s="112"/>
      <c r="H73" s="9"/>
      <c r="I73" s="88"/>
      <c r="J73" s="192"/>
      <c r="K73" s="88"/>
      <c r="L73" s="137"/>
      <c r="M73" s="90"/>
    </row>
    <row r="74" spans="1:13" ht="12.75">
      <c r="A74" s="8"/>
      <c r="B74" s="27"/>
      <c r="C74" s="111"/>
      <c r="D74" s="27"/>
      <c r="E74" s="28"/>
      <c r="F74" s="142"/>
      <c r="G74" s="112"/>
      <c r="H74" s="9"/>
      <c r="I74" s="88"/>
      <c r="J74" s="145"/>
      <c r="K74" s="88"/>
      <c r="L74" s="137"/>
      <c r="M74" s="90"/>
    </row>
    <row r="75" spans="1:13" ht="12.75">
      <c r="A75" s="8"/>
      <c r="B75" s="27"/>
      <c r="C75" s="111"/>
      <c r="D75" s="27"/>
      <c r="E75" s="28"/>
      <c r="F75" s="142"/>
      <c r="G75" s="112"/>
      <c r="H75" s="9"/>
      <c r="I75" s="88"/>
      <c r="J75" s="145"/>
      <c r="K75" s="88"/>
      <c r="L75" s="137"/>
      <c r="M75" s="90"/>
    </row>
    <row r="76" spans="1:13" ht="12.75">
      <c r="A76" s="8"/>
      <c r="B76" s="27"/>
      <c r="C76" s="111"/>
      <c r="D76" s="27"/>
      <c r="E76" s="28"/>
      <c r="F76" s="142"/>
      <c r="G76" s="112"/>
      <c r="H76" s="9"/>
      <c r="I76" s="88"/>
      <c r="J76" s="145"/>
      <c r="K76" s="88"/>
      <c r="L76" s="137"/>
      <c r="M76" s="90"/>
    </row>
    <row r="77" spans="1:13" ht="12.75">
      <c r="A77" s="8"/>
      <c r="B77" s="27"/>
      <c r="C77" s="111"/>
      <c r="D77" s="27"/>
      <c r="E77" s="28"/>
      <c r="F77" s="142"/>
      <c r="G77" s="112"/>
      <c r="H77" s="9"/>
      <c r="I77" s="88"/>
      <c r="J77" s="145"/>
      <c r="K77" s="88"/>
      <c r="L77" s="137"/>
      <c r="M77" s="90"/>
    </row>
    <row r="78" spans="1:13" ht="12.75">
      <c r="A78" s="8"/>
      <c r="B78" s="27"/>
      <c r="C78" s="111"/>
      <c r="D78" s="27"/>
      <c r="E78" s="28"/>
      <c r="F78" s="142"/>
      <c r="G78" s="112"/>
      <c r="H78" s="9"/>
      <c r="I78" s="88"/>
      <c r="J78" s="145"/>
      <c r="K78" s="88"/>
      <c r="L78" s="137"/>
      <c r="M78" s="90"/>
    </row>
    <row r="79" spans="1:13" ht="12.75">
      <c r="A79" s="8"/>
      <c r="B79" s="27"/>
      <c r="C79" s="111"/>
      <c r="D79" s="27"/>
      <c r="E79" s="28"/>
      <c r="F79" s="142"/>
      <c r="G79" s="112"/>
      <c r="H79" s="9"/>
      <c r="I79" s="88"/>
      <c r="J79" s="145"/>
      <c r="K79" s="88"/>
      <c r="L79" s="137"/>
      <c r="M79" s="90"/>
    </row>
    <row r="80" spans="1:13" ht="12.75">
      <c r="A80" s="8"/>
      <c r="B80" s="27"/>
      <c r="C80" s="111"/>
      <c r="D80" s="27"/>
      <c r="E80" s="28"/>
      <c r="F80" s="142"/>
      <c r="G80" s="112"/>
      <c r="H80" s="9"/>
      <c r="I80" s="88"/>
      <c r="J80" s="145"/>
      <c r="K80" s="88"/>
      <c r="L80" s="137"/>
      <c r="M80" s="90"/>
    </row>
    <row r="81" spans="1:13" ht="12.75">
      <c r="A81" s="8"/>
      <c r="B81" s="27"/>
      <c r="C81" s="111"/>
      <c r="D81" s="27"/>
      <c r="E81" s="28"/>
      <c r="F81" s="142"/>
      <c r="G81" s="112"/>
      <c r="H81" s="9"/>
      <c r="I81" s="88"/>
      <c r="J81" s="145"/>
      <c r="K81" s="88"/>
      <c r="L81" s="137"/>
      <c r="M81" s="90"/>
    </row>
    <row r="82" spans="1:13" ht="12.75">
      <c r="A82" s="8"/>
      <c r="B82" s="27"/>
      <c r="C82" s="111"/>
      <c r="D82" s="27"/>
      <c r="E82" s="28"/>
      <c r="F82" s="142"/>
      <c r="G82" s="112"/>
      <c r="H82" s="9"/>
      <c r="I82" s="88"/>
      <c r="J82" s="145"/>
      <c r="K82" s="88"/>
      <c r="L82" s="137"/>
      <c r="M82" s="90"/>
    </row>
    <row r="83" spans="1:13" ht="12.75">
      <c r="A83" s="8"/>
      <c r="B83" s="27"/>
      <c r="C83" s="111"/>
      <c r="D83" s="27"/>
      <c r="E83" s="28"/>
      <c r="F83" s="142"/>
      <c r="G83" s="112"/>
      <c r="H83" s="9"/>
      <c r="I83" s="88"/>
      <c r="J83" s="145"/>
      <c r="K83" s="88"/>
      <c r="L83" s="137"/>
      <c r="M83" s="90"/>
    </row>
    <row r="84" spans="1:13" ht="12.75">
      <c r="A84" s="8"/>
      <c r="B84" s="27"/>
      <c r="C84" s="111"/>
      <c r="D84" s="27"/>
      <c r="E84" s="28"/>
      <c r="F84" s="142"/>
      <c r="G84" s="112"/>
      <c r="H84" s="9"/>
      <c r="I84" s="88"/>
      <c r="J84" s="145"/>
      <c r="K84" s="88"/>
      <c r="L84" s="137"/>
      <c r="M84" s="90"/>
    </row>
    <row r="85" spans="1:13" ht="12.75">
      <c r="A85" s="8"/>
      <c r="B85" s="27"/>
      <c r="C85" s="111"/>
      <c r="D85" s="27"/>
      <c r="E85" s="28"/>
      <c r="F85" s="142"/>
      <c r="G85" s="112"/>
      <c r="H85" s="9"/>
      <c r="I85" s="88"/>
      <c r="J85" s="145"/>
      <c r="K85" s="88"/>
      <c r="L85" s="137"/>
      <c r="M85" s="90"/>
    </row>
    <row r="86" spans="1:13" ht="12.75">
      <c r="A86" s="8"/>
      <c r="B86" s="27"/>
      <c r="C86" s="111"/>
      <c r="D86" s="27"/>
      <c r="E86" s="28"/>
      <c r="F86" s="142"/>
      <c r="G86" s="112"/>
      <c r="H86" s="9"/>
      <c r="I86" s="88"/>
      <c r="J86" s="145"/>
      <c r="K86" s="88"/>
      <c r="L86" s="137"/>
      <c r="M86" s="90"/>
    </row>
    <row r="87" spans="1:13" ht="12.75">
      <c r="A87" s="8"/>
      <c r="B87" s="27"/>
      <c r="C87" s="111"/>
      <c r="D87" s="27"/>
      <c r="E87" s="28"/>
      <c r="F87" s="142"/>
      <c r="G87" s="112"/>
      <c r="H87" s="9"/>
      <c r="I87" s="88"/>
      <c r="J87" s="145"/>
      <c r="K87" s="88"/>
      <c r="L87" s="137"/>
      <c r="M87" s="90"/>
    </row>
    <row r="88" spans="1:13" ht="12.75">
      <c r="A88" s="8"/>
      <c r="B88" s="27"/>
      <c r="C88" s="111"/>
      <c r="D88" s="27"/>
      <c r="E88" s="28"/>
      <c r="F88" s="142"/>
      <c r="G88" s="112"/>
      <c r="H88" s="9"/>
      <c r="I88" s="88"/>
      <c r="J88" s="145"/>
      <c r="K88" s="88"/>
      <c r="L88" s="137"/>
      <c r="M88" s="90"/>
    </row>
    <row r="89" spans="1:13" ht="12.75">
      <c r="A89" s="8"/>
      <c r="B89" s="27"/>
      <c r="C89" s="111"/>
      <c r="D89" s="27"/>
      <c r="E89" s="28"/>
      <c r="F89" s="142"/>
      <c r="G89" s="112"/>
      <c r="H89" s="9"/>
      <c r="I89" s="88"/>
      <c r="J89" s="145"/>
      <c r="K89" s="88"/>
      <c r="L89" s="137"/>
      <c r="M89" s="90"/>
    </row>
    <row r="90" spans="1:13" ht="13.5" thickBot="1">
      <c r="A90" s="100"/>
      <c r="B90" s="100"/>
      <c r="C90" s="101"/>
      <c r="D90" s="102"/>
      <c r="E90" s="103"/>
      <c r="F90" s="105">
        <f>SUM(F49:F89)</f>
        <v>0</v>
      </c>
      <c r="G90" s="104"/>
      <c r="H90" s="105">
        <f>SUM(H49:H89)</f>
        <v>0</v>
      </c>
      <c r="I90" s="106"/>
      <c r="J90" s="107">
        <f>SUM(J49:J89)</f>
        <v>0</v>
      </c>
      <c r="K90" s="127"/>
      <c r="L90" s="139"/>
      <c r="M90" s="90"/>
    </row>
    <row r="91" spans="1:32" ht="17.25" customHeight="1" thickBot="1">
      <c r="A91" s="193" t="s">
        <v>98</v>
      </c>
      <c r="B91" s="194"/>
      <c r="C91" s="194"/>
      <c r="D91" s="194"/>
      <c r="E91" s="194"/>
      <c r="F91" s="194"/>
      <c r="G91" s="194"/>
      <c r="H91" s="194"/>
      <c r="I91" s="194"/>
      <c r="J91" s="82"/>
      <c r="K91" s="83"/>
      <c r="L91" s="140"/>
      <c r="M91" s="84"/>
      <c r="AB91" s="40"/>
      <c r="AC91" s="40"/>
      <c r="AD91" s="40"/>
      <c r="AE91" s="40"/>
      <c r="AF91" s="40"/>
    </row>
    <row r="92" spans="1:13" ht="12.75">
      <c r="A92" s="1"/>
      <c r="B92" s="2"/>
      <c r="C92" s="3"/>
      <c r="D92" s="4"/>
      <c r="E92" s="6"/>
      <c r="F92" s="141"/>
      <c r="G92" s="5"/>
      <c r="H92" s="143"/>
      <c r="I92" s="85"/>
      <c r="J92" s="144"/>
      <c r="K92" s="85"/>
      <c r="L92" s="137"/>
      <c r="M92" s="90"/>
    </row>
    <row r="93" spans="1:13" ht="12.75">
      <c r="A93" s="1"/>
      <c r="B93" s="2"/>
      <c r="C93" s="3"/>
      <c r="D93" s="4"/>
      <c r="E93" s="6"/>
      <c r="F93" s="141"/>
      <c r="G93" s="5"/>
      <c r="H93" s="143"/>
      <c r="I93" s="88"/>
      <c r="J93" s="145"/>
      <c r="K93" s="88"/>
      <c r="L93" s="137"/>
      <c r="M93" s="90"/>
    </row>
    <row r="94" spans="1:13" ht="12.75">
      <c r="A94" s="1"/>
      <c r="B94" s="2"/>
      <c r="C94" s="3"/>
      <c r="D94" s="4"/>
      <c r="E94" s="6"/>
      <c r="F94" s="141"/>
      <c r="G94" s="5"/>
      <c r="H94" s="143"/>
      <c r="I94" s="88"/>
      <c r="J94" s="145"/>
      <c r="K94" s="88"/>
      <c r="L94" s="137"/>
      <c r="M94" s="90"/>
    </row>
    <row r="95" spans="1:13" ht="12.75">
      <c r="A95" s="1"/>
      <c r="B95" s="2"/>
      <c r="C95" s="3"/>
      <c r="D95" s="4"/>
      <c r="E95" s="6"/>
      <c r="F95" s="141"/>
      <c r="G95" s="5"/>
      <c r="H95" s="143"/>
      <c r="I95" s="88"/>
      <c r="J95" s="145"/>
      <c r="K95" s="88"/>
      <c r="L95" s="137"/>
      <c r="M95" s="90"/>
    </row>
    <row r="96" spans="1:13" ht="12.75">
      <c r="A96" s="1"/>
      <c r="B96" s="2"/>
      <c r="C96" s="3"/>
      <c r="D96" s="4"/>
      <c r="E96" s="6"/>
      <c r="F96" s="141"/>
      <c r="G96" s="5"/>
      <c r="H96" s="143"/>
      <c r="I96" s="88"/>
      <c r="J96" s="145"/>
      <c r="K96" s="88"/>
      <c r="L96" s="137"/>
      <c r="M96" s="90"/>
    </row>
    <row r="97" spans="1:13" ht="12.75">
      <c r="A97" s="1"/>
      <c r="B97" s="2"/>
      <c r="C97" s="3"/>
      <c r="D97" s="4"/>
      <c r="E97" s="6"/>
      <c r="F97" s="141"/>
      <c r="G97" s="5"/>
      <c r="H97" s="143"/>
      <c r="I97" s="88"/>
      <c r="J97" s="145"/>
      <c r="K97" s="88"/>
      <c r="L97" s="137"/>
      <c r="M97" s="90"/>
    </row>
    <row r="98" spans="1:13" ht="12.75">
      <c r="A98" s="1"/>
      <c r="B98" s="2"/>
      <c r="C98" s="3"/>
      <c r="D98" s="4"/>
      <c r="E98" s="6"/>
      <c r="F98" s="141"/>
      <c r="G98" s="5"/>
      <c r="H98" s="143"/>
      <c r="I98" s="88"/>
      <c r="J98" s="145"/>
      <c r="K98" s="88"/>
      <c r="L98" s="137"/>
      <c r="M98" s="90"/>
    </row>
    <row r="99" spans="1:13" ht="12.75">
      <c r="A99" s="1"/>
      <c r="B99" s="2"/>
      <c r="C99" s="3"/>
      <c r="D99" s="4"/>
      <c r="E99" s="6"/>
      <c r="F99" s="141"/>
      <c r="G99" s="5"/>
      <c r="H99" s="143"/>
      <c r="I99" s="88"/>
      <c r="J99" s="145"/>
      <c r="K99" s="88"/>
      <c r="L99" s="137"/>
      <c r="M99" s="90"/>
    </row>
    <row r="100" spans="1:13" ht="12.75">
      <c r="A100" s="1"/>
      <c r="B100" s="2"/>
      <c r="C100" s="3"/>
      <c r="D100" s="4"/>
      <c r="E100" s="6"/>
      <c r="F100" s="141"/>
      <c r="G100" s="5"/>
      <c r="H100" s="143"/>
      <c r="I100" s="88"/>
      <c r="J100" s="145"/>
      <c r="K100" s="88"/>
      <c r="L100" s="137"/>
      <c r="M100" s="90"/>
    </row>
    <row r="101" spans="1:13" ht="12.75">
      <c r="A101" s="1"/>
      <c r="B101" s="2"/>
      <c r="C101" s="3"/>
      <c r="D101" s="4"/>
      <c r="E101" s="6"/>
      <c r="F101" s="141"/>
      <c r="G101" s="5"/>
      <c r="H101" s="143"/>
      <c r="I101" s="88"/>
      <c r="J101" s="145"/>
      <c r="K101" s="88"/>
      <c r="L101" s="137"/>
      <c r="M101" s="90"/>
    </row>
    <row r="102" spans="1:13" ht="12.75">
      <c r="A102" s="1"/>
      <c r="B102" s="2"/>
      <c r="C102" s="3"/>
      <c r="D102" s="4"/>
      <c r="E102" s="6"/>
      <c r="F102" s="141"/>
      <c r="G102" s="5"/>
      <c r="H102" s="143"/>
      <c r="I102" s="88"/>
      <c r="J102" s="145"/>
      <c r="K102" s="88"/>
      <c r="L102" s="137"/>
      <c r="M102" s="90"/>
    </row>
    <row r="103" spans="1:13" ht="12.75">
      <c r="A103" s="1"/>
      <c r="B103" s="2"/>
      <c r="C103" s="3"/>
      <c r="D103" s="4"/>
      <c r="E103" s="6"/>
      <c r="F103" s="141"/>
      <c r="G103" s="5"/>
      <c r="H103" s="143"/>
      <c r="I103" s="88"/>
      <c r="J103" s="145"/>
      <c r="K103" s="88"/>
      <c r="L103" s="137"/>
      <c r="M103" s="90"/>
    </row>
    <row r="104" spans="1:13" ht="12.75">
      <c r="A104" s="1"/>
      <c r="B104" s="2"/>
      <c r="C104" s="3"/>
      <c r="D104" s="4"/>
      <c r="E104" s="6"/>
      <c r="F104" s="141"/>
      <c r="G104" s="5"/>
      <c r="H104" s="143"/>
      <c r="I104" s="88"/>
      <c r="J104" s="145"/>
      <c r="K104" s="88"/>
      <c r="L104" s="137"/>
      <c r="M104" s="90"/>
    </row>
    <row r="105" spans="1:13" ht="12.75">
      <c r="A105" s="1"/>
      <c r="B105" s="2"/>
      <c r="C105" s="3"/>
      <c r="D105" s="4"/>
      <c r="E105" s="6"/>
      <c r="F105" s="141"/>
      <c r="G105" s="5"/>
      <c r="H105" s="143"/>
      <c r="I105" s="88"/>
      <c r="J105" s="145"/>
      <c r="K105" s="88"/>
      <c r="L105" s="137"/>
      <c r="M105" s="90"/>
    </row>
    <row r="106" spans="1:13" ht="12.75">
      <c r="A106" s="1"/>
      <c r="B106" s="2"/>
      <c r="C106" s="3"/>
      <c r="D106" s="4"/>
      <c r="E106" s="6"/>
      <c r="F106" s="141"/>
      <c r="G106" s="5"/>
      <c r="H106" s="143"/>
      <c r="I106" s="88"/>
      <c r="J106" s="145"/>
      <c r="K106" s="88"/>
      <c r="L106" s="137"/>
      <c r="M106" s="90"/>
    </row>
    <row r="107" spans="1:13" ht="12.75">
      <c r="A107" s="1"/>
      <c r="B107" s="2"/>
      <c r="C107" s="3"/>
      <c r="D107" s="4"/>
      <c r="E107" s="6"/>
      <c r="F107" s="141"/>
      <c r="G107" s="5"/>
      <c r="H107" s="143"/>
      <c r="I107" s="88"/>
      <c r="J107" s="145"/>
      <c r="K107" s="88"/>
      <c r="L107" s="137"/>
      <c r="M107" s="90"/>
    </row>
    <row r="108" spans="1:13" ht="12.75">
      <c r="A108" s="1"/>
      <c r="B108" s="2"/>
      <c r="C108" s="3"/>
      <c r="D108" s="4"/>
      <c r="E108" s="6"/>
      <c r="F108" s="141"/>
      <c r="G108" s="5"/>
      <c r="H108" s="143"/>
      <c r="I108" s="88"/>
      <c r="J108" s="145"/>
      <c r="K108" s="88"/>
      <c r="L108" s="137"/>
      <c r="M108" s="90"/>
    </row>
    <row r="109" spans="1:13" ht="12.75">
      <c r="A109" s="1"/>
      <c r="B109" s="2"/>
      <c r="C109" s="3"/>
      <c r="D109" s="4"/>
      <c r="E109" s="6"/>
      <c r="F109" s="141"/>
      <c r="G109" s="5"/>
      <c r="H109" s="143"/>
      <c r="I109" s="88"/>
      <c r="J109" s="145"/>
      <c r="K109" s="88"/>
      <c r="L109" s="137"/>
      <c r="M109" s="90"/>
    </row>
    <row r="110" spans="1:13" ht="12.75">
      <c r="A110" s="1"/>
      <c r="B110" s="2"/>
      <c r="C110" s="3"/>
      <c r="D110" s="4"/>
      <c r="E110" s="6"/>
      <c r="F110" s="141"/>
      <c r="G110" s="5"/>
      <c r="H110" s="143"/>
      <c r="I110" s="88"/>
      <c r="J110" s="145"/>
      <c r="K110" s="88"/>
      <c r="L110" s="137"/>
      <c r="M110" s="90"/>
    </row>
    <row r="111" spans="1:13" ht="12.75">
      <c r="A111" s="1"/>
      <c r="B111" s="2"/>
      <c r="C111" s="3"/>
      <c r="D111" s="4"/>
      <c r="E111" s="6"/>
      <c r="F111" s="141"/>
      <c r="G111" s="5"/>
      <c r="H111" s="143"/>
      <c r="I111" s="88"/>
      <c r="J111" s="145"/>
      <c r="K111" s="88"/>
      <c r="L111" s="137"/>
      <c r="M111" s="90"/>
    </row>
    <row r="112" spans="1:13" ht="12.75">
      <c r="A112" s="1"/>
      <c r="B112" s="2"/>
      <c r="C112" s="3"/>
      <c r="D112" s="4"/>
      <c r="E112" s="6"/>
      <c r="F112" s="141"/>
      <c r="G112" s="5"/>
      <c r="H112" s="143"/>
      <c r="I112" s="88"/>
      <c r="J112" s="145"/>
      <c r="K112" s="88"/>
      <c r="L112" s="137"/>
      <c r="M112" s="90"/>
    </row>
    <row r="113" spans="1:13" ht="12.75">
      <c r="A113" s="1"/>
      <c r="B113" s="2"/>
      <c r="C113" s="3"/>
      <c r="D113" s="4"/>
      <c r="E113" s="6"/>
      <c r="F113" s="141"/>
      <c r="G113" s="5"/>
      <c r="H113" s="143"/>
      <c r="I113" s="88"/>
      <c r="J113" s="145"/>
      <c r="K113" s="88"/>
      <c r="L113" s="137"/>
      <c r="M113" s="90"/>
    </row>
    <row r="114" spans="1:13" ht="12.75">
      <c r="A114" s="1"/>
      <c r="B114" s="2"/>
      <c r="C114" s="3"/>
      <c r="D114" s="4"/>
      <c r="E114" s="6"/>
      <c r="F114" s="141"/>
      <c r="G114" s="5"/>
      <c r="H114" s="143"/>
      <c r="I114" s="88"/>
      <c r="J114" s="145"/>
      <c r="K114" s="88"/>
      <c r="L114" s="137"/>
      <c r="M114" s="90"/>
    </row>
    <row r="115" spans="1:13" ht="12.75">
      <c r="A115" s="1"/>
      <c r="B115" s="2"/>
      <c r="C115" s="3"/>
      <c r="D115" s="4"/>
      <c r="E115" s="6"/>
      <c r="F115" s="141"/>
      <c r="G115" s="5"/>
      <c r="H115" s="143"/>
      <c r="I115" s="88"/>
      <c r="J115" s="145"/>
      <c r="K115" s="88"/>
      <c r="L115" s="137"/>
      <c r="M115" s="90"/>
    </row>
    <row r="116" spans="1:13" ht="12.75">
      <c r="A116" s="1"/>
      <c r="B116" s="2"/>
      <c r="C116" s="3"/>
      <c r="D116" s="4"/>
      <c r="E116" s="6"/>
      <c r="F116" s="141"/>
      <c r="G116" s="5"/>
      <c r="H116" s="143"/>
      <c r="I116" s="88"/>
      <c r="J116" s="145"/>
      <c r="K116" s="88"/>
      <c r="L116" s="137"/>
      <c r="M116" s="90"/>
    </row>
    <row r="117" spans="1:13" ht="12.75">
      <c r="A117" s="1"/>
      <c r="B117" s="2"/>
      <c r="C117" s="3"/>
      <c r="D117" s="4"/>
      <c r="E117" s="6"/>
      <c r="F117" s="141"/>
      <c r="G117" s="5"/>
      <c r="H117" s="143"/>
      <c r="I117" s="88"/>
      <c r="J117" s="145"/>
      <c r="K117" s="88"/>
      <c r="L117" s="137"/>
      <c r="M117" s="90"/>
    </row>
    <row r="118" spans="1:13" ht="12.75">
      <c r="A118" s="1"/>
      <c r="B118" s="2"/>
      <c r="C118" s="3"/>
      <c r="D118" s="4"/>
      <c r="E118" s="6"/>
      <c r="F118" s="141"/>
      <c r="G118" s="5"/>
      <c r="H118" s="143"/>
      <c r="I118" s="88"/>
      <c r="J118" s="145"/>
      <c r="K118" s="88"/>
      <c r="L118" s="137"/>
      <c r="M118" s="90"/>
    </row>
    <row r="119" spans="1:13" ht="12.75">
      <c r="A119" s="1"/>
      <c r="B119" s="2"/>
      <c r="C119" s="3"/>
      <c r="D119" s="4"/>
      <c r="E119" s="6"/>
      <c r="F119" s="141"/>
      <c r="G119" s="5"/>
      <c r="H119" s="143"/>
      <c r="I119" s="88"/>
      <c r="J119" s="145"/>
      <c r="K119" s="88"/>
      <c r="L119" s="137"/>
      <c r="M119" s="90"/>
    </row>
    <row r="120" spans="1:13" ht="12.75">
      <c r="A120" s="1"/>
      <c r="B120" s="2"/>
      <c r="C120" s="3"/>
      <c r="D120" s="4"/>
      <c r="E120" s="6"/>
      <c r="F120" s="141"/>
      <c r="G120" s="5"/>
      <c r="H120" s="143"/>
      <c r="I120" s="88"/>
      <c r="J120" s="145"/>
      <c r="K120" s="88"/>
      <c r="L120" s="137"/>
      <c r="M120" s="90"/>
    </row>
    <row r="121" spans="1:13" ht="12.75">
      <c r="A121" s="1"/>
      <c r="B121" s="2"/>
      <c r="C121" s="3"/>
      <c r="D121" s="4"/>
      <c r="E121" s="6"/>
      <c r="F121" s="141"/>
      <c r="G121" s="5"/>
      <c r="H121" s="143"/>
      <c r="I121" s="88"/>
      <c r="J121" s="145"/>
      <c r="K121" s="88"/>
      <c r="L121" s="137"/>
      <c r="M121" s="90"/>
    </row>
    <row r="122" spans="1:13" ht="12.75">
      <c r="A122" s="1"/>
      <c r="B122" s="2"/>
      <c r="C122" s="3"/>
      <c r="D122" s="4"/>
      <c r="E122" s="6"/>
      <c r="F122" s="141"/>
      <c r="G122" s="5"/>
      <c r="H122" s="143"/>
      <c r="I122" s="88"/>
      <c r="J122" s="145"/>
      <c r="K122" s="88"/>
      <c r="L122" s="137"/>
      <c r="M122" s="90"/>
    </row>
    <row r="123" spans="1:13" ht="12.75">
      <c r="A123" s="1"/>
      <c r="B123" s="2"/>
      <c r="C123" s="3"/>
      <c r="D123" s="4"/>
      <c r="E123" s="6"/>
      <c r="F123" s="141"/>
      <c r="G123" s="5"/>
      <c r="H123" s="143"/>
      <c r="I123" s="88"/>
      <c r="J123" s="145"/>
      <c r="K123" s="88"/>
      <c r="L123" s="137"/>
      <c r="M123" s="90"/>
    </row>
    <row r="124" spans="1:13" ht="12.75">
      <c r="A124" s="1"/>
      <c r="B124" s="2"/>
      <c r="C124" s="3"/>
      <c r="D124" s="4"/>
      <c r="E124" s="6"/>
      <c r="F124" s="141"/>
      <c r="G124" s="5"/>
      <c r="H124" s="143"/>
      <c r="I124" s="88"/>
      <c r="J124" s="145"/>
      <c r="K124" s="88"/>
      <c r="L124" s="137"/>
      <c r="M124" s="90"/>
    </row>
    <row r="125" spans="1:13" ht="12.75">
      <c r="A125" s="1"/>
      <c r="B125" s="2"/>
      <c r="C125" s="3"/>
      <c r="D125" s="4"/>
      <c r="E125" s="6"/>
      <c r="F125" s="141"/>
      <c r="G125" s="5"/>
      <c r="H125" s="143"/>
      <c r="I125" s="88"/>
      <c r="J125" s="145"/>
      <c r="K125" s="88"/>
      <c r="L125" s="137"/>
      <c r="M125" s="90"/>
    </row>
    <row r="126" spans="1:13" ht="12.75">
      <c r="A126" s="1"/>
      <c r="B126" s="2"/>
      <c r="C126" s="3"/>
      <c r="D126" s="4"/>
      <c r="E126" s="6"/>
      <c r="F126" s="141"/>
      <c r="G126" s="5"/>
      <c r="H126" s="143"/>
      <c r="I126" s="88"/>
      <c r="J126" s="145"/>
      <c r="K126" s="88"/>
      <c r="L126" s="137"/>
      <c r="M126" s="90"/>
    </row>
    <row r="127" spans="1:13" ht="12.75">
      <c r="A127" s="1"/>
      <c r="B127" s="2"/>
      <c r="C127" s="3"/>
      <c r="D127" s="4"/>
      <c r="E127" s="6"/>
      <c r="F127" s="141"/>
      <c r="G127" s="5"/>
      <c r="H127" s="143"/>
      <c r="I127" s="88"/>
      <c r="J127" s="145"/>
      <c r="K127" s="88"/>
      <c r="L127" s="137"/>
      <c r="M127" s="90"/>
    </row>
    <row r="128" spans="1:13" ht="12.75">
      <c r="A128" s="1"/>
      <c r="B128" s="2"/>
      <c r="C128" s="3"/>
      <c r="D128" s="4"/>
      <c r="E128" s="6"/>
      <c r="F128" s="141"/>
      <c r="G128" s="5"/>
      <c r="H128" s="143"/>
      <c r="I128" s="88"/>
      <c r="J128" s="145"/>
      <c r="K128" s="88"/>
      <c r="L128" s="137"/>
      <c r="M128" s="90"/>
    </row>
    <row r="129" spans="1:13" ht="12.75">
      <c r="A129" s="1"/>
      <c r="B129" s="2"/>
      <c r="C129" s="3"/>
      <c r="D129" s="4"/>
      <c r="E129" s="6"/>
      <c r="F129" s="141"/>
      <c r="G129" s="5"/>
      <c r="H129" s="143"/>
      <c r="I129" s="88"/>
      <c r="J129" s="145"/>
      <c r="K129" s="88"/>
      <c r="L129" s="137"/>
      <c r="M129" s="90"/>
    </row>
    <row r="130" spans="1:13" ht="12.75">
      <c r="A130" s="1"/>
      <c r="B130" s="2"/>
      <c r="C130" s="3"/>
      <c r="D130" s="4"/>
      <c r="E130" s="6"/>
      <c r="F130" s="141"/>
      <c r="G130" s="5"/>
      <c r="H130" s="143"/>
      <c r="I130" s="88"/>
      <c r="J130" s="145"/>
      <c r="K130" s="88"/>
      <c r="L130" s="137"/>
      <c r="M130" s="90"/>
    </row>
    <row r="131" spans="1:13" ht="12.75">
      <c r="A131" s="1"/>
      <c r="B131" s="2"/>
      <c r="C131" s="3"/>
      <c r="D131" s="4"/>
      <c r="E131" s="6"/>
      <c r="F131" s="141"/>
      <c r="G131" s="5"/>
      <c r="H131" s="143"/>
      <c r="I131" s="88"/>
      <c r="J131" s="145"/>
      <c r="K131" s="88"/>
      <c r="L131" s="137"/>
      <c r="M131" s="90"/>
    </row>
    <row r="132" spans="1:13" ht="12.75">
      <c r="A132" s="1"/>
      <c r="B132" s="2"/>
      <c r="C132" s="3"/>
      <c r="D132" s="4"/>
      <c r="E132" s="6"/>
      <c r="F132" s="141"/>
      <c r="G132" s="5"/>
      <c r="H132" s="143"/>
      <c r="I132" s="88"/>
      <c r="J132" s="145"/>
      <c r="K132" s="88"/>
      <c r="L132" s="137"/>
      <c r="M132" s="90"/>
    </row>
    <row r="133" spans="1:13" ht="13.5" thickBot="1">
      <c r="A133" s="1"/>
      <c r="B133" s="2"/>
      <c r="C133" s="3"/>
      <c r="D133" s="4"/>
      <c r="E133" s="6"/>
      <c r="F133" s="105">
        <f>SUM(F92:F132)</f>
        <v>0</v>
      </c>
      <c r="G133" s="5"/>
      <c r="H133" s="190">
        <f>SUM(H92:H132)</f>
        <v>0</v>
      </c>
      <c r="I133" s="88"/>
      <c r="J133" s="191">
        <f>SUM(J92:J132)</f>
        <v>0</v>
      </c>
      <c r="K133" s="88"/>
      <c r="L133" s="137"/>
      <c r="M133" s="90"/>
    </row>
    <row r="134" spans="1:197" s="110" customFormat="1" ht="12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40"/>
      <c r="AC134" s="40"/>
      <c r="AD134" s="40"/>
      <c r="AE134" s="40"/>
      <c r="AF134" s="40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</row>
    <row r="135" spans="28:46" ht="12.75"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130"/>
      <c r="AM135" s="130"/>
      <c r="AN135" s="130"/>
      <c r="AO135" s="130"/>
      <c r="AP135" s="130"/>
      <c r="AQ135" s="130"/>
      <c r="AR135" s="130"/>
      <c r="AS135" s="130"/>
      <c r="AT135" s="130"/>
    </row>
    <row r="136" spans="28:46" ht="12.75"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130"/>
      <c r="AM136" s="130"/>
      <c r="AN136" s="130"/>
      <c r="AO136" s="130"/>
      <c r="AP136" s="130"/>
      <c r="AQ136" s="130"/>
      <c r="AR136" s="130"/>
      <c r="AS136" s="130"/>
      <c r="AT136" s="130"/>
    </row>
    <row r="137" spans="28:46" ht="12.75"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130"/>
      <c r="AM137" s="130"/>
      <c r="AN137" s="130"/>
      <c r="AO137" s="130"/>
      <c r="AP137" s="130"/>
      <c r="AQ137" s="130"/>
      <c r="AR137" s="130"/>
      <c r="AS137" s="130"/>
      <c r="AT137" s="130"/>
    </row>
    <row r="138" spans="28:46" ht="12.75"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130"/>
      <c r="AM138" s="130"/>
      <c r="AN138" s="130"/>
      <c r="AO138" s="130"/>
      <c r="AP138" s="130"/>
      <c r="AQ138" s="130"/>
      <c r="AR138" s="130"/>
      <c r="AS138" s="130"/>
      <c r="AT138" s="130"/>
    </row>
    <row r="139" spans="28:46" ht="12.75"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130"/>
      <c r="AM139" s="130"/>
      <c r="AN139" s="130"/>
      <c r="AO139" s="130"/>
      <c r="AP139" s="130"/>
      <c r="AQ139" s="130"/>
      <c r="AR139" s="130"/>
      <c r="AS139" s="130"/>
      <c r="AT139" s="130"/>
    </row>
    <row r="140" spans="28:46" ht="12.75"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130"/>
      <c r="AM140" s="130"/>
      <c r="AN140" s="130"/>
      <c r="AO140" s="130"/>
      <c r="AP140" s="130"/>
      <c r="AQ140" s="130"/>
      <c r="AR140" s="130"/>
      <c r="AS140" s="130"/>
      <c r="AT140" s="130"/>
    </row>
    <row r="141" spans="28:46" ht="12.75"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130"/>
      <c r="AM141" s="130"/>
      <c r="AN141" s="130"/>
      <c r="AO141" s="130"/>
      <c r="AP141" s="130"/>
      <c r="AQ141" s="130"/>
      <c r="AR141" s="130"/>
      <c r="AS141" s="130"/>
      <c r="AT141" s="130"/>
    </row>
    <row r="142" spans="28:46" ht="12.75"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130"/>
      <c r="AM142" s="130"/>
      <c r="AN142" s="130"/>
      <c r="AO142" s="130"/>
      <c r="AP142" s="130"/>
      <c r="AQ142" s="130"/>
      <c r="AR142" s="130"/>
      <c r="AS142" s="130"/>
      <c r="AT142" s="130"/>
    </row>
    <row r="143" spans="28:46" ht="12.75"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130"/>
      <c r="AM143" s="130"/>
      <c r="AN143" s="130"/>
      <c r="AO143" s="130"/>
      <c r="AP143" s="130"/>
      <c r="AQ143" s="130"/>
      <c r="AR143" s="130"/>
      <c r="AS143" s="130"/>
      <c r="AT143" s="130"/>
    </row>
    <row r="144" spans="28:46" ht="12.75"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130"/>
      <c r="AM144" s="130"/>
      <c r="AN144" s="130"/>
      <c r="AO144" s="130"/>
      <c r="AP144" s="130"/>
      <c r="AQ144" s="130"/>
      <c r="AR144" s="130"/>
      <c r="AS144" s="130"/>
      <c r="AT144" s="130"/>
    </row>
    <row r="145" spans="28:46" ht="12.75"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130"/>
      <c r="AM145" s="130"/>
      <c r="AN145" s="130"/>
      <c r="AO145" s="130"/>
      <c r="AP145" s="130"/>
      <c r="AQ145" s="130"/>
      <c r="AR145" s="130"/>
      <c r="AS145" s="130"/>
      <c r="AT145" s="130"/>
    </row>
    <row r="146" spans="28:46" ht="12.75"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130"/>
      <c r="AM146" s="130"/>
      <c r="AN146" s="130"/>
      <c r="AO146" s="130"/>
      <c r="AP146" s="130"/>
      <c r="AQ146" s="130"/>
      <c r="AR146" s="130"/>
      <c r="AS146" s="130"/>
      <c r="AT146" s="130"/>
    </row>
    <row r="147" spans="28:46" ht="12.75"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130"/>
      <c r="AM147" s="130"/>
      <c r="AN147" s="130"/>
      <c r="AO147" s="130"/>
      <c r="AP147" s="130"/>
      <c r="AQ147" s="130"/>
      <c r="AR147" s="130"/>
      <c r="AS147" s="130"/>
      <c r="AT147" s="130"/>
    </row>
    <row r="148" spans="28:46" ht="12.75"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130"/>
      <c r="AM148" s="130"/>
      <c r="AN148" s="130"/>
      <c r="AO148" s="130"/>
      <c r="AP148" s="130"/>
      <c r="AQ148" s="130"/>
      <c r="AR148" s="130"/>
      <c r="AS148" s="130"/>
      <c r="AT148" s="130"/>
    </row>
    <row r="149" spans="28:46" ht="12.75"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130"/>
      <c r="AM149" s="130"/>
      <c r="AN149" s="130"/>
      <c r="AO149" s="130"/>
      <c r="AP149" s="130"/>
      <c r="AQ149" s="130"/>
      <c r="AR149" s="130"/>
      <c r="AS149" s="130"/>
      <c r="AT149" s="130"/>
    </row>
    <row r="150" spans="28:46" ht="12.75"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130"/>
      <c r="AM150" s="130"/>
      <c r="AN150" s="130"/>
      <c r="AO150" s="130"/>
      <c r="AP150" s="130"/>
      <c r="AQ150" s="130"/>
      <c r="AR150" s="130"/>
      <c r="AS150" s="130"/>
      <c r="AT150" s="130"/>
    </row>
    <row r="151" spans="28:46" ht="12.75"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130"/>
      <c r="AM151" s="130"/>
      <c r="AN151" s="130"/>
      <c r="AO151" s="130"/>
      <c r="AP151" s="130"/>
      <c r="AQ151" s="130"/>
      <c r="AR151" s="130"/>
      <c r="AS151" s="130"/>
      <c r="AT151" s="130"/>
    </row>
    <row r="152" spans="28:46" ht="12.75"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130"/>
      <c r="AM152" s="130"/>
      <c r="AN152" s="130"/>
      <c r="AO152" s="130"/>
      <c r="AP152" s="130"/>
      <c r="AQ152" s="130"/>
      <c r="AR152" s="130"/>
      <c r="AS152" s="130"/>
      <c r="AT152" s="130"/>
    </row>
    <row r="153" spans="28:46" ht="12.75"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130"/>
      <c r="AM153" s="130"/>
      <c r="AN153" s="130"/>
      <c r="AO153" s="130"/>
      <c r="AP153" s="130"/>
      <c r="AQ153" s="130"/>
      <c r="AR153" s="130"/>
      <c r="AS153" s="130"/>
      <c r="AT153" s="130"/>
    </row>
    <row r="154" spans="28:32" ht="12.75">
      <c r="AB154" s="40"/>
      <c r="AC154" s="40"/>
      <c r="AD154" s="40"/>
      <c r="AE154" s="40"/>
      <c r="AF154" s="40"/>
    </row>
    <row r="155" spans="28:32" ht="12.75">
      <c r="AB155" s="40"/>
      <c r="AC155" s="40"/>
      <c r="AD155" s="40"/>
      <c r="AE155" s="40"/>
      <c r="AF155" s="40"/>
    </row>
    <row r="156" spans="28:32" ht="12.75">
      <c r="AB156" s="40"/>
      <c r="AC156" s="40"/>
      <c r="AD156" s="40"/>
      <c r="AE156" s="40"/>
      <c r="AF156" s="40"/>
    </row>
    <row r="157" spans="28:32" ht="12.75">
      <c r="AB157" s="40"/>
      <c r="AC157" s="40"/>
      <c r="AD157" s="40"/>
      <c r="AE157" s="40"/>
      <c r="AF157" s="40"/>
    </row>
    <row r="158" spans="28:32" ht="12.75">
      <c r="AB158" s="40"/>
      <c r="AC158" s="40"/>
      <c r="AD158" s="40"/>
      <c r="AE158" s="40"/>
      <c r="AF158" s="40"/>
    </row>
    <row r="159" spans="28:32" ht="12.75">
      <c r="AB159" s="40"/>
      <c r="AC159" s="40"/>
      <c r="AD159" s="40"/>
      <c r="AE159" s="40"/>
      <c r="AF159" s="40"/>
    </row>
    <row r="160" spans="28:32" ht="12.75">
      <c r="AB160" s="40"/>
      <c r="AC160" s="40"/>
      <c r="AD160" s="40"/>
      <c r="AE160" s="40"/>
      <c r="AF160" s="40"/>
    </row>
    <row r="161" spans="28:32" ht="12.75">
      <c r="AB161" s="40"/>
      <c r="AC161" s="40"/>
      <c r="AD161" s="40"/>
      <c r="AE161" s="40"/>
      <c r="AF161" s="40"/>
    </row>
    <row r="162" spans="28:32" ht="12.75">
      <c r="AB162" s="40"/>
      <c r="AC162" s="40"/>
      <c r="AD162" s="40"/>
      <c r="AE162" s="40"/>
      <c r="AF162" s="40"/>
    </row>
    <row r="163" spans="28:32" ht="12.75">
      <c r="AB163" s="40"/>
      <c r="AC163" s="40"/>
      <c r="AD163" s="40"/>
      <c r="AE163" s="40"/>
      <c r="AF163" s="40"/>
    </row>
    <row r="164" spans="28:32" ht="12.75">
      <c r="AB164" s="40"/>
      <c r="AC164" s="40"/>
      <c r="AD164" s="40"/>
      <c r="AE164" s="40"/>
      <c r="AF164" s="40"/>
    </row>
    <row r="165" spans="28:32" ht="12.75">
      <c r="AB165" s="40"/>
      <c r="AC165" s="40"/>
      <c r="AD165" s="40"/>
      <c r="AE165" s="40"/>
      <c r="AF165" s="40"/>
    </row>
    <row r="166" spans="28:32" ht="12.75">
      <c r="AB166" s="40"/>
      <c r="AC166" s="40"/>
      <c r="AD166" s="40"/>
      <c r="AE166" s="40"/>
      <c r="AF166" s="40"/>
    </row>
    <row r="167" spans="28:32" ht="12.75">
      <c r="AB167" s="40"/>
      <c r="AC167" s="40"/>
      <c r="AD167" s="40"/>
      <c r="AE167" s="40"/>
      <c r="AF167" s="40"/>
    </row>
    <row r="168" spans="28:32" ht="12.75">
      <c r="AB168" s="40"/>
      <c r="AC168" s="40"/>
      <c r="AD168" s="40"/>
      <c r="AE168" s="40"/>
      <c r="AF168" s="40"/>
    </row>
    <row r="169" spans="28:32" ht="12.75">
      <c r="AB169" s="40"/>
      <c r="AC169" s="40"/>
      <c r="AD169" s="40"/>
      <c r="AE169" s="40"/>
      <c r="AF169" s="40"/>
    </row>
    <row r="170" spans="28:32" ht="12.75">
      <c r="AB170" s="40"/>
      <c r="AC170" s="40"/>
      <c r="AD170" s="40"/>
      <c r="AE170" s="40"/>
      <c r="AF170" s="40"/>
    </row>
    <row r="171" spans="28:32" ht="12.75">
      <c r="AB171" s="40"/>
      <c r="AC171" s="40"/>
      <c r="AD171" s="40"/>
      <c r="AE171" s="40"/>
      <c r="AF171" s="40"/>
    </row>
    <row r="172" spans="28:32" ht="12.75">
      <c r="AB172" s="40"/>
      <c r="AC172" s="40"/>
      <c r="AD172" s="40"/>
      <c r="AE172" s="40"/>
      <c r="AF172" s="40"/>
    </row>
    <row r="173" spans="28:32" ht="12.75">
      <c r="AB173" s="40"/>
      <c r="AC173" s="40"/>
      <c r="AD173" s="40"/>
      <c r="AE173" s="40"/>
      <c r="AF173" s="40"/>
    </row>
    <row r="174" spans="28:32" ht="12.75">
      <c r="AB174" s="40"/>
      <c r="AC174" s="40"/>
      <c r="AD174" s="40"/>
      <c r="AE174" s="40"/>
      <c r="AF174" s="40"/>
    </row>
    <row r="175" spans="28:32" ht="12.75">
      <c r="AB175" s="40"/>
      <c r="AC175" s="40"/>
      <c r="AD175" s="40"/>
      <c r="AE175" s="40"/>
      <c r="AF175" s="40"/>
    </row>
    <row r="176" spans="28:32" ht="12.75">
      <c r="AB176" s="40"/>
      <c r="AC176" s="40"/>
      <c r="AD176" s="40"/>
      <c r="AE176" s="40"/>
      <c r="AF176" s="40"/>
    </row>
    <row r="177" spans="28:32" ht="12.75">
      <c r="AB177" s="40"/>
      <c r="AC177" s="40"/>
      <c r="AD177" s="40"/>
      <c r="AE177" s="40"/>
      <c r="AF177" s="40"/>
    </row>
    <row r="178" spans="28:32" ht="12.75">
      <c r="AB178" s="40"/>
      <c r="AC178" s="40"/>
      <c r="AD178" s="40"/>
      <c r="AE178" s="40"/>
      <c r="AF178" s="40"/>
    </row>
    <row r="179" spans="28:32" ht="12.75">
      <c r="AB179" s="40"/>
      <c r="AC179" s="40"/>
      <c r="AD179" s="40"/>
      <c r="AE179" s="40"/>
      <c r="AF179" s="40"/>
    </row>
    <row r="180" spans="28:32" ht="12.75">
      <c r="AB180" s="40"/>
      <c r="AC180" s="40"/>
      <c r="AD180" s="40"/>
      <c r="AE180" s="40"/>
      <c r="AF180" s="40"/>
    </row>
    <row r="181" spans="28:32" ht="12.75">
      <c r="AB181" s="40"/>
      <c r="AC181" s="40"/>
      <c r="AD181" s="40"/>
      <c r="AE181" s="40"/>
      <c r="AF181" s="40"/>
    </row>
    <row r="182" spans="28:32" ht="12.75">
      <c r="AB182" s="40"/>
      <c r="AC182" s="40"/>
      <c r="AD182" s="40"/>
      <c r="AE182" s="40"/>
      <c r="AF182" s="40"/>
    </row>
    <row r="183" spans="28:32" ht="12.75">
      <c r="AB183" s="40"/>
      <c r="AC183" s="40"/>
      <c r="AD183" s="40"/>
      <c r="AE183" s="40"/>
      <c r="AF183" s="40"/>
    </row>
    <row r="184" spans="28:32" ht="12.75">
      <c r="AB184" s="40"/>
      <c r="AC184" s="40"/>
      <c r="AD184" s="40"/>
      <c r="AE184" s="40"/>
      <c r="AF184" s="40"/>
    </row>
    <row r="185" spans="28:32" ht="12.75">
      <c r="AB185" s="40"/>
      <c r="AC185" s="40"/>
      <c r="AD185" s="40"/>
      <c r="AE185" s="40"/>
      <c r="AF185" s="40"/>
    </row>
    <row r="186" spans="28:32" ht="12.75">
      <c r="AB186" s="40"/>
      <c r="AC186" s="40"/>
      <c r="AD186" s="40"/>
      <c r="AE186" s="40"/>
      <c r="AF186" s="40"/>
    </row>
    <row r="187" spans="28:32" ht="12.75">
      <c r="AB187" s="40"/>
      <c r="AC187" s="40"/>
      <c r="AD187" s="40"/>
      <c r="AE187" s="40"/>
      <c r="AF187" s="40"/>
    </row>
    <row r="188" spans="28:32" ht="12.75">
      <c r="AB188" s="40"/>
      <c r="AC188" s="40"/>
      <c r="AD188" s="40"/>
      <c r="AE188" s="40"/>
      <c r="AF188" s="40"/>
    </row>
    <row r="189" spans="28:32" ht="12.75">
      <c r="AB189" s="40"/>
      <c r="AC189" s="40"/>
      <c r="AD189" s="40"/>
      <c r="AE189" s="40"/>
      <c r="AF189" s="40"/>
    </row>
    <row r="190" spans="28:32" ht="12.75">
      <c r="AB190" s="40"/>
      <c r="AC190" s="40"/>
      <c r="AD190" s="40"/>
      <c r="AE190" s="40"/>
      <c r="AF190" s="40"/>
    </row>
    <row r="191" spans="28:32" ht="12.75">
      <c r="AB191" s="40"/>
      <c r="AC191" s="40"/>
      <c r="AD191" s="40"/>
      <c r="AE191" s="40"/>
      <c r="AF191" s="40"/>
    </row>
    <row r="192" spans="28:32" ht="12.75">
      <c r="AB192" s="40"/>
      <c r="AC192" s="40"/>
      <c r="AD192" s="40"/>
      <c r="AE192" s="40"/>
      <c r="AF192" s="40"/>
    </row>
    <row r="193" spans="28:32" ht="12.75">
      <c r="AB193" s="40"/>
      <c r="AC193" s="40"/>
      <c r="AD193" s="40"/>
      <c r="AE193" s="40"/>
      <c r="AF193" s="40"/>
    </row>
    <row r="194" spans="28:32" ht="12.75">
      <c r="AB194" s="40"/>
      <c r="AC194" s="40"/>
      <c r="AD194" s="40"/>
      <c r="AE194" s="40"/>
      <c r="AF194" s="40"/>
    </row>
    <row r="195" spans="28:32" ht="12.75">
      <c r="AB195" s="40"/>
      <c r="AC195" s="40"/>
      <c r="AD195" s="40"/>
      <c r="AE195" s="40"/>
      <c r="AF195" s="40"/>
    </row>
    <row r="196" spans="28:32" ht="12.75">
      <c r="AB196" s="40"/>
      <c r="AC196" s="40"/>
      <c r="AD196" s="40"/>
      <c r="AE196" s="40"/>
      <c r="AF196" s="40"/>
    </row>
    <row r="197" spans="28:32" ht="12.75">
      <c r="AB197" s="40"/>
      <c r="AC197" s="40"/>
      <c r="AD197" s="40"/>
      <c r="AE197" s="40"/>
      <c r="AF197" s="40"/>
    </row>
    <row r="198" spans="28:32" ht="12.75">
      <c r="AB198" s="40"/>
      <c r="AC198" s="40"/>
      <c r="AD198" s="40"/>
      <c r="AE198" s="40"/>
      <c r="AF198" s="40"/>
    </row>
    <row r="199" spans="28:32" ht="12.75">
      <c r="AB199" s="40"/>
      <c r="AC199" s="40"/>
      <c r="AD199" s="40"/>
      <c r="AE199" s="40"/>
      <c r="AF199" s="40"/>
    </row>
    <row r="200" spans="28:32" ht="12.75">
      <c r="AB200" s="40"/>
      <c r="AC200" s="40"/>
      <c r="AD200" s="40"/>
      <c r="AE200" s="40"/>
      <c r="AF200" s="40"/>
    </row>
    <row r="201" spans="28:32" ht="12.75">
      <c r="AB201" s="40"/>
      <c r="AC201" s="40"/>
      <c r="AD201" s="40"/>
      <c r="AE201" s="40"/>
      <c r="AF201" s="40"/>
    </row>
    <row r="202" spans="28:32" ht="12.75">
      <c r="AB202" s="40"/>
      <c r="AC202" s="40"/>
      <c r="AD202" s="40"/>
      <c r="AE202" s="40"/>
      <c r="AF202" s="40"/>
    </row>
    <row r="203" spans="28:32" ht="12.75">
      <c r="AB203" s="40"/>
      <c r="AC203" s="40"/>
      <c r="AD203" s="40"/>
      <c r="AE203" s="40"/>
      <c r="AF203" s="40"/>
    </row>
    <row r="204" spans="28:32" ht="12.75">
      <c r="AB204" s="40"/>
      <c r="AC204" s="40"/>
      <c r="AD204" s="40"/>
      <c r="AE204" s="40"/>
      <c r="AF204" s="40"/>
    </row>
    <row r="205" spans="28:32" ht="12.75">
      <c r="AB205" s="40"/>
      <c r="AC205" s="40"/>
      <c r="AD205" s="40"/>
      <c r="AE205" s="40"/>
      <c r="AF205" s="40"/>
    </row>
    <row r="206" spans="28:32" ht="12.75">
      <c r="AB206" s="40"/>
      <c r="AC206" s="40"/>
      <c r="AD206" s="40"/>
      <c r="AE206" s="40"/>
      <c r="AF206" s="40"/>
    </row>
    <row r="207" spans="28:32" ht="12.75">
      <c r="AB207" s="40"/>
      <c r="AC207" s="40"/>
      <c r="AD207" s="40"/>
      <c r="AE207" s="40"/>
      <c r="AF207" s="40"/>
    </row>
    <row r="208" spans="28:32" ht="12.75">
      <c r="AB208" s="40"/>
      <c r="AC208" s="40"/>
      <c r="AD208" s="40"/>
      <c r="AE208" s="40"/>
      <c r="AF208" s="40"/>
    </row>
    <row r="209" spans="28:32" ht="12.75">
      <c r="AB209" s="40"/>
      <c r="AC209" s="40"/>
      <c r="AD209" s="40"/>
      <c r="AE209" s="40"/>
      <c r="AF209" s="40"/>
    </row>
    <row r="210" spans="28:32" ht="12.75">
      <c r="AB210" s="40"/>
      <c r="AC210" s="40"/>
      <c r="AD210" s="40"/>
      <c r="AE210" s="40"/>
      <c r="AF210" s="40"/>
    </row>
    <row r="211" spans="28:32" ht="12.75">
      <c r="AB211" s="40"/>
      <c r="AC211" s="40"/>
      <c r="AD211" s="40"/>
      <c r="AE211" s="40"/>
      <c r="AF211" s="40"/>
    </row>
    <row r="212" spans="28:32" ht="12.75">
      <c r="AB212" s="40"/>
      <c r="AC212" s="40"/>
      <c r="AD212" s="40"/>
      <c r="AE212" s="40"/>
      <c r="AF212" s="40"/>
    </row>
    <row r="213" spans="28:32" ht="12.75">
      <c r="AB213" s="40"/>
      <c r="AC213" s="40"/>
      <c r="AD213" s="40"/>
      <c r="AE213" s="40"/>
      <c r="AF213" s="40"/>
    </row>
    <row r="214" spans="28:32" ht="12.75">
      <c r="AB214" s="40"/>
      <c r="AC214" s="40"/>
      <c r="AD214" s="40"/>
      <c r="AE214" s="40"/>
      <c r="AF214" s="40"/>
    </row>
    <row r="215" spans="28:32" ht="12.75">
      <c r="AB215" s="40"/>
      <c r="AC215" s="40"/>
      <c r="AD215" s="40"/>
      <c r="AE215" s="40"/>
      <c r="AF215" s="40"/>
    </row>
    <row r="216" spans="28:32" ht="12.75">
      <c r="AB216" s="40"/>
      <c r="AC216" s="40"/>
      <c r="AD216" s="40"/>
      <c r="AE216" s="40"/>
      <c r="AF216" s="40"/>
    </row>
    <row r="217" spans="28:32" ht="12.75">
      <c r="AB217" s="40"/>
      <c r="AC217" s="40"/>
      <c r="AD217" s="40"/>
      <c r="AE217" s="40"/>
      <c r="AF217" s="40"/>
    </row>
    <row r="218" spans="28:32" ht="12.75">
      <c r="AB218" s="40"/>
      <c r="AC218" s="40"/>
      <c r="AD218" s="40"/>
      <c r="AE218" s="40"/>
      <c r="AF218" s="40"/>
    </row>
    <row r="219" spans="28:32" ht="12.75">
      <c r="AB219" s="40"/>
      <c r="AC219" s="40"/>
      <c r="AD219" s="40"/>
      <c r="AE219" s="40"/>
      <c r="AF219" s="40"/>
    </row>
    <row r="220" spans="28:32" ht="12.75">
      <c r="AB220" s="40"/>
      <c r="AC220" s="40"/>
      <c r="AD220" s="40"/>
      <c r="AE220" s="40"/>
      <c r="AF220" s="40"/>
    </row>
    <row r="221" spans="28:32" ht="12.75">
      <c r="AB221" s="40"/>
      <c r="AC221" s="40"/>
      <c r="AD221" s="40"/>
      <c r="AE221" s="40"/>
      <c r="AF221" s="40"/>
    </row>
    <row r="222" spans="28:32" ht="12.75">
      <c r="AB222" s="40"/>
      <c r="AC222" s="40"/>
      <c r="AD222" s="40"/>
      <c r="AE222" s="40"/>
      <c r="AF222" s="40"/>
    </row>
    <row r="223" spans="28:32" ht="12.75">
      <c r="AB223" s="40"/>
      <c r="AC223" s="40"/>
      <c r="AD223" s="40"/>
      <c r="AE223" s="40"/>
      <c r="AF223" s="40"/>
    </row>
    <row r="224" spans="28:32" ht="12.75">
      <c r="AB224" s="40"/>
      <c r="AC224" s="40"/>
      <c r="AD224" s="40"/>
      <c r="AE224" s="40"/>
      <c r="AF224" s="40"/>
    </row>
    <row r="225" spans="28:32" ht="12.75">
      <c r="AB225" s="40"/>
      <c r="AC225" s="40"/>
      <c r="AD225" s="40"/>
      <c r="AE225" s="40"/>
      <c r="AF225" s="40"/>
    </row>
    <row r="226" spans="28:32" ht="12.75">
      <c r="AB226" s="40"/>
      <c r="AC226" s="40"/>
      <c r="AD226" s="40"/>
      <c r="AE226" s="40"/>
      <c r="AF226" s="40"/>
    </row>
    <row r="227" spans="28:32" ht="12.75">
      <c r="AB227" s="40"/>
      <c r="AC227" s="40"/>
      <c r="AD227" s="40"/>
      <c r="AE227" s="40"/>
      <c r="AF227" s="40"/>
    </row>
    <row r="228" spans="28:32" ht="12.75">
      <c r="AB228" s="40"/>
      <c r="AC228" s="40"/>
      <c r="AD228" s="40"/>
      <c r="AE228" s="40"/>
      <c r="AF228" s="40"/>
    </row>
    <row r="229" spans="28:32" ht="12.75">
      <c r="AB229" s="40"/>
      <c r="AC229" s="40"/>
      <c r="AD229" s="40"/>
      <c r="AE229" s="40"/>
      <c r="AF229" s="40"/>
    </row>
    <row r="230" spans="28:32" ht="12.75">
      <c r="AB230" s="40"/>
      <c r="AC230" s="40"/>
      <c r="AD230" s="40"/>
      <c r="AE230" s="40"/>
      <c r="AF230" s="40"/>
    </row>
    <row r="231" spans="28:32" ht="12.75">
      <c r="AB231" s="40"/>
      <c r="AC231" s="40"/>
      <c r="AD231" s="40"/>
      <c r="AE231" s="40"/>
      <c r="AF231" s="40"/>
    </row>
    <row r="232" spans="28:32" ht="12.75">
      <c r="AB232" s="40"/>
      <c r="AC232" s="40"/>
      <c r="AD232" s="40"/>
      <c r="AE232" s="40"/>
      <c r="AF232" s="40"/>
    </row>
    <row r="233" spans="28:32" ht="12.75">
      <c r="AB233" s="40"/>
      <c r="AC233" s="40"/>
      <c r="AD233" s="40"/>
      <c r="AE233" s="40"/>
      <c r="AF233" s="40"/>
    </row>
    <row r="234" spans="28:32" ht="12.75">
      <c r="AB234" s="40"/>
      <c r="AC234" s="40"/>
      <c r="AD234" s="40"/>
      <c r="AE234" s="40"/>
      <c r="AF234" s="40"/>
    </row>
    <row r="235" spans="28:32" ht="12.75">
      <c r="AB235" s="40"/>
      <c r="AC235" s="40"/>
      <c r="AD235" s="40"/>
      <c r="AE235" s="40"/>
      <c r="AF235" s="40"/>
    </row>
    <row r="236" spans="28:32" ht="12.75">
      <c r="AB236" s="40"/>
      <c r="AC236" s="40"/>
      <c r="AD236" s="40"/>
      <c r="AE236" s="40"/>
      <c r="AF236" s="40"/>
    </row>
    <row r="237" spans="28:32" ht="12.75">
      <c r="AB237" s="40"/>
      <c r="AC237" s="40"/>
      <c r="AD237" s="40"/>
      <c r="AE237" s="40"/>
      <c r="AF237" s="40"/>
    </row>
    <row r="238" spans="28:32" ht="12.75">
      <c r="AB238" s="40"/>
      <c r="AC238" s="40"/>
      <c r="AD238" s="40"/>
      <c r="AE238" s="40"/>
      <c r="AF238" s="40"/>
    </row>
    <row r="239" spans="28:32" ht="12.75">
      <c r="AB239" s="40"/>
      <c r="AC239" s="40"/>
      <c r="AD239" s="40"/>
      <c r="AE239" s="40"/>
      <c r="AF239" s="40"/>
    </row>
    <row r="240" spans="28:32" ht="12.75">
      <c r="AB240" s="40"/>
      <c r="AC240" s="40"/>
      <c r="AD240" s="40"/>
      <c r="AE240" s="40"/>
      <c r="AF240" s="40"/>
    </row>
    <row r="241" spans="28:32" ht="12.75">
      <c r="AB241" s="40"/>
      <c r="AC241" s="40"/>
      <c r="AD241" s="40"/>
      <c r="AE241" s="40"/>
      <c r="AF241" s="40"/>
    </row>
    <row r="242" spans="28:32" ht="12.75">
      <c r="AB242" s="40"/>
      <c r="AC242" s="40"/>
      <c r="AD242" s="40"/>
      <c r="AE242" s="40"/>
      <c r="AF242" s="40"/>
    </row>
    <row r="243" spans="28:32" ht="12.75">
      <c r="AB243" s="40"/>
      <c r="AC243" s="40"/>
      <c r="AD243" s="40"/>
      <c r="AE243" s="40"/>
      <c r="AF243" s="40"/>
    </row>
    <row r="244" spans="28:32" ht="12.75">
      <c r="AB244" s="40"/>
      <c r="AC244" s="40"/>
      <c r="AD244" s="40"/>
      <c r="AE244" s="40"/>
      <c r="AF244" s="40"/>
    </row>
    <row r="245" spans="28:32" ht="12.75">
      <c r="AB245" s="40"/>
      <c r="AC245" s="40"/>
      <c r="AD245" s="40"/>
      <c r="AE245" s="40"/>
      <c r="AF245" s="40"/>
    </row>
    <row r="246" spans="28:32" ht="12.75">
      <c r="AB246" s="40"/>
      <c r="AC246" s="40"/>
      <c r="AD246" s="40"/>
      <c r="AE246" s="40"/>
      <c r="AF246" s="40"/>
    </row>
    <row r="247" spans="28:32" ht="12.75">
      <c r="AB247" s="40"/>
      <c r="AC247" s="40"/>
      <c r="AD247" s="40"/>
      <c r="AE247" s="40"/>
      <c r="AF247" s="40"/>
    </row>
    <row r="248" spans="28:32" ht="12.75">
      <c r="AB248" s="40"/>
      <c r="AC248" s="40"/>
      <c r="AD248" s="40"/>
      <c r="AE248" s="40"/>
      <c r="AF248" s="40"/>
    </row>
    <row r="249" spans="28:32" ht="12.75">
      <c r="AB249" s="40"/>
      <c r="AC249" s="40"/>
      <c r="AD249" s="40"/>
      <c r="AE249" s="40"/>
      <c r="AF249" s="40"/>
    </row>
    <row r="250" spans="28:32" ht="12.75">
      <c r="AB250" s="40"/>
      <c r="AC250" s="40"/>
      <c r="AD250" s="40"/>
      <c r="AE250" s="40"/>
      <c r="AF250" s="40"/>
    </row>
    <row r="251" spans="28:32" ht="12.75">
      <c r="AB251" s="40"/>
      <c r="AC251" s="40"/>
      <c r="AD251" s="40"/>
      <c r="AE251" s="40"/>
      <c r="AF251" s="40"/>
    </row>
    <row r="252" spans="12:32" ht="12.75">
      <c r="L252" s="131"/>
      <c r="M252" s="131"/>
      <c r="AB252" s="40"/>
      <c r="AC252" s="40"/>
      <c r="AD252" s="40"/>
      <c r="AE252" s="40"/>
      <c r="AF252" s="40"/>
    </row>
    <row r="253" spans="12:32" ht="12.75">
      <c r="L253" s="131"/>
      <c r="M253" s="131"/>
      <c r="AB253" s="40"/>
      <c r="AC253" s="40"/>
      <c r="AD253" s="40"/>
      <c r="AE253" s="40"/>
      <c r="AF253" s="40"/>
    </row>
    <row r="254" spans="12:32" ht="12.75">
      <c r="L254" s="131"/>
      <c r="M254" s="131"/>
      <c r="AB254" s="40"/>
      <c r="AC254" s="40"/>
      <c r="AD254" s="40"/>
      <c r="AE254" s="40"/>
      <c r="AF254" s="40"/>
    </row>
    <row r="255" spans="12:32" ht="12.75">
      <c r="L255" s="131"/>
      <c r="M255" s="131"/>
      <c r="AB255" s="40"/>
      <c r="AC255" s="40"/>
      <c r="AD255" s="40"/>
      <c r="AE255" s="40"/>
      <c r="AF255" s="40"/>
    </row>
    <row r="256" spans="12:32" ht="12.75">
      <c r="L256" s="131"/>
      <c r="M256" s="131"/>
      <c r="AB256" s="40"/>
      <c r="AC256" s="40"/>
      <c r="AD256" s="40"/>
      <c r="AE256" s="40"/>
      <c r="AF256" s="40"/>
    </row>
    <row r="257" spans="12:32" ht="12.75">
      <c r="L257" s="131"/>
      <c r="M257" s="131"/>
      <c r="AB257" s="40"/>
      <c r="AC257" s="40"/>
      <c r="AD257" s="40"/>
      <c r="AE257" s="40"/>
      <c r="AF257" s="40"/>
    </row>
    <row r="258" spans="12:32" ht="12.75">
      <c r="L258" s="131"/>
      <c r="M258" s="131"/>
      <c r="AB258" s="40"/>
      <c r="AC258" s="40"/>
      <c r="AD258" s="40"/>
      <c r="AE258" s="40"/>
      <c r="AF258" s="40"/>
    </row>
    <row r="259" spans="12:32" ht="12.75">
      <c r="L259" s="131"/>
      <c r="M259" s="131"/>
      <c r="AB259" s="40"/>
      <c r="AC259" s="40"/>
      <c r="AD259" s="40"/>
      <c r="AE259" s="40"/>
      <c r="AF259" s="40"/>
    </row>
    <row r="260" spans="12:32" ht="12.75">
      <c r="L260" s="131"/>
      <c r="M260" s="131"/>
      <c r="AB260" s="40"/>
      <c r="AC260" s="40"/>
      <c r="AD260" s="40"/>
      <c r="AE260" s="40"/>
      <c r="AF260" s="40"/>
    </row>
    <row r="261" spans="12:32" ht="12.75">
      <c r="L261" s="131"/>
      <c r="M261" s="131"/>
      <c r="AB261" s="40"/>
      <c r="AC261" s="40"/>
      <c r="AD261" s="40"/>
      <c r="AE261" s="40"/>
      <c r="AF261" s="40"/>
    </row>
    <row r="262" spans="12:32" ht="12.75">
      <c r="L262" s="131"/>
      <c r="M262" s="131"/>
      <c r="AB262" s="40"/>
      <c r="AC262" s="40"/>
      <c r="AD262" s="40"/>
      <c r="AE262" s="40"/>
      <c r="AF262" s="40"/>
    </row>
    <row r="263" spans="12:32" ht="12.75">
      <c r="L263" s="131"/>
      <c r="M263" s="131"/>
      <c r="AB263" s="40"/>
      <c r="AC263" s="40"/>
      <c r="AD263" s="40"/>
      <c r="AE263" s="40"/>
      <c r="AF263" s="40"/>
    </row>
    <row r="264" spans="12:32" ht="12.75">
      <c r="L264" s="131"/>
      <c r="M264" s="131"/>
      <c r="AB264" s="40"/>
      <c r="AC264" s="40"/>
      <c r="AD264" s="40"/>
      <c r="AE264" s="40"/>
      <c r="AF264" s="40"/>
    </row>
    <row r="265" spans="12:32" ht="12.75">
      <c r="L265" s="131"/>
      <c r="M265" s="131"/>
      <c r="AB265" s="40"/>
      <c r="AC265" s="40"/>
      <c r="AD265" s="40"/>
      <c r="AE265" s="40"/>
      <c r="AF265" s="40"/>
    </row>
    <row r="266" spans="12:32" ht="12.75">
      <c r="L266" s="131"/>
      <c r="M266" s="131"/>
      <c r="AB266" s="40"/>
      <c r="AC266" s="40"/>
      <c r="AD266" s="40"/>
      <c r="AE266" s="40"/>
      <c r="AF266" s="40"/>
    </row>
    <row r="267" spans="12:32" ht="12.75">
      <c r="L267" s="131"/>
      <c r="M267" s="131"/>
      <c r="AB267" s="40"/>
      <c r="AC267" s="40"/>
      <c r="AD267" s="40"/>
      <c r="AE267" s="40"/>
      <c r="AF267" s="40"/>
    </row>
    <row r="268" spans="12:32" ht="12.75">
      <c r="L268" s="131"/>
      <c r="M268" s="131"/>
      <c r="AB268" s="40"/>
      <c r="AC268" s="40"/>
      <c r="AD268" s="40"/>
      <c r="AE268" s="40"/>
      <c r="AF268" s="40"/>
    </row>
    <row r="269" spans="12:32" ht="12.75">
      <c r="L269" s="131"/>
      <c r="M269" s="131"/>
      <c r="AB269" s="40"/>
      <c r="AC269" s="40"/>
      <c r="AD269" s="40"/>
      <c r="AE269" s="40"/>
      <c r="AF269" s="40"/>
    </row>
    <row r="270" spans="12:32" ht="12.75">
      <c r="L270" s="131"/>
      <c r="M270" s="131"/>
      <c r="AB270" s="40"/>
      <c r="AC270" s="40"/>
      <c r="AD270" s="40"/>
      <c r="AE270" s="40"/>
      <c r="AF270" s="40"/>
    </row>
    <row r="271" spans="12:32" ht="12.75">
      <c r="L271" s="131"/>
      <c r="M271" s="131"/>
      <c r="AB271" s="40"/>
      <c r="AC271" s="40"/>
      <c r="AD271" s="40"/>
      <c r="AE271" s="40"/>
      <c r="AF271" s="40"/>
    </row>
    <row r="272" spans="12:32" ht="12.75">
      <c r="L272" s="131"/>
      <c r="M272" s="131"/>
      <c r="AB272" s="40"/>
      <c r="AC272" s="40"/>
      <c r="AD272" s="40"/>
      <c r="AE272" s="40"/>
      <c r="AF272" s="40"/>
    </row>
    <row r="273" spans="12:32" ht="12.75">
      <c r="L273" s="131"/>
      <c r="M273" s="131"/>
      <c r="AB273" s="40"/>
      <c r="AC273" s="40"/>
      <c r="AD273" s="40"/>
      <c r="AE273" s="40"/>
      <c r="AF273" s="40"/>
    </row>
    <row r="274" spans="12:32" ht="12.75">
      <c r="L274" s="131"/>
      <c r="M274" s="131"/>
      <c r="AB274" s="40"/>
      <c r="AC274" s="40"/>
      <c r="AD274" s="40"/>
      <c r="AE274" s="40"/>
      <c r="AF274" s="40"/>
    </row>
    <row r="275" spans="12:32" ht="12.75">
      <c r="L275" s="131"/>
      <c r="M275" s="131"/>
      <c r="AB275" s="40"/>
      <c r="AC275" s="40"/>
      <c r="AD275" s="40"/>
      <c r="AE275" s="40"/>
      <c r="AF275" s="40"/>
    </row>
    <row r="276" spans="12:32" ht="12.75">
      <c r="L276" s="131"/>
      <c r="M276" s="131"/>
      <c r="AB276" s="40"/>
      <c r="AC276" s="40"/>
      <c r="AD276" s="40"/>
      <c r="AE276" s="40"/>
      <c r="AF276" s="40"/>
    </row>
    <row r="277" spans="12:13" ht="12.75">
      <c r="L277" s="131"/>
      <c r="M277" s="131"/>
    </row>
    <row r="278" spans="12:13" ht="12.75">
      <c r="L278" s="131"/>
      <c r="M278" s="131"/>
    </row>
    <row r="279" spans="12:13" ht="12.75">
      <c r="L279" s="131"/>
      <c r="M279" s="131"/>
    </row>
    <row r="280" spans="12:13" ht="12.75">
      <c r="L280" s="131"/>
      <c r="M280" s="131"/>
    </row>
    <row r="281" spans="12:13" ht="12.75">
      <c r="L281" s="131"/>
      <c r="M281" s="131"/>
    </row>
    <row r="282" spans="12:13" ht="12.75">
      <c r="L282" s="131"/>
      <c r="M282" s="131"/>
    </row>
    <row r="283" spans="12:13" ht="12.75">
      <c r="L283" s="131"/>
      <c r="M283" s="131"/>
    </row>
    <row r="284" spans="12:13" ht="12.75">
      <c r="L284" s="131"/>
      <c r="M284" s="131"/>
    </row>
    <row r="285" spans="12:13" ht="12.75">
      <c r="L285" s="131"/>
      <c r="M285" s="131"/>
    </row>
    <row r="286" spans="12:13" ht="12.75">
      <c r="L286" s="131"/>
      <c r="M286" s="131"/>
    </row>
    <row r="287" spans="12:13" ht="12.75">
      <c r="L287" s="131"/>
      <c r="M287" s="131"/>
    </row>
    <row r="288" spans="12:13" ht="12.75">
      <c r="L288" s="131"/>
      <c r="M288" s="131"/>
    </row>
    <row r="289" spans="12:13" ht="12.75">
      <c r="L289" s="131"/>
      <c r="M289" s="131"/>
    </row>
    <row r="290" spans="12:13" ht="12.75">
      <c r="L290" s="131"/>
      <c r="M290" s="131"/>
    </row>
    <row r="291" spans="12:13" ht="12.75">
      <c r="L291" s="131"/>
      <c r="M291" s="131"/>
    </row>
    <row r="292" spans="12:13" ht="12.75">
      <c r="L292" s="131"/>
      <c r="M292" s="131"/>
    </row>
    <row r="293" spans="12:13" ht="12.75">
      <c r="L293" s="131"/>
      <c r="M293" s="131"/>
    </row>
    <row r="294" spans="12:13" ht="12.75">
      <c r="L294" s="131"/>
      <c r="M294" s="131"/>
    </row>
    <row r="295" spans="12:13" ht="12.75">
      <c r="L295" s="131"/>
      <c r="M295" s="131"/>
    </row>
    <row r="296" spans="12:13" ht="12.75">
      <c r="L296" s="131"/>
      <c r="M296" s="131"/>
    </row>
    <row r="297" spans="12:13" ht="12.75">
      <c r="L297" s="131"/>
      <c r="M297" s="131"/>
    </row>
    <row r="298" spans="12:13" ht="12.75">
      <c r="L298" s="131"/>
      <c r="M298" s="131"/>
    </row>
    <row r="299" spans="12:13" ht="12.75">
      <c r="L299" s="131"/>
      <c r="M299" s="131"/>
    </row>
    <row r="300" spans="12:13" ht="12.75">
      <c r="L300" s="131"/>
      <c r="M300" s="131"/>
    </row>
    <row r="301" spans="12:13" ht="12.75">
      <c r="L301" s="131"/>
      <c r="M301" s="131"/>
    </row>
    <row r="302" spans="12:13" ht="12.75">
      <c r="L302" s="131"/>
      <c r="M302" s="131"/>
    </row>
    <row r="303" spans="12:13" ht="12.75">
      <c r="L303" s="131"/>
      <c r="M303" s="131"/>
    </row>
    <row r="304" spans="12:13" ht="12.75">
      <c r="L304" s="131"/>
      <c r="M304" s="131"/>
    </row>
    <row r="305" spans="12:13" ht="12.75">
      <c r="L305" s="131"/>
      <c r="M305" s="131"/>
    </row>
    <row r="306" spans="12:13" ht="12.75">
      <c r="L306" s="131"/>
      <c r="M306" s="131"/>
    </row>
    <row r="307" spans="12:13" ht="12.75">
      <c r="L307" s="131"/>
      <c r="M307" s="131"/>
    </row>
    <row r="308" spans="12:13" ht="12.75">
      <c r="L308" s="131"/>
      <c r="M308" s="131"/>
    </row>
    <row r="309" spans="12:13" ht="12.75">
      <c r="L309" s="131"/>
      <c r="M309" s="131"/>
    </row>
    <row r="310" spans="12:13" ht="12.75">
      <c r="L310" s="131"/>
      <c r="M310" s="131"/>
    </row>
    <row r="311" spans="12:13" ht="12.75">
      <c r="L311" s="131"/>
      <c r="M311" s="131"/>
    </row>
    <row r="312" spans="12:13" ht="12.75">
      <c r="L312" s="131"/>
      <c r="M312" s="131"/>
    </row>
    <row r="313" spans="12:13" ht="12.75">
      <c r="L313" s="131"/>
      <c r="M313" s="131"/>
    </row>
    <row r="314" spans="12:13" ht="12.75">
      <c r="L314" s="131"/>
      <c r="M314" s="131"/>
    </row>
    <row r="315" spans="12:13" ht="12.75">
      <c r="L315" s="131"/>
      <c r="M315" s="131"/>
    </row>
    <row r="316" spans="12:13" ht="12.75">
      <c r="L316" s="131"/>
      <c r="M316" s="131"/>
    </row>
    <row r="317" spans="12:13" ht="12.75">
      <c r="L317" s="131"/>
      <c r="M317" s="131"/>
    </row>
    <row r="318" spans="12:13" ht="12.75">
      <c r="L318" s="131"/>
      <c r="M318" s="131"/>
    </row>
    <row r="319" spans="12:13" ht="12.75">
      <c r="L319" s="131"/>
      <c r="M319" s="131"/>
    </row>
    <row r="320" spans="12:13" ht="12.75">
      <c r="L320" s="131"/>
      <c r="M320" s="131"/>
    </row>
    <row r="321" spans="12:13" ht="12.75">
      <c r="L321" s="131"/>
      <c r="M321" s="131"/>
    </row>
    <row r="322" spans="12:13" ht="12.75">
      <c r="L322" s="131"/>
      <c r="M322" s="131"/>
    </row>
    <row r="323" spans="12:13" ht="12.75">
      <c r="L323" s="131"/>
      <c r="M323" s="131"/>
    </row>
    <row r="324" spans="12:13" ht="12.75">
      <c r="L324" s="131"/>
      <c r="M324" s="131"/>
    </row>
    <row r="325" spans="12:13" ht="12.75">
      <c r="L325" s="131"/>
      <c r="M325" s="131"/>
    </row>
    <row r="326" spans="12:13" ht="12.75">
      <c r="L326" s="131"/>
      <c r="M326" s="131"/>
    </row>
    <row r="327" spans="12:13" ht="12.75">
      <c r="L327" s="131"/>
      <c r="M327" s="131"/>
    </row>
    <row r="328" spans="12:13" ht="12.75">
      <c r="L328" s="131"/>
      <c r="M328" s="131"/>
    </row>
    <row r="329" spans="12:13" ht="12.75">
      <c r="L329" s="131"/>
      <c r="M329" s="131"/>
    </row>
    <row r="330" spans="12:13" ht="12.75">
      <c r="L330" s="131"/>
      <c r="M330" s="131"/>
    </row>
    <row r="331" spans="12:13" ht="12.75">
      <c r="L331" s="131"/>
      <c r="M331" s="131"/>
    </row>
    <row r="332" spans="12:13" ht="12.75">
      <c r="L332" s="131"/>
      <c r="M332" s="131"/>
    </row>
    <row r="333" spans="12:13" ht="12.75">
      <c r="L333" s="131"/>
      <c r="M333" s="131"/>
    </row>
    <row r="334" spans="12:13" ht="12.75">
      <c r="L334" s="131"/>
      <c r="M334" s="131"/>
    </row>
    <row r="335" spans="12:13" ht="12.75">
      <c r="L335" s="131"/>
      <c r="M335" s="131"/>
    </row>
    <row r="336" spans="12:13" ht="12.75">
      <c r="L336" s="131"/>
      <c r="M336" s="131"/>
    </row>
    <row r="337" spans="12:13" ht="12.75">
      <c r="L337" s="131"/>
      <c r="M337" s="131"/>
    </row>
    <row r="338" spans="12:13" ht="12.75">
      <c r="L338" s="131"/>
      <c r="M338" s="131"/>
    </row>
    <row r="339" spans="12:13" ht="12.75">
      <c r="L339" s="131"/>
      <c r="M339" s="131"/>
    </row>
    <row r="340" spans="12:13" ht="12.75">
      <c r="L340" s="131"/>
      <c r="M340" s="131"/>
    </row>
    <row r="341" spans="12:13" ht="12.75">
      <c r="L341" s="131"/>
      <c r="M341" s="131"/>
    </row>
    <row r="342" spans="12:13" ht="12.75">
      <c r="L342" s="131"/>
      <c r="M342" s="131"/>
    </row>
    <row r="343" spans="12:13" ht="12.75">
      <c r="L343" s="131"/>
      <c r="M343" s="131"/>
    </row>
    <row r="344" spans="12:13" ht="12.75">
      <c r="L344" s="131"/>
      <c r="M344" s="131"/>
    </row>
    <row r="345" spans="12:13" ht="12.75">
      <c r="L345" s="131"/>
      <c r="M345" s="131"/>
    </row>
    <row r="346" spans="12:13" ht="12.75">
      <c r="L346" s="131"/>
      <c r="M346" s="131"/>
    </row>
    <row r="347" spans="12:13" ht="12.75">
      <c r="L347" s="131"/>
      <c r="M347" s="131"/>
    </row>
    <row r="348" spans="12:13" ht="12.75">
      <c r="L348" s="131"/>
      <c r="M348" s="131"/>
    </row>
    <row r="349" spans="12:13" ht="12.75">
      <c r="L349" s="131"/>
      <c r="M349" s="131"/>
    </row>
    <row r="350" spans="12:13" ht="12.75">
      <c r="L350" s="131"/>
      <c r="M350" s="131"/>
    </row>
    <row r="351" spans="12:13" ht="12.75">
      <c r="L351" s="131"/>
      <c r="M351" s="131"/>
    </row>
    <row r="352" spans="12:13" ht="12.75">
      <c r="L352" s="131"/>
      <c r="M352" s="131"/>
    </row>
    <row r="353" spans="12:13" ht="12.75">
      <c r="L353" s="131"/>
      <c r="M353" s="131"/>
    </row>
    <row r="354" spans="12:13" ht="12.75">
      <c r="L354" s="131"/>
      <c r="M354" s="131"/>
    </row>
    <row r="355" spans="12:13" ht="12.75">
      <c r="L355" s="131"/>
      <c r="M355" s="131"/>
    </row>
    <row r="356" spans="12:13" ht="12.75">
      <c r="L356" s="131"/>
      <c r="M356" s="131"/>
    </row>
    <row r="357" spans="12:13" ht="12.75">
      <c r="L357" s="131"/>
      <c r="M357" s="131"/>
    </row>
    <row r="358" spans="12:13" ht="12.75">
      <c r="L358" s="131"/>
      <c r="M358" s="131"/>
    </row>
    <row r="359" spans="12:13" ht="12.75">
      <c r="L359" s="131"/>
      <c r="M359" s="131"/>
    </row>
    <row r="360" spans="12:13" ht="12.75">
      <c r="L360" s="131"/>
      <c r="M360" s="131"/>
    </row>
    <row r="361" spans="12:13" ht="12.75">
      <c r="L361" s="131"/>
      <c r="M361" s="131"/>
    </row>
    <row r="362" spans="12:13" ht="12.75">
      <c r="L362" s="131"/>
      <c r="M362" s="131"/>
    </row>
    <row r="363" spans="12:13" ht="12.75">
      <c r="L363" s="131"/>
      <c r="M363" s="131"/>
    </row>
    <row r="364" spans="12:13" ht="12.75">
      <c r="L364" s="131"/>
      <c r="M364" s="131"/>
    </row>
    <row r="365" spans="12:13" ht="12.75">
      <c r="L365" s="131"/>
      <c r="M365" s="131"/>
    </row>
    <row r="366" spans="12:13" ht="12.75">
      <c r="L366" s="131"/>
      <c r="M366" s="131"/>
    </row>
    <row r="367" spans="12:13" ht="12.75">
      <c r="L367" s="131"/>
      <c r="M367" s="131"/>
    </row>
    <row r="368" spans="12:13" ht="12.75">
      <c r="L368" s="131"/>
      <c r="M368" s="131"/>
    </row>
    <row r="369" spans="12:13" ht="12.75">
      <c r="L369" s="131"/>
      <c r="M369" s="131"/>
    </row>
    <row r="370" spans="12:13" ht="12.75">
      <c r="L370" s="131"/>
      <c r="M370" s="131"/>
    </row>
    <row r="371" spans="12:13" ht="12.75">
      <c r="L371" s="131"/>
      <c r="M371" s="131"/>
    </row>
    <row r="372" spans="12:13" ht="12.75">
      <c r="L372" s="131"/>
      <c r="M372" s="131"/>
    </row>
    <row r="373" spans="12:13" ht="12.75">
      <c r="L373" s="131"/>
      <c r="M373" s="131"/>
    </row>
    <row r="374" spans="12:13" ht="12.75">
      <c r="L374" s="131"/>
      <c r="M374" s="131"/>
    </row>
    <row r="375" spans="12:13" ht="12.75">
      <c r="L375" s="131"/>
      <c r="M375" s="131"/>
    </row>
    <row r="376" spans="12:13" ht="12.75">
      <c r="L376" s="131"/>
      <c r="M376" s="131"/>
    </row>
    <row r="377" spans="12:13" ht="12.75">
      <c r="L377" s="131"/>
      <c r="M377" s="131"/>
    </row>
    <row r="378" spans="12:13" ht="12.75">
      <c r="L378" s="131"/>
      <c r="M378" s="131"/>
    </row>
    <row r="379" spans="12:13" ht="12.75">
      <c r="L379" s="131"/>
      <c r="M379" s="131"/>
    </row>
    <row r="380" spans="12:13" ht="12.75">
      <c r="L380" s="131"/>
      <c r="M380" s="131"/>
    </row>
    <row r="381" spans="12:13" ht="12.75">
      <c r="L381" s="131"/>
      <c r="M381" s="131"/>
    </row>
    <row r="382" spans="12:13" ht="12.75">
      <c r="L382" s="131"/>
      <c r="M382" s="131"/>
    </row>
    <row r="383" spans="12:13" ht="12.75">
      <c r="L383" s="131"/>
      <c r="M383" s="131"/>
    </row>
    <row r="384" spans="12:13" ht="12.75">
      <c r="L384" s="131"/>
      <c r="M384" s="131"/>
    </row>
    <row r="385" spans="12:13" ht="12.75">
      <c r="L385" s="131"/>
      <c r="M385" s="131"/>
    </row>
    <row r="386" spans="12:13" ht="12.75">
      <c r="L386" s="131"/>
      <c r="M386" s="131"/>
    </row>
    <row r="387" spans="12:13" ht="12.75">
      <c r="L387" s="131"/>
      <c r="M387" s="131"/>
    </row>
    <row r="388" spans="12:13" ht="12.75">
      <c r="L388" s="131"/>
      <c r="M388" s="131"/>
    </row>
    <row r="389" spans="12:13" ht="12.75">
      <c r="L389" s="131"/>
      <c r="M389" s="131"/>
    </row>
    <row r="390" spans="12:13" ht="12.75">
      <c r="L390" s="131"/>
      <c r="M390" s="131"/>
    </row>
    <row r="391" spans="12:13" ht="12.75">
      <c r="L391" s="131"/>
      <c r="M391" s="131"/>
    </row>
    <row r="392" spans="12:13" ht="12.75">
      <c r="L392" s="131"/>
      <c r="M392" s="131"/>
    </row>
    <row r="393" spans="12:13" ht="12.75">
      <c r="L393" s="131"/>
      <c r="M393" s="131"/>
    </row>
    <row r="394" spans="12:13" ht="12.75">
      <c r="L394" s="131"/>
      <c r="M394" s="131"/>
    </row>
    <row r="395" spans="12:13" ht="12.75">
      <c r="L395" s="131"/>
      <c r="M395" s="131"/>
    </row>
    <row r="396" spans="12:13" ht="12.75">
      <c r="L396" s="131"/>
      <c r="M396" s="131"/>
    </row>
    <row r="397" spans="12:13" ht="12.75">
      <c r="L397" s="131"/>
      <c r="M397" s="131"/>
    </row>
    <row r="398" spans="12:13" ht="12.75">
      <c r="L398" s="131"/>
      <c r="M398" s="131"/>
    </row>
    <row r="399" spans="12:13" ht="12.75">
      <c r="L399" s="131"/>
      <c r="M399" s="131"/>
    </row>
    <row r="400" spans="12:13" ht="12.75">
      <c r="L400" s="131"/>
      <c r="M400" s="131"/>
    </row>
    <row r="401" spans="12:13" ht="12.75">
      <c r="L401" s="131"/>
      <c r="M401" s="131"/>
    </row>
    <row r="402" spans="12:13" ht="12.75">
      <c r="L402" s="131"/>
      <c r="M402" s="131"/>
    </row>
    <row r="403" spans="12:13" ht="12.75">
      <c r="L403" s="131"/>
      <c r="M403" s="131"/>
    </row>
    <row r="404" spans="12:13" ht="12.75">
      <c r="L404" s="131"/>
      <c r="M404" s="131"/>
    </row>
    <row r="405" spans="12:13" ht="12.75">
      <c r="L405" s="131"/>
      <c r="M405" s="131"/>
    </row>
    <row r="406" spans="12:13" ht="12.75">
      <c r="L406" s="131"/>
      <c r="M406" s="131"/>
    </row>
    <row r="407" spans="12:13" ht="12.75">
      <c r="L407" s="131"/>
      <c r="M407" s="131"/>
    </row>
    <row r="408" spans="12:13" ht="12.75">
      <c r="L408" s="131"/>
      <c r="M408" s="131"/>
    </row>
    <row r="409" spans="12:13" ht="12.75">
      <c r="L409" s="131"/>
      <c r="M409" s="131"/>
    </row>
    <row r="410" spans="12:13" ht="12.75">
      <c r="L410" s="131"/>
      <c r="M410" s="131"/>
    </row>
    <row r="411" spans="12:13" ht="12.75">
      <c r="L411" s="131"/>
      <c r="M411" s="131"/>
    </row>
    <row r="412" spans="12:13" ht="12.75">
      <c r="L412" s="131"/>
      <c r="M412" s="131"/>
    </row>
    <row r="413" spans="12:13" ht="12.75">
      <c r="L413" s="131"/>
      <c r="M413" s="131"/>
    </row>
    <row r="414" spans="12:13" ht="12.75">
      <c r="L414" s="131"/>
      <c r="M414" s="131"/>
    </row>
    <row r="415" spans="12:13" ht="12.75">
      <c r="L415" s="131"/>
      <c r="M415" s="131"/>
    </row>
    <row r="416" spans="12:13" ht="12.75">
      <c r="L416" s="131"/>
      <c r="M416" s="131"/>
    </row>
    <row r="417" spans="12:13" ht="12.75">
      <c r="L417" s="131"/>
      <c r="M417" s="131"/>
    </row>
    <row r="418" spans="12:13" ht="12.75">
      <c r="L418" s="131"/>
      <c r="M418" s="131"/>
    </row>
    <row r="419" spans="12:13" ht="12.75">
      <c r="L419" s="131"/>
      <c r="M419" s="131"/>
    </row>
    <row r="420" spans="12:13" ht="12.75">
      <c r="L420" s="131"/>
      <c r="M420" s="131"/>
    </row>
    <row r="421" spans="12:13" ht="12.75">
      <c r="L421" s="131"/>
      <c r="M421" s="131"/>
    </row>
    <row r="422" spans="12:13" ht="12.75">
      <c r="L422" s="131"/>
      <c r="M422" s="131"/>
    </row>
    <row r="423" spans="12:13" ht="12.75">
      <c r="L423" s="131"/>
      <c r="M423" s="131"/>
    </row>
    <row r="424" spans="12:13" ht="12.75">
      <c r="L424" s="131"/>
      <c r="M424" s="131"/>
    </row>
    <row r="425" spans="12:13" ht="12.75">
      <c r="L425" s="131"/>
      <c r="M425" s="131"/>
    </row>
    <row r="426" spans="12:13" ht="12.75">
      <c r="L426" s="131"/>
      <c r="M426" s="131"/>
    </row>
    <row r="427" spans="12:13" ht="12.75">
      <c r="L427" s="131"/>
      <c r="M427" s="131"/>
    </row>
    <row r="428" spans="12:13" ht="12.75">
      <c r="L428" s="131"/>
      <c r="M428" s="131"/>
    </row>
    <row r="429" spans="12:13" ht="12.75">
      <c r="L429" s="131"/>
      <c r="M429" s="131"/>
    </row>
    <row r="430" spans="12:13" ht="12.75">
      <c r="L430" s="131"/>
      <c r="M430" s="131"/>
    </row>
    <row r="431" spans="12:13" ht="12.75">
      <c r="L431" s="131"/>
      <c r="M431" s="131"/>
    </row>
    <row r="432" spans="12:13" ht="12.75">
      <c r="L432" s="131"/>
      <c r="M432" s="131"/>
    </row>
    <row r="433" spans="12:13" ht="12.75">
      <c r="L433" s="131"/>
      <c r="M433" s="131"/>
    </row>
    <row r="434" spans="12:13" ht="12.75">
      <c r="L434" s="131"/>
      <c r="M434" s="131"/>
    </row>
    <row r="435" spans="12:13" ht="12.75">
      <c r="L435" s="131"/>
      <c r="M435" s="131"/>
    </row>
    <row r="436" spans="12:13" ht="12.75">
      <c r="L436" s="131"/>
      <c r="M436" s="131"/>
    </row>
    <row r="437" spans="12:13" ht="12.75">
      <c r="L437" s="131"/>
      <c r="M437" s="131"/>
    </row>
    <row r="438" spans="12:13" ht="12.75">
      <c r="L438" s="131"/>
      <c r="M438" s="131"/>
    </row>
    <row r="439" spans="12:13" ht="12.75">
      <c r="L439" s="131"/>
      <c r="M439" s="131"/>
    </row>
    <row r="440" spans="12:13" ht="12.75">
      <c r="L440" s="131"/>
      <c r="M440" s="131"/>
    </row>
    <row r="441" spans="12:13" ht="12.75">
      <c r="L441" s="131"/>
      <c r="M441" s="131"/>
    </row>
    <row r="442" spans="12:13" ht="12.75">
      <c r="L442" s="131"/>
      <c r="M442" s="131"/>
    </row>
    <row r="443" spans="12:13" ht="12.75">
      <c r="L443" s="131"/>
      <c r="M443" s="131"/>
    </row>
    <row r="444" spans="12:13" ht="12.75">
      <c r="L444" s="131"/>
      <c r="M444" s="131"/>
    </row>
    <row r="445" spans="12:13" ht="12.75">
      <c r="L445" s="131"/>
      <c r="M445" s="131"/>
    </row>
    <row r="446" spans="12:13" ht="12.75">
      <c r="L446" s="131"/>
      <c r="M446" s="131"/>
    </row>
    <row r="447" spans="12:13" ht="12.75">
      <c r="L447" s="131"/>
      <c r="M447" s="131"/>
    </row>
    <row r="448" spans="12:13" ht="12.75">
      <c r="L448" s="131"/>
      <c r="M448" s="131"/>
    </row>
    <row r="449" spans="12:13" ht="12.75">
      <c r="L449" s="131"/>
      <c r="M449" s="131"/>
    </row>
    <row r="450" spans="12:13" ht="12.75">
      <c r="L450" s="131"/>
      <c r="M450" s="131"/>
    </row>
    <row r="451" spans="12:13" ht="12.75">
      <c r="L451" s="131"/>
      <c r="M451" s="131"/>
    </row>
    <row r="452" spans="12:13" ht="12.75">
      <c r="L452" s="131"/>
      <c r="M452" s="131"/>
    </row>
    <row r="453" spans="12:13" ht="12.75">
      <c r="L453" s="131"/>
      <c r="M453" s="131"/>
    </row>
    <row r="454" spans="12:13" ht="12.75">
      <c r="L454" s="131"/>
      <c r="M454" s="131"/>
    </row>
    <row r="455" spans="12:13" ht="12.75">
      <c r="L455" s="131"/>
      <c r="M455" s="131"/>
    </row>
    <row r="456" spans="12:13" ht="12.75">
      <c r="L456" s="131"/>
      <c r="M456" s="131"/>
    </row>
    <row r="457" spans="12:13" ht="12.75">
      <c r="L457" s="131"/>
      <c r="M457" s="131"/>
    </row>
    <row r="458" spans="12:13" ht="12.75">
      <c r="L458" s="131"/>
      <c r="M458" s="131"/>
    </row>
    <row r="459" spans="12:13" ht="12.75">
      <c r="L459" s="131"/>
      <c r="M459" s="131"/>
    </row>
    <row r="460" spans="12:13" ht="12.75">
      <c r="L460" s="131"/>
      <c r="M460" s="131"/>
    </row>
    <row r="461" spans="12:13" ht="12.75">
      <c r="L461" s="131"/>
      <c r="M461" s="131"/>
    </row>
    <row r="462" spans="12:13" ht="12.75">
      <c r="L462" s="131"/>
      <c r="M462" s="131"/>
    </row>
    <row r="463" spans="12:13" ht="12.75">
      <c r="L463" s="131"/>
      <c r="M463" s="131"/>
    </row>
    <row r="464" spans="12:13" ht="12.75">
      <c r="L464" s="131"/>
      <c r="M464" s="131"/>
    </row>
    <row r="465" spans="12:13" ht="12.75">
      <c r="L465" s="131"/>
      <c r="M465" s="131"/>
    </row>
    <row r="466" spans="12:13" ht="12.75">
      <c r="L466" s="131"/>
      <c r="M466" s="131"/>
    </row>
    <row r="467" spans="12:13" ht="12.75">
      <c r="L467" s="131"/>
      <c r="M467" s="131"/>
    </row>
    <row r="468" spans="12:13" ht="12.75">
      <c r="L468" s="131"/>
      <c r="M468" s="131"/>
    </row>
    <row r="469" spans="12:13" ht="12.75">
      <c r="L469" s="131"/>
      <c r="M469" s="131"/>
    </row>
    <row r="470" spans="12:13" ht="12.75">
      <c r="L470" s="131"/>
      <c r="M470" s="131"/>
    </row>
    <row r="471" spans="12:13" ht="12.75">
      <c r="L471" s="131"/>
      <c r="M471" s="131"/>
    </row>
    <row r="472" spans="12:13" ht="12.75">
      <c r="L472" s="131"/>
      <c r="M472" s="131"/>
    </row>
    <row r="473" spans="12:13" ht="12.75">
      <c r="L473" s="131"/>
      <c r="M473" s="131"/>
    </row>
    <row r="474" spans="12:13" ht="12.75">
      <c r="L474" s="131"/>
      <c r="M474" s="131"/>
    </row>
    <row r="475" spans="12:13" ht="12.75">
      <c r="L475" s="131"/>
      <c r="M475" s="131"/>
    </row>
    <row r="476" spans="12:13" ht="12.75">
      <c r="L476" s="131"/>
      <c r="M476" s="131"/>
    </row>
    <row r="477" spans="12:13" ht="12.75">
      <c r="L477" s="131"/>
      <c r="M477" s="131"/>
    </row>
    <row r="478" spans="12:13" ht="12.75">
      <c r="L478" s="131"/>
      <c r="M478" s="131"/>
    </row>
    <row r="479" spans="12:13" ht="12.75">
      <c r="L479" s="131"/>
      <c r="M479" s="131"/>
    </row>
    <row r="480" spans="12:13" ht="12.75">
      <c r="L480" s="131"/>
      <c r="M480" s="131"/>
    </row>
    <row r="481" spans="12:13" ht="12.75">
      <c r="L481" s="131"/>
      <c r="M481" s="131"/>
    </row>
    <row r="482" spans="12:13" ht="12.75">
      <c r="L482" s="131"/>
      <c r="M482" s="131"/>
    </row>
    <row r="483" spans="12:13" ht="12.75">
      <c r="L483" s="131"/>
      <c r="M483" s="131"/>
    </row>
    <row r="484" spans="12:13" ht="12.75">
      <c r="L484" s="131"/>
      <c r="M484" s="131"/>
    </row>
    <row r="485" spans="12:13" ht="12.75">
      <c r="L485" s="131"/>
      <c r="M485" s="131"/>
    </row>
    <row r="486" spans="12:13" ht="12.75">
      <c r="L486" s="131"/>
      <c r="M486" s="131"/>
    </row>
    <row r="487" spans="12:13" ht="12.75">
      <c r="L487" s="131"/>
      <c r="M487" s="131"/>
    </row>
    <row r="488" spans="12:13" ht="12.75">
      <c r="L488" s="131"/>
      <c r="M488" s="131"/>
    </row>
    <row r="489" spans="12:13" ht="12.75">
      <c r="L489" s="131"/>
      <c r="M489" s="131"/>
    </row>
    <row r="490" spans="12:13" ht="12.75">
      <c r="L490" s="131"/>
      <c r="M490" s="131"/>
    </row>
    <row r="491" spans="12:13" ht="12.75">
      <c r="L491" s="131"/>
      <c r="M491" s="131"/>
    </row>
    <row r="492" spans="12:13" ht="12.75">
      <c r="L492" s="131"/>
      <c r="M492" s="131"/>
    </row>
    <row r="493" spans="12:13" ht="12.75">
      <c r="L493" s="131"/>
      <c r="M493" s="131"/>
    </row>
    <row r="494" spans="12:13" ht="12.75">
      <c r="L494" s="131"/>
      <c r="M494" s="131"/>
    </row>
    <row r="495" spans="12:13" ht="12.75">
      <c r="L495" s="131"/>
      <c r="M495" s="131"/>
    </row>
    <row r="496" spans="12:13" ht="12.75">
      <c r="L496" s="131"/>
      <c r="M496" s="131"/>
    </row>
    <row r="497" spans="12:13" ht="12.75">
      <c r="L497" s="131"/>
      <c r="M497" s="131"/>
    </row>
    <row r="498" spans="12:13" ht="12.75">
      <c r="L498" s="131"/>
      <c r="M498" s="131"/>
    </row>
    <row r="499" spans="12:13" ht="12.75">
      <c r="L499" s="131"/>
      <c r="M499" s="131"/>
    </row>
    <row r="500" spans="12:13" ht="12.75">
      <c r="L500" s="131"/>
      <c r="M500" s="131"/>
    </row>
    <row r="501" spans="12:13" ht="12.75">
      <c r="L501" s="131"/>
      <c r="M501" s="131"/>
    </row>
    <row r="502" spans="12:13" ht="12.75">
      <c r="L502" s="131"/>
      <c r="M502" s="131"/>
    </row>
    <row r="503" spans="12:13" ht="12.75">
      <c r="L503" s="131"/>
      <c r="M503" s="131"/>
    </row>
    <row r="504" spans="12:13" ht="12.75">
      <c r="L504" s="131"/>
      <c r="M504" s="131"/>
    </row>
    <row r="505" spans="12:13" ht="12.75">
      <c r="L505" s="131"/>
      <c r="M505" s="131"/>
    </row>
    <row r="506" spans="12:13" ht="12.75">
      <c r="L506" s="131"/>
      <c r="M506" s="131"/>
    </row>
    <row r="507" spans="12:13" ht="12.75">
      <c r="L507" s="131"/>
      <c r="M507" s="131"/>
    </row>
    <row r="508" spans="12:13" ht="12.75">
      <c r="L508" s="131"/>
      <c r="M508" s="131"/>
    </row>
    <row r="509" spans="12:13" ht="12.75">
      <c r="L509" s="131"/>
      <c r="M509" s="131"/>
    </row>
    <row r="510" spans="12:13" ht="12.75">
      <c r="L510" s="131"/>
      <c r="M510" s="131"/>
    </row>
    <row r="511" spans="12:13" ht="12.75">
      <c r="L511" s="131"/>
      <c r="M511" s="131"/>
    </row>
    <row r="512" spans="12:13" ht="12.75">
      <c r="L512" s="131"/>
      <c r="M512" s="131"/>
    </row>
    <row r="513" spans="12:13" ht="12.75">
      <c r="L513" s="131"/>
      <c r="M513" s="131"/>
    </row>
    <row r="514" spans="12:13" ht="12.75">
      <c r="L514" s="131"/>
      <c r="M514" s="131"/>
    </row>
    <row r="515" spans="12:13" ht="12.75">
      <c r="L515" s="131"/>
      <c r="M515" s="131"/>
    </row>
    <row r="516" spans="12:13" ht="12.75">
      <c r="L516" s="131"/>
      <c r="M516" s="131"/>
    </row>
    <row r="517" spans="12:13" ht="12.75">
      <c r="L517" s="131"/>
      <c r="M517" s="131"/>
    </row>
    <row r="518" spans="12:13" ht="12.75">
      <c r="L518" s="131"/>
      <c r="M518" s="131"/>
    </row>
    <row r="519" spans="12:13" ht="12.75">
      <c r="L519" s="131"/>
      <c r="M519" s="131"/>
    </row>
    <row r="520" spans="12:13" ht="12.75">
      <c r="L520" s="131"/>
      <c r="M520" s="131"/>
    </row>
    <row r="521" spans="12:13" ht="12.75">
      <c r="L521" s="131"/>
      <c r="M521" s="131"/>
    </row>
    <row r="522" spans="12:13" ht="12.75">
      <c r="L522" s="131"/>
      <c r="M522" s="131"/>
    </row>
    <row r="523" spans="12:13" ht="12.75">
      <c r="L523" s="131"/>
      <c r="M523" s="131"/>
    </row>
    <row r="524" spans="12:13" ht="12.75">
      <c r="L524" s="131"/>
      <c r="M524" s="131"/>
    </row>
    <row r="525" spans="12:13" ht="12.75">
      <c r="L525" s="131"/>
      <c r="M525" s="131"/>
    </row>
    <row r="526" spans="12:13" ht="12.75">
      <c r="L526" s="131"/>
      <c r="M526" s="131"/>
    </row>
    <row r="527" spans="12:13" ht="12.75">
      <c r="L527" s="131"/>
      <c r="M527" s="131"/>
    </row>
    <row r="528" spans="12:13" ht="12.75">
      <c r="L528" s="131"/>
      <c r="M528" s="131"/>
    </row>
    <row r="529" spans="12:13" ht="12.75">
      <c r="L529" s="131"/>
      <c r="M529" s="131"/>
    </row>
    <row r="530" spans="12:13" ht="12.75">
      <c r="L530" s="131"/>
      <c r="M530" s="131"/>
    </row>
    <row r="531" spans="12:13" ht="12.75">
      <c r="L531" s="131"/>
      <c r="M531" s="131"/>
    </row>
    <row r="532" spans="12:13" ht="12.75">
      <c r="L532" s="131"/>
      <c r="M532" s="131"/>
    </row>
    <row r="533" spans="12:13" ht="12.75">
      <c r="L533" s="131"/>
      <c r="M533" s="131"/>
    </row>
    <row r="534" spans="12:13" ht="12.75">
      <c r="L534" s="131"/>
      <c r="M534" s="131"/>
    </row>
    <row r="535" spans="12:13" ht="12.75">
      <c r="L535" s="131"/>
      <c r="M535" s="131"/>
    </row>
    <row r="536" spans="12:13" ht="12.75">
      <c r="L536" s="131"/>
      <c r="M536" s="131"/>
    </row>
    <row r="537" spans="12:13" ht="12.75">
      <c r="L537" s="131"/>
      <c r="M537" s="131"/>
    </row>
    <row r="538" spans="12:13" ht="12.75">
      <c r="L538" s="131"/>
      <c r="M538" s="131"/>
    </row>
    <row r="539" spans="12:13" ht="12.75">
      <c r="L539" s="131"/>
      <c r="M539" s="131"/>
    </row>
    <row r="540" spans="12:13" ht="12.75">
      <c r="L540" s="131"/>
      <c r="M540" s="131"/>
    </row>
    <row r="541" spans="12:13" ht="12.75">
      <c r="L541" s="131"/>
      <c r="M541" s="131"/>
    </row>
    <row r="542" spans="12:13" ht="12.75">
      <c r="L542" s="131"/>
      <c r="M542" s="131"/>
    </row>
    <row r="543" spans="12:13" ht="12.75">
      <c r="L543" s="131"/>
      <c r="M543" s="131"/>
    </row>
    <row r="544" spans="12:13" ht="12.75">
      <c r="L544" s="131"/>
      <c r="M544" s="131"/>
    </row>
    <row r="545" spans="12:13" ht="12.75">
      <c r="L545" s="131"/>
      <c r="M545" s="131"/>
    </row>
    <row r="546" spans="12:13" ht="12.75">
      <c r="L546" s="131"/>
      <c r="M546" s="131"/>
    </row>
    <row r="547" spans="12:13" ht="12.75">
      <c r="L547" s="131"/>
      <c r="M547" s="131"/>
    </row>
    <row r="548" spans="12:13" ht="12.75">
      <c r="L548" s="131"/>
      <c r="M548" s="131"/>
    </row>
    <row r="549" spans="12:13" ht="12.75">
      <c r="L549" s="131"/>
      <c r="M549" s="131"/>
    </row>
    <row r="550" spans="12:13" ht="12.75">
      <c r="L550" s="131"/>
      <c r="M550" s="131"/>
    </row>
    <row r="551" spans="12:13" ht="12.75">
      <c r="L551" s="131"/>
      <c r="M551" s="131"/>
    </row>
    <row r="552" spans="12:13" ht="12.75">
      <c r="L552" s="131"/>
      <c r="M552" s="131"/>
    </row>
    <row r="553" spans="12:13" ht="12.75">
      <c r="L553" s="131"/>
      <c r="M553" s="131"/>
    </row>
    <row r="554" spans="12:13" ht="12.75">
      <c r="L554" s="131"/>
      <c r="M554" s="131"/>
    </row>
    <row r="555" spans="12:13" ht="12.75">
      <c r="L555" s="131"/>
      <c r="M555" s="131"/>
    </row>
    <row r="556" spans="12:13" ht="12.75">
      <c r="L556" s="131"/>
      <c r="M556" s="131"/>
    </row>
    <row r="557" spans="12:13" ht="12.75">
      <c r="L557" s="131"/>
      <c r="M557" s="131"/>
    </row>
    <row r="558" spans="12:13" ht="12.75">
      <c r="L558" s="131"/>
      <c r="M558" s="131"/>
    </row>
    <row r="559" spans="12:13" ht="12.75">
      <c r="L559" s="131"/>
      <c r="M559" s="131"/>
    </row>
    <row r="560" spans="12:13" ht="12.75">
      <c r="L560" s="131"/>
      <c r="M560" s="131"/>
    </row>
    <row r="561" spans="12:13" ht="12.75">
      <c r="L561" s="131"/>
      <c r="M561" s="131"/>
    </row>
    <row r="562" spans="12:13" ht="12.75">
      <c r="L562" s="131"/>
      <c r="M562" s="131"/>
    </row>
    <row r="563" spans="12:13" ht="12.75">
      <c r="L563" s="131"/>
      <c r="M563" s="131"/>
    </row>
    <row r="564" spans="12:13" ht="12.75">
      <c r="L564" s="131"/>
      <c r="M564" s="131"/>
    </row>
    <row r="565" spans="12:13" ht="12.75">
      <c r="L565" s="131"/>
      <c r="M565" s="131"/>
    </row>
    <row r="566" spans="12:13" ht="12.75">
      <c r="L566" s="131"/>
      <c r="M566" s="131"/>
    </row>
    <row r="567" spans="12:13" ht="12.75">
      <c r="L567" s="131"/>
      <c r="M567" s="131"/>
    </row>
    <row r="568" spans="12:13" ht="12.75">
      <c r="L568" s="131"/>
      <c r="M568" s="131"/>
    </row>
    <row r="569" spans="12:13" ht="12.75">
      <c r="L569" s="131"/>
      <c r="M569" s="131"/>
    </row>
    <row r="570" spans="12:13" ht="12.75">
      <c r="L570" s="131"/>
      <c r="M570" s="131"/>
    </row>
    <row r="571" spans="12:13" ht="12.75">
      <c r="L571" s="131"/>
      <c r="M571" s="131"/>
    </row>
    <row r="572" spans="12:13" ht="12.75">
      <c r="L572" s="131"/>
      <c r="M572" s="131"/>
    </row>
    <row r="573" spans="12:13" ht="12.75">
      <c r="L573" s="131"/>
      <c r="M573" s="131"/>
    </row>
    <row r="574" spans="12:13" ht="12.75">
      <c r="L574" s="131"/>
      <c r="M574" s="131"/>
    </row>
    <row r="575" spans="12:13" ht="12.75">
      <c r="L575" s="131"/>
      <c r="M575" s="131"/>
    </row>
    <row r="576" spans="12:13" ht="12.75">
      <c r="L576" s="131"/>
      <c r="M576" s="131"/>
    </row>
    <row r="577" spans="12:13" ht="12.75">
      <c r="L577" s="131"/>
      <c r="M577" s="131"/>
    </row>
    <row r="578" spans="12:13" ht="12.75">
      <c r="L578" s="131"/>
      <c r="M578" s="131"/>
    </row>
    <row r="579" spans="12:13" ht="12.75">
      <c r="L579" s="131"/>
      <c r="M579" s="131"/>
    </row>
    <row r="580" spans="12:13" ht="12.75">
      <c r="L580" s="131"/>
      <c r="M580" s="131"/>
    </row>
    <row r="581" spans="12:13" ht="12.75">
      <c r="L581" s="131"/>
      <c r="M581" s="131"/>
    </row>
    <row r="582" spans="12:13" ht="12.75">
      <c r="L582" s="131"/>
      <c r="M582" s="131"/>
    </row>
    <row r="583" spans="12:13" ht="12.75">
      <c r="L583" s="131"/>
      <c r="M583" s="131"/>
    </row>
    <row r="584" spans="12:13" ht="12.75">
      <c r="L584" s="131"/>
      <c r="M584" s="131"/>
    </row>
    <row r="585" spans="12:13" ht="12.75">
      <c r="L585" s="131"/>
      <c r="M585" s="131"/>
    </row>
    <row r="586" spans="12:13" ht="12.75">
      <c r="L586" s="131"/>
      <c r="M586" s="131"/>
    </row>
    <row r="587" spans="12:13" ht="12.75">
      <c r="L587" s="131"/>
      <c r="M587" s="131"/>
    </row>
    <row r="588" spans="12:13" ht="12.75">
      <c r="L588" s="131"/>
      <c r="M588" s="131"/>
    </row>
    <row r="589" spans="12:13" ht="12.75">
      <c r="L589" s="131"/>
      <c r="M589" s="131"/>
    </row>
    <row r="590" spans="12:13" ht="12.75">
      <c r="L590" s="131"/>
      <c r="M590" s="131"/>
    </row>
    <row r="591" spans="12:13" ht="12.75">
      <c r="L591" s="131"/>
      <c r="M591" s="131"/>
    </row>
    <row r="592" spans="12:13" ht="12.75">
      <c r="L592" s="131"/>
      <c r="M592" s="131"/>
    </row>
    <row r="593" spans="12:13" ht="12.75">
      <c r="L593" s="131"/>
      <c r="M593" s="131"/>
    </row>
    <row r="594" spans="12:13" ht="12.75">
      <c r="L594" s="131"/>
      <c r="M594" s="131"/>
    </row>
    <row r="595" spans="12:13" ht="12.75">
      <c r="L595" s="131"/>
      <c r="M595" s="131"/>
    </row>
    <row r="596" spans="12:13" ht="12.75">
      <c r="L596" s="131"/>
      <c r="M596" s="131"/>
    </row>
    <row r="597" spans="12:13" ht="12.75">
      <c r="L597" s="131"/>
      <c r="M597" s="131"/>
    </row>
    <row r="598" spans="12:13" ht="12.75">
      <c r="L598" s="131"/>
      <c r="M598" s="131"/>
    </row>
    <row r="599" spans="12:13" ht="12.75">
      <c r="L599" s="131"/>
      <c r="M599" s="131"/>
    </row>
    <row r="600" spans="12:13" ht="12.75">
      <c r="L600" s="131"/>
      <c r="M600" s="131"/>
    </row>
    <row r="601" spans="12:13" ht="12.75">
      <c r="L601" s="131"/>
      <c r="M601" s="131"/>
    </row>
    <row r="602" spans="12:13" ht="12.75">
      <c r="L602" s="131"/>
      <c r="M602" s="131"/>
    </row>
    <row r="603" spans="12:13" ht="12.75">
      <c r="L603" s="131"/>
      <c r="M603" s="131"/>
    </row>
    <row r="604" spans="12:13" ht="12.75">
      <c r="L604" s="131"/>
      <c r="M604" s="131"/>
    </row>
    <row r="605" spans="12:13" ht="12.75">
      <c r="L605" s="131"/>
      <c r="M605" s="131"/>
    </row>
    <row r="606" spans="12:13" ht="12.75">
      <c r="L606" s="131"/>
      <c r="M606" s="131"/>
    </row>
    <row r="607" spans="12:13" ht="12.75">
      <c r="L607" s="131"/>
      <c r="M607" s="131"/>
    </row>
    <row r="608" spans="12:13" ht="12.75">
      <c r="L608" s="131"/>
      <c r="M608" s="131"/>
    </row>
    <row r="609" spans="12:13" ht="12.75">
      <c r="L609" s="131"/>
      <c r="M609" s="131"/>
    </row>
    <row r="610" spans="12:13" ht="12.75">
      <c r="L610" s="131"/>
      <c r="M610" s="131"/>
    </row>
    <row r="611" spans="12:13" ht="12.75">
      <c r="L611" s="131"/>
      <c r="M611" s="131"/>
    </row>
    <row r="612" spans="12:13" ht="12.75">
      <c r="L612" s="131"/>
      <c r="M612" s="131"/>
    </row>
    <row r="613" spans="12:13" ht="12.75">
      <c r="L613" s="131"/>
      <c r="M613" s="131"/>
    </row>
    <row r="614" spans="12:13" ht="12.75">
      <c r="L614" s="131"/>
      <c r="M614" s="131"/>
    </row>
    <row r="615" spans="12:13" ht="12.75">
      <c r="L615" s="131"/>
      <c r="M615" s="131"/>
    </row>
    <row r="616" spans="12:13" ht="12.75">
      <c r="L616" s="131"/>
      <c r="M616" s="131"/>
    </row>
    <row r="617" spans="12:13" ht="12.75">
      <c r="L617" s="131"/>
      <c r="M617" s="131"/>
    </row>
    <row r="618" spans="12:13" ht="12.75">
      <c r="L618" s="131"/>
      <c r="M618" s="131"/>
    </row>
    <row r="619" spans="12:13" ht="12.75">
      <c r="L619" s="131"/>
      <c r="M619" s="131"/>
    </row>
    <row r="620" spans="12:13" ht="12.75">
      <c r="L620" s="131"/>
      <c r="M620" s="131"/>
    </row>
    <row r="621" spans="12:13" ht="12.75">
      <c r="L621" s="131"/>
      <c r="M621" s="131"/>
    </row>
    <row r="622" spans="12:13" ht="12.75">
      <c r="L622" s="131"/>
      <c r="M622" s="131"/>
    </row>
    <row r="623" spans="12:13" ht="12.75">
      <c r="L623" s="131"/>
      <c r="M623" s="131"/>
    </row>
    <row r="624" spans="12:13" ht="12.75">
      <c r="L624" s="131"/>
      <c r="M624" s="131"/>
    </row>
    <row r="625" spans="12:13" ht="12.75">
      <c r="L625" s="131"/>
      <c r="M625" s="131"/>
    </row>
    <row r="626" spans="12:13" ht="12.75">
      <c r="L626" s="131"/>
      <c r="M626" s="131"/>
    </row>
    <row r="627" spans="12:13" ht="12.75">
      <c r="L627" s="131"/>
      <c r="M627" s="131"/>
    </row>
    <row r="628" spans="12:13" ht="12.75">
      <c r="L628" s="131"/>
      <c r="M628" s="131"/>
    </row>
    <row r="629" spans="12:13" ht="12.75">
      <c r="L629" s="131"/>
      <c r="M629" s="131"/>
    </row>
    <row r="630" spans="12:13" ht="12.75">
      <c r="L630" s="131"/>
      <c r="M630" s="131"/>
    </row>
    <row r="631" spans="12:13" ht="12.75">
      <c r="L631" s="131"/>
      <c r="M631" s="131"/>
    </row>
    <row r="632" spans="12:13" ht="12.75">
      <c r="L632" s="131"/>
      <c r="M632" s="131"/>
    </row>
    <row r="633" spans="12:13" ht="12.75">
      <c r="L633" s="131"/>
      <c r="M633" s="131"/>
    </row>
    <row r="634" spans="12:13" ht="12.75">
      <c r="L634" s="131"/>
      <c r="M634" s="131"/>
    </row>
    <row r="635" spans="12:13" ht="12.75">
      <c r="L635" s="131"/>
      <c r="M635" s="131"/>
    </row>
    <row r="636" spans="12:13" ht="12.75">
      <c r="L636" s="131"/>
      <c r="M636" s="131"/>
    </row>
    <row r="637" spans="12:13" ht="12.75">
      <c r="L637" s="131"/>
      <c r="M637" s="131"/>
    </row>
    <row r="638" spans="12:13" ht="12.75">
      <c r="L638" s="131"/>
      <c r="M638" s="131"/>
    </row>
    <row r="639" spans="12:13" ht="12.75">
      <c r="L639" s="131"/>
      <c r="M639" s="131"/>
    </row>
    <row r="640" spans="12:13" ht="12.75">
      <c r="L640" s="131"/>
      <c r="M640" s="131"/>
    </row>
    <row r="641" spans="12:13" ht="12.75">
      <c r="L641" s="131"/>
      <c r="M641" s="131"/>
    </row>
    <row r="642" spans="12:13" ht="12.75">
      <c r="L642" s="131"/>
      <c r="M642" s="131"/>
    </row>
    <row r="643" spans="12:13" ht="12.75">
      <c r="L643" s="131"/>
      <c r="M643" s="131"/>
    </row>
    <row r="644" spans="12:13" ht="12.75">
      <c r="L644" s="131"/>
      <c r="M644" s="131"/>
    </row>
    <row r="645" spans="12:13" ht="12.75">
      <c r="L645" s="131"/>
      <c r="M645" s="131"/>
    </row>
    <row r="646" spans="12:13" ht="12.75">
      <c r="L646" s="131"/>
      <c r="M646" s="131"/>
    </row>
    <row r="647" spans="12:13" ht="12.75">
      <c r="L647" s="131"/>
      <c r="M647" s="131"/>
    </row>
    <row r="648" spans="12:13" ht="12.75">
      <c r="L648" s="131"/>
      <c r="M648" s="131"/>
    </row>
    <row r="649" spans="12:13" ht="12.75">
      <c r="L649" s="131"/>
      <c r="M649" s="131"/>
    </row>
    <row r="650" spans="12:13" ht="12.75">
      <c r="L650" s="131"/>
      <c r="M650" s="131"/>
    </row>
    <row r="651" spans="12:13" ht="12.75">
      <c r="L651" s="131"/>
      <c r="M651" s="131"/>
    </row>
    <row r="652" spans="12:13" ht="12.75">
      <c r="L652" s="131"/>
      <c r="M652" s="131"/>
    </row>
    <row r="653" spans="12:13" ht="12.75">
      <c r="L653" s="131"/>
      <c r="M653" s="131"/>
    </row>
    <row r="654" spans="12:13" ht="12.75">
      <c r="L654" s="131"/>
      <c r="M654" s="131"/>
    </row>
    <row r="655" spans="12:13" ht="12.75">
      <c r="L655" s="131"/>
      <c r="M655" s="131"/>
    </row>
    <row r="656" spans="12:13" ht="12.75">
      <c r="L656" s="131"/>
      <c r="M656" s="131"/>
    </row>
    <row r="657" spans="12:13" ht="12.75">
      <c r="L657" s="131"/>
      <c r="M657" s="131"/>
    </row>
    <row r="658" spans="12:13" ht="12.75">
      <c r="L658" s="131"/>
      <c r="M658" s="131"/>
    </row>
    <row r="659" spans="12:13" ht="12.75">
      <c r="L659" s="131"/>
      <c r="M659" s="131"/>
    </row>
    <row r="660" spans="12:13" ht="12.75">
      <c r="L660" s="131"/>
      <c r="M660" s="131"/>
    </row>
    <row r="661" spans="12:13" ht="12.75">
      <c r="L661" s="131"/>
      <c r="M661" s="131"/>
    </row>
    <row r="662" spans="12:13" ht="12.75">
      <c r="L662" s="131"/>
      <c r="M662" s="131"/>
    </row>
    <row r="663" spans="12:13" ht="12.75">
      <c r="L663" s="131"/>
      <c r="M663" s="131"/>
    </row>
    <row r="664" spans="12:13" ht="12.75">
      <c r="L664" s="131"/>
      <c r="M664" s="131"/>
    </row>
    <row r="665" spans="12:13" ht="12.75">
      <c r="L665" s="131"/>
      <c r="M665" s="131"/>
    </row>
    <row r="666" spans="12:13" ht="12.75">
      <c r="L666" s="131"/>
      <c r="M666" s="131"/>
    </row>
    <row r="667" spans="12:13" ht="12.75">
      <c r="L667" s="131"/>
      <c r="M667" s="131"/>
    </row>
    <row r="668" spans="12:13" ht="12.75">
      <c r="L668" s="131"/>
      <c r="M668" s="131"/>
    </row>
    <row r="669" spans="12:13" ht="12.75">
      <c r="L669" s="131"/>
      <c r="M669" s="131"/>
    </row>
    <row r="670" spans="12:13" ht="12.75">
      <c r="L670" s="131"/>
      <c r="M670" s="131"/>
    </row>
    <row r="671" spans="12:13" ht="12.75">
      <c r="L671" s="131"/>
      <c r="M671" s="131"/>
    </row>
    <row r="672" spans="12:13" ht="12.75">
      <c r="L672" s="131"/>
      <c r="M672" s="131"/>
    </row>
    <row r="673" spans="12:13" ht="12.75">
      <c r="L673" s="131"/>
      <c r="M673" s="131"/>
    </row>
    <row r="674" spans="12:13" ht="12.75">
      <c r="L674" s="131"/>
      <c r="M674" s="131"/>
    </row>
    <row r="675" spans="12:13" ht="12.75">
      <c r="L675" s="131"/>
      <c r="M675" s="131"/>
    </row>
    <row r="676" spans="12:13" ht="12.75">
      <c r="L676" s="131"/>
      <c r="M676" s="131"/>
    </row>
    <row r="677" spans="12:13" ht="12.75">
      <c r="L677" s="131"/>
      <c r="M677" s="131"/>
    </row>
    <row r="678" spans="12:13" ht="12.75">
      <c r="L678" s="131"/>
      <c r="M678" s="131"/>
    </row>
    <row r="679" spans="12:13" ht="12.75">
      <c r="L679" s="131"/>
      <c r="M679" s="131"/>
    </row>
    <row r="680" spans="12:13" ht="12.75">
      <c r="L680" s="131"/>
      <c r="M680" s="131"/>
    </row>
    <row r="681" spans="12:13" ht="12.75">
      <c r="L681" s="131"/>
      <c r="M681" s="131"/>
    </row>
    <row r="682" spans="12:13" ht="12.75">
      <c r="L682" s="131"/>
      <c r="M682" s="131"/>
    </row>
    <row r="683" spans="12:13" ht="12.75">
      <c r="L683" s="131"/>
      <c r="M683" s="131"/>
    </row>
    <row r="684" spans="12:13" ht="12.75">
      <c r="L684" s="131"/>
      <c r="M684" s="131"/>
    </row>
    <row r="685" spans="12:13" ht="12.75">
      <c r="L685" s="131"/>
      <c r="M685" s="131"/>
    </row>
    <row r="686" spans="12:13" ht="12.75">
      <c r="L686" s="131"/>
      <c r="M686" s="131"/>
    </row>
    <row r="687" spans="12:13" ht="12.75">
      <c r="L687" s="131"/>
      <c r="M687" s="131"/>
    </row>
    <row r="688" spans="12:13" ht="12.75">
      <c r="L688" s="131"/>
      <c r="M688" s="131"/>
    </row>
    <row r="689" spans="12:13" ht="12.75">
      <c r="L689" s="131"/>
      <c r="M689" s="131"/>
    </row>
    <row r="690" spans="12:13" ht="12.75">
      <c r="L690" s="131"/>
      <c r="M690" s="131"/>
    </row>
    <row r="691" spans="12:13" ht="12.75">
      <c r="L691" s="131"/>
      <c r="M691" s="131"/>
    </row>
    <row r="692" spans="12:13" ht="12.75">
      <c r="L692" s="131"/>
      <c r="M692" s="131"/>
    </row>
    <row r="693" spans="12:13" ht="12.75">
      <c r="L693" s="131"/>
      <c r="M693" s="131"/>
    </row>
    <row r="694" spans="12:13" ht="12.75">
      <c r="L694" s="131"/>
      <c r="M694" s="131"/>
    </row>
    <row r="695" spans="12:13" ht="12.75">
      <c r="L695" s="131"/>
      <c r="M695" s="131"/>
    </row>
    <row r="696" spans="12:13" ht="12.75">
      <c r="L696" s="131"/>
      <c r="M696" s="131"/>
    </row>
    <row r="697" spans="12:13" ht="12.75">
      <c r="L697" s="131"/>
      <c r="M697" s="131"/>
    </row>
    <row r="698" spans="12:13" ht="12.75">
      <c r="L698" s="131"/>
      <c r="M698" s="131"/>
    </row>
    <row r="699" spans="12:13" ht="12.75">
      <c r="L699" s="131"/>
      <c r="M699" s="131"/>
    </row>
    <row r="700" spans="12:13" ht="12.75">
      <c r="L700" s="131"/>
      <c r="M700" s="131"/>
    </row>
    <row r="701" spans="12:13" ht="12.75">
      <c r="L701" s="131"/>
      <c r="M701" s="131"/>
    </row>
    <row r="702" spans="12:13" ht="12.75">
      <c r="L702" s="131"/>
      <c r="M702" s="131"/>
    </row>
    <row r="703" spans="12:13" ht="12.75">
      <c r="L703" s="131"/>
      <c r="M703" s="131"/>
    </row>
    <row r="704" spans="12:13" ht="12.75">
      <c r="L704" s="131"/>
      <c r="M704" s="131"/>
    </row>
    <row r="705" spans="12:13" ht="12.75">
      <c r="L705" s="131"/>
      <c r="M705" s="131"/>
    </row>
    <row r="706" spans="12:13" ht="12.75">
      <c r="L706" s="131"/>
      <c r="M706" s="131"/>
    </row>
    <row r="707" spans="12:13" ht="12.75">
      <c r="L707" s="131"/>
      <c r="M707" s="131"/>
    </row>
    <row r="708" spans="12:13" ht="12.75">
      <c r="L708" s="131"/>
      <c r="M708" s="131"/>
    </row>
    <row r="709" spans="12:13" ht="12.75">
      <c r="L709" s="131"/>
      <c r="M709" s="131"/>
    </row>
    <row r="710" spans="12:13" ht="12.75">
      <c r="L710" s="131"/>
      <c r="M710" s="131"/>
    </row>
    <row r="711" spans="12:13" ht="12.75">
      <c r="L711" s="131"/>
      <c r="M711" s="131"/>
    </row>
    <row r="712" spans="12:13" ht="12.75">
      <c r="L712" s="131"/>
      <c r="M712" s="131"/>
    </row>
    <row r="713" spans="12:13" ht="12.75">
      <c r="L713" s="131"/>
      <c r="M713" s="131"/>
    </row>
    <row r="714" spans="12:13" ht="12.75">
      <c r="L714" s="131"/>
      <c r="M714" s="131"/>
    </row>
    <row r="715" spans="12:13" ht="12.75">
      <c r="L715" s="131"/>
      <c r="M715" s="131"/>
    </row>
    <row r="716" spans="12:13" ht="12.75">
      <c r="L716" s="131"/>
      <c r="M716" s="131"/>
    </row>
    <row r="717" spans="12:13" ht="12.75">
      <c r="L717" s="131"/>
      <c r="M717" s="131"/>
    </row>
    <row r="718" spans="12:13" ht="12.75">
      <c r="L718" s="131"/>
      <c r="M718" s="131"/>
    </row>
    <row r="719" spans="12:13" ht="12.75">
      <c r="L719" s="131"/>
      <c r="M719" s="131"/>
    </row>
    <row r="720" spans="12:13" ht="12.75">
      <c r="L720" s="131"/>
      <c r="M720" s="131"/>
    </row>
    <row r="721" spans="12:13" ht="12.75">
      <c r="L721" s="131"/>
      <c r="M721" s="131"/>
    </row>
    <row r="722" spans="12:13" ht="12.75">
      <c r="L722" s="131"/>
      <c r="M722" s="131"/>
    </row>
    <row r="723" spans="12:13" ht="12.75">
      <c r="L723" s="131"/>
      <c r="M723" s="131"/>
    </row>
    <row r="724" spans="12:13" ht="12.75">
      <c r="L724" s="131"/>
      <c r="M724" s="131"/>
    </row>
    <row r="725" spans="12:13" ht="12.75">
      <c r="L725" s="131"/>
      <c r="M725" s="131"/>
    </row>
    <row r="726" spans="12:13" ht="12.75">
      <c r="L726" s="131"/>
      <c r="M726" s="131"/>
    </row>
    <row r="727" spans="12:13" ht="12.75">
      <c r="L727" s="131"/>
      <c r="M727" s="131"/>
    </row>
    <row r="728" spans="12:13" ht="12.75">
      <c r="L728" s="131"/>
      <c r="M728" s="131"/>
    </row>
    <row r="729" spans="12:13" ht="12.75">
      <c r="L729" s="131"/>
      <c r="M729" s="131"/>
    </row>
    <row r="730" spans="12:13" ht="12.75">
      <c r="L730" s="131"/>
      <c r="M730" s="131"/>
    </row>
    <row r="731" spans="12:13" ht="12.75">
      <c r="L731" s="131"/>
      <c r="M731" s="131"/>
    </row>
    <row r="732" spans="12:13" ht="12.75">
      <c r="L732" s="131"/>
      <c r="M732" s="131"/>
    </row>
    <row r="733" spans="12:13" ht="12.75">
      <c r="L733" s="131"/>
      <c r="M733" s="131"/>
    </row>
    <row r="734" spans="12:13" ht="12.75">
      <c r="L734" s="131"/>
      <c r="M734" s="131"/>
    </row>
    <row r="735" spans="12:13" ht="12.75">
      <c r="L735" s="131"/>
      <c r="M735" s="131"/>
    </row>
    <row r="736" spans="12:13" ht="12.75">
      <c r="L736" s="131"/>
      <c r="M736" s="131"/>
    </row>
    <row r="737" spans="12:13" ht="12.75">
      <c r="L737" s="131"/>
      <c r="M737" s="131"/>
    </row>
    <row r="738" spans="12:13" ht="12.75">
      <c r="L738" s="131"/>
      <c r="M738" s="131"/>
    </row>
    <row r="739" spans="12:13" ht="12.75">
      <c r="L739" s="131"/>
      <c r="M739" s="131"/>
    </row>
    <row r="740" spans="12:13" ht="12.75">
      <c r="L740" s="131"/>
      <c r="M740" s="131"/>
    </row>
    <row r="741" spans="12:13" ht="12.75">
      <c r="L741" s="131"/>
      <c r="M741" s="131"/>
    </row>
    <row r="742" spans="12:13" ht="12.75">
      <c r="L742" s="131"/>
      <c r="M742" s="131"/>
    </row>
    <row r="743" spans="12:13" ht="12.75">
      <c r="L743" s="131"/>
      <c r="M743" s="131"/>
    </row>
    <row r="744" spans="12:13" ht="12.75">
      <c r="L744" s="131"/>
      <c r="M744" s="131"/>
    </row>
    <row r="745" spans="12:13" ht="12.75">
      <c r="L745" s="131"/>
      <c r="M745" s="131"/>
    </row>
    <row r="746" spans="12:13" ht="12.75">
      <c r="L746" s="131"/>
      <c r="M746" s="131"/>
    </row>
    <row r="747" spans="12:13" ht="12.75">
      <c r="L747" s="131"/>
      <c r="M747" s="131"/>
    </row>
    <row r="748" spans="12:13" ht="12.75">
      <c r="L748" s="131"/>
      <c r="M748" s="131"/>
    </row>
    <row r="749" spans="12:13" ht="12.75">
      <c r="L749" s="131"/>
      <c r="M749" s="131"/>
    </row>
    <row r="750" spans="12:13" ht="12.75">
      <c r="L750" s="131"/>
      <c r="M750" s="131"/>
    </row>
    <row r="751" spans="12:13" ht="12.75">
      <c r="L751" s="131"/>
      <c r="M751" s="131"/>
    </row>
    <row r="752" spans="12:13" ht="12.75">
      <c r="L752" s="131"/>
      <c r="M752" s="131"/>
    </row>
    <row r="753" spans="12:13" ht="12.75">
      <c r="L753" s="131"/>
      <c r="M753" s="131"/>
    </row>
    <row r="754" spans="12:13" ht="12.75">
      <c r="L754" s="131"/>
      <c r="M754" s="131"/>
    </row>
    <row r="755" spans="12:13" ht="12.75">
      <c r="L755" s="131"/>
      <c r="M755" s="131"/>
    </row>
    <row r="756" spans="12:13" ht="12.75">
      <c r="L756" s="131"/>
      <c r="M756" s="131"/>
    </row>
    <row r="757" spans="12:13" ht="12.75">
      <c r="L757" s="131"/>
      <c r="M757" s="131"/>
    </row>
    <row r="758" spans="12:13" ht="12.75">
      <c r="L758" s="131"/>
      <c r="M758" s="131"/>
    </row>
    <row r="759" spans="12:13" ht="12.75">
      <c r="L759" s="131"/>
      <c r="M759" s="131"/>
    </row>
    <row r="760" spans="12:13" ht="12.75">
      <c r="L760" s="131"/>
      <c r="M760" s="131"/>
    </row>
    <row r="761" spans="12:13" ht="12.75">
      <c r="L761" s="131"/>
      <c r="M761" s="131"/>
    </row>
    <row r="762" spans="12:13" ht="12.75">
      <c r="L762" s="131"/>
      <c r="M762" s="131"/>
    </row>
    <row r="763" spans="12:13" ht="12.75">
      <c r="L763" s="131"/>
      <c r="M763" s="131"/>
    </row>
    <row r="764" spans="12:13" ht="12.75">
      <c r="L764" s="131"/>
      <c r="M764" s="131"/>
    </row>
    <row r="765" spans="12:13" ht="12.75">
      <c r="L765" s="131"/>
      <c r="M765" s="131"/>
    </row>
    <row r="766" spans="12:13" ht="12.75">
      <c r="L766" s="131"/>
      <c r="M766" s="131"/>
    </row>
    <row r="767" spans="12:13" ht="12.75">
      <c r="L767" s="131"/>
      <c r="M767" s="131"/>
    </row>
    <row r="768" spans="12:13" ht="12.75">
      <c r="L768" s="131"/>
      <c r="M768" s="131"/>
    </row>
    <row r="769" spans="12:13" ht="12.75">
      <c r="L769" s="131"/>
      <c r="M769" s="131"/>
    </row>
    <row r="770" spans="12:13" ht="12.75">
      <c r="L770" s="131"/>
      <c r="M770" s="131"/>
    </row>
    <row r="771" spans="12:13" ht="12.75">
      <c r="L771" s="131"/>
      <c r="M771" s="131"/>
    </row>
    <row r="772" spans="12:13" ht="12.75">
      <c r="L772" s="131"/>
      <c r="M772" s="131"/>
    </row>
    <row r="773" spans="12:13" ht="12.75">
      <c r="L773" s="131"/>
      <c r="M773" s="131"/>
    </row>
    <row r="774" spans="12:13" ht="12.75">
      <c r="L774" s="131"/>
      <c r="M774" s="131"/>
    </row>
    <row r="775" spans="12:13" ht="12.75">
      <c r="L775" s="131"/>
      <c r="M775" s="131"/>
    </row>
    <row r="776" spans="12:13" ht="12.75">
      <c r="L776" s="131"/>
      <c r="M776" s="131"/>
    </row>
    <row r="777" spans="12:13" ht="12.75">
      <c r="L777" s="131"/>
      <c r="M777" s="131"/>
    </row>
    <row r="778" spans="12:13" ht="12.75">
      <c r="L778" s="131"/>
      <c r="M778" s="131"/>
    </row>
    <row r="779" spans="12:13" ht="12.75">
      <c r="L779" s="131"/>
      <c r="M779" s="131"/>
    </row>
    <row r="780" spans="12:13" ht="12.75">
      <c r="L780" s="131"/>
      <c r="M780" s="131"/>
    </row>
    <row r="781" spans="12:13" ht="12.75">
      <c r="L781" s="131"/>
      <c r="M781" s="131"/>
    </row>
    <row r="782" spans="12:13" ht="12.75">
      <c r="L782" s="131"/>
      <c r="M782" s="131"/>
    </row>
    <row r="783" spans="12:13" ht="12.75">
      <c r="L783" s="131"/>
      <c r="M783" s="131"/>
    </row>
    <row r="784" spans="12:13" ht="12.75">
      <c r="L784" s="131"/>
      <c r="M784" s="131"/>
    </row>
    <row r="785" spans="12:13" ht="12.75">
      <c r="L785" s="131"/>
      <c r="M785" s="131"/>
    </row>
    <row r="786" spans="12:13" ht="12.75">
      <c r="L786" s="131"/>
      <c r="M786" s="131"/>
    </row>
    <row r="787" spans="12:13" ht="12.75">
      <c r="L787" s="131"/>
      <c r="M787" s="131"/>
    </row>
    <row r="788" spans="12:13" ht="12.75">
      <c r="L788" s="131"/>
      <c r="M788" s="131"/>
    </row>
    <row r="789" spans="12:13" ht="12.75">
      <c r="L789" s="131"/>
      <c r="M789" s="131"/>
    </row>
    <row r="790" spans="12:13" ht="12.75">
      <c r="L790" s="131"/>
      <c r="M790" s="131"/>
    </row>
    <row r="791" spans="12:13" ht="12.75">
      <c r="L791" s="131"/>
      <c r="M791" s="131"/>
    </row>
    <row r="792" spans="12:13" ht="12.75">
      <c r="L792" s="131"/>
      <c r="M792" s="131"/>
    </row>
    <row r="793" spans="12:13" ht="12.75">
      <c r="L793" s="131"/>
      <c r="M793" s="131"/>
    </row>
    <row r="794" spans="12:13" ht="12.75">
      <c r="L794" s="131"/>
      <c r="M794" s="131"/>
    </row>
    <row r="795" spans="12:13" ht="12.75">
      <c r="L795" s="131"/>
      <c r="M795" s="131"/>
    </row>
    <row r="796" spans="12:13" ht="12.75">
      <c r="L796" s="131"/>
      <c r="M796" s="131"/>
    </row>
    <row r="797" spans="12:13" ht="12.75">
      <c r="L797" s="131"/>
      <c r="M797" s="131"/>
    </row>
    <row r="798" spans="12:13" ht="12.75">
      <c r="L798" s="131"/>
      <c r="M798" s="131"/>
    </row>
    <row r="799" spans="12:13" ht="12.75">
      <c r="L799" s="131"/>
      <c r="M799" s="131"/>
    </row>
    <row r="800" spans="12:13" ht="12.75">
      <c r="L800" s="131"/>
      <c r="M800" s="131"/>
    </row>
    <row r="801" spans="12:13" ht="12.75">
      <c r="L801" s="131"/>
      <c r="M801" s="131"/>
    </row>
    <row r="802" spans="12:13" ht="12.75">
      <c r="L802" s="131"/>
      <c r="M802" s="131"/>
    </row>
    <row r="803" spans="12:13" ht="12.75">
      <c r="L803" s="131"/>
      <c r="M803" s="131"/>
    </row>
    <row r="804" spans="12:13" ht="12.75">
      <c r="L804" s="131"/>
      <c r="M804" s="131"/>
    </row>
    <row r="805" spans="12:13" ht="12.75">
      <c r="L805" s="131"/>
      <c r="M805" s="131"/>
    </row>
    <row r="806" spans="12:13" ht="12.75">
      <c r="L806" s="131"/>
      <c r="M806" s="131"/>
    </row>
    <row r="807" spans="12:13" ht="12.75">
      <c r="L807" s="131"/>
      <c r="M807" s="131"/>
    </row>
    <row r="808" spans="12:13" ht="12.75">
      <c r="L808" s="131"/>
      <c r="M808" s="131"/>
    </row>
    <row r="809" spans="12:13" ht="12.75">
      <c r="L809" s="131"/>
      <c r="M809" s="131"/>
    </row>
    <row r="810" spans="12:13" ht="12.75">
      <c r="L810" s="131"/>
      <c r="M810" s="131"/>
    </row>
    <row r="811" spans="12:13" ht="12.75">
      <c r="L811" s="131"/>
      <c r="M811" s="131"/>
    </row>
    <row r="812" spans="12:13" ht="12.75">
      <c r="L812" s="131"/>
      <c r="M812" s="131"/>
    </row>
    <row r="813" spans="12:13" ht="12.75">
      <c r="L813" s="131"/>
      <c r="M813" s="131"/>
    </row>
    <row r="814" spans="12:13" ht="12.75">
      <c r="L814" s="131"/>
      <c r="M814" s="131"/>
    </row>
    <row r="815" spans="12:13" ht="12.75">
      <c r="L815" s="131"/>
      <c r="M815" s="131"/>
    </row>
    <row r="816" spans="12:13" ht="12.75">
      <c r="L816" s="131"/>
      <c r="M816" s="131"/>
    </row>
    <row r="817" spans="12:13" ht="12.75">
      <c r="L817" s="131"/>
      <c r="M817" s="131"/>
    </row>
    <row r="818" spans="12:13" ht="12.75">
      <c r="L818" s="131"/>
      <c r="M818" s="131"/>
    </row>
    <row r="819" spans="12:13" ht="12.75">
      <c r="L819" s="131"/>
      <c r="M819" s="131"/>
    </row>
    <row r="820" spans="12:13" ht="12.75">
      <c r="L820" s="131"/>
      <c r="M820" s="131"/>
    </row>
    <row r="821" spans="12:13" ht="12.75">
      <c r="L821" s="131"/>
      <c r="M821" s="131"/>
    </row>
    <row r="822" spans="12:13" ht="12.75">
      <c r="L822" s="131"/>
      <c r="M822" s="131"/>
    </row>
    <row r="823" spans="12:13" ht="12.75">
      <c r="L823" s="131"/>
      <c r="M823" s="131"/>
    </row>
    <row r="824" spans="12:13" ht="12.75">
      <c r="L824" s="131"/>
      <c r="M824" s="131"/>
    </row>
    <row r="825" spans="12:13" ht="12.75">
      <c r="L825" s="131"/>
      <c r="M825" s="131"/>
    </row>
    <row r="826" spans="12:13" ht="12.75">
      <c r="L826" s="131"/>
      <c r="M826" s="131"/>
    </row>
    <row r="827" spans="12:13" ht="12.75">
      <c r="L827" s="131"/>
      <c r="M827" s="131"/>
    </row>
    <row r="828" spans="12:13" ht="12.75">
      <c r="L828" s="131"/>
      <c r="M828" s="131"/>
    </row>
    <row r="829" spans="12:13" ht="12.75">
      <c r="L829" s="131"/>
      <c r="M829" s="131"/>
    </row>
    <row r="830" spans="12:13" ht="12.75">
      <c r="L830" s="131"/>
      <c r="M830" s="131"/>
    </row>
    <row r="831" spans="12:13" ht="12.75">
      <c r="L831" s="131"/>
      <c r="M831" s="131"/>
    </row>
    <row r="832" spans="12:13" ht="12.75">
      <c r="L832" s="131"/>
      <c r="M832" s="131"/>
    </row>
    <row r="833" spans="12:13" ht="12.75">
      <c r="L833" s="131"/>
      <c r="M833" s="131"/>
    </row>
    <row r="834" spans="12:13" ht="12.75">
      <c r="L834" s="131"/>
      <c r="M834" s="131"/>
    </row>
    <row r="835" spans="12:13" ht="12.75">
      <c r="L835" s="131"/>
      <c r="M835" s="131"/>
    </row>
    <row r="836" spans="12:13" ht="12.75">
      <c r="L836" s="131"/>
      <c r="M836" s="131"/>
    </row>
    <row r="837" spans="12:13" ht="12.75">
      <c r="L837" s="131"/>
      <c r="M837" s="131"/>
    </row>
    <row r="838" spans="12:13" ht="12.75">
      <c r="L838" s="131"/>
      <c r="M838" s="131"/>
    </row>
    <row r="839" spans="12:13" ht="12.75">
      <c r="L839" s="131"/>
      <c r="M839" s="131"/>
    </row>
    <row r="840" spans="12:13" ht="12.75">
      <c r="L840" s="131"/>
      <c r="M840" s="131"/>
    </row>
    <row r="841" spans="12:13" ht="12.75">
      <c r="L841" s="131"/>
      <c r="M841" s="131"/>
    </row>
    <row r="842" spans="12:13" ht="12.75">
      <c r="L842" s="131"/>
      <c r="M842" s="131"/>
    </row>
    <row r="843" spans="12:13" ht="12.75">
      <c r="L843" s="131"/>
      <c r="M843" s="131"/>
    </row>
    <row r="844" spans="12:13" ht="12.75">
      <c r="L844" s="131"/>
      <c r="M844" s="131"/>
    </row>
    <row r="845" spans="12:13" ht="12.75">
      <c r="L845" s="131"/>
      <c r="M845" s="131"/>
    </row>
    <row r="846" spans="12:13" ht="12.75">
      <c r="L846" s="131"/>
      <c r="M846" s="131"/>
    </row>
    <row r="847" spans="12:13" ht="12.75">
      <c r="L847" s="131"/>
      <c r="M847" s="131"/>
    </row>
    <row r="848" spans="12:13" ht="12.75">
      <c r="L848" s="131"/>
      <c r="M848" s="131"/>
    </row>
    <row r="849" spans="12:13" ht="12.75">
      <c r="L849" s="131"/>
      <c r="M849" s="131"/>
    </row>
    <row r="850" spans="12:13" ht="12.75">
      <c r="L850" s="131"/>
      <c r="M850" s="131"/>
    </row>
    <row r="851" spans="12:13" ht="12.75">
      <c r="L851" s="131"/>
      <c r="M851" s="131"/>
    </row>
    <row r="852" spans="12:13" ht="12.75">
      <c r="L852" s="131"/>
      <c r="M852" s="131"/>
    </row>
    <row r="853" spans="12:13" ht="12.75">
      <c r="L853" s="131"/>
      <c r="M853" s="131"/>
    </row>
    <row r="854" spans="12:13" ht="12.75">
      <c r="L854" s="131"/>
      <c r="M854" s="131"/>
    </row>
    <row r="855" spans="12:13" ht="12.75">
      <c r="L855" s="131"/>
      <c r="M855" s="131"/>
    </row>
    <row r="856" spans="12:13" ht="12.75">
      <c r="L856" s="131"/>
      <c r="M856" s="131"/>
    </row>
    <row r="857" spans="12:13" ht="12.75">
      <c r="L857" s="131"/>
      <c r="M857" s="131"/>
    </row>
    <row r="858" spans="12:13" ht="12.75">
      <c r="L858" s="131"/>
      <c r="M858" s="131"/>
    </row>
    <row r="859" spans="12:13" ht="12.75">
      <c r="L859" s="131"/>
      <c r="M859" s="131"/>
    </row>
    <row r="860" spans="12:13" ht="12.75">
      <c r="L860" s="131"/>
      <c r="M860" s="131"/>
    </row>
    <row r="861" spans="12:13" ht="12.75">
      <c r="L861" s="131"/>
      <c r="M861" s="131"/>
    </row>
    <row r="862" spans="12:13" ht="12.75">
      <c r="L862" s="131"/>
      <c r="M862" s="131"/>
    </row>
    <row r="863" spans="12:13" ht="12.75">
      <c r="L863" s="131"/>
      <c r="M863" s="131"/>
    </row>
    <row r="864" spans="12:13" ht="12.75">
      <c r="L864" s="131"/>
      <c r="M864" s="131"/>
    </row>
    <row r="865" spans="12:13" ht="12.75">
      <c r="L865" s="131"/>
      <c r="M865" s="131"/>
    </row>
    <row r="866" spans="12:13" ht="12.75">
      <c r="L866" s="131"/>
      <c r="M866" s="131"/>
    </row>
    <row r="867" spans="12:13" ht="12.75">
      <c r="L867" s="131"/>
      <c r="M867" s="131"/>
    </row>
    <row r="868" spans="12:13" ht="12.75">
      <c r="L868" s="131"/>
      <c r="M868" s="131"/>
    </row>
    <row r="869" spans="12:13" ht="12.75">
      <c r="L869" s="131"/>
      <c r="M869" s="131"/>
    </row>
    <row r="870" spans="12:13" ht="12.75">
      <c r="L870" s="131"/>
      <c r="M870" s="131"/>
    </row>
    <row r="871" spans="12:13" ht="12.75">
      <c r="L871" s="131"/>
      <c r="M871" s="131"/>
    </row>
    <row r="872" spans="12:13" ht="12.75">
      <c r="L872" s="131"/>
      <c r="M872" s="131"/>
    </row>
    <row r="873" spans="12:13" ht="12.75">
      <c r="L873" s="131"/>
      <c r="M873" s="131"/>
    </row>
    <row r="874" spans="12:13" ht="12.75">
      <c r="L874" s="131"/>
      <c r="M874" s="131"/>
    </row>
    <row r="875" spans="12:13" ht="12.75">
      <c r="L875" s="131"/>
      <c r="M875" s="131"/>
    </row>
    <row r="876" spans="12:13" ht="12.75">
      <c r="L876" s="131"/>
      <c r="M876" s="131"/>
    </row>
    <row r="877" spans="12:13" ht="12.75">
      <c r="L877" s="131"/>
      <c r="M877" s="131"/>
    </row>
    <row r="878" spans="12:13" ht="12.75">
      <c r="L878" s="131"/>
      <c r="M878" s="131"/>
    </row>
    <row r="879" spans="12:13" ht="12.75">
      <c r="L879" s="131"/>
      <c r="M879" s="131"/>
    </row>
    <row r="880" spans="12:13" ht="12.75">
      <c r="L880" s="131"/>
      <c r="M880" s="131"/>
    </row>
    <row r="881" spans="12:13" ht="12.75">
      <c r="L881" s="131"/>
      <c r="M881" s="131"/>
    </row>
    <row r="882" spans="12:13" ht="12.75">
      <c r="L882" s="131"/>
      <c r="M882" s="131"/>
    </row>
    <row r="883" spans="12:13" ht="12.75">
      <c r="L883" s="131"/>
      <c r="M883" s="131"/>
    </row>
    <row r="884" spans="12:13" ht="12.75">
      <c r="L884" s="131"/>
      <c r="M884" s="131"/>
    </row>
    <row r="885" spans="12:13" ht="12.75">
      <c r="L885" s="131"/>
      <c r="M885" s="131"/>
    </row>
    <row r="886" spans="12:13" ht="12.75">
      <c r="L886" s="131"/>
      <c r="M886" s="131"/>
    </row>
    <row r="887" spans="12:13" ht="12.75">
      <c r="L887" s="131"/>
      <c r="M887" s="131"/>
    </row>
    <row r="888" spans="12:13" ht="12.75">
      <c r="L888" s="131"/>
      <c r="M888" s="131"/>
    </row>
    <row r="889" spans="12:13" ht="12.75">
      <c r="L889" s="131"/>
      <c r="M889" s="131"/>
    </row>
    <row r="890" spans="12:13" ht="12.75">
      <c r="L890" s="131"/>
      <c r="M890" s="131"/>
    </row>
    <row r="891" spans="12:13" ht="12.75">
      <c r="L891" s="131"/>
      <c r="M891" s="131"/>
    </row>
    <row r="892" spans="12:13" ht="12.75">
      <c r="L892" s="131"/>
      <c r="M892" s="131"/>
    </row>
    <row r="893" spans="12:13" ht="12.75">
      <c r="L893" s="131"/>
      <c r="M893" s="131"/>
    </row>
    <row r="894" spans="12:13" ht="12.75">
      <c r="L894" s="131"/>
      <c r="M894" s="131"/>
    </row>
    <row r="895" spans="12:13" ht="12.75">
      <c r="L895" s="131"/>
      <c r="M895" s="131"/>
    </row>
    <row r="896" spans="12:13" ht="12.75">
      <c r="L896" s="131"/>
      <c r="M896" s="131"/>
    </row>
    <row r="897" spans="12:13" ht="12.75">
      <c r="L897" s="131"/>
      <c r="M897" s="131"/>
    </row>
    <row r="898" spans="12:13" ht="12.75">
      <c r="L898" s="131"/>
      <c r="M898" s="131"/>
    </row>
    <row r="899" spans="12:13" ht="12.75">
      <c r="L899" s="131"/>
      <c r="M899" s="131"/>
    </row>
    <row r="900" spans="12:13" ht="12.75">
      <c r="L900" s="131"/>
      <c r="M900" s="131"/>
    </row>
    <row r="901" spans="12:13" ht="12.75">
      <c r="L901" s="131"/>
      <c r="M901" s="131"/>
    </row>
    <row r="902" spans="12:13" ht="12.75">
      <c r="L902" s="131"/>
      <c r="M902" s="131"/>
    </row>
    <row r="903" spans="12:13" ht="12.75">
      <c r="L903" s="131"/>
      <c r="M903" s="131"/>
    </row>
    <row r="904" spans="12:13" ht="12.75">
      <c r="L904" s="131"/>
      <c r="M904" s="131"/>
    </row>
    <row r="905" spans="12:13" ht="12.75">
      <c r="L905" s="131"/>
      <c r="M905" s="131"/>
    </row>
    <row r="906" spans="12:13" ht="12.75">
      <c r="L906" s="131"/>
      <c r="M906" s="131"/>
    </row>
    <row r="907" spans="12:13" ht="12.75">
      <c r="L907" s="131"/>
      <c r="M907" s="131"/>
    </row>
    <row r="908" spans="12:13" ht="12.75">
      <c r="L908" s="131"/>
      <c r="M908" s="131"/>
    </row>
    <row r="909" spans="12:13" ht="12.75">
      <c r="L909" s="131"/>
      <c r="M909" s="131"/>
    </row>
    <row r="910" spans="12:13" ht="12.75">
      <c r="L910" s="131"/>
      <c r="M910" s="131"/>
    </row>
    <row r="911" spans="12:13" ht="12.75">
      <c r="L911" s="131"/>
      <c r="M911" s="131"/>
    </row>
    <row r="912" spans="12:13" ht="12.75">
      <c r="L912" s="131"/>
      <c r="M912" s="131"/>
    </row>
    <row r="913" spans="12:13" ht="12.75">
      <c r="L913" s="131"/>
      <c r="M913" s="131"/>
    </row>
    <row r="914" spans="12:13" ht="12.75">
      <c r="L914" s="131"/>
      <c r="M914" s="131"/>
    </row>
    <row r="915" spans="12:13" ht="12.75">
      <c r="L915" s="131"/>
      <c r="M915" s="131"/>
    </row>
    <row r="916" spans="12:13" ht="12.75">
      <c r="L916" s="131"/>
      <c r="M916" s="131"/>
    </row>
    <row r="917" spans="12:13" ht="12.75">
      <c r="L917" s="131"/>
      <c r="M917" s="131"/>
    </row>
    <row r="918" spans="12:13" ht="12.75">
      <c r="L918" s="131"/>
      <c r="M918" s="131"/>
    </row>
    <row r="919" spans="12:13" ht="12.75">
      <c r="L919" s="131"/>
      <c r="M919" s="131"/>
    </row>
    <row r="920" spans="12:13" ht="12.75">
      <c r="L920" s="131"/>
      <c r="M920" s="131"/>
    </row>
    <row r="921" spans="12:13" ht="12.75">
      <c r="L921" s="131"/>
      <c r="M921" s="131"/>
    </row>
    <row r="922" spans="12:13" ht="12.75">
      <c r="L922" s="131"/>
      <c r="M922" s="131"/>
    </row>
    <row r="923" spans="12:13" ht="12.75">
      <c r="L923" s="131"/>
      <c r="M923" s="131"/>
    </row>
    <row r="924" spans="12:13" ht="12.75">
      <c r="L924" s="131"/>
      <c r="M924" s="131"/>
    </row>
    <row r="925" spans="12:13" ht="12.75">
      <c r="L925" s="131"/>
      <c r="M925" s="131"/>
    </row>
    <row r="926" spans="12:13" ht="12.75">
      <c r="L926" s="131"/>
      <c r="M926" s="131"/>
    </row>
    <row r="927" spans="12:13" ht="12.75">
      <c r="L927" s="131"/>
      <c r="M927" s="131"/>
    </row>
    <row r="928" spans="12:13" ht="12.75">
      <c r="L928" s="131"/>
      <c r="M928" s="131"/>
    </row>
    <row r="929" spans="12:13" ht="12.75">
      <c r="L929" s="131"/>
      <c r="M929" s="131"/>
    </row>
    <row r="930" spans="12:13" ht="12.75">
      <c r="L930" s="131"/>
      <c r="M930" s="131"/>
    </row>
    <row r="931" spans="12:13" ht="12.75">
      <c r="L931" s="131"/>
      <c r="M931" s="131"/>
    </row>
    <row r="932" spans="12:13" ht="12.75">
      <c r="L932" s="131"/>
      <c r="M932" s="131"/>
    </row>
    <row r="933" spans="12:13" ht="12.75">
      <c r="L933" s="131"/>
      <c r="M933" s="131"/>
    </row>
    <row r="934" spans="12:13" ht="12.75">
      <c r="L934" s="131"/>
      <c r="M934" s="131"/>
    </row>
    <row r="935" spans="12:13" ht="12.75">
      <c r="L935" s="131"/>
      <c r="M935" s="131"/>
    </row>
    <row r="936" spans="12:13" ht="12.75">
      <c r="L936" s="131"/>
      <c r="M936" s="131"/>
    </row>
    <row r="937" spans="12:13" ht="12.75">
      <c r="L937" s="131"/>
      <c r="M937" s="131"/>
    </row>
    <row r="938" spans="12:13" ht="12.75">
      <c r="L938" s="131"/>
      <c r="M938" s="131"/>
    </row>
    <row r="939" spans="12:13" ht="12.75">
      <c r="L939" s="131"/>
      <c r="M939" s="131"/>
    </row>
    <row r="940" spans="12:13" ht="12.75">
      <c r="L940" s="131"/>
      <c r="M940" s="131"/>
    </row>
    <row r="941" spans="12:13" ht="12.75">
      <c r="L941" s="131"/>
      <c r="M941" s="131"/>
    </row>
    <row r="942" spans="12:13" ht="12.75">
      <c r="L942" s="131"/>
      <c r="M942" s="131"/>
    </row>
    <row r="943" spans="12:13" ht="12.75">
      <c r="L943" s="131"/>
      <c r="M943" s="131"/>
    </row>
    <row r="944" spans="12:13" ht="12.75">
      <c r="L944" s="131"/>
      <c r="M944" s="131"/>
    </row>
    <row r="945" spans="12:13" ht="12.75">
      <c r="L945" s="131"/>
      <c r="M945" s="131"/>
    </row>
    <row r="946" spans="12:13" ht="12.75">
      <c r="L946" s="131"/>
      <c r="M946" s="131"/>
    </row>
    <row r="947" spans="12:13" ht="12.75">
      <c r="L947" s="131"/>
      <c r="M947" s="131"/>
    </row>
    <row r="948" spans="12:13" ht="12.75">
      <c r="L948" s="131"/>
      <c r="M948" s="131"/>
    </row>
    <row r="949" spans="12:13" ht="12.75">
      <c r="L949" s="131"/>
      <c r="M949" s="131"/>
    </row>
    <row r="950" spans="12:13" ht="12.75">
      <c r="L950" s="131"/>
      <c r="M950" s="131"/>
    </row>
    <row r="951" spans="12:13" ht="12.75">
      <c r="L951" s="131"/>
      <c r="M951" s="131"/>
    </row>
    <row r="952" spans="12:13" ht="12.75">
      <c r="L952" s="131"/>
      <c r="M952" s="131"/>
    </row>
    <row r="953" spans="12:13" ht="12.75">
      <c r="L953" s="131"/>
      <c r="M953" s="131"/>
    </row>
    <row r="954" spans="12:13" ht="12.75">
      <c r="L954" s="131"/>
      <c r="M954" s="131"/>
    </row>
    <row r="955" spans="12:13" ht="12.75">
      <c r="L955" s="131"/>
      <c r="M955" s="131"/>
    </row>
    <row r="956" spans="12:13" ht="12.75">
      <c r="L956" s="131"/>
      <c r="M956" s="131"/>
    </row>
    <row r="957" spans="12:13" ht="12.75">
      <c r="L957" s="131"/>
      <c r="M957" s="131"/>
    </row>
    <row r="958" spans="12:13" ht="12.75">
      <c r="L958" s="131"/>
      <c r="M958" s="131"/>
    </row>
    <row r="959" spans="12:13" ht="12.75">
      <c r="L959" s="131"/>
      <c r="M959" s="131"/>
    </row>
    <row r="960" spans="12:13" ht="12.75">
      <c r="L960" s="131"/>
      <c r="M960" s="131"/>
    </row>
    <row r="961" spans="12:13" ht="12.75">
      <c r="L961" s="131"/>
      <c r="M961" s="131"/>
    </row>
    <row r="962" spans="12:13" ht="12.75">
      <c r="L962" s="131"/>
      <c r="M962" s="131"/>
    </row>
    <row r="963" spans="12:13" ht="12.75">
      <c r="L963" s="131"/>
      <c r="M963" s="131"/>
    </row>
    <row r="964" spans="12:13" ht="12.75">
      <c r="L964" s="131"/>
      <c r="M964" s="131"/>
    </row>
    <row r="965" spans="12:13" ht="12.75">
      <c r="L965" s="131"/>
      <c r="M965" s="131"/>
    </row>
    <row r="966" spans="12:13" ht="12.75">
      <c r="L966" s="131"/>
      <c r="M966" s="131"/>
    </row>
    <row r="967" spans="12:13" ht="12.75">
      <c r="L967" s="131"/>
      <c r="M967" s="131"/>
    </row>
    <row r="968" spans="12:13" ht="12.75">
      <c r="L968" s="131"/>
      <c r="M968" s="131"/>
    </row>
    <row r="969" spans="12:13" ht="12.75">
      <c r="L969" s="131"/>
      <c r="M969" s="131"/>
    </row>
    <row r="970" spans="12:13" ht="12.75">
      <c r="L970" s="131"/>
      <c r="M970" s="131"/>
    </row>
    <row r="971" spans="12:13" ht="12.75">
      <c r="L971" s="131"/>
      <c r="M971" s="131"/>
    </row>
    <row r="972" spans="12:13" ht="12.75">
      <c r="L972" s="131"/>
      <c r="M972" s="131"/>
    </row>
    <row r="973" spans="12:13" ht="12.75">
      <c r="L973" s="131"/>
      <c r="M973" s="131"/>
    </row>
    <row r="974" spans="12:13" ht="12.75">
      <c r="L974" s="131"/>
      <c r="M974" s="131"/>
    </row>
    <row r="975" spans="12:13" ht="12.75">
      <c r="L975" s="131"/>
      <c r="M975" s="131"/>
    </row>
    <row r="976" spans="12:13" ht="12.75">
      <c r="L976" s="131"/>
      <c r="M976" s="131"/>
    </row>
    <row r="977" spans="12:13" ht="12.75">
      <c r="L977" s="131"/>
      <c r="M977" s="131"/>
    </row>
    <row r="978" spans="12:13" ht="12.75">
      <c r="L978" s="131"/>
      <c r="M978" s="131"/>
    </row>
    <row r="979" spans="12:13" ht="12.75">
      <c r="L979" s="131"/>
      <c r="M979" s="131"/>
    </row>
    <row r="980" spans="12:13" ht="12.75">
      <c r="L980" s="131"/>
      <c r="M980" s="131"/>
    </row>
    <row r="981" spans="12:13" ht="12.75">
      <c r="L981" s="131"/>
      <c r="M981" s="131"/>
    </row>
    <row r="982" spans="12:13" ht="12.75">
      <c r="L982" s="131"/>
      <c r="M982" s="131"/>
    </row>
    <row r="983" spans="12:13" ht="12.75">
      <c r="L983" s="131"/>
      <c r="M983" s="131"/>
    </row>
    <row r="984" spans="12:13" ht="12.75">
      <c r="L984" s="131"/>
      <c r="M984" s="131"/>
    </row>
    <row r="985" spans="12:13" ht="12.75">
      <c r="L985" s="131"/>
      <c r="M985" s="131"/>
    </row>
    <row r="986" spans="12:13" ht="12.75">
      <c r="L986" s="131"/>
      <c r="M986" s="131"/>
    </row>
    <row r="987" spans="12:13" ht="12.75">
      <c r="L987" s="131"/>
      <c r="M987" s="131"/>
    </row>
    <row r="988" spans="12:13" ht="12.75">
      <c r="L988" s="131"/>
      <c r="M988" s="131"/>
    </row>
    <row r="989" spans="12:13" ht="12.75">
      <c r="L989" s="131"/>
      <c r="M989" s="131"/>
    </row>
    <row r="990" spans="12:13" ht="12.75">
      <c r="L990" s="131"/>
      <c r="M990" s="131"/>
    </row>
    <row r="991" spans="12:13" ht="12.75">
      <c r="L991" s="131"/>
      <c r="M991" s="131"/>
    </row>
    <row r="992" spans="12:13" ht="12.75">
      <c r="L992" s="131"/>
      <c r="M992" s="131"/>
    </row>
    <row r="993" spans="12:13" ht="12.75">
      <c r="L993" s="131"/>
      <c r="M993" s="131"/>
    </row>
    <row r="994" spans="12:13" ht="12.75">
      <c r="L994" s="131"/>
      <c r="M994" s="131"/>
    </row>
    <row r="995" spans="12:13" ht="12.75">
      <c r="L995" s="131"/>
      <c r="M995" s="131"/>
    </row>
    <row r="996" spans="12:13" ht="12.75">
      <c r="L996" s="131"/>
      <c r="M996" s="131"/>
    </row>
    <row r="997" spans="12:13" ht="12.75">
      <c r="L997" s="131"/>
      <c r="M997" s="131"/>
    </row>
    <row r="998" spans="12:13" ht="12.75">
      <c r="L998" s="131"/>
      <c r="M998" s="131"/>
    </row>
    <row r="999" spans="12:13" ht="12.75">
      <c r="L999" s="131"/>
      <c r="M999" s="131"/>
    </row>
    <row r="1000" spans="12:13" ht="12.75">
      <c r="L1000" s="131"/>
      <c r="M1000" s="131"/>
    </row>
    <row r="1001" spans="12:13" ht="12.75">
      <c r="L1001" s="131"/>
      <c r="M1001" s="131"/>
    </row>
    <row r="1002" spans="12:13" ht="12.75">
      <c r="L1002" s="131"/>
      <c r="M1002" s="131"/>
    </row>
    <row r="1003" spans="12:13" ht="12.75">
      <c r="L1003" s="131"/>
      <c r="M1003" s="131"/>
    </row>
    <row r="1004" spans="12:13" ht="12.75">
      <c r="L1004" s="131"/>
      <c r="M1004" s="131"/>
    </row>
    <row r="1005" spans="12:13" ht="12.75">
      <c r="L1005" s="131"/>
      <c r="M1005" s="131"/>
    </row>
    <row r="1006" spans="12:13" ht="12.75">
      <c r="L1006" s="131"/>
      <c r="M1006" s="131"/>
    </row>
    <row r="1007" spans="12:13" ht="12.75">
      <c r="L1007" s="131"/>
      <c r="M1007" s="131"/>
    </row>
    <row r="1008" spans="12:13" ht="12.75">
      <c r="L1008" s="131"/>
      <c r="M1008" s="131"/>
    </row>
    <row r="1009" spans="12:13" ht="12.75">
      <c r="L1009" s="131"/>
      <c r="M1009" s="131"/>
    </row>
    <row r="1010" spans="12:13" ht="12.75">
      <c r="L1010" s="131"/>
      <c r="M1010" s="131"/>
    </row>
    <row r="1011" spans="12:13" ht="12.75">
      <c r="L1011" s="131"/>
      <c r="M1011" s="131"/>
    </row>
    <row r="1012" spans="12:13" ht="12.75">
      <c r="L1012" s="131"/>
      <c r="M1012" s="131"/>
    </row>
    <row r="1013" spans="12:13" ht="12.75">
      <c r="L1013" s="131"/>
      <c r="M1013" s="131"/>
    </row>
    <row r="1014" spans="12:13" ht="12.75">
      <c r="L1014" s="131"/>
      <c r="M1014" s="131"/>
    </row>
    <row r="1015" spans="12:13" ht="12.75">
      <c r="L1015" s="131"/>
      <c r="M1015" s="131"/>
    </row>
    <row r="1016" spans="12:13" ht="12.75">
      <c r="L1016" s="131"/>
      <c r="M1016" s="131"/>
    </row>
    <row r="1017" spans="12:13" ht="12.75">
      <c r="L1017" s="131"/>
      <c r="M1017" s="131"/>
    </row>
    <row r="1018" spans="12:13" ht="12.75">
      <c r="L1018" s="131"/>
      <c r="M1018" s="131"/>
    </row>
    <row r="1019" spans="12:13" ht="12.75">
      <c r="L1019" s="131"/>
      <c r="M1019" s="131"/>
    </row>
    <row r="1020" spans="12:13" ht="12.75">
      <c r="L1020" s="131"/>
      <c r="M1020" s="131"/>
    </row>
    <row r="1021" spans="12:13" ht="12.75">
      <c r="L1021" s="131"/>
      <c r="M1021" s="131"/>
    </row>
    <row r="1022" spans="12:13" ht="12.75">
      <c r="L1022" s="131"/>
      <c r="M1022" s="131"/>
    </row>
    <row r="1023" spans="12:13" ht="12.75">
      <c r="L1023" s="131"/>
      <c r="M1023" s="131"/>
    </row>
    <row r="1024" spans="12:13" ht="12.75">
      <c r="L1024" s="131"/>
      <c r="M1024" s="131"/>
    </row>
    <row r="1025" spans="12:13" ht="12.75">
      <c r="L1025" s="131"/>
      <c r="M1025" s="131"/>
    </row>
    <row r="1026" spans="12:13" ht="12.75">
      <c r="L1026" s="131"/>
      <c r="M1026" s="131"/>
    </row>
    <row r="1027" spans="12:13" ht="12.75">
      <c r="L1027" s="131"/>
      <c r="M1027" s="131"/>
    </row>
    <row r="1028" spans="12:13" ht="12.75">
      <c r="L1028" s="131"/>
      <c r="M1028" s="131"/>
    </row>
    <row r="1029" spans="12:13" ht="12.75">
      <c r="L1029" s="131"/>
      <c r="M1029" s="131"/>
    </row>
    <row r="1030" spans="12:13" ht="12.75">
      <c r="L1030" s="131"/>
      <c r="M1030" s="131"/>
    </row>
    <row r="1031" spans="12:13" ht="12.75">
      <c r="L1031" s="131"/>
      <c r="M1031" s="131"/>
    </row>
    <row r="1032" spans="12:13" ht="12.75">
      <c r="L1032" s="131"/>
      <c r="M1032" s="131"/>
    </row>
    <row r="1033" spans="12:13" ht="12.75">
      <c r="L1033" s="131"/>
      <c r="M1033" s="131"/>
    </row>
    <row r="1034" spans="12:13" ht="12.75">
      <c r="L1034" s="131"/>
      <c r="M1034" s="131"/>
    </row>
    <row r="1035" spans="12:13" ht="12.75">
      <c r="L1035" s="131"/>
      <c r="M1035" s="131"/>
    </row>
    <row r="1036" spans="12:13" ht="12.75">
      <c r="L1036" s="131"/>
      <c r="M1036" s="131"/>
    </row>
    <row r="1037" spans="12:13" ht="12.75">
      <c r="L1037" s="131"/>
      <c r="M1037" s="131"/>
    </row>
    <row r="1038" spans="12:13" ht="12.75">
      <c r="L1038" s="131"/>
      <c r="M1038" s="131"/>
    </row>
    <row r="1039" spans="12:13" ht="12.75">
      <c r="L1039" s="131"/>
      <c r="M1039" s="131"/>
    </row>
    <row r="1040" spans="12:13" ht="12.75">
      <c r="L1040" s="131"/>
      <c r="M1040" s="131"/>
    </row>
    <row r="1041" spans="12:13" ht="12.75">
      <c r="L1041" s="131"/>
      <c r="M1041" s="131"/>
    </row>
    <row r="1042" spans="12:13" ht="12.75">
      <c r="L1042" s="131"/>
      <c r="M1042" s="131"/>
    </row>
    <row r="1043" spans="12:13" ht="12.75">
      <c r="L1043" s="131"/>
      <c r="M1043" s="131"/>
    </row>
    <row r="1044" spans="12:13" ht="12.75">
      <c r="L1044" s="131"/>
      <c r="M1044" s="131"/>
    </row>
    <row r="1045" spans="12:13" ht="12.75">
      <c r="L1045" s="131"/>
      <c r="M1045" s="131"/>
    </row>
    <row r="1046" spans="12:13" ht="12.75">
      <c r="L1046" s="131"/>
      <c r="M1046" s="131"/>
    </row>
    <row r="1047" spans="12:13" ht="12.75">
      <c r="L1047" s="131"/>
      <c r="M1047" s="131"/>
    </row>
    <row r="1048" spans="12:13" ht="12.75">
      <c r="L1048" s="131"/>
      <c r="M1048" s="131"/>
    </row>
    <row r="1049" spans="12:13" ht="12.75">
      <c r="L1049" s="131"/>
      <c r="M1049" s="131"/>
    </row>
    <row r="1050" spans="12:13" ht="12.75">
      <c r="L1050" s="131"/>
      <c r="M1050" s="131"/>
    </row>
    <row r="1051" spans="12:13" ht="12.75">
      <c r="L1051" s="131"/>
      <c r="M1051" s="131"/>
    </row>
    <row r="1052" spans="12:13" ht="12.75">
      <c r="L1052" s="131"/>
      <c r="M1052" s="131"/>
    </row>
    <row r="1053" spans="12:13" ht="12.75">
      <c r="L1053" s="131"/>
      <c r="M1053" s="131"/>
    </row>
    <row r="1054" spans="12:13" ht="12.75">
      <c r="L1054" s="131"/>
      <c r="M1054" s="131"/>
    </row>
    <row r="1055" spans="12:13" ht="12.75">
      <c r="L1055" s="131"/>
      <c r="M1055" s="131"/>
    </row>
    <row r="1056" spans="12:13" ht="12.75">
      <c r="L1056" s="131"/>
      <c r="M1056" s="131"/>
    </row>
    <row r="1057" spans="12:13" ht="12.75">
      <c r="L1057" s="131"/>
      <c r="M1057" s="131"/>
    </row>
    <row r="1058" spans="12:13" ht="12.75">
      <c r="L1058" s="131"/>
      <c r="M1058" s="131"/>
    </row>
    <row r="1059" spans="12:13" ht="12.75">
      <c r="L1059" s="131"/>
      <c r="M1059" s="131"/>
    </row>
    <row r="1060" spans="12:13" ht="12.75">
      <c r="L1060" s="131"/>
      <c r="M1060" s="131"/>
    </row>
    <row r="1061" spans="12:13" ht="12.75">
      <c r="L1061" s="131"/>
      <c r="M1061" s="131"/>
    </row>
    <row r="1062" spans="12:13" ht="12.75">
      <c r="L1062" s="131"/>
      <c r="M1062" s="131"/>
    </row>
    <row r="1063" spans="12:13" ht="12.75">
      <c r="L1063" s="131"/>
      <c r="M1063" s="131"/>
    </row>
    <row r="1064" spans="12:13" ht="12.75">
      <c r="L1064" s="131"/>
      <c r="M1064" s="131"/>
    </row>
    <row r="1065" spans="12:13" ht="12.75">
      <c r="L1065" s="131"/>
      <c r="M1065" s="131"/>
    </row>
    <row r="1066" spans="12:13" ht="12.75">
      <c r="L1066" s="131"/>
      <c r="M1066" s="131"/>
    </row>
    <row r="1067" spans="12:13" ht="12.75">
      <c r="L1067" s="131"/>
      <c r="M1067" s="131"/>
    </row>
    <row r="1068" spans="12:13" ht="12.75">
      <c r="L1068" s="131"/>
      <c r="M1068" s="131"/>
    </row>
    <row r="1069" spans="12:13" ht="12.75">
      <c r="L1069" s="131"/>
      <c r="M1069" s="131"/>
    </row>
    <row r="1070" spans="12:13" ht="12.75">
      <c r="L1070" s="131"/>
      <c r="M1070" s="131"/>
    </row>
    <row r="1071" spans="12:13" ht="12.75">
      <c r="L1071" s="131"/>
      <c r="M1071" s="131"/>
    </row>
    <row r="1072" spans="12:13" ht="12.75">
      <c r="L1072" s="131"/>
      <c r="M1072" s="131"/>
    </row>
    <row r="1073" spans="12:13" ht="12.75">
      <c r="L1073" s="131"/>
      <c r="M1073" s="131"/>
    </row>
    <row r="1074" spans="12:13" ht="12.75">
      <c r="L1074" s="131"/>
      <c r="M1074" s="131"/>
    </row>
    <row r="1075" spans="12:13" ht="12.75">
      <c r="L1075" s="131"/>
      <c r="M1075" s="131"/>
    </row>
    <row r="1076" spans="12:13" ht="12.75">
      <c r="L1076" s="131"/>
      <c r="M1076" s="131"/>
    </row>
    <row r="1077" spans="12:13" ht="12.75">
      <c r="L1077" s="131"/>
      <c r="M1077" s="131"/>
    </row>
    <row r="1078" spans="12:13" ht="12.75">
      <c r="L1078" s="131"/>
      <c r="M1078" s="131"/>
    </row>
    <row r="1079" spans="12:13" ht="12.75">
      <c r="L1079" s="131"/>
      <c r="M1079" s="131"/>
    </row>
    <row r="1080" spans="12:13" ht="12.75">
      <c r="L1080" s="131"/>
      <c r="M1080" s="131"/>
    </row>
    <row r="1081" spans="12:13" ht="12.75">
      <c r="L1081" s="131"/>
      <c r="M1081" s="131"/>
    </row>
    <row r="1082" spans="12:13" ht="12.75">
      <c r="L1082" s="131"/>
      <c r="M1082" s="131"/>
    </row>
    <row r="1083" spans="12:13" ht="12.75">
      <c r="L1083" s="131"/>
      <c r="M1083" s="131"/>
    </row>
    <row r="1084" spans="12:13" ht="12.75">
      <c r="L1084" s="131"/>
      <c r="M1084" s="131"/>
    </row>
    <row r="1085" spans="12:13" ht="12.75">
      <c r="L1085" s="131"/>
      <c r="M1085" s="131"/>
    </row>
    <row r="1086" spans="12:13" ht="12.75">
      <c r="L1086" s="131"/>
      <c r="M1086" s="131"/>
    </row>
    <row r="1087" spans="12:13" ht="12.75">
      <c r="L1087" s="131"/>
      <c r="M1087" s="131"/>
    </row>
    <row r="1088" spans="12:13" ht="12.75">
      <c r="L1088" s="131"/>
      <c r="M1088" s="131"/>
    </row>
    <row r="1089" spans="12:13" ht="12.75">
      <c r="L1089" s="131"/>
      <c r="M1089" s="131"/>
    </row>
    <row r="1090" spans="12:13" ht="12.75">
      <c r="L1090" s="131"/>
      <c r="M1090" s="131"/>
    </row>
    <row r="1091" spans="12:13" ht="12.75">
      <c r="L1091" s="131"/>
      <c r="M1091" s="131"/>
    </row>
    <row r="1092" spans="12:13" ht="12.75">
      <c r="L1092" s="131"/>
      <c r="M1092" s="131"/>
    </row>
    <row r="1093" spans="12:13" ht="12.75">
      <c r="L1093" s="131"/>
      <c r="M1093" s="131"/>
    </row>
    <row r="1094" spans="12:13" ht="12.75">
      <c r="L1094" s="131"/>
      <c r="M1094" s="131"/>
    </row>
    <row r="1095" spans="12:13" ht="12.75">
      <c r="L1095" s="131"/>
      <c r="M1095" s="131"/>
    </row>
    <row r="1096" spans="12:13" ht="12.75">
      <c r="L1096" s="131"/>
      <c r="M1096" s="131"/>
    </row>
    <row r="1097" spans="12:13" ht="12.75">
      <c r="L1097" s="131"/>
      <c r="M1097" s="131"/>
    </row>
    <row r="1098" spans="12:13" ht="12.75">
      <c r="L1098" s="131"/>
      <c r="M1098" s="131"/>
    </row>
    <row r="1099" spans="12:13" ht="12.75">
      <c r="L1099" s="131"/>
      <c r="M1099" s="131"/>
    </row>
    <row r="1100" spans="12:13" ht="12.75">
      <c r="L1100" s="131"/>
      <c r="M1100" s="131"/>
    </row>
    <row r="1101" spans="12:13" ht="12.75">
      <c r="L1101" s="131"/>
      <c r="M1101" s="131"/>
    </row>
    <row r="1102" spans="12:13" ht="12.75">
      <c r="L1102" s="131"/>
      <c r="M1102" s="131"/>
    </row>
    <row r="1103" spans="12:13" ht="12.75">
      <c r="L1103" s="131"/>
      <c r="M1103" s="131"/>
    </row>
    <row r="1104" spans="12:13" ht="12.75">
      <c r="L1104" s="131"/>
      <c r="M1104" s="131"/>
    </row>
    <row r="1105" spans="12:13" ht="12.75">
      <c r="L1105" s="131"/>
      <c r="M1105" s="131"/>
    </row>
    <row r="1106" spans="12:13" ht="12.75">
      <c r="L1106" s="131"/>
      <c r="M1106" s="131"/>
    </row>
    <row r="1107" spans="12:13" ht="12.75">
      <c r="L1107" s="131"/>
      <c r="M1107" s="131"/>
    </row>
    <row r="1108" spans="12:13" ht="12.75">
      <c r="L1108" s="131"/>
      <c r="M1108" s="131"/>
    </row>
    <row r="1109" spans="12:13" ht="12.75">
      <c r="L1109" s="131"/>
      <c r="M1109" s="131"/>
    </row>
    <row r="1110" spans="12:13" ht="12.75">
      <c r="L1110" s="131"/>
      <c r="M1110" s="131"/>
    </row>
    <row r="1111" spans="12:13" ht="12.75">
      <c r="L1111" s="131"/>
      <c r="M1111" s="131"/>
    </row>
    <row r="1112" spans="12:13" ht="12.75">
      <c r="L1112" s="131"/>
      <c r="M1112" s="131"/>
    </row>
    <row r="1113" spans="12:13" ht="12.75">
      <c r="L1113" s="131"/>
      <c r="M1113" s="131"/>
    </row>
    <row r="1114" spans="12:13" ht="12.75">
      <c r="L1114" s="131"/>
      <c r="M1114" s="131"/>
    </row>
    <row r="1115" spans="12:13" ht="12.75">
      <c r="L1115" s="131"/>
      <c r="M1115" s="131"/>
    </row>
    <row r="1116" spans="12:13" ht="12.75">
      <c r="L1116" s="131"/>
      <c r="M1116" s="131"/>
    </row>
    <row r="1117" spans="12:13" ht="12.75">
      <c r="L1117" s="131"/>
      <c r="M1117" s="131"/>
    </row>
    <row r="1118" spans="12:13" ht="12.75">
      <c r="L1118" s="131"/>
      <c r="M1118" s="131"/>
    </row>
    <row r="1119" spans="12:13" ht="12.75">
      <c r="L1119" s="131"/>
      <c r="M1119" s="131"/>
    </row>
    <row r="1120" spans="12:13" ht="12.75">
      <c r="L1120" s="131"/>
      <c r="M1120" s="131"/>
    </row>
    <row r="1121" spans="12:13" ht="12.75">
      <c r="L1121" s="131"/>
      <c r="M1121" s="131"/>
    </row>
    <row r="1122" spans="12:13" ht="12.75">
      <c r="L1122" s="131"/>
      <c r="M1122" s="131"/>
    </row>
    <row r="1123" spans="12:13" ht="12.75">
      <c r="L1123" s="131"/>
      <c r="M1123" s="131"/>
    </row>
    <row r="1124" spans="12:13" ht="12.75">
      <c r="L1124" s="131"/>
      <c r="M1124" s="131"/>
    </row>
    <row r="1125" spans="12:13" ht="12.75">
      <c r="L1125" s="131"/>
      <c r="M1125" s="131"/>
    </row>
    <row r="1126" spans="12:13" ht="12.75">
      <c r="L1126" s="131"/>
      <c r="M1126" s="131"/>
    </row>
    <row r="1127" spans="12:13" ht="12.75">
      <c r="L1127" s="131"/>
      <c r="M1127" s="131"/>
    </row>
    <row r="1128" spans="12:13" ht="12.75">
      <c r="L1128" s="131"/>
      <c r="M1128" s="131"/>
    </row>
    <row r="1129" spans="12:13" ht="12.75">
      <c r="L1129" s="131"/>
      <c r="M1129" s="131"/>
    </row>
    <row r="1130" spans="12:13" ht="12.75">
      <c r="L1130" s="131"/>
      <c r="M1130" s="131"/>
    </row>
    <row r="1131" spans="12:13" ht="12.75">
      <c r="L1131" s="131"/>
      <c r="M1131" s="131"/>
    </row>
    <row r="1132" spans="12:13" ht="12.75">
      <c r="L1132" s="131"/>
      <c r="M1132" s="131"/>
    </row>
    <row r="1133" spans="12:13" ht="12.75">
      <c r="L1133" s="131"/>
      <c r="M1133" s="131"/>
    </row>
    <row r="1134" spans="12:13" ht="12.75">
      <c r="L1134" s="131"/>
      <c r="M1134" s="131"/>
    </row>
    <row r="1135" spans="12:13" ht="12.75">
      <c r="L1135" s="131"/>
      <c r="M1135" s="131"/>
    </row>
    <row r="1136" spans="12:13" ht="12.75">
      <c r="L1136" s="131"/>
      <c r="M1136" s="131"/>
    </row>
    <row r="1137" spans="12:13" ht="12.75">
      <c r="L1137" s="131"/>
      <c r="M1137" s="131"/>
    </row>
    <row r="1138" spans="12:13" ht="12.75">
      <c r="L1138" s="131"/>
      <c r="M1138" s="131"/>
    </row>
    <row r="1139" spans="12:13" ht="12.75">
      <c r="L1139" s="131"/>
      <c r="M1139" s="131"/>
    </row>
    <row r="1140" spans="12:13" ht="12.75">
      <c r="L1140" s="131"/>
      <c r="M1140" s="131"/>
    </row>
    <row r="1141" spans="12:13" ht="12.75">
      <c r="L1141" s="131"/>
      <c r="M1141" s="131"/>
    </row>
    <row r="1142" spans="12:13" ht="12.75">
      <c r="L1142" s="131"/>
      <c r="M1142" s="131"/>
    </row>
    <row r="1143" spans="12:13" ht="12.75">
      <c r="L1143" s="131"/>
      <c r="M1143" s="131"/>
    </row>
    <row r="1144" spans="12:13" ht="12.75">
      <c r="L1144" s="131"/>
      <c r="M1144" s="131"/>
    </row>
    <row r="1145" spans="12:13" ht="12.75">
      <c r="L1145" s="131"/>
      <c r="M1145" s="131"/>
    </row>
    <row r="1146" spans="12:13" ht="12.75">
      <c r="L1146" s="131"/>
      <c r="M1146" s="131"/>
    </row>
    <row r="1147" spans="12:13" ht="12.75">
      <c r="L1147" s="131"/>
      <c r="M1147" s="131"/>
    </row>
    <row r="1148" spans="12:13" ht="12.75">
      <c r="L1148" s="131"/>
      <c r="M1148" s="131"/>
    </row>
    <row r="1149" spans="12:13" ht="12.75">
      <c r="L1149" s="131"/>
      <c r="M1149" s="131"/>
    </row>
    <row r="1150" spans="12:13" ht="12.75">
      <c r="L1150" s="131"/>
      <c r="M1150" s="131"/>
    </row>
    <row r="1151" spans="12:13" ht="12.75">
      <c r="L1151" s="131"/>
      <c r="M1151" s="131"/>
    </row>
    <row r="1152" spans="12:13" ht="12.75">
      <c r="L1152" s="131"/>
      <c r="M1152" s="131"/>
    </row>
    <row r="1153" spans="12:13" ht="12.75">
      <c r="L1153" s="131"/>
      <c r="M1153" s="131"/>
    </row>
    <row r="1154" spans="12:13" ht="12.75">
      <c r="L1154" s="131"/>
      <c r="M1154" s="131"/>
    </row>
    <row r="1155" spans="12:13" ht="12.75">
      <c r="L1155" s="131"/>
      <c r="M1155" s="131"/>
    </row>
    <row r="1156" spans="12:13" ht="12.75">
      <c r="L1156" s="131"/>
      <c r="M1156" s="131"/>
    </row>
    <row r="1157" spans="12:13" ht="12.75">
      <c r="L1157" s="131"/>
      <c r="M1157" s="131"/>
    </row>
    <row r="1158" spans="12:13" ht="12.75">
      <c r="L1158" s="131"/>
      <c r="M1158" s="131"/>
    </row>
    <row r="1159" spans="12:13" ht="12.75">
      <c r="L1159" s="131"/>
      <c r="M1159" s="131"/>
    </row>
    <row r="1160" spans="12:13" ht="12.75">
      <c r="L1160" s="131"/>
      <c r="M1160" s="131"/>
    </row>
    <row r="1161" spans="12:13" ht="12.75">
      <c r="L1161" s="131"/>
      <c r="M1161" s="131"/>
    </row>
    <row r="1162" spans="12:13" ht="12.75">
      <c r="L1162" s="131"/>
      <c r="M1162" s="131"/>
    </row>
    <row r="1163" spans="12:13" ht="12.75">
      <c r="L1163" s="131"/>
      <c r="M1163" s="131"/>
    </row>
    <row r="1164" spans="12:13" ht="12.75">
      <c r="L1164" s="131"/>
      <c r="M1164" s="131"/>
    </row>
    <row r="1165" spans="12:13" ht="12.75">
      <c r="L1165" s="131"/>
      <c r="M1165" s="131"/>
    </row>
    <row r="1166" spans="12:13" ht="12.75">
      <c r="L1166" s="131"/>
      <c r="M1166" s="131"/>
    </row>
    <row r="1167" spans="12:13" ht="12.75">
      <c r="L1167" s="131"/>
      <c r="M1167" s="131"/>
    </row>
    <row r="1168" spans="12:13" ht="12.75">
      <c r="L1168" s="131"/>
      <c r="M1168" s="131"/>
    </row>
    <row r="1169" spans="12:13" ht="12.75">
      <c r="L1169" s="131"/>
      <c r="M1169" s="131"/>
    </row>
    <row r="1170" spans="12:13" ht="12.75">
      <c r="L1170" s="131"/>
      <c r="M1170" s="131"/>
    </row>
    <row r="1171" spans="12:13" ht="12.75">
      <c r="L1171" s="131"/>
      <c r="M1171" s="131"/>
    </row>
    <row r="1172" spans="12:13" ht="12.75">
      <c r="L1172" s="131"/>
      <c r="M1172" s="131"/>
    </row>
    <row r="1173" spans="12:13" ht="12.75">
      <c r="L1173" s="131"/>
      <c r="M1173" s="131"/>
    </row>
    <row r="1174" spans="12:13" ht="12.75">
      <c r="L1174" s="131"/>
      <c r="M1174" s="131"/>
    </row>
    <row r="1175" spans="12:13" ht="12.75">
      <c r="L1175" s="131"/>
      <c r="M1175" s="131"/>
    </row>
    <row r="1176" spans="12:13" ht="12.75">
      <c r="L1176" s="131"/>
      <c r="M1176" s="131"/>
    </row>
    <row r="1177" spans="12:13" ht="12.75">
      <c r="L1177" s="131"/>
      <c r="M1177" s="131"/>
    </row>
    <row r="1178" spans="12:13" ht="12.75">
      <c r="L1178" s="131"/>
      <c r="M1178" s="131"/>
    </row>
    <row r="1179" spans="12:13" ht="12.75">
      <c r="L1179" s="131"/>
      <c r="M1179" s="131"/>
    </row>
    <row r="1180" spans="12:13" ht="12.75">
      <c r="L1180" s="131"/>
      <c r="M1180" s="131"/>
    </row>
    <row r="1181" spans="12:13" ht="12.75">
      <c r="L1181" s="131"/>
      <c r="M1181" s="131"/>
    </row>
    <row r="1182" spans="12:13" ht="12.75">
      <c r="L1182" s="131"/>
      <c r="M1182" s="131"/>
    </row>
    <row r="1183" spans="12:13" ht="12.75">
      <c r="L1183" s="131"/>
      <c r="M1183" s="131"/>
    </row>
    <row r="1184" spans="12:13" ht="12.75">
      <c r="L1184" s="131"/>
      <c r="M1184" s="131"/>
    </row>
    <row r="1185" spans="12:13" ht="12.75">
      <c r="L1185" s="131"/>
      <c r="M1185" s="131"/>
    </row>
    <row r="1186" spans="12:13" ht="12.75">
      <c r="L1186" s="131"/>
      <c r="M1186" s="131"/>
    </row>
    <row r="1187" spans="12:13" ht="12.75">
      <c r="L1187" s="131"/>
      <c r="M1187" s="131"/>
    </row>
    <row r="1188" spans="12:13" ht="12.75">
      <c r="L1188" s="131"/>
      <c r="M1188" s="131"/>
    </row>
    <row r="1189" spans="12:13" ht="12.75">
      <c r="L1189" s="131"/>
      <c r="M1189" s="131"/>
    </row>
    <row r="1190" spans="12:13" ht="12.75">
      <c r="L1190" s="131"/>
      <c r="M1190" s="131"/>
    </row>
    <row r="1191" spans="12:13" ht="12.75">
      <c r="L1191" s="131"/>
      <c r="M1191" s="131"/>
    </row>
    <row r="1192" spans="12:13" ht="12.75">
      <c r="L1192" s="131"/>
      <c r="M1192" s="131"/>
    </row>
    <row r="1193" spans="12:13" ht="12.75">
      <c r="L1193" s="131"/>
      <c r="M1193" s="131"/>
    </row>
    <row r="1194" spans="12:13" ht="12.75">
      <c r="L1194" s="131"/>
      <c r="M1194" s="131"/>
    </row>
    <row r="1195" spans="12:13" ht="12.75">
      <c r="L1195" s="131"/>
      <c r="M1195" s="131"/>
    </row>
    <row r="1196" spans="12:13" ht="12.75">
      <c r="L1196" s="131"/>
      <c r="M1196" s="131"/>
    </row>
    <row r="1197" spans="12:13" ht="12.75">
      <c r="L1197" s="131"/>
      <c r="M1197" s="131"/>
    </row>
    <row r="1198" spans="12:13" ht="12.75">
      <c r="L1198" s="131"/>
      <c r="M1198" s="131"/>
    </row>
    <row r="1199" spans="12:13" ht="12.75">
      <c r="L1199" s="131"/>
      <c r="M1199" s="131"/>
    </row>
    <row r="1200" spans="12:13" ht="12.75">
      <c r="L1200" s="131"/>
      <c r="M1200" s="131"/>
    </row>
    <row r="1201" spans="12:13" ht="12.75">
      <c r="L1201" s="131"/>
      <c r="M1201" s="131"/>
    </row>
    <row r="1202" spans="12:13" ht="12.75">
      <c r="L1202" s="131"/>
      <c r="M1202" s="131"/>
    </row>
    <row r="1203" spans="12:13" ht="12.75">
      <c r="L1203" s="131"/>
      <c r="M1203" s="131"/>
    </row>
    <row r="1204" spans="12:13" ht="12.75">
      <c r="L1204" s="131"/>
      <c r="M1204" s="131"/>
    </row>
    <row r="1205" spans="12:13" ht="12.75">
      <c r="L1205" s="131"/>
      <c r="M1205" s="131"/>
    </row>
    <row r="1206" spans="12:13" ht="12.75">
      <c r="L1206" s="131"/>
      <c r="M1206" s="131"/>
    </row>
    <row r="1207" spans="12:13" ht="12.75">
      <c r="L1207" s="131"/>
      <c r="M1207" s="131"/>
    </row>
    <row r="1208" spans="12:13" ht="12.75">
      <c r="L1208" s="131"/>
      <c r="M1208" s="131"/>
    </row>
    <row r="1209" spans="12:13" ht="12.75">
      <c r="L1209" s="131"/>
      <c r="M1209" s="131"/>
    </row>
    <row r="1210" spans="12:13" ht="12.75">
      <c r="L1210" s="131"/>
      <c r="M1210" s="131"/>
    </row>
    <row r="1211" spans="12:13" ht="12.75">
      <c r="L1211" s="131"/>
      <c r="M1211" s="131"/>
    </row>
    <row r="1212" spans="12:13" ht="12.75">
      <c r="L1212" s="131"/>
      <c r="M1212" s="131"/>
    </row>
    <row r="1213" spans="12:13" ht="12.75">
      <c r="L1213" s="131"/>
      <c r="M1213" s="131"/>
    </row>
    <row r="1214" spans="12:13" ht="12.75">
      <c r="L1214" s="131"/>
      <c r="M1214" s="131"/>
    </row>
    <row r="1215" spans="12:13" ht="12.75">
      <c r="L1215" s="131"/>
      <c r="M1215" s="131"/>
    </row>
    <row r="1216" spans="12:13" ht="12.75">
      <c r="L1216" s="131"/>
      <c r="M1216" s="131"/>
    </row>
    <row r="1217" spans="12:13" ht="12.75">
      <c r="L1217" s="131"/>
      <c r="M1217" s="131"/>
    </row>
    <row r="1218" spans="12:13" ht="12.75">
      <c r="L1218" s="131"/>
      <c r="M1218" s="131"/>
    </row>
    <row r="1219" spans="12:13" ht="12.75">
      <c r="L1219" s="131"/>
      <c r="M1219" s="131"/>
    </row>
    <row r="1220" spans="12:13" ht="12.75">
      <c r="L1220" s="131"/>
      <c r="M1220" s="131"/>
    </row>
    <row r="1221" spans="12:13" ht="12.75">
      <c r="L1221" s="131"/>
      <c r="M1221" s="131"/>
    </row>
    <row r="1222" spans="12:13" ht="12.75">
      <c r="L1222" s="131"/>
      <c r="M1222" s="131"/>
    </row>
    <row r="1223" spans="12:13" ht="12.75">
      <c r="L1223" s="131"/>
      <c r="M1223" s="131"/>
    </row>
    <row r="1224" spans="12:13" ht="12.75">
      <c r="L1224" s="131"/>
      <c r="M1224" s="131"/>
    </row>
    <row r="1225" spans="12:13" ht="12.75">
      <c r="L1225" s="131"/>
      <c r="M1225" s="131"/>
    </row>
    <row r="1226" spans="12:13" ht="12.75">
      <c r="L1226" s="131"/>
      <c r="M1226" s="131"/>
    </row>
    <row r="1227" spans="12:13" ht="12.75">
      <c r="L1227" s="131"/>
      <c r="M1227" s="131"/>
    </row>
    <row r="1228" spans="12:13" ht="12.75">
      <c r="L1228" s="131"/>
      <c r="M1228" s="131"/>
    </row>
    <row r="1229" spans="12:13" ht="12.75">
      <c r="L1229" s="131"/>
      <c r="M1229" s="131"/>
    </row>
    <row r="1230" spans="12:13" ht="12.75">
      <c r="L1230" s="131"/>
      <c r="M1230" s="131"/>
    </row>
    <row r="1231" spans="12:13" ht="12.75">
      <c r="L1231" s="131"/>
      <c r="M1231" s="131"/>
    </row>
  </sheetData>
  <sheetProtection selectLockedCells="1" selectUnlockedCells="1"/>
  <mergeCells count="4">
    <mergeCell ref="A13:I13"/>
    <mergeCell ref="A20:I20"/>
    <mergeCell ref="A48:I48"/>
    <mergeCell ref="A91:I91"/>
  </mergeCells>
  <conditionalFormatting sqref="A18:B18">
    <cfRule type="expression" priority="1521" dxfId="1">
      <formula>$M18="A RAPPELER"</formula>
    </cfRule>
    <cfRule type="expression" priority="1522" dxfId="0">
      <formula>$M18="DEVIS A FAIRE"</formula>
    </cfRule>
  </conditionalFormatting>
  <conditionalFormatting sqref="A18:B18">
    <cfRule type="expression" priority="1519" dxfId="3">
      <formula>$M18="VENDU"</formula>
    </cfRule>
    <cfRule type="expression" priority="1520" dxfId="2">
      <formula>$M18="PERDU"</formula>
    </cfRule>
  </conditionalFormatting>
  <conditionalFormatting sqref="A18:B18">
    <cfRule type="expression" priority="1517" dxfId="1">
      <formula>$M18="A RAPPELER"</formula>
    </cfRule>
    <cfRule type="expression" priority="1518" dxfId="0">
      <formula>$M18="DEVIS A FAIRE"</formula>
    </cfRule>
  </conditionalFormatting>
  <conditionalFormatting sqref="A18:B18">
    <cfRule type="expression" priority="1515" dxfId="3">
      <formula>$M18="VENDU"</formula>
    </cfRule>
    <cfRule type="expression" priority="1516" dxfId="2">
      <formula>$M18="PERDU"</formula>
    </cfRule>
  </conditionalFormatting>
  <conditionalFormatting sqref="A18:B18">
    <cfRule type="expression" priority="1513" dxfId="1">
      <formula>$M18="A RAPPELER"</formula>
    </cfRule>
    <cfRule type="expression" priority="1514" dxfId="0">
      <formula>$M18="DEVIS A FAIRE"</formula>
    </cfRule>
  </conditionalFormatting>
  <conditionalFormatting sqref="A18:B18">
    <cfRule type="expression" priority="1511" dxfId="3">
      <formula>$M18="VENDU"</formula>
    </cfRule>
    <cfRule type="expression" priority="1512" dxfId="2">
      <formula>$M18="PERDU"</formula>
    </cfRule>
  </conditionalFormatting>
  <conditionalFormatting sqref="A18:B18">
    <cfRule type="expression" priority="1509" dxfId="1">
      <formula>$M18="A RAPPELER"</formula>
    </cfRule>
    <cfRule type="expression" priority="1510" dxfId="0">
      <formula>$M18="DEVIS A FAIRE"</formula>
    </cfRule>
  </conditionalFormatting>
  <conditionalFormatting sqref="A18:B18">
    <cfRule type="expression" priority="1507" dxfId="3">
      <formula>$M18="VENDU"</formula>
    </cfRule>
    <cfRule type="expression" priority="1508" dxfId="2">
      <formula>$M18="PERDU"</formula>
    </cfRule>
  </conditionalFormatting>
  <conditionalFormatting sqref="A15:C16 E15:E16 H15:H17 A15:A17 H21:H44 A21:A44 A49:E49 A51:E69 G49:H49 G51:H69 H92:H94 A92:A94 A92:E92 G92:H92 H49:H89 A49:A89 A94:E133 G94:H133">
    <cfRule type="expression" priority="1483" dxfId="234" stopIfTrue="1">
      <formula>#REF!="DEVIS A FAIRE"</formula>
    </cfRule>
    <cfRule type="expression" priority="1484" dxfId="1" stopIfTrue="1">
      <formula>#REF!="A RAPPELER"</formula>
    </cfRule>
    <cfRule type="expression" priority="1485" dxfId="232" stopIfTrue="1">
      <formula>#REF!="PERDU"</formula>
    </cfRule>
    <cfRule type="expression" priority="1486" dxfId="790" stopIfTrue="1">
      <formula>#REF!="VENDU"</formula>
    </cfRule>
  </conditionalFormatting>
  <conditionalFormatting sqref="A16:M16">
    <cfRule type="expression" priority="1234" dxfId="748" stopIfTrue="1">
      <formula>$K$16="SOLDEE"</formula>
    </cfRule>
  </conditionalFormatting>
  <conditionalFormatting sqref="E15:E17 A15:C17 H15:H17 H21:H44 A21:A44 H49:H89 A49:A89 A92:A133 H92:H133">
    <cfRule type="expression" priority="1523" dxfId="1">
      <formula>#REF!="A RAPPELER"</formula>
    </cfRule>
    <cfRule type="expression" priority="1524" dxfId="0">
      <formula>#REF!="DEVIS A FAIRE"</formula>
    </cfRule>
  </conditionalFormatting>
  <conditionalFormatting sqref="E15:E17 A15:C17 H15:H17 H21:H44 A21:A44 H49:H89 A49:A89 A92:A133 H92:H133">
    <cfRule type="expression" priority="1527" dxfId="3">
      <formula>#REF!="VENDU"</formula>
    </cfRule>
    <cfRule type="expression" priority="1528" dxfId="2">
      <formula>#REF!="PERDU"</formula>
    </cfRule>
  </conditionalFormatting>
  <conditionalFormatting sqref="A15:M15">
    <cfRule type="expression" priority="1233" dxfId="748" stopIfTrue="1">
      <formula>$K$15="SOLDEE"</formula>
    </cfRule>
  </conditionalFormatting>
  <conditionalFormatting sqref="A17:M17 M21:M133">
    <cfRule type="expression" priority="1232" dxfId="748" stopIfTrue="1">
      <formula>$K$17="SOLDEE"</formula>
    </cfRule>
  </conditionalFormatting>
  <conditionalFormatting sqref="A21:M21 A49:I49">
    <cfRule type="expression" priority="1229" dxfId="748" stopIfTrue="1">
      <formula>$K$21="SOLDEE"</formula>
    </cfRule>
  </conditionalFormatting>
  <conditionalFormatting sqref="A22:M22 A50:I50">
    <cfRule type="expression" priority="1228" dxfId="748" stopIfTrue="1">
      <formula>$K$22="SOLDEE"</formula>
    </cfRule>
  </conditionalFormatting>
  <conditionalFormatting sqref="A24:M24 A52:I52">
    <cfRule type="expression" priority="1227" dxfId="748" stopIfTrue="1">
      <formula>$K$24="SOLDEE"</formula>
    </cfRule>
  </conditionalFormatting>
  <conditionalFormatting sqref="A23:M23 A51:I51">
    <cfRule type="expression" priority="1226" dxfId="748" stopIfTrue="1">
      <formula>$K$23="SOLDEE"</formula>
    </cfRule>
  </conditionalFormatting>
  <conditionalFormatting sqref="A25:M25 K26 A53:I53">
    <cfRule type="expression" priority="1225" dxfId="748" stopIfTrue="1">
      <formula>$K$25="SOLDEE"</formula>
    </cfRule>
  </conditionalFormatting>
  <conditionalFormatting sqref="A27:M27 A55:I55">
    <cfRule type="expression" priority="1206" dxfId="748" stopIfTrue="1">
      <formula>$K$27="SOLDEE"</formula>
    </cfRule>
  </conditionalFormatting>
  <conditionalFormatting sqref="A28:M28 A56:I56">
    <cfRule type="expression" priority="1200" dxfId="748" stopIfTrue="1">
      <formula>$K$28="SOLDEE"</formula>
    </cfRule>
  </conditionalFormatting>
  <conditionalFormatting sqref="A29:M29 A57:I57">
    <cfRule type="expression" priority="1199" dxfId="748" stopIfTrue="1">
      <formula>$K$29="SOLDEE"</formula>
    </cfRule>
  </conditionalFormatting>
  <conditionalFormatting sqref="A30:M30 A58:I58">
    <cfRule type="expression" priority="1197" dxfId="748" stopIfTrue="1">
      <formula>$K$30="SOLDEE"</formula>
    </cfRule>
  </conditionalFormatting>
  <conditionalFormatting sqref="A31:M31 A59:I59">
    <cfRule type="expression" priority="1196" dxfId="748" stopIfTrue="1">
      <formula>$K$31="SOLDEE"</formula>
    </cfRule>
  </conditionalFormatting>
  <conditionalFormatting sqref="A32:M32 A60:I60">
    <cfRule type="expression" priority="1195" dxfId="748" stopIfTrue="1">
      <formula>$K$32="SOLDEE"</formula>
    </cfRule>
  </conditionalFormatting>
  <conditionalFormatting sqref="A33:M33 A61:I61">
    <cfRule type="expression" priority="1194" dxfId="748" stopIfTrue="1">
      <formula>$K$33="SOLDEE"</formula>
    </cfRule>
  </conditionalFormatting>
  <conditionalFormatting sqref="A34:M34 A62:I62">
    <cfRule type="expression" priority="1193" dxfId="748" stopIfTrue="1">
      <formula>$K$34="SOLDEE"</formula>
    </cfRule>
  </conditionalFormatting>
  <conditionalFormatting sqref="A36:M36 A64:I64">
    <cfRule type="expression" priority="1191" dxfId="748" stopIfTrue="1">
      <formula>$K$36="SOLDEE"</formula>
    </cfRule>
  </conditionalFormatting>
  <conditionalFormatting sqref="A37:M37 A65:I65">
    <cfRule type="expression" priority="1190" dxfId="748" stopIfTrue="1">
      <formula>$K$37="SOLDEE"</formula>
    </cfRule>
  </conditionalFormatting>
  <conditionalFormatting sqref="A38:M38 A66:I66">
    <cfRule type="expression" priority="1189" dxfId="748" stopIfTrue="1">
      <formula>$K$38="SOLDEE"</formula>
    </cfRule>
  </conditionalFormatting>
  <conditionalFormatting sqref="A39:M39 A67:I67">
    <cfRule type="expression" priority="1188" dxfId="748" stopIfTrue="1">
      <formula>$K$39="SOLDEE"</formula>
    </cfRule>
  </conditionalFormatting>
  <conditionalFormatting sqref="A40:M41 A68:I69">
    <cfRule type="expression" priority="1187" dxfId="748" stopIfTrue="1">
      <formula>$K$41="SOLDEE"</formula>
    </cfRule>
  </conditionalFormatting>
  <conditionalFormatting sqref="A42:M42 A70:I70">
    <cfRule type="expression" priority="1185" dxfId="748" stopIfTrue="1">
      <formula>$K$42="SOLDEE"</formula>
    </cfRule>
  </conditionalFormatting>
  <conditionalFormatting sqref="A43:M43 A71:I71">
    <cfRule type="expression" priority="1184" dxfId="748" stopIfTrue="1">
      <formula>$K$43="SOLDEE"</formula>
    </cfRule>
  </conditionalFormatting>
  <conditionalFormatting sqref="A44:M44 A72:I72">
    <cfRule type="expression" priority="1183" dxfId="748" stopIfTrue="1">
      <formula>$K$44="SOLDEE"</formula>
    </cfRule>
  </conditionalFormatting>
  <conditionalFormatting sqref="A35:M35 A63:I63">
    <cfRule type="expression" priority="1182" dxfId="748" stopIfTrue="1">
      <formula>$K$35="SOLDEE"</formula>
    </cfRule>
  </conditionalFormatting>
  <conditionalFormatting sqref="A92:M92">
    <cfRule type="expression" priority="1172" dxfId="748" stopIfTrue="1">
      <formula>$K92="SOLDEE"</formula>
    </cfRule>
  </conditionalFormatting>
  <conditionalFormatting sqref="A53:M53 A96:M96">
    <cfRule type="expression" priority="1141" dxfId="748" stopIfTrue="1">
      <formula>$K$53="SOLDEE"</formula>
    </cfRule>
  </conditionalFormatting>
  <conditionalFormatting sqref="A52:M52 A95:M132 A133:E133 G133:M133">
    <cfRule type="expression" priority="1118" dxfId="748" stopIfTrue="1">
      <formula>$K$52="SOLDEE"</formula>
    </cfRule>
  </conditionalFormatting>
  <conditionalFormatting sqref="A54:M54 A97:M97">
    <cfRule type="expression" priority="1105" dxfId="748" stopIfTrue="1">
      <formula>$K$54="SOLDEE"</formula>
    </cfRule>
  </conditionalFormatting>
  <conditionalFormatting sqref="A55:M55 A98:M98">
    <cfRule type="expression" priority="1093" dxfId="748" stopIfTrue="1">
      <formula>$K$55="SOLDEE"</formula>
    </cfRule>
  </conditionalFormatting>
  <conditionalFormatting sqref="A56:M56 A99:M99 J72">
    <cfRule type="expression" priority="1092" dxfId="748" stopIfTrue="1">
      <formula>$K$56="SOLDEE"</formula>
    </cfRule>
  </conditionalFormatting>
  <conditionalFormatting sqref="A57:M57 A100:M100">
    <cfRule type="expression" priority="1091" dxfId="748" stopIfTrue="1">
      <formula>$K$57="SOLDEE"</formula>
    </cfRule>
  </conditionalFormatting>
  <conditionalFormatting sqref="A58:M58 A101:M101">
    <cfRule type="expression" priority="1090" dxfId="748" stopIfTrue="1">
      <formula>$K$58="SOLDEE"</formula>
    </cfRule>
  </conditionalFormatting>
  <conditionalFormatting sqref="A59:M59 A102:M102">
    <cfRule type="expression" priority="1089" dxfId="748" stopIfTrue="1">
      <formula>$K$59="SOLDEE"</formula>
    </cfRule>
  </conditionalFormatting>
  <conditionalFormatting sqref="A60:M60 A103:M103">
    <cfRule type="expression" priority="1088" dxfId="748" stopIfTrue="1">
      <formula>$K$60="SOLDEE"</formula>
    </cfRule>
  </conditionalFormatting>
  <conditionalFormatting sqref="A61:M61 A104:M104">
    <cfRule type="expression" priority="1087" dxfId="748" stopIfTrue="1">
      <formula>$K$61="SOLDEE"</formula>
    </cfRule>
  </conditionalFormatting>
  <conditionalFormatting sqref="A62:M62 A105:M105">
    <cfRule type="expression" priority="1086" dxfId="748" stopIfTrue="1">
      <formula>$K$62="SOLDEE"</formula>
    </cfRule>
  </conditionalFormatting>
  <conditionalFormatting sqref="A63:M63 A106:M106">
    <cfRule type="expression" priority="1085" dxfId="748" stopIfTrue="1">
      <formula>$K$63="SOLDEE"</formula>
    </cfRule>
  </conditionalFormatting>
  <conditionalFormatting sqref="A64:M64 A107:M107">
    <cfRule type="expression" priority="1084" dxfId="748" stopIfTrue="1">
      <formula>$K$64="SOLDEE"</formula>
    </cfRule>
  </conditionalFormatting>
  <conditionalFormatting sqref="A65:M65 A108:M108">
    <cfRule type="expression" priority="1083" dxfId="748" stopIfTrue="1">
      <formula>$K$65="SOLDEE"</formula>
    </cfRule>
  </conditionalFormatting>
  <conditionalFormatting sqref="A66:M66 A109:M109">
    <cfRule type="expression" priority="1082" dxfId="748" stopIfTrue="1">
      <formula>$K$66="SOLDEE"</formula>
    </cfRule>
  </conditionalFormatting>
  <conditionalFormatting sqref="A67:M67 A110:M110">
    <cfRule type="expression" priority="1081" dxfId="748" stopIfTrue="1">
      <formula>$K$67="SOLDEE"</formula>
    </cfRule>
  </conditionalFormatting>
  <conditionalFormatting sqref="A68:M68 A111:M111">
    <cfRule type="expression" priority="1080" dxfId="748" stopIfTrue="1">
      <formula>$K$68="SOLDEE"</formula>
    </cfRule>
  </conditionalFormatting>
  <conditionalFormatting sqref="A69:M69 A112:M112">
    <cfRule type="expression" priority="1079" dxfId="748" stopIfTrue="1">
      <formula>$K$69="SOLDEE"</formula>
    </cfRule>
  </conditionalFormatting>
  <conditionalFormatting sqref="A70:M70 A113:M113">
    <cfRule type="expression" priority="682" dxfId="748" stopIfTrue="1">
      <formula>$K$70="SOLDEE"</formula>
    </cfRule>
  </conditionalFormatting>
  <conditionalFormatting sqref="A71:M71 A114:M114">
    <cfRule type="expression" priority="681" dxfId="748" stopIfTrue="1">
      <formula>$K$71="SOLDEE"</formula>
    </cfRule>
  </conditionalFormatting>
  <conditionalFormatting sqref="A72:M72 A115:M115">
    <cfRule type="expression" priority="680" dxfId="748" stopIfTrue="1">
      <formula>$K$72="SOLDEE"</formula>
    </cfRule>
  </conditionalFormatting>
  <conditionalFormatting sqref="J74:J87 A116:M116 A73:I73 K73:M73">
    <cfRule type="expression" priority="679" dxfId="748" stopIfTrue="1">
      <formula>$K$73="SOLDEE"</formula>
    </cfRule>
  </conditionalFormatting>
  <conditionalFormatting sqref="A74:M74 A117:M117">
    <cfRule type="expression" priority="678" dxfId="748" stopIfTrue="1">
      <formula>$K$74="SOLDEE"</formula>
    </cfRule>
  </conditionalFormatting>
  <conditionalFormatting sqref="A75:M75 A118:M118">
    <cfRule type="expression" priority="677" dxfId="748" stopIfTrue="1">
      <formula>$K$75="SOLDEE"</formula>
    </cfRule>
  </conditionalFormatting>
  <conditionalFormatting sqref="A76:M76 A119:M119">
    <cfRule type="expression" priority="676" dxfId="748" stopIfTrue="1">
      <formula>$K$76="SOLDEE"</formula>
    </cfRule>
  </conditionalFormatting>
  <conditionalFormatting sqref="A77:M77 A120:M120">
    <cfRule type="expression" priority="675" dxfId="748" stopIfTrue="1">
      <formula>$K$77="SOLDEE"</formula>
    </cfRule>
  </conditionalFormatting>
  <conditionalFormatting sqref="A78:M78 A121:M121">
    <cfRule type="expression" priority="674" dxfId="748" stopIfTrue="1">
      <formula>$K$78="SOLDEE"</formula>
    </cfRule>
  </conditionalFormatting>
  <conditionalFormatting sqref="A79:M79 A122:M122">
    <cfRule type="expression" priority="673" dxfId="748" stopIfTrue="1">
      <formula>$K$79="SOLDEE"</formula>
    </cfRule>
  </conditionalFormatting>
  <conditionalFormatting sqref="A89:M89 A132:M132">
    <cfRule type="expression" priority="671" dxfId="748" stopIfTrue="1">
      <formula>$K$89="SOLDEE"</formula>
    </cfRule>
  </conditionalFormatting>
  <conditionalFormatting sqref="A80:M80 A123:M123">
    <cfRule type="expression" priority="668" dxfId="748" stopIfTrue="1">
      <formula>$K$80="SOLDEE"</formula>
    </cfRule>
  </conditionalFormatting>
  <conditionalFormatting sqref="A81:M81 A124:M124">
    <cfRule type="expression" priority="667" dxfId="748" stopIfTrue="1">
      <formula>$K$81="SOLDEE"</formula>
    </cfRule>
  </conditionalFormatting>
  <conditionalFormatting sqref="A82:M82 A125:M125">
    <cfRule type="expression" priority="666" dxfId="748" stopIfTrue="1">
      <formula>$K$82="SOLDEE"</formula>
    </cfRule>
  </conditionalFormatting>
  <conditionalFormatting sqref="A83:M83 A126:M126">
    <cfRule type="expression" priority="665" dxfId="748" stopIfTrue="1">
      <formula>$K$83="SOLDEE"</formula>
    </cfRule>
  </conditionalFormatting>
  <conditionalFormatting sqref="A84:M84 A127:M127">
    <cfRule type="expression" priority="664" dxfId="748" stopIfTrue="1">
      <formula>$K$84="SOLDEE"</formula>
    </cfRule>
  </conditionalFormatting>
  <conditionalFormatting sqref="A85:M85 A128:M128">
    <cfRule type="expression" priority="663" dxfId="748" stopIfTrue="1">
      <formula>$K$85="SOLDEE"</formula>
    </cfRule>
  </conditionalFormatting>
  <conditionalFormatting sqref="A86:M86 A129:M129">
    <cfRule type="expression" priority="662" dxfId="748" stopIfTrue="1">
      <formula>$K$86="SOLDEE"</formula>
    </cfRule>
  </conditionalFormatting>
  <conditionalFormatting sqref="A87:M87 A130:M130">
    <cfRule type="expression" priority="661" dxfId="748" stopIfTrue="1">
      <formula>$K$87="SOLDEE"</formula>
    </cfRule>
  </conditionalFormatting>
  <conditionalFormatting sqref="A88:M88 K89 A131:M131 K132">
    <cfRule type="expression" priority="660" dxfId="748" stopIfTrue="1">
      <formula>$K$88="SOLDEE"</formula>
    </cfRule>
  </conditionalFormatting>
  <conditionalFormatting sqref="M71:O71">
    <cfRule type="expression" priority="96" dxfId="790" stopIfTrue="1">
      <formula>CO="SOLDEE"</formula>
    </cfRule>
  </conditionalFormatting>
  <conditionalFormatting sqref="A93:M93">
    <cfRule type="expression" priority="94" dxfId="748" stopIfTrue="1">
      <formula>$K93="SOLDEE"</formula>
    </cfRule>
  </conditionalFormatting>
  <conditionalFormatting sqref="A94:M94">
    <cfRule type="expression" priority="93" dxfId="748" stopIfTrue="1">
      <formula>$K94="SOLDEE"</formula>
    </cfRule>
  </conditionalFormatting>
  <conditionalFormatting sqref="A95:M95">
    <cfRule type="expression" priority="92" dxfId="748" stopIfTrue="1">
      <formula>$K95="SOLDEE"</formula>
    </cfRule>
  </conditionalFormatting>
  <conditionalFormatting sqref="A96:M96">
    <cfRule type="expression" priority="90" dxfId="748" stopIfTrue="1">
      <formula>$K96="SOLDEE"</formula>
    </cfRule>
  </conditionalFormatting>
  <conditionalFormatting sqref="A96:M96">
    <cfRule type="expression" priority="88" dxfId="748" stopIfTrue="1">
      <formula>$K96="SOLDEE"</formula>
    </cfRule>
  </conditionalFormatting>
  <conditionalFormatting sqref="A97:M97">
    <cfRule type="expression" priority="86" dxfId="748" stopIfTrue="1">
      <formula>$K97="SOLDEE"</formula>
    </cfRule>
  </conditionalFormatting>
  <conditionalFormatting sqref="A98:M98">
    <cfRule type="expression" priority="84" dxfId="748" stopIfTrue="1">
      <formula>$K98="SOLDEE"</formula>
    </cfRule>
  </conditionalFormatting>
  <conditionalFormatting sqref="A99:M99">
    <cfRule type="expression" priority="82" dxfId="748" stopIfTrue="1">
      <formula>$K99="SOLDEE"</formula>
    </cfRule>
  </conditionalFormatting>
  <conditionalFormatting sqref="A100:M100">
    <cfRule type="expression" priority="80" dxfId="748" stopIfTrue="1">
      <formula>$K100="SOLDEE"</formula>
    </cfRule>
  </conditionalFormatting>
  <conditionalFormatting sqref="A101:M101">
    <cfRule type="expression" priority="78" dxfId="748" stopIfTrue="1">
      <formula>$K101="SOLDEE"</formula>
    </cfRule>
  </conditionalFormatting>
  <conditionalFormatting sqref="A102:M102">
    <cfRule type="expression" priority="76" dxfId="748" stopIfTrue="1">
      <formula>$K102="SOLDEE"</formula>
    </cfRule>
  </conditionalFormatting>
  <conditionalFormatting sqref="A103:M103">
    <cfRule type="expression" priority="74" dxfId="748" stopIfTrue="1">
      <formula>$K103="SOLDEE"</formula>
    </cfRule>
  </conditionalFormatting>
  <conditionalFormatting sqref="A104:M104">
    <cfRule type="expression" priority="72" dxfId="748" stopIfTrue="1">
      <formula>$K104="SOLDEE"</formula>
    </cfRule>
  </conditionalFormatting>
  <conditionalFormatting sqref="A105:M105">
    <cfRule type="expression" priority="70" dxfId="748" stopIfTrue="1">
      <formula>$K105="SOLDEE"</formula>
    </cfRule>
  </conditionalFormatting>
  <conditionalFormatting sqref="A106:M106">
    <cfRule type="expression" priority="68" dxfId="748" stopIfTrue="1">
      <formula>$K106="SOLDEE"</formula>
    </cfRule>
  </conditionalFormatting>
  <conditionalFormatting sqref="A107:M107">
    <cfRule type="expression" priority="66" dxfId="748" stopIfTrue="1">
      <formula>$K107="SOLDEE"</formula>
    </cfRule>
  </conditionalFormatting>
  <conditionalFormatting sqref="A108:M108">
    <cfRule type="expression" priority="64" dxfId="748" stopIfTrue="1">
      <formula>$K108="SOLDEE"</formula>
    </cfRule>
  </conditionalFormatting>
  <conditionalFormatting sqref="A109:M109">
    <cfRule type="expression" priority="62" dxfId="748" stopIfTrue="1">
      <formula>$K109="SOLDEE"</formula>
    </cfRule>
  </conditionalFormatting>
  <conditionalFormatting sqref="A110:M110">
    <cfRule type="expression" priority="60" dxfId="748" stopIfTrue="1">
      <formula>$K110="SOLDEE"</formula>
    </cfRule>
  </conditionalFormatting>
  <conditionalFormatting sqref="A111:M111">
    <cfRule type="expression" priority="58" dxfId="748" stopIfTrue="1">
      <formula>$K111="SOLDEE"</formula>
    </cfRule>
  </conditionalFormatting>
  <conditionalFormatting sqref="A112:M112">
    <cfRule type="expression" priority="56" dxfId="748" stopIfTrue="1">
      <formula>$K112="SOLDEE"</formula>
    </cfRule>
  </conditionalFormatting>
  <conditionalFormatting sqref="A113:M113">
    <cfRule type="expression" priority="54" dxfId="748" stopIfTrue="1">
      <formula>$K113="SOLDEE"</formula>
    </cfRule>
  </conditionalFormatting>
  <conditionalFormatting sqref="A114:M114">
    <cfRule type="expression" priority="52" dxfId="748" stopIfTrue="1">
      <formula>$K114="SOLDEE"</formula>
    </cfRule>
  </conditionalFormatting>
  <conditionalFormatting sqref="A115:M115">
    <cfRule type="expression" priority="50" dxfId="748" stopIfTrue="1">
      <formula>$K115="SOLDEE"</formula>
    </cfRule>
  </conditionalFormatting>
  <conditionalFormatting sqref="A116:M116">
    <cfRule type="expression" priority="48" dxfId="748" stopIfTrue="1">
      <formula>$K116="SOLDEE"</formula>
    </cfRule>
  </conditionalFormatting>
  <conditionalFormatting sqref="A117:M117">
    <cfRule type="expression" priority="46" dxfId="748" stopIfTrue="1">
      <formula>$K117="SOLDEE"</formula>
    </cfRule>
  </conditionalFormatting>
  <conditionalFormatting sqref="A118:M118">
    <cfRule type="expression" priority="44" dxfId="748" stopIfTrue="1">
      <formula>$K118="SOLDEE"</formula>
    </cfRule>
  </conditionalFormatting>
  <conditionalFormatting sqref="A119:M119">
    <cfRule type="expression" priority="42" dxfId="748" stopIfTrue="1">
      <formula>$K119="SOLDEE"</formula>
    </cfRule>
  </conditionalFormatting>
  <conditionalFormatting sqref="A120:M120">
    <cfRule type="expression" priority="40" dxfId="748" stopIfTrue="1">
      <formula>$K120="SOLDEE"</formula>
    </cfRule>
  </conditionalFormatting>
  <conditionalFormatting sqref="A121:M121">
    <cfRule type="expression" priority="38" dxfId="748" stopIfTrue="1">
      <formula>$K121="SOLDEE"</formula>
    </cfRule>
  </conditionalFormatting>
  <conditionalFormatting sqref="A122:M122">
    <cfRule type="expression" priority="36" dxfId="748" stopIfTrue="1">
      <formula>$K122="SOLDEE"</formula>
    </cfRule>
  </conditionalFormatting>
  <conditionalFormatting sqref="A123:M123">
    <cfRule type="expression" priority="34" dxfId="748" stopIfTrue="1">
      <formula>$K123="SOLDEE"</formula>
    </cfRule>
  </conditionalFormatting>
  <conditionalFormatting sqref="A124:M124">
    <cfRule type="expression" priority="32" dxfId="748" stopIfTrue="1">
      <formula>$K124="SOLDEE"</formula>
    </cfRule>
  </conditionalFormatting>
  <conditionalFormatting sqref="A125:M125">
    <cfRule type="expression" priority="30" dxfId="748" stopIfTrue="1">
      <formula>$K125="SOLDEE"</formula>
    </cfRule>
  </conditionalFormatting>
  <conditionalFormatting sqref="A126:M126">
    <cfRule type="expression" priority="28" dxfId="748" stopIfTrue="1">
      <formula>$K126="SOLDEE"</formula>
    </cfRule>
  </conditionalFormatting>
  <conditionalFormatting sqref="A127:M127">
    <cfRule type="expression" priority="26" dxfId="748" stopIfTrue="1">
      <formula>$K127="SOLDEE"</formula>
    </cfRule>
  </conditionalFormatting>
  <conditionalFormatting sqref="A128:M128">
    <cfRule type="expression" priority="24" dxfId="748" stopIfTrue="1">
      <formula>$K128="SOLDEE"</formula>
    </cfRule>
  </conditionalFormatting>
  <conditionalFormatting sqref="A129:M129">
    <cfRule type="expression" priority="22" dxfId="748" stopIfTrue="1">
      <formula>$K129="SOLDEE"</formula>
    </cfRule>
  </conditionalFormatting>
  <conditionalFormatting sqref="A130:M130">
    <cfRule type="expression" priority="20" dxfId="748" stopIfTrue="1">
      <formula>$K130="SOLDEE"</formula>
    </cfRule>
  </conditionalFormatting>
  <conditionalFormatting sqref="A131:M131">
    <cfRule type="expression" priority="18" dxfId="748" stopIfTrue="1">
      <formula>$K131="SOLDEE"</formula>
    </cfRule>
  </conditionalFormatting>
  <conditionalFormatting sqref="A132:M132">
    <cfRule type="expression" priority="16" dxfId="748" stopIfTrue="1">
      <formula>$K132="SOLDEE"</formula>
    </cfRule>
  </conditionalFormatting>
  <conditionalFormatting sqref="A133:E133 G133:M133">
    <cfRule type="expression" priority="6" dxfId="748" stopIfTrue="1">
      <formula>$K133="SOLDEE"</formula>
    </cfRule>
  </conditionalFormatting>
  <conditionalFormatting sqref="F5:F8">
    <cfRule type="cellIs" priority="4" dxfId="232" operator="notEqual">
      <formula>0</formula>
    </cfRule>
  </conditionalFormatting>
  <dataValidations count="8">
    <dataValidation type="custom" showInputMessage="1" showErrorMessage="1" errorTitle="ERREUR" error="MERCI DE RENSEIGNER VOTRE POURCENTAGE DE REUSSITE" sqref="E34 E62 E111 E16">
      <formula1>ISNUMBER(IR34)</formula1>
    </dataValidation>
    <dataValidation type="custom" showInputMessage="1" showErrorMessage="1" errorTitle="ERREUR" error="MERCI DE RENSEIGNER VOTRE POURCENTAGE DE REUSSITE" sqref="H34 H16:H17 H111 H62">
      <formula1>ISNUMBER(G34)</formula1>
    </dataValidation>
    <dataValidation type="custom" showInputMessage="1" showErrorMessage="1" errorTitle="ERREUR" error="Merci de de renseigner le TELEPHONE" sqref="C34 C15:C17 C111 C62">
      <formula1>ISNUMBER(B34)</formula1>
    </dataValidation>
    <dataValidation type="custom" showInputMessage="1" showErrorMessage="1" errorTitle="ERREUR" error="Merci de renseignerle CONTACT" sqref="B34 B15:B17 B111 B62">
      <formula1>ISTEXT(A34)</formula1>
    </dataValidation>
    <dataValidation type="custom" showInputMessage="1" showErrorMessage="1" errorTitle="ERREUR" error="Merci de renseigner le PRODUIT" sqref="A34 A52 A62 A95 A111 A16 A24">
      <formula1>ISTEXT(IS34)</formula1>
    </dataValidation>
    <dataValidation type="custom" showInputMessage="1" showErrorMessage="1" errorTitle="ERREUR" error="MERCI DE RENSEIGNER VOTRE POURCENTAGE DE REUSSITE" sqref="E17">
      <formula1>ISNUMBER(IR18)</formula1>
    </dataValidation>
    <dataValidation type="custom" showInputMessage="1" showErrorMessage="1" errorTitle="ERREUR" error="Merci de renseigner le PRODUIT" sqref="A17">
      <formula1>ISTEXT(IS18)</formula1>
    </dataValidation>
    <dataValidation type="list" allowBlank="1" showInputMessage="1" showErrorMessage="1" sqref="K15:K17 K21:K44 K49:K89 K92:K132">
      <formula1>"SOLDEE, NON SOLDEE"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6" sqref="A6:H8"/>
    </sheetView>
  </sheetViews>
  <sheetFormatPr defaultColWidth="11.421875" defaultRowHeight="12.75"/>
  <cols>
    <col min="1" max="1" width="12.8515625" style="14" customWidth="1"/>
    <col min="2" max="2" width="22.57421875" style="14" customWidth="1"/>
    <col min="3" max="3" width="27.28125" style="14" customWidth="1"/>
    <col min="4" max="4" width="31.57421875" style="14" customWidth="1"/>
    <col min="5" max="5" width="14.140625" style="14" customWidth="1"/>
    <col min="6" max="6" width="15.28125" style="14" customWidth="1"/>
    <col min="7" max="7" width="22.57421875" style="14" customWidth="1"/>
    <col min="8" max="8" width="15.140625" style="14" customWidth="1"/>
    <col min="9" max="9" width="10.8515625" style="14" bestFit="1" customWidth="1"/>
    <col min="10" max="10" width="11.421875" style="14" customWidth="1"/>
    <col min="11" max="11" width="12.00390625" style="14" customWidth="1"/>
    <col min="12" max="16384" width="11.421875" style="14" customWidth="1"/>
  </cols>
  <sheetData>
    <row r="1" spans="1:11" ht="16.5" thickBot="1">
      <c r="A1" s="12" t="s">
        <v>8</v>
      </c>
      <c r="B1" s="195" t="s">
        <v>35</v>
      </c>
      <c r="C1" s="196"/>
      <c r="D1" s="196"/>
      <c r="E1" s="196"/>
      <c r="F1" s="196"/>
      <c r="G1" s="196"/>
      <c r="H1" s="196"/>
      <c r="I1" s="196"/>
      <c r="J1" s="197"/>
      <c r="K1" s="13"/>
    </row>
    <row r="2" spans="1:9" ht="12.75">
      <c r="A2" s="15"/>
      <c r="I2" s="16"/>
    </row>
    <row r="3" spans="1:9" ht="13.5" thickBot="1">
      <c r="A3" s="15"/>
      <c r="I3" s="16"/>
    </row>
    <row r="4" spans="1:11" ht="13.5" thickBot="1">
      <c r="A4" s="17"/>
      <c r="B4" s="18"/>
      <c r="C4" s="18"/>
      <c r="D4" s="18"/>
      <c r="E4" s="19"/>
      <c r="F4" s="20"/>
      <c r="G4" s="18"/>
      <c r="H4" s="18"/>
      <c r="I4" s="198" t="s">
        <v>6</v>
      </c>
      <c r="J4" s="200" t="s">
        <v>5</v>
      </c>
      <c r="K4" s="202" t="s">
        <v>10</v>
      </c>
    </row>
    <row r="5" spans="1:11" ht="21.75" thickBot="1">
      <c r="A5" s="21" t="s">
        <v>16</v>
      </c>
      <c r="B5" s="22" t="s">
        <v>0</v>
      </c>
      <c r="C5" s="22" t="s">
        <v>4</v>
      </c>
      <c r="D5" s="23" t="s">
        <v>9</v>
      </c>
      <c r="E5" s="24" t="s">
        <v>7</v>
      </c>
      <c r="F5" s="25" t="s">
        <v>1</v>
      </c>
      <c r="G5" s="26" t="s">
        <v>2</v>
      </c>
      <c r="H5" s="25" t="s">
        <v>3</v>
      </c>
      <c r="I5" s="199"/>
      <c r="J5" s="201"/>
      <c r="K5" s="203"/>
    </row>
    <row r="6" spans="1:11" ht="12.75">
      <c r="A6" s="8" t="s">
        <v>36</v>
      </c>
      <c r="B6" s="27" t="s">
        <v>39</v>
      </c>
      <c r="C6" s="27" t="s">
        <v>21</v>
      </c>
      <c r="D6" s="27"/>
      <c r="E6" s="28">
        <v>41540</v>
      </c>
      <c r="F6" s="45">
        <v>230</v>
      </c>
      <c r="G6" s="46">
        <v>41577</v>
      </c>
      <c r="H6" s="11">
        <v>3018.7</v>
      </c>
      <c r="I6" s="28"/>
      <c r="J6" s="30"/>
      <c r="K6" s="31"/>
    </row>
    <row r="7" spans="1:11" ht="12.75">
      <c r="A7" s="8" t="s">
        <v>37</v>
      </c>
      <c r="B7" s="27" t="s">
        <v>40</v>
      </c>
      <c r="C7" s="27"/>
      <c r="D7" s="27"/>
      <c r="E7" s="28">
        <v>41544</v>
      </c>
      <c r="F7" s="45">
        <v>300</v>
      </c>
      <c r="G7" s="46"/>
      <c r="H7" s="11">
        <v>827.87</v>
      </c>
      <c r="I7" s="28"/>
      <c r="J7" s="30"/>
      <c r="K7" s="31"/>
    </row>
    <row r="8" spans="1:11" ht="12.75">
      <c r="A8" s="8" t="s">
        <v>38</v>
      </c>
      <c r="B8" s="27" t="s">
        <v>41</v>
      </c>
      <c r="C8" s="27"/>
      <c r="D8" s="27"/>
      <c r="E8" s="28">
        <v>41547</v>
      </c>
      <c r="F8" s="45">
        <v>1140</v>
      </c>
      <c r="G8" s="46">
        <v>41591</v>
      </c>
      <c r="H8" s="11">
        <v>1986.73</v>
      </c>
      <c r="I8" s="28"/>
      <c r="J8" s="30"/>
      <c r="K8" s="31"/>
    </row>
    <row r="9" spans="1:11" ht="12.75">
      <c r="A9" s="8"/>
      <c r="B9" s="27"/>
      <c r="C9" s="27"/>
      <c r="D9" s="27"/>
      <c r="E9" s="28"/>
      <c r="F9" s="45"/>
      <c r="G9" s="46"/>
      <c r="H9" s="11"/>
      <c r="I9" s="28"/>
      <c r="J9" s="30"/>
      <c r="K9" s="31"/>
    </row>
    <row r="10" spans="1:11" s="40" customFormat="1" ht="12.75">
      <c r="A10" s="32"/>
      <c r="B10" s="33"/>
      <c r="C10" s="34"/>
      <c r="D10" s="27"/>
      <c r="E10" s="35"/>
      <c r="F10" s="45"/>
      <c r="G10" s="36"/>
      <c r="H10" s="37"/>
      <c r="I10" s="38"/>
      <c r="J10" s="30"/>
      <c r="K10" s="39"/>
    </row>
    <row r="11" spans="1:11" ht="12.75" customHeight="1">
      <c r="A11" s="41"/>
      <c r="B11" s="42"/>
      <c r="C11" s="34"/>
      <c r="D11" s="43"/>
      <c r="E11" s="44"/>
      <c r="F11" s="45"/>
      <c r="G11" s="46"/>
      <c r="H11" s="47"/>
      <c r="I11" s="38"/>
      <c r="J11" s="30"/>
      <c r="K11" s="31"/>
    </row>
    <row r="12" spans="1:11" ht="13.5" thickBot="1">
      <c r="A12" s="48"/>
      <c r="B12" s="49"/>
      <c r="C12" s="50"/>
      <c r="D12" s="51"/>
      <c r="E12" s="52"/>
      <c r="F12" s="53"/>
      <c r="G12" s="54"/>
      <c r="H12" s="55"/>
      <c r="I12" s="56"/>
      <c r="J12" s="57"/>
      <c r="K12" s="58"/>
    </row>
    <row r="13" spans="1:10" ht="13.5" thickBot="1">
      <c r="A13" s="59"/>
      <c r="B13" s="60"/>
      <c r="C13" s="60"/>
      <c r="D13" s="60"/>
      <c r="E13" s="60"/>
      <c r="F13" s="61"/>
      <c r="G13" s="62"/>
      <c r="H13" s="61"/>
      <c r="I13" s="63"/>
      <c r="J13" s="64"/>
    </row>
    <row r="14" spans="2:9" ht="13.5" thickBot="1">
      <c r="B14" s="59"/>
      <c r="C14" s="65"/>
      <c r="D14" s="60"/>
      <c r="E14" s="60"/>
      <c r="F14" s="61"/>
      <c r="G14" s="60"/>
      <c r="H14" s="66">
        <f>SUM(H6:H13)</f>
        <v>5833.299999999999</v>
      </c>
      <c r="I14" s="16"/>
    </row>
    <row r="15" spans="1:9" ht="12.75">
      <c r="A15" s="59"/>
      <c r="B15" s="67"/>
      <c r="C15" s="67"/>
      <c r="D15" s="67"/>
      <c r="E15" s="67"/>
      <c r="F15" s="67"/>
      <c r="G15" s="67"/>
      <c r="H15" s="67"/>
      <c r="I15" s="16"/>
    </row>
    <row r="16" spans="1:9" ht="12.75">
      <c r="A16" s="59"/>
      <c r="B16" s="67"/>
      <c r="C16" s="67"/>
      <c r="D16" s="67"/>
      <c r="E16" s="67"/>
      <c r="F16" s="67"/>
      <c r="G16" s="67"/>
      <c r="H16" s="67"/>
      <c r="I16" s="16"/>
    </row>
    <row r="21" ht="12.75">
      <c r="H21" s="68"/>
    </row>
  </sheetData>
  <sheetProtection/>
  <mergeCells count="4">
    <mergeCell ref="B1:J1"/>
    <mergeCell ref="I4:I5"/>
    <mergeCell ref="J4:J5"/>
    <mergeCell ref="K4:K5"/>
  </mergeCells>
  <conditionalFormatting sqref="A11">
    <cfRule type="expression" priority="171" dxfId="1">
      <formula>$M11="A RAPPELER"</formula>
    </cfRule>
    <cfRule type="expression" priority="172" dxfId="0">
      <formula>$M11="DEVIS A FAIRE"</formula>
    </cfRule>
  </conditionalFormatting>
  <conditionalFormatting sqref="A11">
    <cfRule type="expression" priority="169" dxfId="3">
      <formula>$M11="VENDU"</formula>
    </cfRule>
    <cfRule type="expression" priority="170" dxfId="2">
      <formula>$M11="PERDU"</formula>
    </cfRule>
  </conditionalFormatting>
  <conditionalFormatting sqref="A11">
    <cfRule type="expression" priority="167" dxfId="1">
      <formula>$M11="A RAPPELER"</formula>
    </cfRule>
    <cfRule type="expression" priority="168" dxfId="0">
      <formula>$M11="DEVIS A FAIRE"</formula>
    </cfRule>
  </conditionalFormatting>
  <conditionalFormatting sqref="A11">
    <cfRule type="expression" priority="165" dxfId="3">
      <formula>$M11="VENDU"</formula>
    </cfRule>
    <cfRule type="expression" priority="166" dxfId="2">
      <formula>$M11="PERDU"</formula>
    </cfRule>
  </conditionalFormatting>
  <conditionalFormatting sqref="A11">
    <cfRule type="expression" priority="163" dxfId="1">
      <formula>$M11="A RAPPELER"</formula>
    </cfRule>
    <cfRule type="expression" priority="164" dxfId="0">
      <formula>$M11="DEVIS A FAIRE"</formula>
    </cfRule>
  </conditionalFormatting>
  <conditionalFormatting sqref="A11">
    <cfRule type="expression" priority="161" dxfId="3">
      <formula>$M11="VENDU"</formula>
    </cfRule>
    <cfRule type="expression" priority="162" dxfId="2">
      <formula>$M11="PERDU"</formula>
    </cfRule>
  </conditionalFormatting>
  <conditionalFormatting sqref="A11">
    <cfRule type="expression" priority="159" dxfId="1">
      <formula>$M11="A RAPPELER"</formula>
    </cfRule>
    <cfRule type="expression" priority="160" dxfId="0">
      <formula>$M11="DEVIS A FAIRE"</formula>
    </cfRule>
  </conditionalFormatting>
  <conditionalFormatting sqref="A11">
    <cfRule type="expression" priority="157" dxfId="3">
      <formula>$M11="VENDU"</formula>
    </cfRule>
    <cfRule type="expression" priority="158" dxfId="2">
      <formula>$M11="PERDU"</formula>
    </cfRule>
  </conditionalFormatting>
  <conditionalFormatting sqref="A6:C7 E6:E7 H6:H7">
    <cfRule type="expression" priority="153" dxfId="234" stopIfTrue="1">
      <formula>#REF!="DEVIS A FAIRE"</formula>
    </cfRule>
    <cfRule type="expression" priority="154" dxfId="1" stopIfTrue="1">
      <formula>#REF!="A RAPPELER"</formula>
    </cfRule>
    <cfRule type="expression" priority="155" dxfId="232" stopIfTrue="1">
      <formula>#REF!="PERDU"</formula>
    </cfRule>
    <cfRule type="expression" priority="156" dxfId="790" stopIfTrue="1">
      <formula>#REF!="VENDU"</formula>
    </cfRule>
  </conditionalFormatting>
  <conditionalFormatting sqref="A6:C8 H6:H8 E6:E8">
    <cfRule type="expression" priority="127" dxfId="1">
      <formula>$N6="A RAPPELER"</formula>
    </cfRule>
    <cfRule type="expression" priority="128" dxfId="0">
      <formula>$N6="DEVIS A FAIRE"</formula>
    </cfRule>
  </conditionalFormatting>
  <conditionalFormatting sqref="A6:C8 H6:H8 E6:E8">
    <cfRule type="expression" priority="125" dxfId="3">
      <formula>$N6="VENDU"</formula>
    </cfRule>
    <cfRule type="expression" priority="126" dxfId="2">
      <formula>$N6="PERDU"</formula>
    </cfRule>
  </conditionalFormatting>
  <conditionalFormatting sqref="A6:A9 H6:H9">
    <cfRule type="expression" priority="7" dxfId="1">
      <formula>$N6="A RAPPELER"</formula>
    </cfRule>
    <cfRule type="expression" priority="8" dxfId="0">
      <formula>$N6="DEVIS A FAIRE"</formula>
    </cfRule>
  </conditionalFormatting>
  <conditionalFormatting sqref="A6:A9 H6:H9">
    <cfRule type="expression" priority="5" dxfId="3">
      <formula>$N6="VENDU"</formula>
    </cfRule>
    <cfRule type="expression" priority="6" dxfId="2">
      <formula>$N6="PERDU"</formula>
    </cfRule>
  </conditionalFormatting>
  <conditionalFormatting sqref="H6:H9 A6:A9">
    <cfRule type="expression" priority="1" dxfId="234" stopIfTrue="1">
      <formula>#REF!="DEVIS A FAIRE"</formula>
    </cfRule>
    <cfRule type="expression" priority="2" dxfId="1" stopIfTrue="1">
      <formula>#REF!="A RAPPELER"</formula>
    </cfRule>
    <cfRule type="expression" priority="3" dxfId="232" stopIfTrue="1">
      <formula>#REF!="PERDU"</formula>
    </cfRule>
    <cfRule type="expression" priority="4" dxfId="790" stopIfTrue="1">
      <formula>#REF!="VENDU"</formula>
    </cfRule>
  </conditionalFormatting>
  <dataValidations count="7">
    <dataValidation type="custom" showInputMessage="1" showErrorMessage="1" errorTitle="ERREUR" error="Merci de renseigner le PRODUIT" sqref="A7">
      <formula1>ISTEXT(IU7)</formula1>
    </dataValidation>
    <dataValidation type="custom" showInputMessage="1" showErrorMessage="1" errorTitle="ERREUR" error="Merci de renseigner le PRODUIT" sqref="A8">
      <formula1>ISTEXT(IU9)</formula1>
    </dataValidation>
    <dataValidation type="custom" showInputMessage="1" showErrorMessage="1" errorTitle="ERREUR" error="Merci de renseignerle CONTACT" sqref="B6:B8">
      <formula1>ISTEXT(A6)</formula1>
    </dataValidation>
    <dataValidation type="custom" showInputMessage="1" showErrorMessage="1" errorTitle="ERREUR" error="Merci de de renseigner le TELEPHONE" sqref="C6:C8">
      <formula1>ISNUMBER(B6)</formula1>
    </dataValidation>
    <dataValidation type="custom" showInputMessage="1" showErrorMessage="1" errorTitle="ERREUR" error="MERCI DE RENSEIGNER VOTRE POURCENTAGE DE REUSSITE" sqref="H7:H8">
      <formula1>ISNUMBER(G7)</formula1>
    </dataValidation>
    <dataValidation type="custom" showInputMessage="1" showErrorMessage="1" errorTitle="ERREUR" error="MERCI DE RENSEIGNER VOTRE POURCENTAGE DE REUSSITE" sqref="E7">
      <formula1>ISNUMBER(IT7)</formula1>
    </dataValidation>
    <dataValidation type="custom" showInputMessage="1" showErrorMessage="1" errorTitle="ERREUR" error="MERCI DE RENSEIGNER VOTRE POURCENTAGE DE REUSSITE" sqref="E8">
      <formula1>ISNUMBER(IT9)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G42" sqref="G42"/>
    </sheetView>
  </sheetViews>
  <sheetFormatPr defaultColWidth="11.421875" defaultRowHeight="12.75"/>
  <cols>
    <col min="1" max="1" width="12.8515625" style="14" customWidth="1"/>
    <col min="2" max="2" width="22.57421875" style="14" customWidth="1"/>
    <col min="3" max="3" width="27.28125" style="14" customWidth="1"/>
    <col min="4" max="4" width="20.8515625" style="14" customWidth="1"/>
    <col min="5" max="5" width="14.140625" style="14" customWidth="1"/>
    <col min="6" max="6" width="15.28125" style="14" customWidth="1"/>
    <col min="7" max="7" width="22.57421875" style="14" customWidth="1"/>
    <col min="8" max="8" width="15.140625" style="14" customWidth="1"/>
    <col min="9" max="10" width="11.421875" style="14" customWidth="1"/>
    <col min="11" max="11" width="14.28125" style="14" customWidth="1"/>
    <col min="12" max="16384" width="11.421875" style="14" customWidth="1"/>
  </cols>
  <sheetData>
    <row r="1" spans="1:11" ht="16.5" thickBot="1">
      <c r="A1" s="12" t="s">
        <v>33</v>
      </c>
      <c r="B1" s="195" t="s">
        <v>34</v>
      </c>
      <c r="C1" s="196"/>
      <c r="D1" s="196"/>
      <c r="E1" s="196"/>
      <c r="F1" s="196"/>
      <c r="G1" s="196"/>
      <c r="H1" s="196"/>
      <c r="I1" s="196"/>
      <c r="J1" s="197"/>
      <c r="K1" s="13"/>
    </row>
    <row r="2" spans="1:9" ht="12.75">
      <c r="A2" s="15"/>
      <c r="I2" s="16"/>
    </row>
    <row r="3" spans="1:9" ht="13.5" thickBot="1">
      <c r="A3" s="15"/>
      <c r="I3" s="16"/>
    </row>
    <row r="4" spans="1:11" ht="13.5" thickBot="1">
      <c r="A4" s="17"/>
      <c r="B4" s="18"/>
      <c r="C4" s="18"/>
      <c r="D4" s="18"/>
      <c r="E4" s="19"/>
      <c r="F4" s="20"/>
      <c r="G4" s="20"/>
      <c r="H4" s="18"/>
      <c r="I4" s="198" t="s">
        <v>6</v>
      </c>
      <c r="J4" s="200" t="s">
        <v>5</v>
      </c>
      <c r="K4" s="202" t="s">
        <v>10</v>
      </c>
    </row>
    <row r="5" spans="1:11" ht="21.75" thickBot="1">
      <c r="A5" s="21" t="s">
        <v>16</v>
      </c>
      <c r="B5" s="25" t="s">
        <v>0</v>
      </c>
      <c r="C5" s="25" t="s">
        <v>4</v>
      </c>
      <c r="D5" s="157" t="s">
        <v>9</v>
      </c>
      <c r="E5" s="158" t="s">
        <v>7</v>
      </c>
      <c r="F5" s="159" t="s">
        <v>1</v>
      </c>
      <c r="G5" s="160" t="s">
        <v>2</v>
      </c>
      <c r="H5" s="25" t="s">
        <v>3</v>
      </c>
      <c r="I5" s="204"/>
      <c r="J5" s="201"/>
      <c r="K5" s="203"/>
    </row>
    <row r="6" spans="1:11" s="7" customFormat="1" ht="12.75">
      <c r="A6" s="155" t="s">
        <v>43</v>
      </c>
      <c r="B6" s="27" t="s">
        <v>40</v>
      </c>
      <c r="C6" s="27" t="s">
        <v>42</v>
      </c>
      <c r="D6" s="27"/>
      <c r="E6" s="28">
        <v>41549</v>
      </c>
      <c r="F6" s="29">
        <v>450</v>
      </c>
      <c r="G6" s="183"/>
      <c r="H6" s="180">
        <v>700.7</v>
      </c>
      <c r="I6" s="28"/>
      <c r="J6" s="30"/>
      <c r="K6" s="31"/>
    </row>
    <row r="7" spans="1:11" s="7" customFormat="1" ht="12.75">
      <c r="A7" s="155" t="s">
        <v>44</v>
      </c>
      <c r="B7" s="27" t="s">
        <v>66</v>
      </c>
      <c r="C7" s="27" t="s">
        <v>42</v>
      </c>
      <c r="D7" s="27"/>
      <c r="E7" s="28">
        <v>41550</v>
      </c>
      <c r="F7" s="29">
        <v>668</v>
      </c>
      <c r="G7" s="184">
        <v>41585</v>
      </c>
      <c r="H7" s="180">
        <v>2494.48</v>
      </c>
      <c r="I7" s="28"/>
      <c r="J7" s="30"/>
      <c r="K7" s="31"/>
    </row>
    <row r="8" spans="1:11" s="7" customFormat="1" ht="12.75">
      <c r="A8" s="155" t="s">
        <v>48</v>
      </c>
      <c r="B8" s="27" t="s">
        <v>27</v>
      </c>
      <c r="C8" s="27" t="s">
        <v>78</v>
      </c>
      <c r="D8" s="27"/>
      <c r="E8" s="28">
        <v>41552</v>
      </c>
      <c r="F8" s="29">
        <v>3300</v>
      </c>
      <c r="G8" s="184">
        <v>41605</v>
      </c>
      <c r="H8" s="180">
        <v>12212.3</v>
      </c>
      <c r="I8" s="28"/>
      <c r="J8" s="30"/>
      <c r="K8" s="31"/>
    </row>
    <row r="9" spans="1:11" s="7" customFormat="1" ht="12.75">
      <c r="A9" s="156" t="s">
        <v>82</v>
      </c>
      <c r="B9" s="27" t="s">
        <v>83</v>
      </c>
      <c r="C9" s="27" t="s">
        <v>84</v>
      </c>
      <c r="D9" s="27"/>
      <c r="E9" s="28">
        <v>41552</v>
      </c>
      <c r="F9" s="29">
        <v>0</v>
      </c>
      <c r="G9" s="184">
        <v>41605</v>
      </c>
      <c r="H9" s="180">
        <v>3499.18</v>
      </c>
      <c r="I9" s="28"/>
      <c r="J9" s="30"/>
      <c r="K9" s="31"/>
    </row>
    <row r="10" spans="1:11" s="7" customFormat="1" ht="12.75">
      <c r="A10" s="155" t="s">
        <v>46</v>
      </c>
      <c r="B10" s="27" t="s">
        <v>28</v>
      </c>
      <c r="C10" s="27" t="s">
        <v>42</v>
      </c>
      <c r="D10" s="27"/>
      <c r="E10" s="28">
        <v>41557</v>
      </c>
      <c r="F10" s="29">
        <v>350</v>
      </c>
      <c r="G10" s="184"/>
      <c r="H10" s="180">
        <v>817.97</v>
      </c>
      <c r="I10" s="28"/>
      <c r="J10" s="30"/>
      <c r="K10" s="31"/>
    </row>
    <row r="11" spans="1:14" s="7" customFormat="1" ht="12.75">
      <c r="A11" s="155" t="s">
        <v>45</v>
      </c>
      <c r="B11" s="27" t="s">
        <v>67</v>
      </c>
      <c r="C11" s="27" t="s">
        <v>77</v>
      </c>
      <c r="D11" s="27"/>
      <c r="E11" s="28">
        <v>41557</v>
      </c>
      <c r="F11" s="29">
        <v>0</v>
      </c>
      <c r="G11" s="184">
        <v>41576</v>
      </c>
      <c r="H11" s="180">
        <v>4600.8</v>
      </c>
      <c r="I11" s="28"/>
      <c r="J11" s="30"/>
      <c r="K11" s="31"/>
      <c r="N11" s="161"/>
    </row>
    <row r="12" spans="1:11" s="7" customFormat="1" ht="12.75">
      <c r="A12" s="155" t="s">
        <v>47</v>
      </c>
      <c r="B12" s="27" t="s">
        <v>27</v>
      </c>
      <c r="C12" s="27" t="s">
        <v>78</v>
      </c>
      <c r="D12" s="27"/>
      <c r="E12" s="28">
        <v>41562</v>
      </c>
      <c r="F12" s="29">
        <v>1000</v>
      </c>
      <c r="G12" s="184">
        <v>41617</v>
      </c>
      <c r="H12" s="180">
        <v>3749.1</v>
      </c>
      <c r="I12" s="28"/>
      <c r="J12" s="30"/>
      <c r="K12" s="31"/>
    </row>
    <row r="13" spans="1:11" s="7" customFormat="1" ht="12.75">
      <c r="A13" s="155" t="s">
        <v>49</v>
      </c>
      <c r="B13" s="27" t="s">
        <v>68</v>
      </c>
      <c r="C13" s="27" t="s">
        <v>79</v>
      </c>
      <c r="D13" s="27"/>
      <c r="E13" s="28">
        <v>41563</v>
      </c>
      <c r="F13" s="29">
        <v>200</v>
      </c>
      <c r="G13" s="184">
        <v>41586</v>
      </c>
      <c r="H13" s="180">
        <v>418.06</v>
      </c>
      <c r="I13" s="28"/>
      <c r="J13" s="30"/>
      <c r="K13" s="31"/>
    </row>
    <row r="14" spans="1:11" s="7" customFormat="1" ht="12.75">
      <c r="A14" s="155" t="s">
        <v>50</v>
      </c>
      <c r="B14" s="27" t="s">
        <v>68</v>
      </c>
      <c r="C14" s="27" t="s">
        <v>79</v>
      </c>
      <c r="D14" s="27"/>
      <c r="E14" s="28">
        <v>41563</v>
      </c>
      <c r="F14" s="29"/>
      <c r="G14" s="184"/>
      <c r="H14" s="180">
        <v>467.29</v>
      </c>
      <c r="I14" s="28"/>
      <c r="J14" s="30"/>
      <c r="K14" s="31"/>
    </row>
    <row r="15" spans="1:14" s="7" customFormat="1" ht="12.75">
      <c r="A15" s="155" t="s">
        <v>51</v>
      </c>
      <c r="B15" s="27" t="s">
        <v>25</v>
      </c>
      <c r="C15" s="27" t="s">
        <v>79</v>
      </c>
      <c r="D15" s="27"/>
      <c r="E15" s="28">
        <v>41565</v>
      </c>
      <c r="F15" s="29">
        <v>200</v>
      </c>
      <c r="G15" s="184"/>
      <c r="H15" s="180">
        <v>459.87</v>
      </c>
      <c r="I15" s="28"/>
      <c r="J15" s="30"/>
      <c r="K15" s="31"/>
      <c r="N15" s="161"/>
    </row>
    <row r="16" spans="1:11" s="7" customFormat="1" ht="12.75">
      <c r="A16" s="155" t="s">
        <v>58</v>
      </c>
      <c r="B16" s="27" t="s">
        <v>23</v>
      </c>
      <c r="C16" s="27" t="s">
        <v>79</v>
      </c>
      <c r="D16" s="27"/>
      <c r="E16" s="28">
        <v>41566</v>
      </c>
      <c r="F16" s="29">
        <v>100</v>
      </c>
      <c r="G16" s="184"/>
      <c r="H16" s="180">
        <v>251</v>
      </c>
      <c r="I16" s="28"/>
      <c r="J16" s="30"/>
      <c r="K16" s="31"/>
    </row>
    <row r="17" spans="1:11" s="7" customFormat="1" ht="12.75">
      <c r="A17" s="155" t="s">
        <v>52</v>
      </c>
      <c r="B17" s="27" t="s">
        <v>23</v>
      </c>
      <c r="C17" s="27" t="s">
        <v>42</v>
      </c>
      <c r="D17" s="27"/>
      <c r="E17" s="28">
        <v>41566</v>
      </c>
      <c r="F17" s="29">
        <v>1000</v>
      </c>
      <c r="G17" s="184"/>
      <c r="H17" s="180">
        <v>3616.82</v>
      </c>
      <c r="I17" s="28"/>
      <c r="J17" s="30"/>
      <c r="K17" s="31"/>
    </row>
    <row r="18" spans="1:11" s="7" customFormat="1" ht="12.75">
      <c r="A18" s="155" t="s">
        <v>60</v>
      </c>
      <c r="B18" s="27" t="s">
        <v>73</v>
      </c>
      <c r="C18" s="27" t="s">
        <v>79</v>
      </c>
      <c r="D18" s="27"/>
      <c r="E18" s="28">
        <v>41567</v>
      </c>
      <c r="F18" s="29" t="s">
        <v>85</v>
      </c>
      <c r="G18" s="184"/>
      <c r="H18" s="180">
        <v>934.58</v>
      </c>
      <c r="I18" s="28"/>
      <c r="J18" s="30"/>
      <c r="K18" s="31"/>
    </row>
    <row r="19" spans="1:11" s="7" customFormat="1" ht="12.75">
      <c r="A19" s="155" t="s">
        <v>59</v>
      </c>
      <c r="B19" s="27" t="s">
        <v>72</v>
      </c>
      <c r="C19" s="27" t="s">
        <v>42</v>
      </c>
      <c r="D19" s="27"/>
      <c r="E19" s="28">
        <v>41567</v>
      </c>
      <c r="F19" s="29">
        <v>270</v>
      </c>
      <c r="G19" s="184">
        <v>41611</v>
      </c>
      <c r="H19" s="180">
        <v>1728.97</v>
      </c>
      <c r="I19" s="28"/>
      <c r="J19" s="30"/>
      <c r="K19" s="31"/>
    </row>
    <row r="20" spans="1:11" s="7" customFormat="1" ht="12.75">
      <c r="A20" s="155" t="s">
        <v>61</v>
      </c>
      <c r="B20" s="27" t="s">
        <v>22</v>
      </c>
      <c r="C20" s="27" t="s">
        <v>42</v>
      </c>
      <c r="D20" s="27"/>
      <c r="E20" s="28">
        <v>41567</v>
      </c>
      <c r="F20" s="29" t="s">
        <v>85</v>
      </c>
      <c r="G20" s="184">
        <v>41603</v>
      </c>
      <c r="H20" s="180">
        <v>1790.55</v>
      </c>
      <c r="I20" s="28"/>
      <c r="J20" s="30"/>
      <c r="K20" s="31"/>
    </row>
    <row r="21" spans="1:11" s="7" customFormat="1" ht="12.75">
      <c r="A21" s="155" t="s">
        <v>54</v>
      </c>
      <c r="B21" s="27" t="s">
        <v>69</v>
      </c>
      <c r="C21" s="27" t="s">
        <v>80</v>
      </c>
      <c r="D21" s="27"/>
      <c r="E21" s="28">
        <v>41569</v>
      </c>
      <c r="F21" s="29">
        <v>0</v>
      </c>
      <c r="G21" s="184"/>
      <c r="H21" s="180">
        <v>328.12</v>
      </c>
      <c r="I21" s="28"/>
      <c r="J21" s="30"/>
      <c r="K21" s="31"/>
    </row>
    <row r="22" spans="1:11" s="7" customFormat="1" ht="12.75">
      <c r="A22" s="155" t="s">
        <v>53</v>
      </c>
      <c r="B22" s="27" t="s">
        <v>69</v>
      </c>
      <c r="C22" s="27" t="s">
        <v>80</v>
      </c>
      <c r="D22" s="27"/>
      <c r="E22" s="28">
        <v>41569</v>
      </c>
      <c r="F22" s="29">
        <v>0</v>
      </c>
      <c r="G22" s="184"/>
      <c r="H22" s="180">
        <v>663.88</v>
      </c>
      <c r="I22" s="28"/>
      <c r="J22" s="30"/>
      <c r="K22" s="31"/>
    </row>
    <row r="23" spans="1:11" s="7" customFormat="1" ht="12.75">
      <c r="A23" s="155" t="s">
        <v>55</v>
      </c>
      <c r="B23" s="27" t="s">
        <v>70</v>
      </c>
      <c r="C23" s="27" t="s">
        <v>79</v>
      </c>
      <c r="D23" s="27"/>
      <c r="E23" s="28">
        <v>41569</v>
      </c>
      <c r="F23" s="29">
        <v>690</v>
      </c>
      <c r="G23" s="184"/>
      <c r="H23" s="180">
        <v>1921.5</v>
      </c>
      <c r="I23" s="28"/>
      <c r="J23" s="30"/>
      <c r="K23" s="31"/>
    </row>
    <row r="24" spans="1:11" s="7" customFormat="1" ht="12.75">
      <c r="A24" s="155" t="s">
        <v>56</v>
      </c>
      <c r="B24" s="27" t="s">
        <v>71</v>
      </c>
      <c r="C24" s="27" t="s">
        <v>79</v>
      </c>
      <c r="D24" s="27"/>
      <c r="E24" s="28">
        <v>41575</v>
      </c>
      <c r="F24" s="29">
        <v>405.4</v>
      </c>
      <c r="G24" s="184"/>
      <c r="H24" s="180">
        <v>947.2</v>
      </c>
      <c r="I24" s="28"/>
      <c r="J24" s="30"/>
      <c r="K24" s="31"/>
    </row>
    <row r="25" spans="1:11" s="7" customFormat="1" ht="12.75">
      <c r="A25" s="155" t="s">
        <v>62</v>
      </c>
      <c r="B25" s="27" t="s">
        <v>74</v>
      </c>
      <c r="C25" s="27" t="s">
        <v>79</v>
      </c>
      <c r="D25" s="27"/>
      <c r="E25" s="28">
        <v>41577</v>
      </c>
      <c r="F25" s="29" t="s">
        <v>85</v>
      </c>
      <c r="G25" s="184"/>
      <c r="H25" s="180">
        <v>418.06</v>
      </c>
      <c r="I25" s="28"/>
      <c r="J25" s="30"/>
      <c r="K25" s="31"/>
    </row>
    <row r="26" spans="1:11" s="7" customFormat="1" ht="12.75">
      <c r="A26" s="155" t="s">
        <v>63</v>
      </c>
      <c r="B26" s="27" t="s">
        <v>26</v>
      </c>
      <c r="C26" s="27" t="s">
        <v>81</v>
      </c>
      <c r="D26" s="27"/>
      <c r="E26" s="28">
        <v>41577</v>
      </c>
      <c r="F26" s="29">
        <v>402</v>
      </c>
      <c r="G26" s="184"/>
      <c r="H26" s="180">
        <v>1126.17</v>
      </c>
      <c r="I26" s="28"/>
      <c r="J26" s="30"/>
      <c r="K26" s="31"/>
    </row>
    <row r="27" spans="1:11" s="7" customFormat="1" ht="12.75">
      <c r="A27" s="155" t="s">
        <v>57</v>
      </c>
      <c r="B27" s="27" t="s">
        <v>24</v>
      </c>
      <c r="C27" s="27" t="s">
        <v>81</v>
      </c>
      <c r="D27" s="27"/>
      <c r="E27" s="28">
        <v>41577</v>
      </c>
      <c r="F27" s="29">
        <v>0</v>
      </c>
      <c r="G27" s="184"/>
      <c r="H27" s="180">
        <v>1923.08</v>
      </c>
      <c r="I27" s="28"/>
      <c r="J27" s="30"/>
      <c r="K27" s="31"/>
    </row>
    <row r="28" spans="1:11" s="7" customFormat="1" ht="12.75">
      <c r="A28" s="155" t="s">
        <v>64</v>
      </c>
      <c r="B28" s="27" t="s">
        <v>75</v>
      </c>
      <c r="C28" s="27" t="s">
        <v>81</v>
      </c>
      <c r="D28" s="27"/>
      <c r="E28" s="28">
        <v>41578</v>
      </c>
      <c r="F28" s="29">
        <v>440</v>
      </c>
      <c r="G28" s="184"/>
      <c r="H28" s="180">
        <v>1054.51</v>
      </c>
      <c r="I28" s="28"/>
      <c r="J28" s="30"/>
      <c r="K28" s="31"/>
    </row>
    <row r="29" spans="1:11" s="7" customFormat="1" ht="12.75">
      <c r="A29" s="155" t="s">
        <v>65</v>
      </c>
      <c r="B29" s="27" t="s">
        <v>76</v>
      </c>
      <c r="C29" s="27" t="s">
        <v>42</v>
      </c>
      <c r="D29" s="27"/>
      <c r="E29" s="28">
        <v>41578</v>
      </c>
      <c r="F29" s="29">
        <v>620</v>
      </c>
      <c r="G29" s="184"/>
      <c r="H29" s="180">
        <v>1924.39</v>
      </c>
      <c r="I29" s="28"/>
      <c r="J29" s="30"/>
      <c r="K29" s="31"/>
    </row>
    <row r="30" spans="1:11" s="7" customFormat="1" ht="12.75">
      <c r="A30" s="128"/>
      <c r="B30" s="27"/>
      <c r="C30" s="27"/>
      <c r="D30" s="27"/>
      <c r="E30" s="28"/>
      <c r="F30" s="29"/>
      <c r="G30" s="184"/>
      <c r="H30" s="181"/>
      <c r="I30" s="28"/>
      <c r="J30" s="30"/>
      <c r="K30" s="31"/>
    </row>
    <row r="31" spans="1:11" s="7" customFormat="1" ht="12.75">
      <c r="A31" s="128"/>
      <c r="B31" s="33"/>
      <c r="C31" s="129"/>
      <c r="D31" s="162"/>
      <c r="E31" s="186"/>
      <c r="F31" s="164"/>
      <c r="G31" s="185"/>
      <c r="H31" s="182"/>
      <c r="I31" s="165"/>
      <c r="J31" s="30"/>
      <c r="K31" s="39"/>
    </row>
    <row r="32" spans="1:11" s="7" customFormat="1" ht="12.75">
      <c r="A32" s="128"/>
      <c r="B32" s="33"/>
      <c r="C32" s="129"/>
      <c r="D32" s="162"/>
      <c r="E32" s="163"/>
      <c r="F32" s="164"/>
      <c r="G32" s="185"/>
      <c r="H32" s="182"/>
      <c r="I32" s="165"/>
      <c r="J32" s="30"/>
      <c r="K32" s="39"/>
    </row>
    <row r="33" spans="1:11" s="7" customFormat="1" ht="12.75">
      <c r="A33" s="166"/>
      <c r="B33" s="33"/>
      <c r="C33" s="167"/>
      <c r="D33" s="168"/>
      <c r="E33" s="169"/>
      <c r="F33" s="29"/>
      <c r="G33" s="185"/>
      <c r="H33" s="182"/>
      <c r="I33" s="170"/>
      <c r="J33" s="30"/>
      <c r="K33" s="39"/>
    </row>
    <row r="34" spans="1:11" s="7" customFormat="1" ht="13.5" thickBot="1">
      <c r="A34" s="48"/>
      <c r="B34" s="171"/>
      <c r="C34" s="172"/>
      <c r="D34" s="173"/>
      <c r="E34" s="174"/>
      <c r="F34" s="175"/>
      <c r="G34" s="176"/>
      <c r="H34" s="187"/>
      <c r="I34" s="177"/>
      <c r="J34" s="178"/>
      <c r="K34" s="179"/>
    </row>
    <row r="35" spans="1:10" ht="14.25" thickBot="1" thickTop="1">
      <c r="A35" s="59"/>
      <c r="B35" s="60"/>
      <c r="C35" s="60"/>
      <c r="D35" s="60"/>
      <c r="E35" s="60"/>
      <c r="F35" s="188">
        <f>SUM(F6:F34)</f>
        <v>10095.4</v>
      </c>
      <c r="G35" s="62"/>
      <c r="H35" s="188">
        <f>SUM(H6:H34)</f>
        <v>48048.58</v>
      </c>
      <c r="I35" s="63"/>
      <c r="J35" s="64"/>
    </row>
    <row r="36" spans="1:9" ht="13.5" thickTop="1">
      <c r="A36" s="59"/>
      <c r="B36" s="67"/>
      <c r="C36" s="67"/>
      <c r="D36" s="67"/>
      <c r="E36" s="67"/>
      <c r="F36" s="67"/>
      <c r="G36" s="67"/>
      <c r="H36" s="67"/>
      <c r="I36" s="16"/>
    </row>
    <row r="37" spans="1:9" ht="12.75">
      <c r="A37" s="59"/>
      <c r="B37" s="67"/>
      <c r="C37" s="67"/>
      <c r="D37" s="67"/>
      <c r="E37" s="67"/>
      <c r="F37" s="67"/>
      <c r="G37" s="67"/>
      <c r="H37" s="67"/>
      <c r="I37" s="16"/>
    </row>
  </sheetData>
  <sheetProtection/>
  <mergeCells count="4">
    <mergeCell ref="B1:J1"/>
    <mergeCell ref="I4:I5"/>
    <mergeCell ref="J4:J5"/>
    <mergeCell ref="K4:K5"/>
  </mergeCells>
  <conditionalFormatting sqref="A6:A29 H6:H29">
    <cfRule type="expression" priority="507" dxfId="1">
      <formula>$N6="A RAPPELER"</formula>
    </cfRule>
    <cfRule type="expression" priority="508" dxfId="0">
      <formula>$N6="DEVIS A FAIRE"</formula>
    </cfRule>
  </conditionalFormatting>
  <conditionalFormatting sqref="A6:A29 H6:H29">
    <cfRule type="expression" priority="505" dxfId="3">
      <formula>$N6="VENDU"</formula>
    </cfRule>
    <cfRule type="expression" priority="506" dxfId="2">
      <formula>$N6="PERDU"</formula>
    </cfRule>
  </conditionalFormatting>
  <conditionalFormatting sqref="H6:H29 A6:A29">
    <cfRule type="expression" priority="501" dxfId="234" stopIfTrue="1">
      <formula>#REF!="DEVIS A FAIRE"</formula>
    </cfRule>
    <cfRule type="expression" priority="502" dxfId="1" stopIfTrue="1">
      <formula>#REF!="A RAPPELER"</formula>
    </cfRule>
    <cfRule type="expression" priority="503" dxfId="232" stopIfTrue="1">
      <formula>#REF!="PERDU"</formula>
    </cfRule>
    <cfRule type="expression" priority="504" dxfId="790" stopIfTrue="1">
      <formula>#REF!="VENDU"</formula>
    </cfRule>
  </conditionalFormatting>
  <conditionalFormatting sqref="A25:A26">
    <cfRule type="expression" priority="499" dxfId="1">
      <formula>$N25="A RAPPELER"</formula>
    </cfRule>
    <cfRule type="expression" priority="500" dxfId="0">
      <formula>$N25="DEVIS A FAIRE"</formula>
    </cfRule>
  </conditionalFormatting>
  <conditionalFormatting sqref="A25:A26">
    <cfRule type="expression" priority="497" dxfId="3">
      <formula>$N25="VENDU"</formula>
    </cfRule>
    <cfRule type="expression" priority="498" dxfId="2">
      <formula>$N25="PERDU"</formula>
    </cfRule>
  </conditionalFormatting>
  <conditionalFormatting sqref="A19">
    <cfRule type="expression" priority="495" dxfId="3">
      <formula>$N19="VENDU"</formula>
    </cfRule>
    <cfRule type="expression" priority="496" dxfId="2">
      <formula>$N19="PERDU"</formula>
    </cfRule>
  </conditionalFormatting>
  <conditionalFormatting sqref="A19">
    <cfRule type="expression" priority="493" dxfId="1">
      <formula>$N19="A RAPPELER"</formula>
    </cfRule>
    <cfRule type="expression" priority="494" dxfId="0">
      <formula>$N19="DEVIS A FAIRE"</formula>
    </cfRule>
  </conditionalFormatting>
  <conditionalFormatting sqref="A19">
    <cfRule type="expression" priority="491" dxfId="3">
      <formula>$N19="VENDU"</formula>
    </cfRule>
    <cfRule type="expression" priority="492" dxfId="2">
      <formula>$N19="PERDU"</formula>
    </cfRule>
  </conditionalFormatting>
  <conditionalFormatting sqref="A19">
    <cfRule type="expression" priority="489" dxfId="1">
      <formula>$N19="A RAPPELER"</formula>
    </cfRule>
    <cfRule type="expression" priority="490" dxfId="0">
      <formula>$N19="DEVIS A FAIRE"</formula>
    </cfRule>
  </conditionalFormatting>
  <conditionalFormatting sqref="A19">
    <cfRule type="expression" priority="487" dxfId="3">
      <formula>$N19="VENDU"</formula>
    </cfRule>
    <cfRule type="expression" priority="488" dxfId="2">
      <formula>$N19="PERDU"</formula>
    </cfRule>
  </conditionalFormatting>
  <conditionalFormatting sqref="A19">
    <cfRule type="expression" priority="485" dxfId="1">
      <formula>$N19="A RAPPELER"</formula>
    </cfRule>
    <cfRule type="expression" priority="486" dxfId="0">
      <formula>$N19="DEVIS A FAIRE"</formula>
    </cfRule>
  </conditionalFormatting>
  <conditionalFormatting sqref="A19">
    <cfRule type="expression" priority="483" dxfId="3">
      <formula>$N19="VENDU"</formula>
    </cfRule>
    <cfRule type="expression" priority="484" dxfId="2">
      <formula>$N19="PERDU"</formula>
    </cfRule>
  </conditionalFormatting>
  <conditionalFormatting sqref="A19">
    <cfRule type="expression" priority="481" dxfId="1">
      <formula>$N19="A RAPPELER"</formula>
    </cfRule>
    <cfRule type="expression" priority="482" dxfId="0">
      <formula>$N19="DEVIS A FAIRE"</formula>
    </cfRule>
  </conditionalFormatting>
  <conditionalFormatting sqref="A19">
    <cfRule type="expression" priority="479" dxfId="3">
      <formula>$N19="VENDU"</formula>
    </cfRule>
    <cfRule type="expression" priority="480" dxfId="2">
      <formula>$N19="PERDU"</formula>
    </cfRule>
  </conditionalFormatting>
  <conditionalFormatting sqref="A19">
    <cfRule type="expression" priority="477" dxfId="1">
      <formula>$N19="A RAPPELER"</formula>
    </cfRule>
    <cfRule type="expression" priority="478" dxfId="0">
      <formula>$N19="DEVIS A FAIRE"</formula>
    </cfRule>
  </conditionalFormatting>
  <conditionalFormatting sqref="A19">
    <cfRule type="expression" priority="475" dxfId="3">
      <formula>$N19="VENDU"</formula>
    </cfRule>
    <cfRule type="expression" priority="476" dxfId="2">
      <formula>$N19="PERDU"</formula>
    </cfRule>
  </conditionalFormatting>
  <conditionalFormatting sqref="A19">
    <cfRule type="expression" priority="473" dxfId="1">
      <formula>$N19="A RAPPELER"</formula>
    </cfRule>
    <cfRule type="expression" priority="474" dxfId="0">
      <formula>$N19="DEVIS A FAIRE"</formula>
    </cfRule>
  </conditionalFormatting>
  <conditionalFormatting sqref="A19">
    <cfRule type="expression" priority="471" dxfId="3">
      <formula>$N19="VENDU"</formula>
    </cfRule>
    <cfRule type="expression" priority="472" dxfId="2">
      <formula>$N19="PERDU"</formula>
    </cfRule>
  </conditionalFormatting>
  <conditionalFormatting sqref="A19">
    <cfRule type="expression" priority="469" dxfId="1">
      <formula>$N19="A RAPPELER"</formula>
    </cfRule>
    <cfRule type="expression" priority="470" dxfId="0">
      <formula>$N19="DEVIS A FAIRE"</formula>
    </cfRule>
  </conditionalFormatting>
  <conditionalFormatting sqref="A19">
    <cfRule type="expression" priority="467" dxfId="3">
      <formula>$N19="VENDU"</formula>
    </cfRule>
    <cfRule type="expression" priority="468" dxfId="2">
      <formula>$N19="PERDU"</formula>
    </cfRule>
  </conditionalFormatting>
  <conditionalFormatting sqref="A19">
    <cfRule type="expression" priority="465" dxfId="1">
      <formula>$N19="A RAPPELER"</formula>
    </cfRule>
    <cfRule type="expression" priority="466" dxfId="0">
      <formula>$N19="DEVIS A FAIRE"</formula>
    </cfRule>
  </conditionalFormatting>
  <conditionalFormatting sqref="A19">
    <cfRule type="expression" priority="463" dxfId="3">
      <formula>$N19="VENDU"</formula>
    </cfRule>
    <cfRule type="expression" priority="464" dxfId="2">
      <formula>$N19="PERDU"</formula>
    </cfRule>
  </conditionalFormatting>
  <conditionalFormatting sqref="A19">
    <cfRule type="expression" priority="461" dxfId="1">
      <formula>$N19="A RAPPELER"</formula>
    </cfRule>
    <cfRule type="expression" priority="462" dxfId="0">
      <formula>$N19="DEVIS A FAIRE"</formula>
    </cfRule>
  </conditionalFormatting>
  <conditionalFormatting sqref="A19">
    <cfRule type="expression" priority="459" dxfId="3">
      <formula>$N19="VENDU"</formula>
    </cfRule>
    <cfRule type="expression" priority="460" dxfId="2">
      <formula>$N19="PERDU"</formula>
    </cfRule>
  </conditionalFormatting>
  <conditionalFormatting sqref="A19">
    <cfRule type="expression" priority="457" dxfId="1">
      <formula>$N19="A RAPPELER"</formula>
    </cfRule>
    <cfRule type="expression" priority="458" dxfId="0">
      <formula>$N19="DEVIS A FAIRE"</formula>
    </cfRule>
  </conditionalFormatting>
  <conditionalFormatting sqref="A19">
    <cfRule type="expression" priority="455" dxfId="3">
      <formula>$N19="VENDU"</formula>
    </cfRule>
    <cfRule type="expression" priority="456" dxfId="2">
      <formula>$N19="PERDU"</formula>
    </cfRule>
  </conditionalFormatting>
  <conditionalFormatting sqref="A19">
    <cfRule type="expression" priority="453" dxfId="1">
      <formula>$N19="A RAPPELER"</formula>
    </cfRule>
    <cfRule type="expression" priority="454" dxfId="0">
      <formula>$N19="DEVIS A FAIRE"</formula>
    </cfRule>
  </conditionalFormatting>
  <conditionalFormatting sqref="A19">
    <cfRule type="expression" priority="451" dxfId="3">
      <formula>$N19="VENDU"</formula>
    </cfRule>
    <cfRule type="expression" priority="452" dxfId="2">
      <formula>$N19="PERDU"</formula>
    </cfRule>
  </conditionalFormatting>
  <conditionalFormatting sqref="A19">
    <cfRule type="expression" priority="449" dxfId="1">
      <formula>$N19="A RAPPELER"</formula>
    </cfRule>
    <cfRule type="expression" priority="450" dxfId="0">
      <formula>$N19="DEVIS A FAIRE"</formula>
    </cfRule>
  </conditionalFormatting>
  <conditionalFormatting sqref="A19">
    <cfRule type="expression" priority="447" dxfId="3">
      <formula>$N19="VENDU"</formula>
    </cfRule>
    <cfRule type="expression" priority="448" dxfId="2">
      <formula>$N19="PERDU"</formula>
    </cfRule>
  </conditionalFormatting>
  <conditionalFormatting sqref="A19">
    <cfRule type="expression" priority="445" dxfId="1">
      <formula>$N19="A RAPPELER"</formula>
    </cfRule>
    <cfRule type="expression" priority="446" dxfId="0">
      <formula>$N19="DEVIS A FAIRE"</formula>
    </cfRule>
  </conditionalFormatting>
  <conditionalFormatting sqref="A19">
    <cfRule type="expression" priority="443" dxfId="3">
      <formula>$N19="VENDU"</formula>
    </cfRule>
    <cfRule type="expression" priority="444" dxfId="2">
      <formula>$N19="PERDU"</formula>
    </cfRule>
  </conditionalFormatting>
  <conditionalFormatting sqref="A19">
    <cfRule type="expression" priority="441" dxfId="1">
      <formula>$N19="A RAPPELER"</formula>
    </cfRule>
    <cfRule type="expression" priority="442" dxfId="0">
      <formula>$N19="DEVIS A FAIRE"</formula>
    </cfRule>
  </conditionalFormatting>
  <conditionalFormatting sqref="A19">
    <cfRule type="expression" priority="439" dxfId="3">
      <formula>$N19="VENDU"</formula>
    </cfRule>
    <cfRule type="expression" priority="440" dxfId="2">
      <formula>$N19="PERDU"</formula>
    </cfRule>
  </conditionalFormatting>
  <conditionalFormatting sqref="A19">
    <cfRule type="expression" priority="437" dxfId="1">
      <formula>$N19="A RAPPELER"</formula>
    </cfRule>
    <cfRule type="expression" priority="438" dxfId="0">
      <formula>$N19="DEVIS A FAIRE"</formula>
    </cfRule>
  </conditionalFormatting>
  <conditionalFormatting sqref="A19">
    <cfRule type="expression" priority="435" dxfId="3">
      <formula>$N19="VENDU"</formula>
    </cfRule>
    <cfRule type="expression" priority="436" dxfId="2">
      <formula>$N19="PERDU"</formula>
    </cfRule>
  </conditionalFormatting>
  <conditionalFormatting sqref="A19">
    <cfRule type="expression" priority="433" dxfId="1">
      <formula>$N19="A RAPPELER"</formula>
    </cfRule>
    <cfRule type="expression" priority="434" dxfId="0">
      <formula>$N19="DEVIS A FAIRE"</formula>
    </cfRule>
  </conditionalFormatting>
  <conditionalFormatting sqref="H25:H26">
    <cfRule type="expression" priority="271" dxfId="1">
      <formula>$N25="A RAPPELER"</formula>
    </cfRule>
    <cfRule type="expression" priority="272" dxfId="0">
      <formula>$N25="DEVIS A FAIRE"</formula>
    </cfRule>
  </conditionalFormatting>
  <conditionalFormatting sqref="H25:H26">
    <cfRule type="expression" priority="269" dxfId="3">
      <formula>$N25="VENDU"</formula>
    </cfRule>
    <cfRule type="expression" priority="270" dxfId="2">
      <formula>$N25="PERDU"</formula>
    </cfRule>
  </conditionalFormatting>
  <conditionalFormatting sqref="H19">
    <cfRule type="expression" priority="243" dxfId="3">
      <formula>$N19="VENDU"</formula>
    </cfRule>
    <cfRule type="expression" priority="244" dxfId="2">
      <formula>$N19="PERDU"</formula>
    </cfRule>
  </conditionalFormatting>
  <conditionalFormatting sqref="H19">
    <cfRule type="expression" priority="241" dxfId="1">
      <formula>$N19="A RAPPELER"</formula>
    </cfRule>
    <cfRule type="expression" priority="242" dxfId="0">
      <formula>$N19="DEVIS A FAIRE"</formula>
    </cfRule>
  </conditionalFormatting>
  <conditionalFormatting sqref="H19">
    <cfRule type="expression" priority="239" dxfId="3">
      <formula>$N19="VENDU"</formula>
    </cfRule>
    <cfRule type="expression" priority="240" dxfId="2">
      <formula>$N19="PERDU"</formula>
    </cfRule>
  </conditionalFormatting>
  <conditionalFormatting sqref="H19">
    <cfRule type="expression" priority="237" dxfId="1">
      <formula>$N19="A RAPPELER"</formula>
    </cfRule>
    <cfRule type="expression" priority="238" dxfId="0">
      <formula>$N19="DEVIS A FAIRE"</formula>
    </cfRule>
  </conditionalFormatting>
  <conditionalFormatting sqref="H19">
    <cfRule type="expression" priority="235" dxfId="3">
      <formula>$N19="VENDU"</formula>
    </cfRule>
    <cfRule type="expression" priority="236" dxfId="2">
      <formula>$N19="PERDU"</formula>
    </cfRule>
  </conditionalFormatting>
  <conditionalFormatting sqref="H19">
    <cfRule type="expression" priority="233" dxfId="1">
      <formula>$N19="A RAPPELER"</formula>
    </cfRule>
    <cfRule type="expression" priority="234" dxfId="0">
      <formula>$N19="DEVIS A FAIRE"</formula>
    </cfRule>
  </conditionalFormatting>
  <conditionalFormatting sqref="H19">
    <cfRule type="expression" priority="231" dxfId="3">
      <formula>$N19="VENDU"</formula>
    </cfRule>
    <cfRule type="expression" priority="232" dxfId="2">
      <formula>$N19="PERDU"</formula>
    </cfRule>
  </conditionalFormatting>
  <conditionalFormatting sqref="H19">
    <cfRule type="expression" priority="229" dxfId="1">
      <formula>$N19="A RAPPELER"</formula>
    </cfRule>
    <cfRule type="expression" priority="230" dxfId="0">
      <formula>$N19="DEVIS A FAIRE"</formula>
    </cfRule>
  </conditionalFormatting>
  <conditionalFormatting sqref="H19">
    <cfRule type="expression" priority="227" dxfId="3">
      <formula>$N19="VENDU"</formula>
    </cfRule>
    <cfRule type="expression" priority="228" dxfId="2">
      <formula>$N19="PERDU"</formula>
    </cfRule>
  </conditionalFormatting>
  <conditionalFormatting sqref="H19">
    <cfRule type="expression" priority="225" dxfId="1">
      <formula>$N19="A RAPPELER"</formula>
    </cfRule>
    <cfRule type="expression" priority="226" dxfId="0">
      <formula>$N19="DEVIS A FAIRE"</formula>
    </cfRule>
  </conditionalFormatting>
  <conditionalFormatting sqref="H19">
    <cfRule type="expression" priority="223" dxfId="3">
      <formula>$N19="VENDU"</formula>
    </cfRule>
    <cfRule type="expression" priority="224" dxfId="2">
      <formula>$N19="PERDU"</formula>
    </cfRule>
  </conditionalFormatting>
  <conditionalFormatting sqref="H19">
    <cfRule type="expression" priority="221" dxfId="1">
      <formula>$N19="A RAPPELER"</formula>
    </cfRule>
    <cfRule type="expression" priority="222" dxfId="0">
      <formula>$N19="DEVIS A FAIRE"</formula>
    </cfRule>
  </conditionalFormatting>
  <conditionalFormatting sqref="H19">
    <cfRule type="expression" priority="219" dxfId="3">
      <formula>$N19="VENDU"</formula>
    </cfRule>
    <cfRule type="expression" priority="220" dxfId="2">
      <formula>$N19="PERDU"</formula>
    </cfRule>
  </conditionalFormatting>
  <conditionalFormatting sqref="H19">
    <cfRule type="expression" priority="217" dxfId="1">
      <formula>$N19="A RAPPELER"</formula>
    </cfRule>
    <cfRule type="expression" priority="218" dxfId="0">
      <formula>$N19="DEVIS A FAIRE"</formula>
    </cfRule>
  </conditionalFormatting>
  <conditionalFormatting sqref="H19">
    <cfRule type="expression" priority="215" dxfId="3">
      <formula>$N19="VENDU"</formula>
    </cfRule>
    <cfRule type="expression" priority="216" dxfId="2">
      <formula>$N19="PERDU"</formula>
    </cfRule>
  </conditionalFormatting>
  <conditionalFormatting sqref="H19">
    <cfRule type="expression" priority="213" dxfId="1">
      <formula>$N19="A RAPPELER"</formula>
    </cfRule>
    <cfRule type="expression" priority="214" dxfId="0">
      <formula>$N19="DEVIS A FAIRE"</formula>
    </cfRule>
  </conditionalFormatting>
  <conditionalFormatting sqref="H19">
    <cfRule type="expression" priority="211" dxfId="3">
      <formula>$N19="VENDU"</formula>
    </cfRule>
    <cfRule type="expression" priority="212" dxfId="2">
      <formula>$N19="PERDU"</formula>
    </cfRule>
  </conditionalFormatting>
  <conditionalFormatting sqref="H19">
    <cfRule type="expression" priority="209" dxfId="1">
      <formula>$N19="A RAPPELER"</formula>
    </cfRule>
    <cfRule type="expression" priority="210" dxfId="0">
      <formula>$N19="DEVIS A FAIRE"</formula>
    </cfRule>
  </conditionalFormatting>
  <conditionalFormatting sqref="H19">
    <cfRule type="expression" priority="207" dxfId="3">
      <formula>$N19="VENDU"</formula>
    </cfRule>
    <cfRule type="expression" priority="208" dxfId="2">
      <formula>$N19="PERDU"</formula>
    </cfRule>
  </conditionalFormatting>
  <conditionalFormatting sqref="H19">
    <cfRule type="expression" priority="205" dxfId="1">
      <formula>$N19="A RAPPELER"</formula>
    </cfRule>
    <cfRule type="expression" priority="206" dxfId="0">
      <formula>$N19="DEVIS A FAIRE"</formula>
    </cfRule>
  </conditionalFormatting>
  <conditionalFormatting sqref="H19">
    <cfRule type="expression" priority="203" dxfId="3">
      <formula>$N19="VENDU"</formula>
    </cfRule>
    <cfRule type="expression" priority="204" dxfId="2">
      <formula>$N19="PERDU"</formula>
    </cfRule>
  </conditionalFormatting>
  <conditionalFormatting sqref="H19">
    <cfRule type="expression" priority="201" dxfId="1">
      <formula>$N19="A RAPPELER"</formula>
    </cfRule>
    <cfRule type="expression" priority="202" dxfId="0">
      <formula>$N19="DEVIS A FAIRE"</formula>
    </cfRule>
  </conditionalFormatting>
  <conditionalFormatting sqref="H19">
    <cfRule type="expression" priority="199" dxfId="3">
      <formula>$N19="VENDU"</formula>
    </cfRule>
    <cfRule type="expression" priority="200" dxfId="2">
      <formula>$N19="PERDU"</formula>
    </cfRule>
  </conditionalFormatting>
  <conditionalFormatting sqref="H19">
    <cfRule type="expression" priority="197" dxfId="1">
      <formula>$N19="A RAPPELER"</formula>
    </cfRule>
    <cfRule type="expression" priority="198" dxfId="0">
      <formula>$N19="DEVIS A FAIRE"</formula>
    </cfRule>
  </conditionalFormatting>
  <conditionalFormatting sqref="H19">
    <cfRule type="expression" priority="195" dxfId="3">
      <formula>$N19="VENDU"</formula>
    </cfRule>
    <cfRule type="expression" priority="196" dxfId="2">
      <formula>$N19="PERDU"</formula>
    </cfRule>
  </conditionalFormatting>
  <conditionalFormatting sqref="H19">
    <cfRule type="expression" priority="193" dxfId="1">
      <formula>$N19="A RAPPELER"</formula>
    </cfRule>
    <cfRule type="expression" priority="194" dxfId="0">
      <formula>$N19="DEVIS A FAIRE"</formula>
    </cfRule>
  </conditionalFormatting>
  <conditionalFormatting sqref="H19">
    <cfRule type="expression" priority="191" dxfId="3">
      <formula>$N19="VENDU"</formula>
    </cfRule>
    <cfRule type="expression" priority="192" dxfId="2">
      <formula>$N19="PERDU"</formula>
    </cfRule>
  </conditionalFormatting>
  <conditionalFormatting sqref="H19">
    <cfRule type="expression" priority="189" dxfId="1">
      <formula>$N19="A RAPPELER"</formula>
    </cfRule>
    <cfRule type="expression" priority="190" dxfId="0">
      <formula>$N19="DEVIS A FAIRE"</formula>
    </cfRule>
  </conditionalFormatting>
  <conditionalFormatting sqref="H19">
    <cfRule type="expression" priority="187" dxfId="3">
      <formula>$N19="VENDU"</formula>
    </cfRule>
    <cfRule type="expression" priority="188" dxfId="2">
      <formula>$N19="PERDU"</formula>
    </cfRule>
  </conditionalFormatting>
  <conditionalFormatting sqref="H19">
    <cfRule type="expression" priority="185" dxfId="1">
      <formula>$N19="A RAPPELER"</formula>
    </cfRule>
    <cfRule type="expression" priority="186" dxfId="0">
      <formula>$N19="DEVIS A FAIRE"</formula>
    </cfRule>
  </conditionalFormatting>
  <conditionalFormatting sqref="H19">
    <cfRule type="expression" priority="183" dxfId="3">
      <formula>$N19="VENDU"</formula>
    </cfRule>
    <cfRule type="expression" priority="184" dxfId="2">
      <formula>$N19="PERDU"</formula>
    </cfRule>
  </conditionalFormatting>
  <conditionalFormatting sqref="H19">
    <cfRule type="expression" priority="181" dxfId="1">
      <formula>$N19="A RAPPELER"</formula>
    </cfRule>
    <cfRule type="expression" priority="182" dxfId="0">
      <formula>$N19="DEVIS A FAIRE"</formula>
    </cfRule>
  </conditionalFormatting>
  <conditionalFormatting sqref="H9">
    <cfRule type="expression" priority="103" dxfId="1">
      <formula>$N9="A RAPPELER"</formula>
    </cfRule>
    <cfRule type="expression" priority="104" dxfId="0">
      <formula>$N9="DEVIS A FAIRE"</formula>
    </cfRule>
  </conditionalFormatting>
  <conditionalFormatting sqref="H9">
    <cfRule type="expression" priority="101" dxfId="3">
      <formula>$N9="VENDU"</formula>
    </cfRule>
    <cfRule type="expression" priority="102" dxfId="2">
      <formula>$N9="PERDU"</formula>
    </cfRule>
  </conditionalFormatting>
  <conditionalFormatting sqref="H9">
    <cfRule type="expression" priority="95" dxfId="1">
      <formula>$N9="A RAPPELER"</formula>
    </cfRule>
    <cfRule type="expression" priority="96" dxfId="0">
      <formula>$N9="DEVIS A FAIRE"</formula>
    </cfRule>
  </conditionalFormatting>
  <conditionalFormatting sqref="H9">
    <cfRule type="expression" priority="93" dxfId="3">
      <formula>$N9="VENDU"</formula>
    </cfRule>
    <cfRule type="expression" priority="94" dxfId="2">
      <formula>$N9="PERDU"</formula>
    </cfRule>
  </conditionalFormatting>
  <conditionalFormatting sqref="H9">
    <cfRule type="expression" priority="91" dxfId="1">
      <formula>$N9="A RAPPELER"</formula>
    </cfRule>
    <cfRule type="expression" priority="92" dxfId="0">
      <formula>$N9="DEVIS A FAIRE"</formula>
    </cfRule>
  </conditionalFormatting>
  <conditionalFormatting sqref="H9">
    <cfRule type="expression" priority="89" dxfId="3">
      <formula>$N9="VENDU"</formula>
    </cfRule>
    <cfRule type="expression" priority="90" dxfId="2">
      <formula>$N9="PERDU"</formula>
    </cfRule>
  </conditionalFormatting>
  <conditionalFormatting sqref="H9">
    <cfRule type="expression" priority="87" dxfId="1">
      <formula>$N9="A RAPPELER"</formula>
    </cfRule>
    <cfRule type="expression" priority="88" dxfId="0">
      <formula>$N9="DEVIS A FAIRE"</formula>
    </cfRule>
  </conditionalFormatting>
  <conditionalFormatting sqref="H9">
    <cfRule type="expression" priority="85" dxfId="3">
      <formula>$N9="VENDU"</formula>
    </cfRule>
    <cfRule type="expression" priority="86" dxfId="2">
      <formula>$N9="PERDU"</formula>
    </cfRule>
  </conditionalFormatting>
  <conditionalFormatting sqref="H9">
    <cfRule type="expression" priority="83" dxfId="1">
      <formula>$N9="A RAPPELER"</formula>
    </cfRule>
    <cfRule type="expression" priority="84" dxfId="0">
      <formula>$N9="DEVIS A FAIRE"</formula>
    </cfRule>
  </conditionalFormatting>
  <conditionalFormatting sqref="H9">
    <cfRule type="expression" priority="81" dxfId="3">
      <formula>$N9="VENDU"</formula>
    </cfRule>
    <cfRule type="expression" priority="82" dxfId="2">
      <formula>$N9="PERDU"</formula>
    </cfRule>
  </conditionalFormatting>
  <conditionalFormatting sqref="H9">
    <cfRule type="expression" priority="79" dxfId="1">
      <formula>$N9="A RAPPELER"</formula>
    </cfRule>
    <cfRule type="expression" priority="80" dxfId="0">
      <formula>$N9="DEVIS A FAIRE"</formula>
    </cfRule>
  </conditionalFormatting>
  <conditionalFormatting sqref="H9">
    <cfRule type="expression" priority="77" dxfId="3">
      <formula>$N9="VENDU"</formula>
    </cfRule>
    <cfRule type="expression" priority="78" dxfId="2">
      <formula>$N9="PERDU"</formula>
    </cfRule>
  </conditionalFormatting>
  <conditionalFormatting sqref="H9">
    <cfRule type="expression" priority="75" dxfId="1">
      <formula>$N9="A RAPPELER"</formula>
    </cfRule>
    <cfRule type="expression" priority="76" dxfId="0">
      <formula>$N9="DEVIS A FAIRE"</formula>
    </cfRule>
  </conditionalFormatting>
  <conditionalFormatting sqref="H9">
    <cfRule type="expression" priority="73" dxfId="3">
      <formula>$N9="VENDU"</formula>
    </cfRule>
    <cfRule type="expression" priority="74" dxfId="2">
      <formula>$N9="PERDU"</formula>
    </cfRule>
  </conditionalFormatting>
  <conditionalFormatting sqref="A9">
    <cfRule type="expression" priority="71" dxfId="1">
      <formula>$N9="A RAPPELER"</formula>
    </cfRule>
    <cfRule type="expression" priority="72" dxfId="0">
      <formula>$N9="DEVIS A FAIRE"</formula>
    </cfRule>
  </conditionalFormatting>
  <conditionalFormatting sqref="A9">
    <cfRule type="expression" priority="69" dxfId="3">
      <formula>$N9="VENDU"</formula>
    </cfRule>
    <cfRule type="expression" priority="70" dxfId="2">
      <formula>$N9="PERDU"</formula>
    </cfRule>
  </conditionalFormatting>
  <conditionalFormatting sqref="A9">
    <cfRule type="expression" priority="63" dxfId="3">
      <formula>$N9="VENDU"</formula>
    </cfRule>
    <cfRule type="expression" priority="64" dxfId="2">
      <formula>$N9="PERDU"</formula>
    </cfRule>
  </conditionalFormatting>
  <conditionalFormatting sqref="A9">
    <cfRule type="expression" priority="61" dxfId="1">
      <formula>$N9="A RAPPELER"</formula>
    </cfRule>
    <cfRule type="expression" priority="62" dxfId="0">
      <formula>$N9="DEVIS A FAIRE"</formula>
    </cfRule>
  </conditionalFormatting>
  <conditionalFormatting sqref="A9">
    <cfRule type="expression" priority="59" dxfId="3">
      <formula>$N9="VENDU"</formula>
    </cfRule>
    <cfRule type="expression" priority="60" dxfId="2">
      <formula>$N9="PERDU"</formula>
    </cfRule>
  </conditionalFormatting>
  <conditionalFormatting sqref="A9">
    <cfRule type="expression" priority="57" dxfId="1">
      <formula>$N9="A RAPPELER"</formula>
    </cfRule>
    <cfRule type="expression" priority="58" dxfId="0">
      <formula>$N9="DEVIS A FAIRE"</formula>
    </cfRule>
  </conditionalFormatting>
  <conditionalFormatting sqref="A9">
    <cfRule type="expression" priority="55" dxfId="3">
      <formula>$N9="VENDU"</formula>
    </cfRule>
    <cfRule type="expression" priority="56" dxfId="2">
      <formula>$N9="PERDU"</formula>
    </cfRule>
  </conditionalFormatting>
  <conditionalFormatting sqref="A9">
    <cfRule type="expression" priority="53" dxfId="1">
      <formula>$N9="A RAPPELER"</formula>
    </cfRule>
    <cfRule type="expression" priority="54" dxfId="0">
      <formula>$N9="DEVIS A FAIRE"</formula>
    </cfRule>
  </conditionalFormatting>
  <conditionalFormatting sqref="A9">
    <cfRule type="expression" priority="51" dxfId="3">
      <formula>$N9="VENDU"</formula>
    </cfRule>
    <cfRule type="expression" priority="52" dxfId="2">
      <formula>$N9="PERDU"</formula>
    </cfRule>
  </conditionalFormatting>
  <conditionalFormatting sqref="A9">
    <cfRule type="expression" priority="49" dxfId="1">
      <formula>$N9="A RAPPELER"</formula>
    </cfRule>
    <cfRule type="expression" priority="50" dxfId="0">
      <formula>$N9="DEVIS A FAIRE"</formula>
    </cfRule>
  </conditionalFormatting>
  <conditionalFormatting sqref="A9">
    <cfRule type="expression" priority="47" dxfId="3">
      <formula>$N9="VENDU"</formula>
    </cfRule>
    <cfRule type="expression" priority="48" dxfId="2">
      <formula>$N9="PERDU"</formula>
    </cfRule>
  </conditionalFormatting>
  <conditionalFormatting sqref="A9">
    <cfRule type="expression" priority="45" dxfId="1">
      <formula>$N9="A RAPPELER"</formula>
    </cfRule>
    <cfRule type="expression" priority="46" dxfId="0">
      <formula>$N9="DEVIS A FAIRE"</formula>
    </cfRule>
  </conditionalFormatting>
  <conditionalFormatting sqref="A9">
    <cfRule type="expression" priority="43" dxfId="3">
      <formula>$N9="VENDU"</formula>
    </cfRule>
    <cfRule type="expression" priority="44" dxfId="2">
      <formula>$N9="PERDU"</formula>
    </cfRule>
  </conditionalFormatting>
  <conditionalFormatting sqref="A9">
    <cfRule type="expression" priority="41" dxfId="1">
      <formula>$N9="A RAPPELER"</formula>
    </cfRule>
    <cfRule type="expression" priority="42" dxfId="0">
      <formula>$N9="DEVIS A FAIRE"</formula>
    </cfRule>
  </conditionalFormatting>
  <conditionalFormatting sqref="A9">
    <cfRule type="expression" priority="39" dxfId="3">
      <formula>$N9="VENDU"</formula>
    </cfRule>
    <cfRule type="expression" priority="40" dxfId="2">
      <formula>$N9="PERDU"</formula>
    </cfRule>
  </conditionalFormatting>
  <conditionalFormatting sqref="A9">
    <cfRule type="expression" priority="37" dxfId="1">
      <formula>$N9="A RAPPELER"</formula>
    </cfRule>
    <cfRule type="expression" priority="38" dxfId="0">
      <formula>$N9="DEVIS A FAIRE"</formula>
    </cfRule>
  </conditionalFormatting>
  <conditionalFormatting sqref="A9">
    <cfRule type="expression" priority="35" dxfId="3">
      <formula>$N9="VENDU"</formula>
    </cfRule>
    <cfRule type="expression" priority="36" dxfId="2">
      <formula>$N9="PERDU"</formula>
    </cfRule>
  </conditionalFormatting>
  <conditionalFormatting sqref="A9">
    <cfRule type="expression" priority="33" dxfId="1">
      <formula>$N9="A RAPPELER"</formula>
    </cfRule>
    <cfRule type="expression" priority="34" dxfId="0">
      <formula>$N9="DEVIS A FAIRE"</formula>
    </cfRule>
  </conditionalFormatting>
  <conditionalFormatting sqref="A9">
    <cfRule type="expression" priority="31" dxfId="3">
      <formula>$N9="VENDU"</formula>
    </cfRule>
    <cfRule type="expression" priority="32" dxfId="2">
      <formula>$N9="PERDU"</formula>
    </cfRule>
  </conditionalFormatting>
  <conditionalFormatting sqref="A9">
    <cfRule type="expression" priority="29" dxfId="1">
      <formula>$N9="A RAPPELER"</formula>
    </cfRule>
    <cfRule type="expression" priority="30" dxfId="0">
      <formula>$N9="DEVIS A FAIRE"</formula>
    </cfRule>
  </conditionalFormatting>
  <conditionalFormatting sqref="A9">
    <cfRule type="expression" priority="27" dxfId="3">
      <formula>$N9="VENDU"</formula>
    </cfRule>
    <cfRule type="expression" priority="28" dxfId="2">
      <formula>$N9="PERDU"</formula>
    </cfRule>
  </conditionalFormatting>
  <conditionalFormatting sqref="A9">
    <cfRule type="expression" priority="25" dxfId="1">
      <formula>$N9="A RAPPELER"</formula>
    </cfRule>
    <cfRule type="expression" priority="26" dxfId="0">
      <formula>$N9="DEVIS A FAIRE"</formula>
    </cfRule>
  </conditionalFormatting>
  <conditionalFormatting sqref="A9">
    <cfRule type="expression" priority="23" dxfId="3">
      <formula>$N9="VENDU"</formula>
    </cfRule>
    <cfRule type="expression" priority="24" dxfId="2">
      <formula>$N9="PERDU"</formula>
    </cfRule>
  </conditionalFormatting>
  <conditionalFormatting sqref="A9">
    <cfRule type="expression" priority="21" dxfId="1">
      <formula>$N9="A RAPPELER"</formula>
    </cfRule>
    <cfRule type="expression" priority="22" dxfId="0">
      <formula>$N9="DEVIS A FAIRE"</formula>
    </cfRule>
  </conditionalFormatting>
  <conditionalFormatting sqref="A9">
    <cfRule type="expression" priority="19" dxfId="3">
      <formula>$N9="VENDU"</formula>
    </cfRule>
    <cfRule type="expression" priority="20" dxfId="2">
      <formula>$N9="PERDU"</formula>
    </cfRule>
  </conditionalFormatting>
  <conditionalFormatting sqref="A9">
    <cfRule type="expression" priority="17" dxfId="1">
      <formula>$N9="A RAPPELER"</formula>
    </cfRule>
    <cfRule type="expression" priority="18" dxfId="0">
      <formula>$N9="DEVIS A FAIRE"</formula>
    </cfRule>
  </conditionalFormatting>
  <conditionalFormatting sqref="A9">
    <cfRule type="expression" priority="15" dxfId="3">
      <formula>$N9="VENDU"</formula>
    </cfRule>
    <cfRule type="expression" priority="16" dxfId="2">
      <formula>$N9="PERDU"</formula>
    </cfRule>
  </conditionalFormatting>
  <conditionalFormatting sqref="A9">
    <cfRule type="expression" priority="13" dxfId="1">
      <formula>$N9="A RAPPELER"</formula>
    </cfRule>
    <cfRule type="expression" priority="14" dxfId="0">
      <formula>$N9="DEVIS A FAIRE"</formula>
    </cfRule>
  </conditionalFormatting>
  <conditionalFormatting sqref="A9">
    <cfRule type="expression" priority="11" dxfId="3">
      <formula>$N9="VENDU"</formula>
    </cfRule>
    <cfRule type="expression" priority="12" dxfId="2">
      <formula>$N9="PERDU"</formula>
    </cfRule>
  </conditionalFormatting>
  <conditionalFormatting sqref="A9">
    <cfRule type="expression" priority="9" dxfId="1">
      <formula>$N9="A RAPPELER"</formula>
    </cfRule>
    <cfRule type="expression" priority="10" dxfId="0">
      <formula>$N9="DEVIS A FAIRE"</formula>
    </cfRule>
  </conditionalFormatting>
  <conditionalFormatting sqref="A9">
    <cfRule type="expression" priority="7" dxfId="3">
      <formula>$N9="VENDU"</formula>
    </cfRule>
    <cfRule type="expression" priority="8" dxfId="2">
      <formula>$N9="PERDU"</formula>
    </cfRule>
  </conditionalFormatting>
  <conditionalFormatting sqref="A9">
    <cfRule type="expression" priority="5" dxfId="1">
      <formula>$N9="A RAPPELER"</formula>
    </cfRule>
    <cfRule type="expression" priority="6" dxfId="0">
      <formula>$N9="DEVIS A FAIRE"</formula>
    </cfRule>
  </conditionalFormatting>
  <conditionalFormatting sqref="A9">
    <cfRule type="expression" priority="3" dxfId="3">
      <formula>$N9="VENDU"</formula>
    </cfRule>
    <cfRule type="expression" priority="4" dxfId="2">
      <formula>$N9="PERDU"</formula>
    </cfRule>
  </conditionalFormatting>
  <conditionalFormatting sqref="A9">
    <cfRule type="expression" priority="1" dxfId="1">
      <formula>$N9="A RAPPELER"</formula>
    </cfRule>
    <cfRule type="expression" priority="2" dxfId="0">
      <formula>$N9="DEVIS A FAIRE"</formula>
    </cfRule>
  </conditionalFormatting>
  <dataValidations count="6">
    <dataValidation type="custom" showInputMessage="1" showErrorMessage="1" errorTitle="ERREUR" error="Merci de renseigner le PRODUIT" sqref="A19 A9">
      <formula1>ISTEXT(IU19)</formula1>
    </dataValidation>
    <dataValidation type="custom" showInputMessage="1" showErrorMessage="1" errorTitle="ERREUR" error="Merci de renseignerle CONTACT" sqref="B19">
      <formula1>ISTEXT(A19)</formula1>
    </dataValidation>
    <dataValidation type="custom" showInputMessage="1" showErrorMessage="1" errorTitle="ERREUR" error="Merci de de renseigner le TELEPHONE" sqref="C19">
      <formula1>ISNUMBER(B19)</formula1>
    </dataValidation>
    <dataValidation type="custom" showInputMessage="1" showErrorMessage="1" errorTitle="ERREUR" error="MERCI DE RENSEIGNER VOTRE POURCENTAGE DE REUSSITE" sqref="H19">
      <formula1>ISNUMBER(G19)</formula1>
    </dataValidation>
    <dataValidation type="custom" showInputMessage="1" showErrorMessage="1" errorTitle="ERREUR" error="MERCI DE RENSEIGNER VOTRE POURCENTAGE DE REUSSITE" sqref="E19">
      <formula1>ISNUMBER(IT19)</formula1>
    </dataValidation>
    <dataValidation type="list" allowBlank="1" showInputMessage="1" showErrorMessage="1" sqref="D6:D29">
      <formula1>"Morgan, Geoffray"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C1">
      <selection activeCell="H35" sqref="H35"/>
    </sheetView>
  </sheetViews>
  <sheetFormatPr defaultColWidth="11.421875" defaultRowHeight="12.75"/>
  <cols>
    <col min="1" max="1" width="12.8515625" style="14" customWidth="1"/>
    <col min="2" max="2" width="22.57421875" style="14" customWidth="1"/>
    <col min="3" max="3" width="27.28125" style="14" customWidth="1"/>
    <col min="4" max="4" width="20.8515625" style="14" customWidth="1"/>
    <col min="5" max="5" width="14.140625" style="14" customWidth="1"/>
    <col min="6" max="6" width="15.28125" style="14" customWidth="1"/>
    <col min="7" max="7" width="22.57421875" style="14" customWidth="1"/>
    <col min="8" max="8" width="15.140625" style="14" customWidth="1"/>
    <col min="9" max="10" width="11.421875" style="14" customWidth="1"/>
    <col min="11" max="11" width="14.28125" style="14" customWidth="1"/>
    <col min="12" max="16384" width="11.421875" style="14" customWidth="1"/>
  </cols>
  <sheetData>
    <row r="1" spans="1:11" ht="16.5" thickBot="1">
      <c r="A1" s="12" t="s">
        <v>33</v>
      </c>
      <c r="B1" s="195" t="s">
        <v>99</v>
      </c>
      <c r="C1" s="196"/>
      <c r="D1" s="196"/>
      <c r="E1" s="196"/>
      <c r="F1" s="196"/>
      <c r="G1" s="196"/>
      <c r="H1" s="196"/>
      <c r="I1" s="196"/>
      <c r="J1" s="197"/>
      <c r="K1" s="13"/>
    </row>
    <row r="2" spans="1:9" ht="12.75">
      <c r="A2" s="15"/>
      <c r="I2" s="16"/>
    </row>
    <row r="3" spans="1:9" ht="13.5" thickBot="1">
      <c r="A3" s="15"/>
      <c r="I3" s="16"/>
    </row>
    <row r="4" spans="1:11" ht="13.5" thickBot="1">
      <c r="A4" s="17"/>
      <c r="B4" s="18"/>
      <c r="C4" s="18"/>
      <c r="D4" s="18"/>
      <c r="E4" s="19"/>
      <c r="F4" s="20"/>
      <c r="G4" s="20"/>
      <c r="H4" s="18"/>
      <c r="I4" s="198" t="s">
        <v>6</v>
      </c>
      <c r="J4" s="200" t="s">
        <v>5</v>
      </c>
      <c r="K4" s="202" t="s">
        <v>10</v>
      </c>
    </row>
    <row r="5" spans="1:11" ht="21.75" thickBot="1">
      <c r="A5" s="21" t="s">
        <v>16</v>
      </c>
      <c r="B5" s="25" t="s">
        <v>0</v>
      </c>
      <c r="C5" s="25" t="s">
        <v>4</v>
      </c>
      <c r="D5" s="157" t="s">
        <v>9</v>
      </c>
      <c r="E5" s="158" t="s">
        <v>7</v>
      </c>
      <c r="F5" s="159" t="s">
        <v>1</v>
      </c>
      <c r="G5" s="160" t="s">
        <v>2</v>
      </c>
      <c r="H5" s="25" t="s">
        <v>3</v>
      </c>
      <c r="I5" s="204"/>
      <c r="J5" s="201"/>
      <c r="K5" s="203"/>
    </row>
    <row r="6" spans="1:11" s="7" customFormat="1" ht="12.75">
      <c r="A6" s="155"/>
      <c r="B6" s="27"/>
      <c r="C6" s="27"/>
      <c r="D6" s="27"/>
      <c r="E6" s="28"/>
      <c r="F6" s="29"/>
      <c r="G6" s="183"/>
      <c r="H6" s="180"/>
      <c r="I6" s="28"/>
      <c r="J6" s="30"/>
      <c r="K6" s="31"/>
    </row>
    <row r="7" spans="1:11" s="7" customFormat="1" ht="12.75">
      <c r="A7" s="155"/>
      <c r="B7" s="27"/>
      <c r="C7" s="27"/>
      <c r="D7" s="27"/>
      <c r="E7" s="28"/>
      <c r="F7" s="29"/>
      <c r="G7" s="184"/>
      <c r="H7" s="180"/>
      <c r="I7" s="28"/>
      <c r="J7" s="30"/>
      <c r="K7" s="31"/>
    </row>
    <row r="8" spans="1:11" s="7" customFormat="1" ht="12.75">
      <c r="A8" s="155"/>
      <c r="B8" s="27"/>
      <c r="C8" s="27"/>
      <c r="D8" s="27"/>
      <c r="E8" s="28"/>
      <c r="F8" s="29"/>
      <c r="G8" s="184"/>
      <c r="H8" s="180"/>
      <c r="I8" s="28"/>
      <c r="J8" s="30"/>
      <c r="K8" s="31"/>
    </row>
    <row r="9" spans="1:11" s="7" customFormat="1" ht="12.75">
      <c r="A9" s="156"/>
      <c r="B9" s="27"/>
      <c r="C9" s="27"/>
      <c r="D9" s="27"/>
      <c r="E9" s="28"/>
      <c r="F9" s="29"/>
      <c r="G9" s="184"/>
      <c r="H9" s="180"/>
      <c r="I9" s="28"/>
      <c r="J9" s="30"/>
      <c r="K9" s="31"/>
    </row>
    <row r="10" spans="1:11" s="7" customFormat="1" ht="12.75">
      <c r="A10" s="155"/>
      <c r="B10" s="27"/>
      <c r="C10" s="27"/>
      <c r="D10" s="27"/>
      <c r="E10" s="28"/>
      <c r="F10" s="29"/>
      <c r="G10" s="184"/>
      <c r="H10" s="180"/>
      <c r="I10" s="28"/>
      <c r="J10" s="30"/>
      <c r="K10" s="31"/>
    </row>
    <row r="11" spans="1:14" s="7" customFormat="1" ht="12.75">
      <c r="A11" s="155"/>
      <c r="B11" s="27"/>
      <c r="C11" s="27"/>
      <c r="D11" s="27"/>
      <c r="E11" s="28"/>
      <c r="F11" s="29"/>
      <c r="G11" s="184"/>
      <c r="H11" s="180"/>
      <c r="I11" s="28"/>
      <c r="J11" s="30"/>
      <c r="K11" s="31"/>
      <c r="N11" s="161"/>
    </row>
    <row r="12" spans="1:11" s="7" customFormat="1" ht="12.75">
      <c r="A12" s="155"/>
      <c r="B12" s="27"/>
      <c r="C12" s="27"/>
      <c r="D12" s="27"/>
      <c r="E12" s="28"/>
      <c r="F12" s="29"/>
      <c r="G12" s="184"/>
      <c r="H12" s="180"/>
      <c r="I12" s="28"/>
      <c r="J12" s="30"/>
      <c r="K12" s="31"/>
    </row>
    <row r="13" spans="1:11" s="7" customFormat="1" ht="12.75">
      <c r="A13" s="155"/>
      <c r="B13" s="27"/>
      <c r="C13" s="27"/>
      <c r="D13" s="27"/>
      <c r="E13" s="28"/>
      <c r="F13" s="29"/>
      <c r="G13" s="184"/>
      <c r="H13" s="180"/>
      <c r="I13" s="28"/>
      <c r="J13" s="30"/>
      <c r="K13" s="31"/>
    </row>
    <row r="14" spans="1:11" s="7" customFormat="1" ht="12.75">
      <c r="A14" s="155"/>
      <c r="B14" s="27"/>
      <c r="C14" s="27"/>
      <c r="D14" s="27"/>
      <c r="E14" s="28"/>
      <c r="F14" s="29"/>
      <c r="G14" s="184"/>
      <c r="H14" s="180"/>
      <c r="I14" s="28"/>
      <c r="J14" s="30"/>
      <c r="K14" s="31"/>
    </row>
    <row r="15" spans="1:14" s="7" customFormat="1" ht="12.75">
      <c r="A15" s="155"/>
      <c r="B15" s="27"/>
      <c r="C15" s="27"/>
      <c r="D15" s="27"/>
      <c r="E15" s="28"/>
      <c r="F15" s="29"/>
      <c r="G15" s="184"/>
      <c r="H15" s="180"/>
      <c r="I15" s="28"/>
      <c r="J15" s="30"/>
      <c r="K15" s="31"/>
      <c r="N15" s="161"/>
    </row>
    <row r="16" spans="1:11" s="7" customFormat="1" ht="12.75">
      <c r="A16" s="155"/>
      <c r="B16" s="27"/>
      <c r="C16" s="27"/>
      <c r="D16" s="27"/>
      <c r="E16" s="28"/>
      <c r="F16" s="29"/>
      <c r="G16" s="184"/>
      <c r="H16" s="180"/>
      <c r="I16" s="28"/>
      <c r="J16" s="30"/>
      <c r="K16" s="31"/>
    </row>
    <row r="17" spans="1:11" s="7" customFormat="1" ht="12.75">
      <c r="A17" s="155"/>
      <c r="B17" s="27"/>
      <c r="C17" s="27"/>
      <c r="D17" s="27"/>
      <c r="E17" s="28"/>
      <c r="F17" s="29"/>
      <c r="G17" s="184"/>
      <c r="H17" s="180"/>
      <c r="I17" s="28"/>
      <c r="J17" s="30"/>
      <c r="K17" s="31"/>
    </row>
    <row r="18" spans="1:11" s="7" customFormat="1" ht="12.75">
      <c r="A18" s="155"/>
      <c r="B18" s="27"/>
      <c r="C18" s="27"/>
      <c r="D18" s="27"/>
      <c r="E18" s="28"/>
      <c r="F18" s="29"/>
      <c r="G18" s="184"/>
      <c r="H18" s="180"/>
      <c r="I18" s="28"/>
      <c r="J18" s="30"/>
      <c r="K18" s="31"/>
    </row>
    <row r="19" spans="1:11" s="7" customFormat="1" ht="12.75">
      <c r="A19" s="155"/>
      <c r="B19" s="27"/>
      <c r="C19" s="27"/>
      <c r="D19" s="27"/>
      <c r="E19" s="28"/>
      <c r="F19" s="29"/>
      <c r="G19" s="184"/>
      <c r="H19" s="180"/>
      <c r="I19" s="28"/>
      <c r="J19" s="30"/>
      <c r="K19" s="31"/>
    </row>
    <row r="20" spans="1:11" s="7" customFormat="1" ht="12.75">
      <c r="A20" s="155"/>
      <c r="B20" s="27"/>
      <c r="C20" s="27"/>
      <c r="D20" s="27"/>
      <c r="E20" s="28"/>
      <c r="F20" s="29"/>
      <c r="G20" s="184"/>
      <c r="H20" s="180"/>
      <c r="I20" s="28"/>
      <c r="J20" s="30"/>
      <c r="K20" s="31"/>
    </row>
    <row r="21" spans="1:11" s="7" customFormat="1" ht="12.75">
      <c r="A21" s="155"/>
      <c r="B21" s="27"/>
      <c r="C21" s="27"/>
      <c r="D21" s="27"/>
      <c r="E21" s="28"/>
      <c r="F21" s="29"/>
      <c r="G21" s="184"/>
      <c r="H21" s="180"/>
      <c r="I21" s="28"/>
      <c r="J21" s="30"/>
      <c r="K21" s="31"/>
    </row>
    <row r="22" spans="1:11" s="7" customFormat="1" ht="12.75">
      <c r="A22" s="155"/>
      <c r="B22" s="27"/>
      <c r="C22" s="27"/>
      <c r="D22" s="27"/>
      <c r="E22" s="28"/>
      <c r="F22" s="29"/>
      <c r="G22" s="184"/>
      <c r="H22" s="180"/>
      <c r="I22" s="28"/>
      <c r="J22" s="30"/>
      <c r="K22" s="31"/>
    </row>
    <row r="23" spans="1:11" s="7" customFormat="1" ht="12.75">
      <c r="A23" s="155"/>
      <c r="B23" s="27"/>
      <c r="C23" s="27"/>
      <c r="D23" s="27"/>
      <c r="E23" s="28"/>
      <c r="F23" s="29"/>
      <c r="G23" s="184"/>
      <c r="H23" s="180"/>
      <c r="I23" s="28"/>
      <c r="J23" s="30"/>
      <c r="K23" s="31"/>
    </row>
    <row r="24" spans="1:11" s="7" customFormat="1" ht="12.75">
      <c r="A24" s="155"/>
      <c r="B24" s="27"/>
      <c r="C24" s="27"/>
      <c r="D24" s="27"/>
      <c r="E24" s="28"/>
      <c r="F24" s="29"/>
      <c r="G24" s="184"/>
      <c r="H24" s="180"/>
      <c r="I24" s="28"/>
      <c r="J24" s="30"/>
      <c r="K24" s="31"/>
    </row>
    <row r="25" spans="1:11" s="7" customFormat="1" ht="12.75">
      <c r="A25" s="155"/>
      <c r="B25" s="27"/>
      <c r="C25" s="27"/>
      <c r="D25" s="27"/>
      <c r="E25" s="28"/>
      <c r="F25" s="29"/>
      <c r="G25" s="184"/>
      <c r="H25" s="180"/>
      <c r="I25" s="28"/>
      <c r="J25" s="30"/>
      <c r="K25" s="31"/>
    </row>
    <row r="26" spans="1:11" s="7" customFormat="1" ht="12.75">
      <c r="A26" s="155"/>
      <c r="B26" s="27"/>
      <c r="C26" s="27"/>
      <c r="D26" s="27"/>
      <c r="E26" s="28"/>
      <c r="F26" s="29"/>
      <c r="G26" s="184"/>
      <c r="H26" s="180"/>
      <c r="I26" s="28"/>
      <c r="J26" s="30"/>
      <c r="K26" s="31"/>
    </row>
    <row r="27" spans="1:11" s="7" customFormat="1" ht="12.75">
      <c r="A27" s="155"/>
      <c r="B27" s="27"/>
      <c r="C27" s="27"/>
      <c r="D27" s="27"/>
      <c r="E27" s="28"/>
      <c r="F27" s="29"/>
      <c r="G27" s="184"/>
      <c r="H27" s="180"/>
      <c r="I27" s="28"/>
      <c r="J27" s="30"/>
      <c r="K27" s="31"/>
    </row>
    <row r="28" spans="1:11" s="7" customFormat="1" ht="12.75">
      <c r="A28" s="155"/>
      <c r="B28" s="27"/>
      <c r="C28" s="27"/>
      <c r="D28" s="27"/>
      <c r="E28" s="28"/>
      <c r="F28" s="29"/>
      <c r="G28" s="184"/>
      <c r="H28" s="180"/>
      <c r="I28" s="28"/>
      <c r="J28" s="30"/>
      <c r="K28" s="31"/>
    </row>
    <row r="29" spans="1:11" s="7" customFormat="1" ht="12.75">
      <c r="A29" s="155"/>
      <c r="B29" s="27"/>
      <c r="C29" s="27"/>
      <c r="D29" s="27"/>
      <c r="E29" s="28"/>
      <c r="F29" s="29"/>
      <c r="G29" s="184"/>
      <c r="H29" s="180"/>
      <c r="I29" s="28"/>
      <c r="J29" s="30"/>
      <c r="K29" s="31"/>
    </row>
    <row r="30" spans="1:11" s="7" customFormat="1" ht="12.75">
      <c r="A30" s="128"/>
      <c r="B30" s="27"/>
      <c r="C30" s="27"/>
      <c r="D30" s="27"/>
      <c r="E30" s="28"/>
      <c r="F30" s="29"/>
      <c r="G30" s="184"/>
      <c r="H30" s="181"/>
      <c r="I30" s="28"/>
      <c r="J30" s="30"/>
      <c r="K30" s="31"/>
    </row>
    <row r="31" spans="1:11" s="7" customFormat="1" ht="12.75">
      <c r="A31" s="128"/>
      <c r="B31" s="33"/>
      <c r="C31" s="129"/>
      <c r="D31" s="162"/>
      <c r="E31" s="186"/>
      <c r="F31" s="164"/>
      <c r="G31" s="185"/>
      <c r="H31" s="182"/>
      <c r="I31" s="165"/>
      <c r="J31" s="30"/>
      <c r="K31" s="39"/>
    </row>
    <row r="32" spans="1:11" s="7" customFormat="1" ht="12.75">
      <c r="A32" s="128"/>
      <c r="B32" s="33"/>
      <c r="C32" s="129"/>
      <c r="D32" s="162"/>
      <c r="E32" s="163"/>
      <c r="F32" s="164"/>
      <c r="G32" s="185"/>
      <c r="H32" s="182"/>
      <c r="I32" s="165"/>
      <c r="J32" s="30"/>
      <c r="K32" s="39"/>
    </row>
    <row r="33" spans="1:11" s="7" customFormat="1" ht="12.75">
      <c r="A33" s="166"/>
      <c r="B33" s="33"/>
      <c r="C33" s="167"/>
      <c r="D33" s="168"/>
      <c r="E33" s="169"/>
      <c r="F33" s="29"/>
      <c r="G33" s="185"/>
      <c r="H33" s="182"/>
      <c r="I33" s="170"/>
      <c r="J33" s="30"/>
      <c r="K33" s="39"/>
    </row>
    <row r="34" spans="1:11" s="7" customFormat="1" ht="13.5" thickBot="1">
      <c r="A34" s="48"/>
      <c r="B34" s="171"/>
      <c r="C34" s="172"/>
      <c r="D34" s="173"/>
      <c r="E34" s="174"/>
      <c r="F34" s="175"/>
      <c r="G34" s="176"/>
      <c r="H34" s="187"/>
      <c r="I34" s="177"/>
      <c r="J34" s="178"/>
      <c r="K34" s="179"/>
    </row>
    <row r="35" spans="1:10" ht="14.25" thickBot="1" thickTop="1">
      <c r="A35" s="59"/>
      <c r="B35" s="60"/>
      <c r="C35" s="60"/>
      <c r="D35" s="60"/>
      <c r="E35" s="60"/>
      <c r="F35" s="188">
        <f>SUM(F6:F34)</f>
        <v>0</v>
      </c>
      <c r="G35" s="62"/>
      <c r="H35" s="188">
        <f>SUM(H6:H34)</f>
        <v>0</v>
      </c>
      <c r="I35" s="63"/>
      <c r="J35" s="64"/>
    </row>
    <row r="36" spans="1:9" ht="13.5" thickTop="1">
      <c r="A36" s="59"/>
      <c r="B36" s="67"/>
      <c r="C36" s="67"/>
      <c r="D36" s="67"/>
      <c r="E36" s="67"/>
      <c r="F36" s="67"/>
      <c r="G36" s="67"/>
      <c r="H36" s="67"/>
      <c r="I36" s="16"/>
    </row>
    <row r="37" spans="1:9" ht="12.75">
      <c r="A37" s="59"/>
      <c r="B37" s="67"/>
      <c r="C37" s="67"/>
      <c r="D37" s="67"/>
      <c r="E37" s="67"/>
      <c r="F37" s="67"/>
      <c r="G37" s="67"/>
      <c r="H37" s="67"/>
      <c r="I37" s="16"/>
    </row>
  </sheetData>
  <sheetProtection/>
  <mergeCells count="4">
    <mergeCell ref="B1:J1"/>
    <mergeCell ref="I4:I5"/>
    <mergeCell ref="J4:J5"/>
    <mergeCell ref="K4:K5"/>
  </mergeCells>
  <conditionalFormatting sqref="A6:A29 H6:H29">
    <cfRule type="expression" priority="239" dxfId="1">
      <formula>$N6="A RAPPELER"</formula>
    </cfRule>
    <cfRule type="expression" priority="240" dxfId="0">
      <formula>$N6="DEVIS A FAIRE"</formula>
    </cfRule>
  </conditionalFormatting>
  <conditionalFormatting sqref="A6:A29 H6:H29">
    <cfRule type="expression" priority="237" dxfId="3">
      <formula>$N6="VENDU"</formula>
    </cfRule>
    <cfRule type="expression" priority="238" dxfId="2">
      <formula>$N6="PERDU"</formula>
    </cfRule>
  </conditionalFormatting>
  <conditionalFormatting sqref="H6:H29 A6:A29">
    <cfRule type="expression" priority="233" dxfId="234" stopIfTrue="1">
      <formula>#REF!="DEVIS A FAIRE"</formula>
    </cfRule>
    <cfRule type="expression" priority="234" dxfId="1" stopIfTrue="1">
      <formula>#REF!="A RAPPELER"</formula>
    </cfRule>
    <cfRule type="expression" priority="235" dxfId="232" stopIfTrue="1">
      <formula>#REF!="PERDU"</formula>
    </cfRule>
    <cfRule type="expression" priority="236" dxfId="790" stopIfTrue="1">
      <formula>#REF!="VENDU"</formula>
    </cfRule>
  </conditionalFormatting>
  <conditionalFormatting sqref="A25:A26">
    <cfRule type="expression" priority="231" dxfId="1">
      <formula>$N25="A RAPPELER"</formula>
    </cfRule>
    <cfRule type="expression" priority="232" dxfId="0">
      <formula>$N25="DEVIS A FAIRE"</formula>
    </cfRule>
  </conditionalFormatting>
  <conditionalFormatting sqref="A25:A26">
    <cfRule type="expression" priority="229" dxfId="3">
      <formula>$N25="VENDU"</formula>
    </cfRule>
    <cfRule type="expression" priority="230" dxfId="2">
      <formula>$N25="PERDU"</formula>
    </cfRule>
  </conditionalFormatting>
  <conditionalFormatting sqref="A19">
    <cfRule type="expression" priority="227" dxfId="3">
      <formula>$N19="VENDU"</formula>
    </cfRule>
    <cfRule type="expression" priority="228" dxfId="2">
      <formula>$N19="PERDU"</formula>
    </cfRule>
  </conditionalFormatting>
  <conditionalFormatting sqref="A19">
    <cfRule type="expression" priority="225" dxfId="1">
      <formula>$N19="A RAPPELER"</formula>
    </cfRule>
    <cfRule type="expression" priority="226" dxfId="0">
      <formula>$N19="DEVIS A FAIRE"</formula>
    </cfRule>
  </conditionalFormatting>
  <conditionalFormatting sqref="A19">
    <cfRule type="expression" priority="223" dxfId="3">
      <formula>$N19="VENDU"</formula>
    </cfRule>
    <cfRule type="expression" priority="224" dxfId="2">
      <formula>$N19="PERDU"</formula>
    </cfRule>
  </conditionalFormatting>
  <conditionalFormatting sqref="A19">
    <cfRule type="expression" priority="221" dxfId="1">
      <formula>$N19="A RAPPELER"</formula>
    </cfRule>
    <cfRule type="expression" priority="222" dxfId="0">
      <formula>$N19="DEVIS A FAIRE"</formula>
    </cfRule>
  </conditionalFormatting>
  <conditionalFormatting sqref="A19">
    <cfRule type="expression" priority="219" dxfId="3">
      <formula>$N19="VENDU"</formula>
    </cfRule>
    <cfRule type="expression" priority="220" dxfId="2">
      <formula>$N19="PERDU"</formula>
    </cfRule>
  </conditionalFormatting>
  <conditionalFormatting sqref="A19">
    <cfRule type="expression" priority="217" dxfId="1">
      <formula>$N19="A RAPPELER"</formula>
    </cfRule>
    <cfRule type="expression" priority="218" dxfId="0">
      <formula>$N19="DEVIS A FAIRE"</formula>
    </cfRule>
  </conditionalFormatting>
  <conditionalFormatting sqref="A19">
    <cfRule type="expression" priority="215" dxfId="3">
      <formula>$N19="VENDU"</formula>
    </cfRule>
    <cfRule type="expression" priority="216" dxfId="2">
      <formula>$N19="PERDU"</formula>
    </cfRule>
  </conditionalFormatting>
  <conditionalFormatting sqref="A19">
    <cfRule type="expression" priority="213" dxfId="1">
      <formula>$N19="A RAPPELER"</formula>
    </cfRule>
    <cfRule type="expression" priority="214" dxfId="0">
      <formula>$N19="DEVIS A FAIRE"</formula>
    </cfRule>
  </conditionalFormatting>
  <conditionalFormatting sqref="A19">
    <cfRule type="expression" priority="211" dxfId="3">
      <formula>$N19="VENDU"</formula>
    </cfRule>
    <cfRule type="expression" priority="212" dxfId="2">
      <formula>$N19="PERDU"</formula>
    </cfRule>
  </conditionalFormatting>
  <conditionalFormatting sqref="A19">
    <cfRule type="expression" priority="209" dxfId="1">
      <formula>$N19="A RAPPELER"</formula>
    </cfRule>
    <cfRule type="expression" priority="210" dxfId="0">
      <formula>$N19="DEVIS A FAIRE"</formula>
    </cfRule>
  </conditionalFormatting>
  <conditionalFormatting sqref="A19">
    <cfRule type="expression" priority="207" dxfId="3">
      <formula>$N19="VENDU"</formula>
    </cfRule>
    <cfRule type="expression" priority="208" dxfId="2">
      <formula>$N19="PERDU"</formula>
    </cfRule>
  </conditionalFormatting>
  <conditionalFormatting sqref="A19">
    <cfRule type="expression" priority="205" dxfId="1">
      <formula>$N19="A RAPPELER"</formula>
    </cfRule>
    <cfRule type="expression" priority="206" dxfId="0">
      <formula>$N19="DEVIS A FAIRE"</formula>
    </cfRule>
  </conditionalFormatting>
  <conditionalFormatting sqref="A19">
    <cfRule type="expression" priority="203" dxfId="3">
      <formula>$N19="VENDU"</formula>
    </cfRule>
    <cfRule type="expression" priority="204" dxfId="2">
      <formula>$N19="PERDU"</formula>
    </cfRule>
  </conditionalFormatting>
  <conditionalFormatting sqref="A19">
    <cfRule type="expression" priority="201" dxfId="1">
      <formula>$N19="A RAPPELER"</formula>
    </cfRule>
    <cfRule type="expression" priority="202" dxfId="0">
      <formula>$N19="DEVIS A FAIRE"</formula>
    </cfRule>
  </conditionalFormatting>
  <conditionalFormatting sqref="A19">
    <cfRule type="expression" priority="199" dxfId="3">
      <formula>$N19="VENDU"</formula>
    </cfRule>
    <cfRule type="expression" priority="200" dxfId="2">
      <formula>$N19="PERDU"</formula>
    </cfRule>
  </conditionalFormatting>
  <conditionalFormatting sqref="A19">
    <cfRule type="expression" priority="197" dxfId="1">
      <formula>$N19="A RAPPELER"</formula>
    </cfRule>
    <cfRule type="expression" priority="198" dxfId="0">
      <formula>$N19="DEVIS A FAIRE"</formula>
    </cfRule>
  </conditionalFormatting>
  <conditionalFormatting sqref="A19">
    <cfRule type="expression" priority="195" dxfId="3">
      <formula>$N19="VENDU"</formula>
    </cfRule>
    <cfRule type="expression" priority="196" dxfId="2">
      <formula>$N19="PERDU"</formula>
    </cfRule>
  </conditionalFormatting>
  <conditionalFormatting sqref="A19">
    <cfRule type="expression" priority="193" dxfId="1">
      <formula>$N19="A RAPPELER"</formula>
    </cfRule>
    <cfRule type="expression" priority="194" dxfId="0">
      <formula>$N19="DEVIS A FAIRE"</formula>
    </cfRule>
  </conditionalFormatting>
  <conditionalFormatting sqref="A19">
    <cfRule type="expression" priority="191" dxfId="3">
      <formula>$N19="VENDU"</formula>
    </cfRule>
    <cfRule type="expression" priority="192" dxfId="2">
      <formula>$N19="PERDU"</formula>
    </cfRule>
  </conditionalFormatting>
  <conditionalFormatting sqref="A19">
    <cfRule type="expression" priority="189" dxfId="1">
      <formula>$N19="A RAPPELER"</formula>
    </cfRule>
    <cfRule type="expression" priority="190" dxfId="0">
      <formula>$N19="DEVIS A FAIRE"</formula>
    </cfRule>
  </conditionalFormatting>
  <conditionalFormatting sqref="A19">
    <cfRule type="expression" priority="187" dxfId="3">
      <formula>$N19="VENDU"</formula>
    </cfRule>
    <cfRule type="expression" priority="188" dxfId="2">
      <formula>$N19="PERDU"</formula>
    </cfRule>
  </conditionalFormatting>
  <conditionalFormatting sqref="A19">
    <cfRule type="expression" priority="185" dxfId="1">
      <formula>$N19="A RAPPELER"</formula>
    </cfRule>
    <cfRule type="expression" priority="186" dxfId="0">
      <formula>$N19="DEVIS A FAIRE"</formula>
    </cfRule>
  </conditionalFormatting>
  <conditionalFormatting sqref="A19">
    <cfRule type="expression" priority="183" dxfId="3">
      <formula>$N19="VENDU"</formula>
    </cfRule>
    <cfRule type="expression" priority="184" dxfId="2">
      <formula>$N19="PERDU"</formula>
    </cfRule>
  </conditionalFormatting>
  <conditionalFormatting sqref="A19">
    <cfRule type="expression" priority="181" dxfId="1">
      <formula>$N19="A RAPPELER"</formula>
    </cfRule>
    <cfRule type="expression" priority="182" dxfId="0">
      <formula>$N19="DEVIS A FAIRE"</formula>
    </cfRule>
  </conditionalFormatting>
  <conditionalFormatting sqref="A19">
    <cfRule type="expression" priority="179" dxfId="3">
      <formula>$N19="VENDU"</formula>
    </cfRule>
    <cfRule type="expression" priority="180" dxfId="2">
      <formula>$N19="PERDU"</formula>
    </cfRule>
  </conditionalFormatting>
  <conditionalFormatting sqref="A19">
    <cfRule type="expression" priority="177" dxfId="1">
      <formula>$N19="A RAPPELER"</formula>
    </cfRule>
    <cfRule type="expression" priority="178" dxfId="0">
      <formula>$N19="DEVIS A FAIRE"</formula>
    </cfRule>
  </conditionalFormatting>
  <conditionalFormatting sqref="A19">
    <cfRule type="expression" priority="175" dxfId="3">
      <formula>$N19="VENDU"</formula>
    </cfRule>
    <cfRule type="expression" priority="176" dxfId="2">
      <formula>$N19="PERDU"</formula>
    </cfRule>
  </conditionalFormatting>
  <conditionalFormatting sqref="A19">
    <cfRule type="expression" priority="173" dxfId="1">
      <formula>$N19="A RAPPELER"</formula>
    </cfRule>
    <cfRule type="expression" priority="174" dxfId="0">
      <formula>$N19="DEVIS A FAIRE"</formula>
    </cfRule>
  </conditionalFormatting>
  <conditionalFormatting sqref="A19">
    <cfRule type="expression" priority="171" dxfId="3">
      <formula>$N19="VENDU"</formula>
    </cfRule>
    <cfRule type="expression" priority="172" dxfId="2">
      <formula>$N19="PERDU"</formula>
    </cfRule>
  </conditionalFormatting>
  <conditionalFormatting sqref="A19">
    <cfRule type="expression" priority="169" dxfId="1">
      <formula>$N19="A RAPPELER"</formula>
    </cfRule>
    <cfRule type="expression" priority="170" dxfId="0">
      <formula>$N19="DEVIS A FAIRE"</formula>
    </cfRule>
  </conditionalFormatting>
  <conditionalFormatting sqref="A19">
    <cfRule type="expression" priority="167" dxfId="3">
      <formula>$N19="VENDU"</formula>
    </cfRule>
    <cfRule type="expression" priority="168" dxfId="2">
      <formula>$N19="PERDU"</formula>
    </cfRule>
  </conditionalFormatting>
  <conditionalFormatting sqref="A19">
    <cfRule type="expression" priority="165" dxfId="1">
      <formula>$N19="A RAPPELER"</formula>
    </cfRule>
    <cfRule type="expression" priority="166" dxfId="0">
      <formula>$N19="DEVIS A FAIRE"</formula>
    </cfRule>
  </conditionalFormatting>
  <conditionalFormatting sqref="H25:H26">
    <cfRule type="expression" priority="163" dxfId="1">
      <formula>$N25="A RAPPELER"</formula>
    </cfRule>
    <cfRule type="expression" priority="164" dxfId="0">
      <formula>$N25="DEVIS A FAIRE"</formula>
    </cfRule>
  </conditionalFormatting>
  <conditionalFormatting sqref="H25:H26">
    <cfRule type="expression" priority="161" dxfId="3">
      <formula>$N25="VENDU"</formula>
    </cfRule>
    <cfRule type="expression" priority="162" dxfId="2">
      <formula>$N25="PERDU"</formula>
    </cfRule>
  </conditionalFormatting>
  <conditionalFormatting sqref="H19">
    <cfRule type="expression" priority="159" dxfId="3">
      <formula>$N19="VENDU"</formula>
    </cfRule>
    <cfRule type="expression" priority="160" dxfId="2">
      <formula>$N19="PERDU"</formula>
    </cfRule>
  </conditionalFormatting>
  <conditionalFormatting sqref="H19">
    <cfRule type="expression" priority="157" dxfId="1">
      <formula>$N19="A RAPPELER"</formula>
    </cfRule>
    <cfRule type="expression" priority="158" dxfId="0">
      <formula>$N19="DEVIS A FAIRE"</formula>
    </cfRule>
  </conditionalFormatting>
  <conditionalFormatting sqref="H19">
    <cfRule type="expression" priority="155" dxfId="3">
      <formula>$N19="VENDU"</formula>
    </cfRule>
    <cfRule type="expression" priority="156" dxfId="2">
      <formula>$N19="PERDU"</formula>
    </cfRule>
  </conditionalFormatting>
  <conditionalFormatting sqref="H19">
    <cfRule type="expression" priority="153" dxfId="1">
      <formula>$N19="A RAPPELER"</formula>
    </cfRule>
    <cfRule type="expression" priority="154" dxfId="0">
      <formula>$N19="DEVIS A FAIRE"</formula>
    </cfRule>
  </conditionalFormatting>
  <conditionalFormatting sqref="H19">
    <cfRule type="expression" priority="151" dxfId="3">
      <formula>$N19="VENDU"</formula>
    </cfRule>
    <cfRule type="expression" priority="152" dxfId="2">
      <formula>$N19="PERDU"</formula>
    </cfRule>
  </conditionalFormatting>
  <conditionalFormatting sqref="H19">
    <cfRule type="expression" priority="149" dxfId="1">
      <formula>$N19="A RAPPELER"</formula>
    </cfRule>
    <cfRule type="expression" priority="150" dxfId="0">
      <formula>$N19="DEVIS A FAIRE"</formula>
    </cfRule>
  </conditionalFormatting>
  <conditionalFormatting sqref="H19">
    <cfRule type="expression" priority="147" dxfId="3">
      <formula>$N19="VENDU"</formula>
    </cfRule>
    <cfRule type="expression" priority="148" dxfId="2">
      <formula>$N19="PERDU"</formula>
    </cfRule>
  </conditionalFormatting>
  <conditionalFormatting sqref="H19">
    <cfRule type="expression" priority="145" dxfId="1">
      <formula>$N19="A RAPPELER"</formula>
    </cfRule>
    <cfRule type="expression" priority="146" dxfId="0">
      <formula>$N19="DEVIS A FAIRE"</formula>
    </cfRule>
  </conditionalFormatting>
  <conditionalFormatting sqref="H19">
    <cfRule type="expression" priority="143" dxfId="3">
      <formula>$N19="VENDU"</formula>
    </cfRule>
    <cfRule type="expression" priority="144" dxfId="2">
      <formula>$N19="PERDU"</formula>
    </cfRule>
  </conditionalFormatting>
  <conditionalFormatting sqref="H19">
    <cfRule type="expression" priority="141" dxfId="1">
      <formula>$N19="A RAPPELER"</formula>
    </cfRule>
    <cfRule type="expression" priority="142" dxfId="0">
      <formula>$N19="DEVIS A FAIRE"</formula>
    </cfRule>
  </conditionalFormatting>
  <conditionalFormatting sqref="H19">
    <cfRule type="expression" priority="139" dxfId="3">
      <formula>$N19="VENDU"</formula>
    </cfRule>
    <cfRule type="expression" priority="140" dxfId="2">
      <formula>$N19="PERDU"</formula>
    </cfRule>
  </conditionalFormatting>
  <conditionalFormatting sqref="H19">
    <cfRule type="expression" priority="137" dxfId="1">
      <formula>$N19="A RAPPELER"</formula>
    </cfRule>
    <cfRule type="expression" priority="138" dxfId="0">
      <formula>$N19="DEVIS A FAIRE"</formula>
    </cfRule>
  </conditionalFormatting>
  <conditionalFormatting sqref="H19">
    <cfRule type="expression" priority="135" dxfId="3">
      <formula>$N19="VENDU"</formula>
    </cfRule>
    <cfRule type="expression" priority="136" dxfId="2">
      <formula>$N19="PERDU"</formula>
    </cfRule>
  </conditionalFormatting>
  <conditionalFormatting sqref="H19">
    <cfRule type="expression" priority="133" dxfId="1">
      <formula>$N19="A RAPPELER"</formula>
    </cfRule>
    <cfRule type="expression" priority="134" dxfId="0">
      <formula>$N19="DEVIS A FAIRE"</formula>
    </cfRule>
  </conditionalFormatting>
  <conditionalFormatting sqref="H19">
    <cfRule type="expression" priority="131" dxfId="3">
      <formula>$N19="VENDU"</formula>
    </cfRule>
    <cfRule type="expression" priority="132" dxfId="2">
      <formula>$N19="PERDU"</formula>
    </cfRule>
  </conditionalFormatting>
  <conditionalFormatting sqref="H19">
    <cfRule type="expression" priority="129" dxfId="1">
      <formula>$N19="A RAPPELER"</formula>
    </cfRule>
    <cfRule type="expression" priority="130" dxfId="0">
      <formula>$N19="DEVIS A FAIRE"</formula>
    </cfRule>
  </conditionalFormatting>
  <conditionalFormatting sqref="H19">
    <cfRule type="expression" priority="127" dxfId="3">
      <formula>$N19="VENDU"</formula>
    </cfRule>
    <cfRule type="expression" priority="128" dxfId="2">
      <formula>$N19="PERDU"</formula>
    </cfRule>
  </conditionalFormatting>
  <conditionalFormatting sqref="H19">
    <cfRule type="expression" priority="125" dxfId="1">
      <formula>$N19="A RAPPELER"</formula>
    </cfRule>
    <cfRule type="expression" priority="126" dxfId="0">
      <formula>$N19="DEVIS A FAIRE"</formula>
    </cfRule>
  </conditionalFormatting>
  <conditionalFormatting sqref="H19">
    <cfRule type="expression" priority="123" dxfId="3">
      <formula>$N19="VENDU"</formula>
    </cfRule>
    <cfRule type="expression" priority="124" dxfId="2">
      <formula>$N19="PERDU"</formula>
    </cfRule>
  </conditionalFormatting>
  <conditionalFormatting sqref="H19">
    <cfRule type="expression" priority="121" dxfId="1">
      <formula>$N19="A RAPPELER"</formula>
    </cfRule>
    <cfRule type="expression" priority="122" dxfId="0">
      <formula>$N19="DEVIS A FAIRE"</formula>
    </cfRule>
  </conditionalFormatting>
  <conditionalFormatting sqref="H19">
    <cfRule type="expression" priority="119" dxfId="3">
      <formula>$N19="VENDU"</formula>
    </cfRule>
    <cfRule type="expression" priority="120" dxfId="2">
      <formula>$N19="PERDU"</formula>
    </cfRule>
  </conditionalFormatting>
  <conditionalFormatting sqref="H19">
    <cfRule type="expression" priority="117" dxfId="1">
      <formula>$N19="A RAPPELER"</formula>
    </cfRule>
    <cfRule type="expression" priority="118" dxfId="0">
      <formula>$N19="DEVIS A FAIRE"</formula>
    </cfRule>
  </conditionalFormatting>
  <conditionalFormatting sqref="H19">
    <cfRule type="expression" priority="115" dxfId="3">
      <formula>$N19="VENDU"</formula>
    </cfRule>
    <cfRule type="expression" priority="116" dxfId="2">
      <formula>$N19="PERDU"</formula>
    </cfRule>
  </conditionalFormatting>
  <conditionalFormatting sqref="H19">
    <cfRule type="expression" priority="113" dxfId="1">
      <formula>$N19="A RAPPELER"</formula>
    </cfRule>
    <cfRule type="expression" priority="114" dxfId="0">
      <formula>$N19="DEVIS A FAIRE"</formula>
    </cfRule>
  </conditionalFormatting>
  <conditionalFormatting sqref="H19">
    <cfRule type="expression" priority="111" dxfId="3">
      <formula>$N19="VENDU"</formula>
    </cfRule>
    <cfRule type="expression" priority="112" dxfId="2">
      <formula>$N19="PERDU"</formula>
    </cfRule>
  </conditionalFormatting>
  <conditionalFormatting sqref="H19">
    <cfRule type="expression" priority="109" dxfId="1">
      <formula>$N19="A RAPPELER"</formula>
    </cfRule>
    <cfRule type="expression" priority="110" dxfId="0">
      <formula>$N19="DEVIS A FAIRE"</formula>
    </cfRule>
  </conditionalFormatting>
  <conditionalFormatting sqref="H19">
    <cfRule type="expression" priority="107" dxfId="3">
      <formula>$N19="VENDU"</formula>
    </cfRule>
    <cfRule type="expression" priority="108" dxfId="2">
      <formula>$N19="PERDU"</formula>
    </cfRule>
  </conditionalFormatting>
  <conditionalFormatting sqref="H19">
    <cfRule type="expression" priority="105" dxfId="1">
      <formula>$N19="A RAPPELER"</formula>
    </cfRule>
    <cfRule type="expression" priority="106" dxfId="0">
      <formula>$N19="DEVIS A FAIRE"</formula>
    </cfRule>
  </conditionalFormatting>
  <conditionalFormatting sqref="H19">
    <cfRule type="expression" priority="103" dxfId="3">
      <formula>$N19="VENDU"</formula>
    </cfRule>
    <cfRule type="expression" priority="104" dxfId="2">
      <formula>$N19="PERDU"</formula>
    </cfRule>
  </conditionalFormatting>
  <conditionalFormatting sqref="H19">
    <cfRule type="expression" priority="101" dxfId="1">
      <formula>$N19="A RAPPELER"</formula>
    </cfRule>
    <cfRule type="expression" priority="102" dxfId="0">
      <formula>$N19="DEVIS A FAIRE"</formula>
    </cfRule>
  </conditionalFormatting>
  <conditionalFormatting sqref="H19">
    <cfRule type="expression" priority="99" dxfId="3">
      <formula>$N19="VENDU"</formula>
    </cfRule>
    <cfRule type="expression" priority="100" dxfId="2">
      <formula>$N19="PERDU"</formula>
    </cfRule>
  </conditionalFormatting>
  <conditionalFormatting sqref="H19">
    <cfRule type="expression" priority="97" dxfId="1">
      <formula>$N19="A RAPPELER"</formula>
    </cfRule>
    <cfRule type="expression" priority="98" dxfId="0">
      <formula>$N19="DEVIS A FAIRE"</formula>
    </cfRule>
  </conditionalFormatting>
  <conditionalFormatting sqref="H9">
    <cfRule type="expression" priority="95" dxfId="1">
      <formula>$N9="A RAPPELER"</formula>
    </cfRule>
    <cfRule type="expression" priority="96" dxfId="0">
      <formula>$N9="DEVIS A FAIRE"</formula>
    </cfRule>
  </conditionalFormatting>
  <conditionalFormatting sqref="H9">
    <cfRule type="expression" priority="93" dxfId="3">
      <formula>$N9="VENDU"</formula>
    </cfRule>
    <cfRule type="expression" priority="94" dxfId="2">
      <formula>$N9="PERDU"</formula>
    </cfRule>
  </conditionalFormatting>
  <conditionalFormatting sqref="H9">
    <cfRule type="expression" priority="91" dxfId="1">
      <formula>$N9="A RAPPELER"</formula>
    </cfRule>
    <cfRule type="expression" priority="92" dxfId="0">
      <formula>$N9="DEVIS A FAIRE"</formula>
    </cfRule>
  </conditionalFormatting>
  <conditionalFormatting sqref="H9">
    <cfRule type="expression" priority="89" dxfId="3">
      <formula>$N9="VENDU"</formula>
    </cfRule>
    <cfRule type="expression" priority="90" dxfId="2">
      <formula>$N9="PERDU"</formula>
    </cfRule>
  </conditionalFormatting>
  <conditionalFormatting sqref="H9">
    <cfRule type="expression" priority="87" dxfId="1">
      <formula>$N9="A RAPPELER"</formula>
    </cfRule>
    <cfRule type="expression" priority="88" dxfId="0">
      <formula>$N9="DEVIS A FAIRE"</formula>
    </cfRule>
  </conditionalFormatting>
  <conditionalFormatting sqref="H9">
    <cfRule type="expression" priority="85" dxfId="3">
      <formula>$N9="VENDU"</formula>
    </cfRule>
    <cfRule type="expression" priority="86" dxfId="2">
      <formula>$N9="PERDU"</formula>
    </cfRule>
  </conditionalFormatting>
  <conditionalFormatting sqref="H9">
    <cfRule type="expression" priority="83" dxfId="1">
      <formula>$N9="A RAPPELER"</formula>
    </cfRule>
    <cfRule type="expression" priority="84" dxfId="0">
      <formula>$N9="DEVIS A FAIRE"</formula>
    </cfRule>
  </conditionalFormatting>
  <conditionalFormatting sqref="H9">
    <cfRule type="expression" priority="81" dxfId="3">
      <formula>$N9="VENDU"</formula>
    </cfRule>
    <cfRule type="expression" priority="82" dxfId="2">
      <formula>$N9="PERDU"</formula>
    </cfRule>
  </conditionalFormatting>
  <conditionalFormatting sqref="H9">
    <cfRule type="expression" priority="79" dxfId="1">
      <formula>$N9="A RAPPELER"</formula>
    </cfRule>
    <cfRule type="expression" priority="80" dxfId="0">
      <formula>$N9="DEVIS A FAIRE"</formula>
    </cfRule>
  </conditionalFormatting>
  <conditionalFormatting sqref="H9">
    <cfRule type="expression" priority="77" dxfId="3">
      <formula>$N9="VENDU"</formula>
    </cfRule>
    <cfRule type="expression" priority="78" dxfId="2">
      <formula>$N9="PERDU"</formula>
    </cfRule>
  </conditionalFormatting>
  <conditionalFormatting sqref="H9">
    <cfRule type="expression" priority="75" dxfId="1">
      <formula>$N9="A RAPPELER"</formula>
    </cfRule>
    <cfRule type="expression" priority="76" dxfId="0">
      <formula>$N9="DEVIS A FAIRE"</formula>
    </cfRule>
  </conditionalFormatting>
  <conditionalFormatting sqref="H9">
    <cfRule type="expression" priority="73" dxfId="3">
      <formula>$N9="VENDU"</formula>
    </cfRule>
    <cfRule type="expression" priority="74" dxfId="2">
      <formula>$N9="PERDU"</formula>
    </cfRule>
  </conditionalFormatting>
  <conditionalFormatting sqref="H9">
    <cfRule type="expression" priority="71" dxfId="1">
      <formula>$N9="A RAPPELER"</formula>
    </cfRule>
    <cfRule type="expression" priority="72" dxfId="0">
      <formula>$N9="DEVIS A FAIRE"</formula>
    </cfRule>
  </conditionalFormatting>
  <conditionalFormatting sqref="H9">
    <cfRule type="expression" priority="69" dxfId="3">
      <formula>$N9="VENDU"</formula>
    </cfRule>
    <cfRule type="expression" priority="70" dxfId="2">
      <formula>$N9="PERDU"</formula>
    </cfRule>
  </conditionalFormatting>
  <conditionalFormatting sqref="A9">
    <cfRule type="expression" priority="67" dxfId="1">
      <formula>$N9="A RAPPELER"</formula>
    </cfRule>
    <cfRule type="expression" priority="68" dxfId="0">
      <formula>$N9="DEVIS A FAIRE"</formula>
    </cfRule>
  </conditionalFormatting>
  <conditionalFormatting sqref="A9">
    <cfRule type="expression" priority="65" dxfId="3">
      <formula>$N9="VENDU"</formula>
    </cfRule>
    <cfRule type="expression" priority="66" dxfId="2">
      <formula>$N9="PERDU"</formula>
    </cfRule>
  </conditionalFormatting>
  <conditionalFormatting sqref="A9">
    <cfRule type="expression" priority="63" dxfId="3">
      <formula>$N9="VENDU"</formula>
    </cfRule>
    <cfRule type="expression" priority="64" dxfId="2">
      <formula>$N9="PERDU"</formula>
    </cfRule>
  </conditionalFormatting>
  <conditionalFormatting sqref="A9">
    <cfRule type="expression" priority="61" dxfId="1">
      <formula>$N9="A RAPPELER"</formula>
    </cfRule>
    <cfRule type="expression" priority="62" dxfId="0">
      <formula>$N9="DEVIS A FAIRE"</formula>
    </cfRule>
  </conditionalFormatting>
  <conditionalFormatting sqref="A9">
    <cfRule type="expression" priority="59" dxfId="3">
      <formula>$N9="VENDU"</formula>
    </cfRule>
    <cfRule type="expression" priority="60" dxfId="2">
      <formula>$N9="PERDU"</formula>
    </cfRule>
  </conditionalFormatting>
  <conditionalFormatting sqref="A9">
    <cfRule type="expression" priority="57" dxfId="1">
      <formula>$N9="A RAPPELER"</formula>
    </cfRule>
    <cfRule type="expression" priority="58" dxfId="0">
      <formula>$N9="DEVIS A FAIRE"</formula>
    </cfRule>
  </conditionalFormatting>
  <conditionalFormatting sqref="A9">
    <cfRule type="expression" priority="55" dxfId="3">
      <formula>$N9="VENDU"</formula>
    </cfRule>
    <cfRule type="expression" priority="56" dxfId="2">
      <formula>$N9="PERDU"</formula>
    </cfRule>
  </conditionalFormatting>
  <conditionalFormatting sqref="A9">
    <cfRule type="expression" priority="53" dxfId="1">
      <formula>$N9="A RAPPELER"</formula>
    </cfRule>
    <cfRule type="expression" priority="54" dxfId="0">
      <formula>$N9="DEVIS A FAIRE"</formula>
    </cfRule>
  </conditionalFormatting>
  <conditionalFormatting sqref="A9">
    <cfRule type="expression" priority="51" dxfId="3">
      <formula>$N9="VENDU"</formula>
    </cfRule>
    <cfRule type="expression" priority="52" dxfId="2">
      <formula>$N9="PERDU"</formula>
    </cfRule>
  </conditionalFormatting>
  <conditionalFormatting sqref="A9">
    <cfRule type="expression" priority="49" dxfId="1">
      <formula>$N9="A RAPPELER"</formula>
    </cfRule>
    <cfRule type="expression" priority="50" dxfId="0">
      <formula>$N9="DEVIS A FAIRE"</formula>
    </cfRule>
  </conditionalFormatting>
  <conditionalFormatting sqref="A9">
    <cfRule type="expression" priority="47" dxfId="3">
      <formula>$N9="VENDU"</formula>
    </cfRule>
    <cfRule type="expression" priority="48" dxfId="2">
      <formula>$N9="PERDU"</formula>
    </cfRule>
  </conditionalFormatting>
  <conditionalFormatting sqref="A9">
    <cfRule type="expression" priority="45" dxfId="1">
      <formula>$N9="A RAPPELER"</formula>
    </cfRule>
    <cfRule type="expression" priority="46" dxfId="0">
      <formula>$N9="DEVIS A FAIRE"</formula>
    </cfRule>
  </conditionalFormatting>
  <conditionalFormatting sqref="A9">
    <cfRule type="expression" priority="43" dxfId="3">
      <formula>$N9="VENDU"</formula>
    </cfRule>
    <cfRule type="expression" priority="44" dxfId="2">
      <formula>$N9="PERDU"</formula>
    </cfRule>
  </conditionalFormatting>
  <conditionalFormatting sqref="A9">
    <cfRule type="expression" priority="41" dxfId="1">
      <formula>$N9="A RAPPELER"</formula>
    </cfRule>
    <cfRule type="expression" priority="42" dxfId="0">
      <formula>$N9="DEVIS A FAIRE"</formula>
    </cfRule>
  </conditionalFormatting>
  <conditionalFormatting sqref="A9">
    <cfRule type="expression" priority="39" dxfId="3">
      <formula>$N9="VENDU"</formula>
    </cfRule>
    <cfRule type="expression" priority="40" dxfId="2">
      <formula>$N9="PERDU"</formula>
    </cfRule>
  </conditionalFormatting>
  <conditionalFormatting sqref="A9">
    <cfRule type="expression" priority="37" dxfId="1">
      <formula>$N9="A RAPPELER"</formula>
    </cfRule>
    <cfRule type="expression" priority="38" dxfId="0">
      <formula>$N9="DEVIS A FAIRE"</formula>
    </cfRule>
  </conditionalFormatting>
  <conditionalFormatting sqref="A9">
    <cfRule type="expression" priority="35" dxfId="3">
      <formula>$N9="VENDU"</formula>
    </cfRule>
    <cfRule type="expression" priority="36" dxfId="2">
      <formula>$N9="PERDU"</formula>
    </cfRule>
  </conditionalFormatting>
  <conditionalFormatting sqref="A9">
    <cfRule type="expression" priority="33" dxfId="1">
      <formula>$N9="A RAPPELER"</formula>
    </cfRule>
    <cfRule type="expression" priority="34" dxfId="0">
      <formula>$N9="DEVIS A FAIRE"</formula>
    </cfRule>
  </conditionalFormatting>
  <conditionalFormatting sqref="A9">
    <cfRule type="expression" priority="31" dxfId="3">
      <formula>$N9="VENDU"</formula>
    </cfRule>
    <cfRule type="expression" priority="32" dxfId="2">
      <formula>$N9="PERDU"</formula>
    </cfRule>
  </conditionalFormatting>
  <conditionalFormatting sqref="A9">
    <cfRule type="expression" priority="29" dxfId="1">
      <formula>$N9="A RAPPELER"</formula>
    </cfRule>
    <cfRule type="expression" priority="30" dxfId="0">
      <formula>$N9="DEVIS A FAIRE"</formula>
    </cfRule>
  </conditionalFormatting>
  <conditionalFormatting sqref="A9">
    <cfRule type="expression" priority="27" dxfId="3">
      <formula>$N9="VENDU"</formula>
    </cfRule>
    <cfRule type="expression" priority="28" dxfId="2">
      <formula>$N9="PERDU"</formula>
    </cfRule>
  </conditionalFormatting>
  <conditionalFormatting sqref="A9">
    <cfRule type="expression" priority="25" dxfId="1">
      <formula>$N9="A RAPPELER"</formula>
    </cfRule>
    <cfRule type="expression" priority="26" dxfId="0">
      <formula>$N9="DEVIS A FAIRE"</formula>
    </cfRule>
  </conditionalFormatting>
  <conditionalFormatting sqref="A9">
    <cfRule type="expression" priority="23" dxfId="3">
      <formula>$N9="VENDU"</formula>
    </cfRule>
    <cfRule type="expression" priority="24" dxfId="2">
      <formula>$N9="PERDU"</formula>
    </cfRule>
  </conditionalFormatting>
  <conditionalFormatting sqref="A9">
    <cfRule type="expression" priority="21" dxfId="1">
      <formula>$N9="A RAPPELER"</formula>
    </cfRule>
    <cfRule type="expression" priority="22" dxfId="0">
      <formula>$N9="DEVIS A FAIRE"</formula>
    </cfRule>
  </conditionalFormatting>
  <conditionalFormatting sqref="A9">
    <cfRule type="expression" priority="19" dxfId="3">
      <formula>$N9="VENDU"</formula>
    </cfRule>
    <cfRule type="expression" priority="20" dxfId="2">
      <formula>$N9="PERDU"</formula>
    </cfRule>
  </conditionalFormatting>
  <conditionalFormatting sqref="A9">
    <cfRule type="expression" priority="17" dxfId="1">
      <formula>$N9="A RAPPELER"</formula>
    </cfRule>
    <cfRule type="expression" priority="18" dxfId="0">
      <formula>$N9="DEVIS A FAIRE"</formula>
    </cfRule>
  </conditionalFormatting>
  <conditionalFormatting sqref="A9">
    <cfRule type="expression" priority="15" dxfId="3">
      <formula>$N9="VENDU"</formula>
    </cfRule>
    <cfRule type="expression" priority="16" dxfId="2">
      <formula>$N9="PERDU"</formula>
    </cfRule>
  </conditionalFormatting>
  <conditionalFormatting sqref="A9">
    <cfRule type="expression" priority="13" dxfId="1">
      <formula>$N9="A RAPPELER"</formula>
    </cfRule>
    <cfRule type="expression" priority="14" dxfId="0">
      <formula>$N9="DEVIS A FAIRE"</formula>
    </cfRule>
  </conditionalFormatting>
  <conditionalFormatting sqref="A9">
    <cfRule type="expression" priority="11" dxfId="3">
      <formula>$N9="VENDU"</formula>
    </cfRule>
    <cfRule type="expression" priority="12" dxfId="2">
      <formula>$N9="PERDU"</formula>
    </cfRule>
  </conditionalFormatting>
  <conditionalFormatting sqref="A9">
    <cfRule type="expression" priority="9" dxfId="1">
      <formula>$N9="A RAPPELER"</formula>
    </cfRule>
    <cfRule type="expression" priority="10" dxfId="0">
      <formula>$N9="DEVIS A FAIRE"</formula>
    </cfRule>
  </conditionalFormatting>
  <conditionalFormatting sqref="A9">
    <cfRule type="expression" priority="7" dxfId="3">
      <formula>$N9="VENDU"</formula>
    </cfRule>
    <cfRule type="expression" priority="8" dxfId="2">
      <formula>$N9="PERDU"</formula>
    </cfRule>
  </conditionalFormatting>
  <conditionalFormatting sqref="A9">
    <cfRule type="expression" priority="5" dxfId="1">
      <formula>$N9="A RAPPELER"</formula>
    </cfRule>
    <cfRule type="expression" priority="6" dxfId="0">
      <formula>$N9="DEVIS A FAIRE"</formula>
    </cfRule>
  </conditionalFormatting>
  <conditionalFormatting sqref="A9">
    <cfRule type="expression" priority="3" dxfId="3">
      <formula>$N9="VENDU"</formula>
    </cfRule>
    <cfRule type="expression" priority="4" dxfId="2">
      <formula>$N9="PERDU"</formula>
    </cfRule>
  </conditionalFormatting>
  <conditionalFormatting sqref="A9">
    <cfRule type="expression" priority="1" dxfId="1">
      <formula>$N9="A RAPPELER"</formula>
    </cfRule>
    <cfRule type="expression" priority="2" dxfId="0">
      <formula>$N9="DEVIS A FAIRE"</formula>
    </cfRule>
  </conditionalFormatting>
  <dataValidations count="6">
    <dataValidation type="list" allowBlank="1" showInputMessage="1" showErrorMessage="1" sqref="D6:D29">
      <formula1>"Morgan, Geoffray"</formula1>
    </dataValidation>
    <dataValidation type="custom" showInputMessage="1" showErrorMessage="1" errorTitle="ERREUR" error="MERCI DE RENSEIGNER VOTRE POURCENTAGE DE REUSSITE" sqref="E19">
      <formula1>ISNUMBER(IT19)</formula1>
    </dataValidation>
    <dataValidation type="custom" showInputMessage="1" showErrorMessage="1" errorTitle="ERREUR" error="MERCI DE RENSEIGNER VOTRE POURCENTAGE DE REUSSITE" sqref="H19">
      <formula1>ISNUMBER(G19)</formula1>
    </dataValidation>
    <dataValidation type="custom" showInputMessage="1" showErrorMessage="1" errorTitle="ERREUR" error="Merci de de renseigner le TELEPHONE" sqref="C19">
      <formula1>ISNUMBER(B19)</formula1>
    </dataValidation>
    <dataValidation type="custom" showInputMessage="1" showErrorMessage="1" errorTitle="ERREUR" error="Merci de renseignerle CONTACT" sqref="B19">
      <formula1>ISTEXT(A19)</formula1>
    </dataValidation>
    <dataValidation type="custom" showInputMessage="1" showErrorMessage="1" errorTitle="ERREUR" error="Merci de renseigner le PRODUIT" sqref="A19 A9">
      <formula1>ISTEXT(IU19)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56" sqref="D56"/>
    </sheetView>
  </sheetViews>
  <sheetFormatPr defaultColWidth="11.421875" defaultRowHeight="12.75"/>
  <cols>
    <col min="1" max="1" width="12.8515625" style="14" customWidth="1"/>
    <col min="2" max="2" width="22.57421875" style="14" customWidth="1"/>
    <col min="3" max="3" width="27.28125" style="14" customWidth="1"/>
    <col min="4" max="4" width="20.8515625" style="14" customWidth="1"/>
    <col min="5" max="5" width="14.140625" style="14" customWidth="1"/>
    <col min="6" max="6" width="15.28125" style="14" customWidth="1"/>
    <col min="7" max="7" width="22.57421875" style="14" customWidth="1"/>
    <col min="8" max="8" width="15.140625" style="14" customWidth="1"/>
    <col min="9" max="10" width="11.421875" style="14" customWidth="1"/>
    <col min="11" max="11" width="14.28125" style="14" customWidth="1"/>
    <col min="12" max="16384" width="11.421875" style="14" customWidth="1"/>
  </cols>
  <sheetData>
    <row r="1" spans="1:11" ht="16.5" thickBot="1">
      <c r="A1" s="12" t="s">
        <v>33</v>
      </c>
      <c r="B1" s="195" t="s">
        <v>100</v>
      </c>
      <c r="C1" s="196"/>
      <c r="D1" s="196"/>
      <c r="E1" s="196"/>
      <c r="F1" s="196"/>
      <c r="G1" s="196"/>
      <c r="H1" s="196"/>
      <c r="I1" s="196"/>
      <c r="J1" s="197"/>
      <c r="K1" s="13"/>
    </row>
    <row r="2" spans="1:9" ht="12.75">
      <c r="A2" s="15"/>
      <c r="I2" s="16"/>
    </row>
    <row r="3" spans="1:9" ht="13.5" thickBot="1">
      <c r="A3" s="15"/>
      <c r="I3" s="16"/>
    </row>
    <row r="4" spans="1:11" ht="13.5" thickBot="1">
      <c r="A4" s="17"/>
      <c r="B4" s="18"/>
      <c r="C4" s="18"/>
      <c r="D4" s="18"/>
      <c r="E4" s="19"/>
      <c r="F4" s="20"/>
      <c r="G4" s="20"/>
      <c r="H4" s="18"/>
      <c r="I4" s="198" t="s">
        <v>6</v>
      </c>
      <c r="J4" s="200" t="s">
        <v>5</v>
      </c>
      <c r="K4" s="202" t="s">
        <v>10</v>
      </c>
    </row>
    <row r="5" spans="1:11" ht="21.75" thickBot="1">
      <c r="A5" s="21" t="s">
        <v>16</v>
      </c>
      <c r="B5" s="25" t="s">
        <v>0</v>
      </c>
      <c r="C5" s="25" t="s">
        <v>4</v>
      </c>
      <c r="D5" s="157" t="s">
        <v>9</v>
      </c>
      <c r="E5" s="158" t="s">
        <v>7</v>
      </c>
      <c r="F5" s="159" t="s">
        <v>1</v>
      </c>
      <c r="G5" s="160" t="s">
        <v>2</v>
      </c>
      <c r="H5" s="25" t="s">
        <v>3</v>
      </c>
      <c r="I5" s="204"/>
      <c r="J5" s="201"/>
      <c r="K5" s="203"/>
    </row>
    <row r="6" spans="1:11" s="7" customFormat="1" ht="12.75">
      <c r="A6" s="155"/>
      <c r="B6" s="27"/>
      <c r="C6" s="27"/>
      <c r="D6" s="27"/>
      <c r="E6" s="28"/>
      <c r="F6" s="29"/>
      <c r="G6" s="183"/>
      <c r="H6" s="180"/>
      <c r="I6" s="28"/>
      <c r="J6" s="30"/>
      <c r="K6" s="31"/>
    </row>
    <row r="7" spans="1:11" s="7" customFormat="1" ht="12.75">
      <c r="A7" s="155"/>
      <c r="B7" s="27"/>
      <c r="C7" s="27"/>
      <c r="D7" s="27"/>
      <c r="E7" s="28"/>
      <c r="F7" s="29"/>
      <c r="G7" s="184"/>
      <c r="H7" s="180"/>
      <c r="I7" s="28"/>
      <c r="J7" s="30"/>
      <c r="K7" s="31"/>
    </row>
    <row r="8" spans="1:11" s="7" customFormat="1" ht="12.75">
      <c r="A8" s="155"/>
      <c r="B8" s="27"/>
      <c r="C8" s="27"/>
      <c r="D8" s="27"/>
      <c r="E8" s="28"/>
      <c r="F8" s="29"/>
      <c r="G8" s="184"/>
      <c r="H8" s="180"/>
      <c r="I8" s="28"/>
      <c r="J8" s="30"/>
      <c r="K8" s="31"/>
    </row>
    <row r="9" spans="1:11" s="7" customFormat="1" ht="12.75">
      <c r="A9" s="156"/>
      <c r="B9" s="27"/>
      <c r="C9" s="27"/>
      <c r="D9" s="27"/>
      <c r="E9" s="28"/>
      <c r="F9" s="29"/>
      <c r="G9" s="184"/>
      <c r="H9" s="180"/>
      <c r="I9" s="28"/>
      <c r="J9" s="30"/>
      <c r="K9" s="31"/>
    </row>
    <row r="10" spans="1:11" s="7" customFormat="1" ht="12.75">
      <c r="A10" s="155"/>
      <c r="B10" s="27"/>
      <c r="C10" s="27"/>
      <c r="D10" s="27"/>
      <c r="E10" s="28"/>
      <c r="F10" s="29"/>
      <c r="G10" s="184"/>
      <c r="H10" s="180"/>
      <c r="I10" s="28"/>
      <c r="J10" s="30"/>
      <c r="K10" s="31"/>
    </row>
    <row r="11" spans="1:14" s="7" customFormat="1" ht="12.75">
      <c r="A11" s="155"/>
      <c r="B11" s="27"/>
      <c r="C11" s="27"/>
      <c r="D11" s="27"/>
      <c r="E11" s="28"/>
      <c r="F11" s="29"/>
      <c r="G11" s="184"/>
      <c r="H11" s="180"/>
      <c r="I11" s="28"/>
      <c r="J11" s="30"/>
      <c r="K11" s="31"/>
      <c r="N11" s="161"/>
    </row>
    <row r="12" spans="1:11" s="7" customFormat="1" ht="12.75">
      <c r="A12" s="155"/>
      <c r="B12" s="27"/>
      <c r="C12" s="27"/>
      <c r="D12" s="27"/>
      <c r="E12" s="28"/>
      <c r="F12" s="29"/>
      <c r="G12" s="184"/>
      <c r="H12" s="180"/>
      <c r="I12" s="28"/>
      <c r="J12" s="30"/>
      <c r="K12" s="31"/>
    </row>
    <row r="13" spans="1:11" s="7" customFormat="1" ht="12.75">
      <c r="A13" s="155"/>
      <c r="B13" s="27"/>
      <c r="C13" s="27"/>
      <c r="D13" s="27"/>
      <c r="E13" s="28"/>
      <c r="F13" s="29"/>
      <c r="G13" s="184"/>
      <c r="H13" s="180"/>
      <c r="I13" s="28"/>
      <c r="J13" s="30"/>
      <c r="K13" s="31"/>
    </row>
    <row r="14" spans="1:11" s="7" customFormat="1" ht="12.75">
      <c r="A14" s="155"/>
      <c r="B14" s="27"/>
      <c r="C14" s="27"/>
      <c r="D14" s="27"/>
      <c r="E14" s="28"/>
      <c r="F14" s="29"/>
      <c r="G14" s="184"/>
      <c r="H14" s="180"/>
      <c r="I14" s="28"/>
      <c r="J14" s="30"/>
      <c r="K14" s="31"/>
    </row>
    <row r="15" spans="1:14" s="7" customFormat="1" ht="12.75">
      <c r="A15" s="155"/>
      <c r="B15" s="27"/>
      <c r="C15" s="27"/>
      <c r="D15" s="27"/>
      <c r="E15" s="28"/>
      <c r="F15" s="29"/>
      <c r="G15" s="184"/>
      <c r="H15" s="180"/>
      <c r="I15" s="28"/>
      <c r="J15" s="30"/>
      <c r="K15" s="31"/>
      <c r="N15" s="161"/>
    </row>
    <row r="16" spans="1:11" s="7" customFormat="1" ht="12.75">
      <c r="A16" s="155"/>
      <c r="B16" s="27"/>
      <c r="C16" s="27"/>
      <c r="D16" s="27"/>
      <c r="E16" s="28"/>
      <c r="F16" s="29"/>
      <c r="G16" s="184"/>
      <c r="H16" s="180"/>
      <c r="I16" s="28"/>
      <c r="J16" s="30"/>
      <c r="K16" s="31"/>
    </row>
    <row r="17" spans="1:11" s="7" customFormat="1" ht="12.75">
      <c r="A17" s="155"/>
      <c r="B17" s="27"/>
      <c r="C17" s="27"/>
      <c r="D17" s="27"/>
      <c r="E17" s="28"/>
      <c r="F17" s="29"/>
      <c r="G17" s="184"/>
      <c r="H17" s="180"/>
      <c r="I17" s="28"/>
      <c r="J17" s="30"/>
      <c r="K17" s="31"/>
    </row>
    <row r="18" spans="1:11" s="7" customFormat="1" ht="12.75">
      <c r="A18" s="155"/>
      <c r="B18" s="27"/>
      <c r="C18" s="27"/>
      <c r="D18" s="27"/>
      <c r="E18" s="28"/>
      <c r="F18" s="29"/>
      <c r="G18" s="184"/>
      <c r="H18" s="180"/>
      <c r="I18" s="28"/>
      <c r="J18" s="30"/>
      <c r="K18" s="31"/>
    </row>
    <row r="19" spans="1:11" s="7" customFormat="1" ht="12.75">
      <c r="A19" s="155"/>
      <c r="B19" s="27"/>
      <c r="C19" s="27"/>
      <c r="D19" s="27"/>
      <c r="E19" s="28"/>
      <c r="F19" s="29"/>
      <c r="G19" s="184"/>
      <c r="H19" s="180"/>
      <c r="I19" s="28"/>
      <c r="J19" s="30"/>
      <c r="K19" s="31"/>
    </row>
    <row r="20" spans="1:11" s="7" customFormat="1" ht="12.75">
      <c r="A20" s="155"/>
      <c r="B20" s="27"/>
      <c r="C20" s="27"/>
      <c r="D20" s="27"/>
      <c r="E20" s="28"/>
      <c r="F20" s="29"/>
      <c r="G20" s="184"/>
      <c r="H20" s="180"/>
      <c r="I20" s="28"/>
      <c r="J20" s="30"/>
      <c r="K20" s="31"/>
    </row>
    <row r="21" spans="1:11" s="7" customFormat="1" ht="12.75">
      <c r="A21" s="155"/>
      <c r="B21" s="27"/>
      <c r="C21" s="27"/>
      <c r="D21" s="27"/>
      <c r="E21" s="28"/>
      <c r="F21" s="29"/>
      <c r="G21" s="184"/>
      <c r="H21" s="180"/>
      <c r="I21" s="28"/>
      <c r="J21" s="30"/>
      <c r="K21" s="31"/>
    </row>
    <row r="22" spans="1:11" s="7" customFormat="1" ht="12.75">
      <c r="A22" s="155"/>
      <c r="B22" s="27"/>
      <c r="C22" s="27"/>
      <c r="D22" s="27"/>
      <c r="E22" s="28"/>
      <c r="F22" s="29"/>
      <c r="G22" s="184"/>
      <c r="H22" s="180"/>
      <c r="I22" s="28"/>
      <c r="J22" s="30"/>
      <c r="K22" s="31"/>
    </row>
    <row r="23" spans="1:11" s="7" customFormat="1" ht="12.75">
      <c r="A23" s="155"/>
      <c r="B23" s="27"/>
      <c r="C23" s="27"/>
      <c r="D23" s="27"/>
      <c r="E23" s="28"/>
      <c r="F23" s="29"/>
      <c r="G23" s="184"/>
      <c r="H23" s="180"/>
      <c r="I23" s="28"/>
      <c r="J23" s="30"/>
      <c r="K23" s="31"/>
    </row>
    <row r="24" spans="1:11" s="7" customFormat="1" ht="12.75">
      <c r="A24" s="155"/>
      <c r="B24" s="27"/>
      <c r="C24" s="27"/>
      <c r="D24" s="27"/>
      <c r="E24" s="28"/>
      <c r="F24" s="29"/>
      <c r="G24" s="184"/>
      <c r="H24" s="180"/>
      <c r="I24" s="28"/>
      <c r="J24" s="30"/>
      <c r="K24" s="31"/>
    </row>
    <row r="25" spans="1:11" s="7" customFormat="1" ht="12.75">
      <c r="A25" s="155"/>
      <c r="B25" s="27"/>
      <c r="C25" s="27"/>
      <c r="D25" s="27"/>
      <c r="E25" s="28"/>
      <c r="F25" s="29"/>
      <c r="G25" s="184"/>
      <c r="H25" s="180"/>
      <c r="I25" s="28"/>
      <c r="J25" s="30"/>
      <c r="K25" s="31"/>
    </row>
    <row r="26" spans="1:11" s="7" customFormat="1" ht="12.75">
      <c r="A26" s="155"/>
      <c r="B26" s="27"/>
      <c r="C26" s="27"/>
      <c r="D26" s="27"/>
      <c r="E26" s="28"/>
      <c r="F26" s="29"/>
      <c r="G26" s="184"/>
      <c r="H26" s="180"/>
      <c r="I26" s="28"/>
      <c r="J26" s="30"/>
      <c r="K26" s="31"/>
    </row>
    <row r="27" spans="1:11" s="7" customFormat="1" ht="12.75">
      <c r="A27" s="155"/>
      <c r="B27" s="27"/>
      <c r="C27" s="27"/>
      <c r="D27" s="27"/>
      <c r="E27" s="28"/>
      <c r="F27" s="29"/>
      <c r="G27" s="184"/>
      <c r="H27" s="180"/>
      <c r="I27" s="28"/>
      <c r="J27" s="30"/>
      <c r="K27" s="31"/>
    </row>
    <row r="28" spans="1:11" s="7" customFormat="1" ht="12.75">
      <c r="A28" s="155"/>
      <c r="B28" s="27"/>
      <c r="C28" s="27"/>
      <c r="D28" s="27"/>
      <c r="E28" s="28"/>
      <c r="F28" s="29"/>
      <c r="G28" s="184"/>
      <c r="H28" s="180"/>
      <c r="I28" s="28"/>
      <c r="J28" s="30"/>
      <c r="K28" s="31"/>
    </row>
    <row r="29" spans="1:11" s="7" customFormat="1" ht="12.75">
      <c r="A29" s="155"/>
      <c r="B29" s="27"/>
      <c r="C29" s="27"/>
      <c r="D29" s="27"/>
      <c r="E29" s="28"/>
      <c r="F29" s="29"/>
      <c r="G29" s="184"/>
      <c r="H29" s="180"/>
      <c r="I29" s="28"/>
      <c r="J29" s="30"/>
      <c r="K29" s="31"/>
    </row>
    <row r="30" spans="1:11" s="7" customFormat="1" ht="12.75">
      <c r="A30" s="128"/>
      <c r="B30" s="27"/>
      <c r="C30" s="27"/>
      <c r="D30" s="27"/>
      <c r="E30" s="28"/>
      <c r="F30" s="29"/>
      <c r="G30" s="184"/>
      <c r="H30" s="181"/>
      <c r="I30" s="28"/>
      <c r="J30" s="30"/>
      <c r="K30" s="31"/>
    </row>
    <row r="31" spans="1:11" s="7" customFormat="1" ht="12.75">
      <c r="A31" s="128"/>
      <c r="B31" s="33"/>
      <c r="C31" s="129"/>
      <c r="D31" s="162"/>
      <c r="E31" s="186"/>
      <c r="F31" s="164"/>
      <c r="G31" s="185"/>
      <c r="H31" s="182"/>
      <c r="I31" s="165"/>
      <c r="J31" s="30"/>
      <c r="K31" s="39"/>
    </row>
    <row r="32" spans="1:11" s="7" customFormat="1" ht="12.75">
      <c r="A32" s="128"/>
      <c r="B32" s="33"/>
      <c r="C32" s="129"/>
      <c r="D32" s="162"/>
      <c r="E32" s="163"/>
      <c r="F32" s="164"/>
      <c r="G32" s="185"/>
      <c r="H32" s="182"/>
      <c r="I32" s="165"/>
      <c r="J32" s="30"/>
      <c r="K32" s="39"/>
    </row>
    <row r="33" spans="1:11" s="7" customFormat="1" ht="12.75">
      <c r="A33" s="166"/>
      <c r="B33" s="33"/>
      <c r="C33" s="167"/>
      <c r="D33" s="168"/>
      <c r="E33" s="169"/>
      <c r="F33" s="29"/>
      <c r="G33" s="185"/>
      <c r="H33" s="182"/>
      <c r="I33" s="170"/>
      <c r="J33" s="30"/>
      <c r="K33" s="39"/>
    </row>
    <row r="34" spans="1:11" s="7" customFormat="1" ht="13.5" thickBot="1">
      <c r="A34" s="48"/>
      <c r="B34" s="171"/>
      <c r="C34" s="172"/>
      <c r="D34" s="173"/>
      <c r="E34" s="174"/>
      <c r="F34" s="175"/>
      <c r="G34" s="176"/>
      <c r="H34" s="187"/>
      <c r="I34" s="177"/>
      <c r="J34" s="178"/>
      <c r="K34" s="179"/>
    </row>
    <row r="35" spans="1:10" ht="14.25" thickBot="1" thickTop="1">
      <c r="A35" s="59"/>
      <c r="B35" s="60"/>
      <c r="C35" s="60"/>
      <c r="D35" s="60"/>
      <c r="E35" s="60"/>
      <c r="F35" s="188">
        <f>SUM(F6:F34)</f>
        <v>0</v>
      </c>
      <c r="G35" s="62"/>
      <c r="H35" s="188">
        <f>SUM(H6:H34)</f>
        <v>0</v>
      </c>
      <c r="I35" s="63"/>
      <c r="J35" s="64"/>
    </row>
    <row r="36" spans="1:9" ht="13.5" thickTop="1">
      <c r="A36" s="59"/>
      <c r="B36" s="67"/>
      <c r="C36" s="67"/>
      <c r="D36" s="67"/>
      <c r="E36" s="67"/>
      <c r="F36" s="67"/>
      <c r="G36" s="67"/>
      <c r="H36" s="67"/>
      <c r="I36" s="16"/>
    </row>
    <row r="37" spans="1:9" ht="12.75">
      <c r="A37" s="59"/>
      <c r="B37" s="67"/>
      <c r="C37" s="67"/>
      <c r="D37" s="67"/>
      <c r="E37" s="67"/>
      <c r="F37" s="67"/>
      <c r="G37" s="67"/>
      <c r="H37" s="67"/>
      <c r="I37" s="16"/>
    </row>
  </sheetData>
  <sheetProtection/>
  <mergeCells count="4">
    <mergeCell ref="B1:J1"/>
    <mergeCell ref="I4:I5"/>
    <mergeCell ref="J4:J5"/>
    <mergeCell ref="K4:K5"/>
  </mergeCells>
  <conditionalFormatting sqref="A6:A29 H6:H29">
    <cfRule type="expression" priority="239" dxfId="1">
      <formula>$N6="A RAPPELER"</formula>
    </cfRule>
    <cfRule type="expression" priority="240" dxfId="0">
      <formula>$N6="DEVIS A FAIRE"</formula>
    </cfRule>
  </conditionalFormatting>
  <conditionalFormatting sqref="A6:A29 H6:H29">
    <cfRule type="expression" priority="237" dxfId="3">
      <formula>$N6="VENDU"</formula>
    </cfRule>
    <cfRule type="expression" priority="238" dxfId="2">
      <formula>$N6="PERDU"</formula>
    </cfRule>
  </conditionalFormatting>
  <conditionalFormatting sqref="H6:H29 A6:A29">
    <cfRule type="expression" priority="233" dxfId="234" stopIfTrue="1">
      <formula>#REF!="DEVIS A FAIRE"</formula>
    </cfRule>
    <cfRule type="expression" priority="234" dxfId="1" stopIfTrue="1">
      <formula>#REF!="A RAPPELER"</formula>
    </cfRule>
    <cfRule type="expression" priority="235" dxfId="232" stopIfTrue="1">
      <formula>#REF!="PERDU"</formula>
    </cfRule>
    <cfRule type="expression" priority="236" dxfId="790" stopIfTrue="1">
      <formula>#REF!="VENDU"</formula>
    </cfRule>
  </conditionalFormatting>
  <conditionalFormatting sqref="A25:A26">
    <cfRule type="expression" priority="231" dxfId="1">
      <formula>$N25="A RAPPELER"</formula>
    </cfRule>
    <cfRule type="expression" priority="232" dxfId="0">
      <formula>$N25="DEVIS A FAIRE"</formula>
    </cfRule>
  </conditionalFormatting>
  <conditionalFormatting sqref="A25:A26">
    <cfRule type="expression" priority="229" dxfId="3">
      <formula>$N25="VENDU"</formula>
    </cfRule>
    <cfRule type="expression" priority="230" dxfId="2">
      <formula>$N25="PERDU"</formula>
    </cfRule>
  </conditionalFormatting>
  <conditionalFormatting sqref="A19">
    <cfRule type="expression" priority="227" dxfId="3">
      <formula>$N19="VENDU"</formula>
    </cfRule>
    <cfRule type="expression" priority="228" dxfId="2">
      <formula>$N19="PERDU"</formula>
    </cfRule>
  </conditionalFormatting>
  <conditionalFormatting sqref="A19">
    <cfRule type="expression" priority="225" dxfId="1">
      <formula>$N19="A RAPPELER"</formula>
    </cfRule>
    <cfRule type="expression" priority="226" dxfId="0">
      <formula>$N19="DEVIS A FAIRE"</formula>
    </cfRule>
  </conditionalFormatting>
  <conditionalFormatting sqref="A19">
    <cfRule type="expression" priority="223" dxfId="3">
      <formula>$N19="VENDU"</formula>
    </cfRule>
    <cfRule type="expression" priority="224" dxfId="2">
      <formula>$N19="PERDU"</formula>
    </cfRule>
  </conditionalFormatting>
  <conditionalFormatting sqref="A19">
    <cfRule type="expression" priority="221" dxfId="1">
      <formula>$N19="A RAPPELER"</formula>
    </cfRule>
    <cfRule type="expression" priority="222" dxfId="0">
      <formula>$N19="DEVIS A FAIRE"</formula>
    </cfRule>
  </conditionalFormatting>
  <conditionalFormatting sqref="A19">
    <cfRule type="expression" priority="219" dxfId="3">
      <formula>$N19="VENDU"</formula>
    </cfRule>
    <cfRule type="expression" priority="220" dxfId="2">
      <formula>$N19="PERDU"</formula>
    </cfRule>
  </conditionalFormatting>
  <conditionalFormatting sqref="A19">
    <cfRule type="expression" priority="217" dxfId="1">
      <formula>$N19="A RAPPELER"</formula>
    </cfRule>
    <cfRule type="expression" priority="218" dxfId="0">
      <formula>$N19="DEVIS A FAIRE"</formula>
    </cfRule>
  </conditionalFormatting>
  <conditionalFormatting sqref="A19">
    <cfRule type="expression" priority="215" dxfId="3">
      <formula>$N19="VENDU"</formula>
    </cfRule>
    <cfRule type="expression" priority="216" dxfId="2">
      <formula>$N19="PERDU"</formula>
    </cfRule>
  </conditionalFormatting>
  <conditionalFormatting sqref="A19">
    <cfRule type="expression" priority="213" dxfId="1">
      <formula>$N19="A RAPPELER"</formula>
    </cfRule>
    <cfRule type="expression" priority="214" dxfId="0">
      <formula>$N19="DEVIS A FAIRE"</formula>
    </cfRule>
  </conditionalFormatting>
  <conditionalFormatting sqref="A19">
    <cfRule type="expression" priority="211" dxfId="3">
      <formula>$N19="VENDU"</formula>
    </cfRule>
    <cfRule type="expression" priority="212" dxfId="2">
      <formula>$N19="PERDU"</formula>
    </cfRule>
  </conditionalFormatting>
  <conditionalFormatting sqref="A19">
    <cfRule type="expression" priority="209" dxfId="1">
      <formula>$N19="A RAPPELER"</formula>
    </cfRule>
    <cfRule type="expression" priority="210" dxfId="0">
      <formula>$N19="DEVIS A FAIRE"</formula>
    </cfRule>
  </conditionalFormatting>
  <conditionalFormatting sqref="A19">
    <cfRule type="expression" priority="207" dxfId="3">
      <formula>$N19="VENDU"</formula>
    </cfRule>
    <cfRule type="expression" priority="208" dxfId="2">
      <formula>$N19="PERDU"</formula>
    </cfRule>
  </conditionalFormatting>
  <conditionalFormatting sqref="A19">
    <cfRule type="expression" priority="205" dxfId="1">
      <formula>$N19="A RAPPELER"</formula>
    </cfRule>
    <cfRule type="expression" priority="206" dxfId="0">
      <formula>$N19="DEVIS A FAIRE"</formula>
    </cfRule>
  </conditionalFormatting>
  <conditionalFormatting sqref="A19">
    <cfRule type="expression" priority="203" dxfId="3">
      <formula>$N19="VENDU"</formula>
    </cfRule>
    <cfRule type="expression" priority="204" dxfId="2">
      <formula>$N19="PERDU"</formula>
    </cfRule>
  </conditionalFormatting>
  <conditionalFormatting sqref="A19">
    <cfRule type="expression" priority="201" dxfId="1">
      <formula>$N19="A RAPPELER"</formula>
    </cfRule>
    <cfRule type="expression" priority="202" dxfId="0">
      <formula>$N19="DEVIS A FAIRE"</formula>
    </cfRule>
  </conditionalFormatting>
  <conditionalFormatting sqref="A19">
    <cfRule type="expression" priority="199" dxfId="3">
      <formula>$N19="VENDU"</formula>
    </cfRule>
    <cfRule type="expression" priority="200" dxfId="2">
      <formula>$N19="PERDU"</formula>
    </cfRule>
  </conditionalFormatting>
  <conditionalFormatting sqref="A19">
    <cfRule type="expression" priority="197" dxfId="1">
      <formula>$N19="A RAPPELER"</formula>
    </cfRule>
    <cfRule type="expression" priority="198" dxfId="0">
      <formula>$N19="DEVIS A FAIRE"</formula>
    </cfRule>
  </conditionalFormatting>
  <conditionalFormatting sqref="A19">
    <cfRule type="expression" priority="195" dxfId="3">
      <formula>$N19="VENDU"</formula>
    </cfRule>
    <cfRule type="expression" priority="196" dxfId="2">
      <formula>$N19="PERDU"</formula>
    </cfRule>
  </conditionalFormatting>
  <conditionalFormatting sqref="A19">
    <cfRule type="expression" priority="193" dxfId="1">
      <formula>$N19="A RAPPELER"</formula>
    </cfRule>
    <cfRule type="expression" priority="194" dxfId="0">
      <formula>$N19="DEVIS A FAIRE"</formula>
    </cfRule>
  </conditionalFormatting>
  <conditionalFormatting sqref="A19">
    <cfRule type="expression" priority="191" dxfId="3">
      <formula>$N19="VENDU"</formula>
    </cfRule>
    <cfRule type="expression" priority="192" dxfId="2">
      <formula>$N19="PERDU"</formula>
    </cfRule>
  </conditionalFormatting>
  <conditionalFormatting sqref="A19">
    <cfRule type="expression" priority="189" dxfId="1">
      <formula>$N19="A RAPPELER"</formula>
    </cfRule>
    <cfRule type="expression" priority="190" dxfId="0">
      <formula>$N19="DEVIS A FAIRE"</formula>
    </cfRule>
  </conditionalFormatting>
  <conditionalFormatting sqref="A19">
    <cfRule type="expression" priority="187" dxfId="3">
      <formula>$N19="VENDU"</formula>
    </cfRule>
    <cfRule type="expression" priority="188" dxfId="2">
      <formula>$N19="PERDU"</formula>
    </cfRule>
  </conditionalFormatting>
  <conditionalFormatting sqref="A19">
    <cfRule type="expression" priority="185" dxfId="1">
      <formula>$N19="A RAPPELER"</formula>
    </cfRule>
    <cfRule type="expression" priority="186" dxfId="0">
      <formula>$N19="DEVIS A FAIRE"</formula>
    </cfRule>
  </conditionalFormatting>
  <conditionalFormatting sqref="A19">
    <cfRule type="expression" priority="183" dxfId="3">
      <formula>$N19="VENDU"</formula>
    </cfRule>
    <cfRule type="expression" priority="184" dxfId="2">
      <formula>$N19="PERDU"</formula>
    </cfRule>
  </conditionalFormatting>
  <conditionalFormatting sqref="A19">
    <cfRule type="expression" priority="181" dxfId="1">
      <formula>$N19="A RAPPELER"</formula>
    </cfRule>
    <cfRule type="expression" priority="182" dxfId="0">
      <formula>$N19="DEVIS A FAIRE"</formula>
    </cfRule>
  </conditionalFormatting>
  <conditionalFormatting sqref="A19">
    <cfRule type="expression" priority="179" dxfId="3">
      <formula>$N19="VENDU"</formula>
    </cfRule>
    <cfRule type="expression" priority="180" dxfId="2">
      <formula>$N19="PERDU"</formula>
    </cfRule>
  </conditionalFormatting>
  <conditionalFormatting sqref="A19">
    <cfRule type="expression" priority="177" dxfId="1">
      <formula>$N19="A RAPPELER"</formula>
    </cfRule>
    <cfRule type="expression" priority="178" dxfId="0">
      <formula>$N19="DEVIS A FAIRE"</formula>
    </cfRule>
  </conditionalFormatting>
  <conditionalFormatting sqref="A19">
    <cfRule type="expression" priority="175" dxfId="3">
      <formula>$N19="VENDU"</formula>
    </cfRule>
    <cfRule type="expression" priority="176" dxfId="2">
      <formula>$N19="PERDU"</formula>
    </cfRule>
  </conditionalFormatting>
  <conditionalFormatting sqref="A19">
    <cfRule type="expression" priority="173" dxfId="1">
      <formula>$N19="A RAPPELER"</formula>
    </cfRule>
    <cfRule type="expression" priority="174" dxfId="0">
      <formula>$N19="DEVIS A FAIRE"</formula>
    </cfRule>
  </conditionalFormatting>
  <conditionalFormatting sqref="A19">
    <cfRule type="expression" priority="171" dxfId="3">
      <formula>$N19="VENDU"</formula>
    </cfRule>
    <cfRule type="expression" priority="172" dxfId="2">
      <formula>$N19="PERDU"</formula>
    </cfRule>
  </conditionalFormatting>
  <conditionalFormatting sqref="A19">
    <cfRule type="expression" priority="169" dxfId="1">
      <formula>$N19="A RAPPELER"</formula>
    </cfRule>
    <cfRule type="expression" priority="170" dxfId="0">
      <formula>$N19="DEVIS A FAIRE"</formula>
    </cfRule>
  </conditionalFormatting>
  <conditionalFormatting sqref="A19">
    <cfRule type="expression" priority="167" dxfId="3">
      <formula>$N19="VENDU"</formula>
    </cfRule>
    <cfRule type="expression" priority="168" dxfId="2">
      <formula>$N19="PERDU"</formula>
    </cfRule>
  </conditionalFormatting>
  <conditionalFormatting sqref="A19">
    <cfRule type="expression" priority="165" dxfId="1">
      <formula>$N19="A RAPPELER"</formula>
    </cfRule>
    <cfRule type="expression" priority="166" dxfId="0">
      <formula>$N19="DEVIS A FAIRE"</formula>
    </cfRule>
  </conditionalFormatting>
  <conditionalFormatting sqref="H25:H26">
    <cfRule type="expression" priority="163" dxfId="1">
      <formula>$N25="A RAPPELER"</formula>
    </cfRule>
    <cfRule type="expression" priority="164" dxfId="0">
      <formula>$N25="DEVIS A FAIRE"</formula>
    </cfRule>
  </conditionalFormatting>
  <conditionalFormatting sqref="H25:H26">
    <cfRule type="expression" priority="161" dxfId="3">
      <formula>$N25="VENDU"</formula>
    </cfRule>
    <cfRule type="expression" priority="162" dxfId="2">
      <formula>$N25="PERDU"</formula>
    </cfRule>
  </conditionalFormatting>
  <conditionalFormatting sqref="H19">
    <cfRule type="expression" priority="159" dxfId="3">
      <formula>$N19="VENDU"</formula>
    </cfRule>
    <cfRule type="expression" priority="160" dxfId="2">
      <formula>$N19="PERDU"</formula>
    </cfRule>
  </conditionalFormatting>
  <conditionalFormatting sqref="H19">
    <cfRule type="expression" priority="157" dxfId="1">
      <formula>$N19="A RAPPELER"</formula>
    </cfRule>
    <cfRule type="expression" priority="158" dxfId="0">
      <formula>$N19="DEVIS A FAIRE"</formula>
    </cfRule>
  </conditionalFormatting>
  <conditionalFormatting sqref="H19">
    <cfRule type="expression" priority="155" dxfId="3">
      <formula>$N19="VENDU"</formula>
    </cfRule>
    <cfRule type="expression" priority="156" dxfId="2">
      <formula>$N19="PERDU"</formula>
    </cfRule>
  </conditionalFormatting>
  <conditionalFormatting sqref="H19">
    <cfRule type="expression" priority="153" dxfId="1">
      <formula>$N19="A RAPPELER"</formula>
    </cfRule>
    <cfRule type="expression" priority="154" dxfId="0">
      <formula>$N19="DEVIS A FAIRE"</formula>
    </cfRule>
  </conditionalFormatting>
  <conditionalFormatting sqref="H19">
    <cfRule type="expression" priority="151" dxfId="3">
      <formula>$N19="VENDU"</formula>
    </cfRule>
    <cfRule type="expression" priority="152" dxfId="2">
      <formula>$N19="PERDU"</formula>
    </cfRule>
  </conditionalFormatting>
  <conditionalFormatting sqref="H19">
    <cfRule type="expression" priority="149" dxfId="1">
      <formula>$N19="A RAPPELER"</formula>
    </cfRule>
    <cfRule type="expression" priority="150" dxfId="0">
      <formula>$N19="DEVIS A FAIRE"</formula>
    </cfRule>
  </conditionalFormatting>
  <conditionalFormatting sqref="H19">
    <cfRule type="expression" priority="147" dxfId="3">
      <formula>$N19="VENDU"</formula>
    </cfRule>
    <cfRule type="expression" priority="148" dxfId="2">
      <formula>$N19="PERDU"</formula>
    </cfRule>
  </conditionalFormatting>
  <conditionalFormatting sqref="H19">
    <cfRule type="expression" priority="145" dxfId="1">
      <formula>$N19="A RAPPELER"</formula>
    </cfRule>
    <cfRule type="expression" priority="146" dxfId="0">
      <formula>$N19="DEVIS A FAIRE"</formula>
    </cfRule>
  </conditionalFormatting>
  <conditionalFormatting sqref="H19">
    <cfRule type="expression" priority="143" dxfId="3">
      <formula>$N19="VENDU"</formula>
    </cfRule>
    <cfRule type="expression" priority="144" dxfId="2">
      <formula>$N19="PERDU"</formula>
    </cfRule>
  </conditionalFormatting>
  <conditionalFormatting sqref="H19">
    <cfRule type="expression" priority="141" dxfId="1">
      <formula>$N19="A RAPPELER"</formula>
    </cfRule>
    <cfRule type="expression" priority="142" dxfId="0">
      <formula>$N19="DEVIS A FAIRE"</formula>
    </cfRule>
  </conditionalFormatting>
  <conditionalFormatting sqref="H19">
    <cfRule type="expression" priority="139" dxfId="3">
      <formula>$N19="VENDU"</formula>
    </cfRule>
    <cfRule type="expression" priority="140" dxfId="2">
      <formula>$N19="PERDU"</formula>
    </cfRule>
  </conditionalFormatting>
  <conditionalFormatting sqref="H19">
    <cfRule type="expression" priority="137" dxfId="1">
      <formula>$N19="A RAPPELER"</formula>
    </cfRule>
    <cfRule type="expression" priority="138" dxfId="0">
      <formula>$N19="DEVIS A FAIRE"</formula>
    </cfRule>
  </conditionalFormatting>
  <conditionalFormatting sqref="H19">
    <cfRule type="expression" priority="135" dxfId="3">
      <formula>$N19="VENDU"</formula>
    </cfRule>
    <cfRule type="expression" priority="136" dxfId="2">
      <formula>$N19="PERDU"</formula>
    </cfRule>
  </conditionalFormatting>
  <conditionalFormatting sqref="H19">
    <cfRule type="expression" priority="133" dxfId="1">
      <formula>$N19="A RAPPELER"</formula>
    </cfRule>
    <cfRule type="expression" priority="134" dxfId="0">
      <formula>$N19="DEVIS A FAIRE"</formula>
    </cfRule>
  </conditionalFormatting>
  <conditionalFormatting sqref="H19">
    <cfRule type="expression" priority="131" dxfId="3">
      <formula>$N19="VENDU"</formula>
    </cfRule>
    <cfRule type="expression" priority="132" dxfId="2">
      <formula>$N19="PERDU"</formula>
    </cfRule>
  </conditionalFormatting>
  <conditionalFormatting sqref="H19">
    <cfRule type="expression" priority="129" dxfId="1">
      <formula>$N19="A RAPPELER"</formula>
    </cfRule>
    <cfRule type="expression" priority="130" dxfId="0">
      <formula>$N19="DEVIS A FAIRE"</formula>
    </cfRule>
  </conditionalFormatting>
  <conditionalFormatting sqref="H19">
    <cfRule type="expression" priority="127" dxfId="3">
      <formula>$N19="VENDU"</formula>
    </cfRule>
    <cfRule type="expression" priority="128" dxfId="2">
      <formula>$N19="PERDU"</formula>
    </cfRule>
  </conditionalFormatting>
  <conditionalFormatting sqref="H19">
    <cfRule type="expression" priority="125" dxfId="1">
      <formula>$N19="A RAPPELER"</formula>
    </cfRule>
    <cfRule type="expression" priority="126" dxfId="0">
      <formula>$N19="DEVIS A FAIRE"</formula>
    </cfRule>
  </conditionalFormatting>
  <conditionalFormatting sqref="H19">
    <cfRule type="expression" priority="123" dxfId="3">
      <formula>$N19="VENDU"</formula>
    </cfRule>
    <cfRule type="expression" priority="124" dxfId="2">
      <formula>$N19="PERDU"</formula>
    </cfRule>
  </conditionalFormatting>
  <conditionalFormatting sqref="H19">
    <cfRule type="expression" priority="121" dxfId="1">
      <formula>$N19="A RAPPELER"</formula>
    </cfRule>
    <cfRule type="expression" priority="122" dxfId="0">
      <formula>$N19="DEVIS A FAIRE"</formula>
    </cfRule>
  </conditionalFormatting>
  <conditionalFormatting sqref="H19">
    <cfRule type="expression" priority="119" dxfId="3">
      <formula>$N19="VENDU"</formula>
    </cfRule>
    <cfRule type="expression" priority="120" dxfId="2">
      <formula>$N19="PERDU"</formula>
    </cfRule>
  </conditionalFormatting>
  <conditionalFormatting sqref="H19">
    <cfRule type="expression" priority="117" dxfId="1">
      <formula>$N19="A RAPPELER"</formula>
    </cfRule>
    <cfRule type="expression" priority="118" dxfId="0">
      <formula>$N19="DEVIS A FAIRE"</formula>
    </cfRule>
  </conditionalFormatting>
  <conditionalFormatting sqref="H19">
    <cfRule type="expression" priority="115" dxfId="3">
      <formula>$N19="VENDU"</formula>
    </cfRule>
    <cfRule type="expression" priority="116" dxfId="2">
      <formula>$N19="PERDU"</formula>
    </cfRule>
  </conditionalFormatting>
  <conditionalFormatting sqref="H19">
    <cfRule type="expression" priority="113" dxfId="1">
      <formula>$N19="A RAPPELER"</formula>
    </cfRule>
    <cfRule type="expression" priority="114" dxfId="0">
      <formula>$N19="DEVIS A FAIRE"</formula>
    </cfRule>
  </conditionalFormatting>
  <conditionalFormatting sqref="H19">
    <cfRule type="expression" priority="111" dxfId="3">
      <formula>$N19="VENDU"</formula>
    </cfRule>
    <cfRule type="expression" priority="112" dxfId="2">
      <formula>$N19="PERDU"</formula>
    </cfRule>
  </conditionalFormatting>
  <conditionalFormatting sqref="H19">
    <cfRule type="expression" priority="109" dxfId="1">
      <formula>$N19="A RAPPELER"</formula>
    </cfRule>
    <cfRule type="expression" priority="110" dxfId="0">
      <formula>$N19="DEVIS A FAIRE"</formula>
    </cfRule>
  </conditionalFormatting>
  <conditionalFormatting sqref="H19">
    <cfRule type="expression" priority="107" dxfId="3">
      <formula>$N19="VENDU"</formula>
    </cfRule>
    <cfRule type="expression" priority="108" dxfId="2">
      <formula>$N19="PERDU"</formula>
    </cfRule>
  </conditionalFormatting>
  <conditionalFormatting sqref="H19">
    <cfRule type="expression" priority="105" dxfId="1">
      <formula>$N19="A RAPPELER"</formula>
    </cfRule>
    <cfRule type="expression" priority="106" dxfId="0">
      <formula>$N19="DEVIS A FAIRE"</formula>
    </cfRule>
  </conditionalFormatting>
  <conditionalFormatting sqref="H19">
    <cfRule type="expression" priority="103" dxfId="3">
      <formula>$N19="VENDU"</formula>
    </cfRule>
    <cfRule type="expression" priority="104" dxfId="2">
      <formula>$N19="PERDU"</formula>
    </cfRule>
  </conditionalFormatting>
  <conditionalFormatting sqref="H19">
    <cfRule type="expression" priority="101" dxfId="1">
      <formula>$N19="A RAPPELER"</formula>
    </cfRule>
    <cfRule type="expression" priority="102" dxfId="0">
      <formula>$N19="DEVIS A FAIRE"</formula>
    </cfRule>
  </conditionalFormatting>
  <conditionalFormatting sqref="H19">
    <cfRule type="expression" priority="99" dxfId="3">
      <formula>$N19="VENDU"</formula>
    </cfRule>
    <cfRule type="expression" priority="100" dxfId="2">
      <formula>$N19="PERDU"</formula>
    </cfRule>
  </conditionalFormatting>
  <conditionalFormatting sqref="H19">
    <cfRule type="expression" priority="97" dxfId="1">
      <formula>$N19="A RAPPELER"</formula>
    </cfRule>
    <cfRule type="expression" priority="98" dxfId="0">
      <formula>$N19="DEVIS A FAIRE"</formula>
    </cfRule>
  </conditionalFormatting>
  <conditionalFormatting sqref="H9">
    <cfRule type="expression" priority="95" dxfId="1">
      <formula>$N9="A RAPPELER"</formula>
    </cfRule>
    <cfRule type="expression" priority="96" dxfId="0">
      <formula>$N9="DEVIS A FAIRE"</formula>
    </cfRule>
  </conditionalFormatting>
  <conditionalFormatting sqref="H9">
    <cfRule type="expression" priority="93" dxfId="3">
      <formula>$N9="VENDU"</formula>
    </cfRule>
    <cfRule type="expression" priority="94" dxfId="2">
      <formula>$N9="PERDU"</formula>
    </cfRule>
  </conditionalFormatting>
  <conditionalFormatting sqref="H9">
    <cfRule type="expression" priority="91" dxfId="1">
      <formula>$N9="A RAPPELER"</formula>
    </cfRule>
    <cfRule type="expression" priority="92" dxfId="0">
      <formula>$N9="DEVIS A FAIRE"</formula>
    </cfRule>
  </conditionalFormatting>
  <conditionalFormatting sqref="H9">
    <cfRule type="expression" priority="89" dxfId="3">
      <formula>$N9="VENDU"</formula>
    </cfRule>
    <cfRule type="expression" priority="90" dxfId="2">
      <formula>$N9="PERDU"</formula>
    </cfRule>
  </conditionalFormatting>
  <conditionalFormatting sqref="H9">
    <cfRule type="expression" priority="87" dxfId="1">
      <formula>$N9="A RAPPELER"</formula>
    </cfRule>
    <cfRule type="expression" priority="88" dxfId="0">
      <formula>$N9="DEVIS A FAIRE"</formula>
    </cfRule>
  </conditionalFormatting>
  <conditionalFormatting sqref="H9">
    <cfRule type="expression" priority="85" dxfId="3">
      <formula>$N9="VENDU"</formula>
    </cfRule>
    <cfRule type="expression" priority="86" dxfId="2">
      <formula>$N9="PERDU"</formula>
    </cfRule>
  </conditionalFormatting>
  <conditionalFormatting sqref="H9">
    <cfRule type="expression" priority="83" dxfId="1">
      <formula>$N9="A RAPPELER"</formula>
    </cfRule>
    <cfRule type="expression" priority="84" dxfId="0">
      <formula>$N9="DEVIS A FAIRE"</formula>
    </cfRule>
  </conditionalFormatting>
  <conditionalFormatting sqref="H9">
    <cfRule type="expression" priority="81" dxfId="3">
      <formula>$N9="VENDU"</formula>
    </cfRule>
    <cfRule type="expression" priority="82" dxfId="2">
      <formula>$N9="PERDU"</formula>
    </cfRule>
  </conditionalFormatting>
  <conditionalFormatting sqref="H9">
    <cfRule type="expression" priority="79" dxfId="1">
      <formula>$N9="A RAPPELER"</formula>
    </cfRule>
    <cfRule type="expression" priority="80" dxfId="0">
      <formula>$N9="DEVIS A FAIRE"</formula>
    </cfRule>
  </conditionalFormatting>
  <conditionalFormatting sqref="H9">
    <cfRule type="expression" priority="77" dxfId="3">
      <formula>$N9="VENDU"</formula>
    </cfRule>
    <cfRule type="expression" priority="78" dxfId="2">
      <formula>$N9="PERDU"</formula>
    </cfRule>
  </conditionalFormatting>
  <conditionalFormatting sqref="H9">
    <cfRule type="expression" priority="75" dxfId="1">
      <formula>$N9="A RAPPELER"</formula>
    </cfRule>
    <cfRule type="expression" priority="76" dxfId="0">
      <formula>$N9="DEVIS A FAIRE"</formula>
    </cfRule>
  </conditionalFormatting>
  <conditionalFormatting sqref="H9">
    <cfRule type="expression" priority="73" dxfId="3">
      <formula>$N9="VENDU"</formula>
    </cfRule>
    <cfRule type="expression" priority="74" dxfId="2">
      <formula>$N9="PERDU"</formula>
    </cfRule>
  </conditionalFormatting>
  <conditionalFormatting sqref="H9">
    <cfRule type="expression" priority="71" dxfId="1">
      <formula>$N9="A RAPPELER"</formula>
    </cfRule>
    <cfRule type="expression" priority="72" dxfId="0">
      <formula>$N9="DEVIS A FAIRE"</formula>
    </cfRule>
  </conditionalFormatting>
  <conditionalFormatting sqref="H9">
    <cfRule type="expression" priority="69" dxfId="3">
      <formula>$N9="VENDU"</formula>
    </cfRule>
    <cfRule type="expression" priority="70" dxfId="2">
      <formula>$N9="PERDU"</formula>
    </cfRule>
  </conditionalFormatting>
  <conditionalFormatting sqref="A9">
    <cfRule type="expression" priority="67" dxfId="1">
      <formula>$N9="A RAPPELER"</formula>
    </cfRule>
    <cfRule type="expression" priority="68" dxfId="0">
      <formula>$N9="DEVIS A FAIRE"</formula>
    </cfRule>
  </conditionalFormatting>
  <conditionalFormatting sqref="A9">
    <cfRule type="expression" priority="65" dxfId="3">
      <formula>$N9="VENDU"</formula>
    </cfRule>
    <cfRule type="expression" priority="66" dxfId="2">
      <formula>$N9="PERDU"</formula>
    </cfRule>
  </conditionalFormatting>
  <conditionalFormatting sqref="A9">
    <cfRule type="expression" priority="63" dxfId="3">
      <formula>$N9="VENDU"</formula>
    </cfRule>
    <cfRule type="expression" priority="64" dxfId="2">
      <formula>$N9="PERDU"</formula>
    </cfRule>
  </conditionalFormatting>
  <conditionalFormatting sqref="A9">
    <cfRule type="expression" priority="61" dxfId="1">
      <formula>$N9="A RAPPELER"</formula>
    </cfRule>
    <cfRule type="expression" priority="62" dxfId="0">
      <formula>$N9="DEVIS A FAIRE"</formula>
    </cfRule>
  </conditionalFormatting>
  <conditionalFormatting sqref="A9">
    <cfRule type="expression" priority="59" dxfId="3">
      <formula>$N9="VENDU"</formula>
    </cfRule>
    <cfRule type="expression" priority="60" dxfId="2">
      <formula>$N9="PERDU"</formula>
    </cfRule>
  </conditionalFormatting>
  <conditionalFormatting sqref="A9">
    <cfRule type="expression" priority="57" dxfId="1">
      <formula>$N9="A RAPPELER"</formula>
    </cfRule>
    <cfRule type="expression" priority="58" dxfId="0">
      <formula>$N9="DEVIS A FAIRE"</formula>
    </cfRule>
  </conditionalFormatting>
  <conditionalFormatting sqref="A9">
    <cfRule type="expression" priority="55" dxfId="3">
      <formula>$N9="VENDU"</formula>
    </cfRule>
    <cfRule type="expression" priority="56" dxfId="2">
      <formula>$N9="PERDU"</formula>
    </cfRule>
  </conditionalFormatting>
  <conditionalFormatting sqref="A9">
    <cfRule type="expression" priority="53" dxfId="1">
      <formula>$N9="A RAPPELER"</formula>
    </cfRule>
    <cfRule type="expression" priority="54" dxfId="0">
      <formula>$N9="DEVIS A FAIRE"</formula>
    </cfRule>
  </conditionalFormatting>
  <conditionalFormatting sqref="A9">
    <cfRule type="expression" priority="51" dxfId="3">
      <formula>$N9="VENDU"</formula>
    </cfRule>
    <cfRule type="expression" priority="52" dxfId="2">
      <formula>$N9="PERDU"</formula>
    </cfRule>
  </conditionalFormatting>
  <conditionalFormatting sqref="A9">
    <cfRule type="expression" priority="49" dxfId="1">
      <formula>$N9="A RAPPELER"</formula>
    </cfRule>
    <cfRule type="expression" priority="50" dxfId="0">
      <formula>$N9="DEVIS A FAIRE"</formula>
    </cfRule>
  </conditionalFormatting>
  <conditionalFormatting sqref="A9">
    <cfRule type="expression" priority="47" dxfId="3">
      <formula>$N9="VENDU"</formula>
    </cfRule>
    <cfRule type="expression" priority="48" dxfId="2">
      <formula>$N9="PERDU"</formula>
    </cfRule>
  </conditionalFormatting>
  <conditionalFormatting sqref="A9">
    <cfRule type="expression" priority="45" dxfId="1">
      <formula>$N9="A RAPPELER"</formula>
    </cfRule>
    <cfRule type="expression" priority="46" dxfId="0">
      <formula>$N9="DEVIS A FAIRE"</formula>
    </cfRule>
  </conditionalFormatting>
  <conditionalFormatting sqref="A9">
    <cfRule type="expression" priority="43" dxfId="3">
      <formula>$N9="VENDU"</formula>
    </cfRule>
    <cfRule type="expression" priority="44" dxfId="2">
      <formula>$N9="PERDU"</formula>
    </cfRule>
  </conditionalFormatting>
  <conditionalFormatting sqref="A9">
    <cfRule type="expression" priority="41" dxfId="1">
      <formula>$N9="A RAPPELER"</formula>
    </cfRule>
    <cfRule type="expression" priority="42" dxfId="0">
      <formula>$N9="DEVIS A FAIRE"</formula>
    </cfRule>
  </conditionalFormatting>
  <conditionalFormatting sqref="A9">
    <cfRule type="expression" priority="39" dxfId="3">
      <formula>$N9="VENDU"</formula>
    </cfRule>
    <cfRule type="expression" priority="40" dxfId="2">
      <formula>$N9="PERDU"</formula>
    </cfRule>
  </conditionalFormatting>
  <conditionalFormatting sqref="A9">
    <cfRule type="expression" priority="37" dxfId="1">
      <formula>$N9="A RAPPELER"</formula>
    </cfRule>
    <cfRule type="expression" priority="38" dxfId="0">
      <formula>$N9="DEVIS A FAIRE"</formula>
    </cfRule>
  </conditionalFormatting>
  <conditionalFormatting sqref="A9">
    <cfRule type="expression" priority="35" dxfId="3">
      <formula>$N9="VENDU"</formula>
    </cfRule>
    <cfRule type="expression" priority="36" dxfId="2">
      <formula>$N9="PERDU"</formula>
    </cfRule>
  </conditionalFormatting>
  <conditionalFormatting sqref="A9">
    <cfRule type="expression" priority="33" dxfId="1">
      <formula>$N9="A RAPPELER"</formula>
    </cfRule>
    <cfRule type="expression" priority="34" dxfId="0">
      <formula>$N9="DEVIS A FAIRE"</formula>
    </cfRule>
  </conditionalFormatting>
  <conditionalFormatting sqref="A9">
    <cfRule type="expression" priority="31" dxfId="3">
      <formula>$N9="VENDU"</formula>
    </cfRule>
    <cfRule type="expression" priority="32" dxfId="2">
      <formula>$N9="PERDU"</formula>
    </cfRule>
  </conditionalFormatting>
  <conditionalFormatting sqref="A9">
    <cfRule type="expression" priority="29" dxfId="1">
      <formula>$N9="A RAPPELER"</formula>
    </cfRule>
    <cfRule type="expression" priority="30" dxfId="0">
      <formula>$N9="DEVIS A FAIRE"</formula>
    </cfRule>
  </conditionalFormatting>
  <conditionalFormatting sqref="A9">
    <cfRule type="expression" priority="27" dxfId="3">
      <formula>$N9="VENDU"</formula>
    </cfRule>
    <cfRule type="expression" priority="28" dxfId="2">
      <formula>$N9="PERDU"</formula>
    </cfRule>
  </conditionalFormatting>
  <conditionalFormatting sqref="A9">
    <cfRule type="expression" priority="25" dxfId="1">
      <formula>$N9="A RAPPELER"</formula>
    </cfRule>
    <cfRule type="expression" priority="26" dxfId="0">
      <formula>$N9="DEVIS A FAIRE"</formula>
    </cfRule>
  </conditionalFormatting>
  <conditionalFormatting sqref="A9">
    <cfRule type="expression" priority="23" dxfId="3">
      <formula>$N9="VENDU"</formula>
    </cfRule>
    <cfRule type="expression" priority="24" dxfId="2">
      <formula>$N9="PERDU"</formula>
    </cfRule>
  </conditionalFormatting>
  <conditionalFormatting sqref="A9">
    <cfRule type="expression" priority="21" dxfId="1">
      <formula>$N9="A RAPPELER"</formula>
    </cfRule>
    <cfRule type="expression" priority="22" dxfId="0">
      <formula>$N9="DEVIS A FAIRE"</formula>
    </cfRule>
  </conditionalFormatting>
  <conditionalFormatting sqref="A9">
    <cfRule type="expression" priority="19" dxfId="3">
      <formula>$N9="VENDU"</formula>
    </cfRule>
    <cfRule type="expression" priority="20" dxfId="2">
      <formula>$N9="PERDU"</formula>
    </cfRule>
  </conditionalFormatting>
  <conditionalFormatting sqref="A9">
    <cfRule type="expression" priority="17" dxfId="1">
      <formula>$N9="A RAPPELER"</formula>
    </cfRule>
    <cfRule type="expression" priority="18" dxfId="0">
      <formula>$N9="DEVIS A FAIRE"</formula>
    </cfRule>
  </conditionalFormatting>
  <conditionalFormatting sqref="A9">
    <cfRule type="expression" priority="15" dxfId="3">
      <formula>$N9="VENDU"</formula>
    </cfRule>
    <cfRule type="expression" priority="16" dxfId="2">
      <formula>$N9="PERDU"</formula>
    </cfRule>
  </conditionalFormatting>
  <conditionalFormatting sqref="A9">
    <cfRule type="expression" priority="13" dxfId="1">
      <formula>$N9="A RAPPELER"</formula>
    </cfRule>
    <cfRule type="expression" priority="14" dxfId="0">
      <formula>$N9="DEVIS A FAIRE"</formula>
    </cfRule>
  </conditionalFormatting>
  <conditionalFormatting sqref="A9">
    <cfRule type="expression" priority="11" dxfId="3">
      <formula>$N9="VENDU"</formula>
    </cfRule>
    <cfRule type="expression" priority="12" dxfId="2">
      <formula>$N9="PERDU"</formula>
    </cfRule>
  </conditionalFormatting>
  <conditionalFormatting sqref="A9">
    <cfRule type="expression" priority="9" dxfId="1">
      <formula>$N9="A RAPPELER"</formula>
    </cfRule>
    <cfRule type="expression" priority="10" dxfId="0">
      <formula>$N9="DEVIS A FAIRE"</formula>
    </cfRule>
  </conditionalFormatting>
  <conditionalFormatting sqref="A9">
    <cfRule type="expression" priority="7" dxfId="3">
      <formula>$N9="VENDU"</formula>
    </cfRule>
    <cfRule type="expression" priority="8" dxfId="2">
      <formula>$N9="PERDU"</formula>
    </cfRule>
  </conditionalFormatting>
  <conditionalFormatting sqref="A9">
    <cfRule type="expression" priority="5" dxfId="1">
      <formula>$N9="A RAPPELER"</formula>
    </cfRule>
    <cfRule type="expression" priority="6" dxfId="0">
      <formula>$N9="DEVIS A FAIRE"</formula>
    </cfRule>
  </conditionalFormatting>
  <conditionalFormatting sqref="A9">
    <cfRule type="expression" priority="3" dxfId="3">
      <formula>$N9="VENDU"</formula>
    </cfRule>
    <cfRule type="expression" priority="4" dxfId="2">
      <formula>$N9="PERDU"</formula>
    </cfRule>
  </conditionalFormatting>
  <conditionalFormatting sqref="A9">
    <cfRule type="expression" priority="1" dxfId="1">
      <formula>$N9="A RAPPELER"</formula>
    </cfRule>
    <cfRule type="expression" priority="2" dxfId="0">
      <formula>$N9="DEVIS A FAIRE"</formula>
    </cfRule>
  </conditionalFormatting>
  <dataValidations count="6">
    <dataValidation type="custom" showInputMessage="1" showErrorMessage="1" errorTitle="ERREUR" error="Merci de renseigner le PRODUIT" sqref="A19 A9">
      <formula1>ISTEXT(IU19)</formula1>
    </dataValidation>
    <dataValidation type="custom" showInputMessage="1" showErrorMessage="1" errorTitle="ERREUR" error="Merci de renseignerle CONTACT" sqref="B19">
      <formula1>ISTEXT(A19)</formula1>
    </dataValidation>
    <dataValidation type="custom" showInputMessage="1" showErrorMessage="1" errorTitle="ERREUR" error="Merci de de renseigner le TELEPHONE" sqref="C19">
      <formula1>ISNUMBER(B19)</formula1>
    </dataValidation>
    <dataValidation type="custom" showInputMessage="1" showErrorMessage="1" errorTitle="ERREUR" error="MERCI DE RENSEIGNER VOTRE POURCENTAGE DE REUSSITE" sqref="H19">
      <formula1>ISNUMBER(G19)</formula1>
    </dataValidation>
    <dataValidation type="custom" showInputMessage="1" showErrorMessage="1" errorTitle="ERREUR" error="MERCI DE RENSEIGNER VOTRE POURCENTAGE DE REUSSITE" sqref="E19">
      <formula1>ISNUMBER(IT19)</formula1>
    </dataValidation>
    <dataValidation type="list" allowBlank="1" showInputMessage="1" showErrorMessage="1" sqref="D6:D29">
      <formula1>"Morgan, Geoffray"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___</cp:lastModifiedBy>
  <cp:lastPrinted>2013-10-03T09:25:31Z</cp:lastPrinted>
  <dcterms:created xsi:type="dcterms:W3CDTF">2005-02-02T10:01:54Z</dcterms:created>
  <dcterms:modified xsi:type="dcterms:W3CDTF">2013-12-02T11:35:56Z</dcterms:modified>
  <cp:category/>
  <cp:version/>
  <cp:contentType/>
  <cp:contentStatus/>
</cp:coreProperties>
</file>