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tbusch\Desktop\"/>
    </mc:Choice>
  </mc:AlternateContent>
  <bookViews>
    <workbookView xWindow="0" yWindow="0" windowWidth="23040" windowHeight="9048"/>
  </bookViews>
  <sheets>
    <sheet name="Feuil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16" i="1"/>
  <c r="I16" i="1"/>
  <c r="H17" i="1"/>
  <c r="I17" i="1"/>
  <c r="H18" i="1"/>
  <c r="I18" i="1"/>
  <c r="H19" i="1"/>
  <c r="I19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6" i="1"/>
  <c r="I6" i="1"/>
  <c r="G7" i="1"/>
  <c r="G8" i="1" s="1"/>
  <c r="G6" i="1"/>
  <c r="G9" i="1" l="1"/>
  <c r="G10" i="1" l="1"/>
  <c r="G11" i="1"/>
  <c r="G12" i="1" l="1"/>
  <c r="G13" i="1"/>
  <c r="G14" i="1" l="1"/>
  <c r="G15" i="1" l="1"/>
  <c r="G16" i="1" l="1"/>
  <c r="G17" i="1" l="1"/>
  <c r="G18" i="1" l="1"/>
  <c r="G19" i="1" l="1"/>
  <c r="G20" i="1" l="1"/>
  <c r="G21" i="1" l="1"/>
  <c r="G22" i="1" l="1"/>
  <c r="G23" i="1" l="1"/>
  <c r="G24" i="1" l="1"/>
  <c r="G25" i="1" l="1"/>
  <c r="G26" i="1" l="1"/>
  <c r="G27" i="1" l="1"/>
  <c r="G28" i="1" l="1"/>
  <c r="G29" i="1" l="1"/>
  <c r="G30" i="1" l="1"/>
  <c r="G31" i="1" l="1"/>
  <c r="G32" i="1" l="1"/>
  <c r="G33" i="1" l="1"/>
  <c r="G34" i="1" l="1"/>
  <c r="G35" i="1" l="1"/>
  <c r="G36" i="1" l="1"/>
  <c r="G37" i="1" l="1"/>
  <c r="G38" i="1" l="1"/>
  <c r="G39" i="1" l="1"/>
  <c r="G40" i="1" l="1"/>
  <c r="G41" i="1" l="1"/>
  <c r="G42" i="1" l="1"/>
  <c r="G43" i="1" l="1"/>
</calcChain>
</file>

<file path=xl/sharedStrings.xml><?xml version="1.0" encoding="utf-8"?>
<sst xmlns="http://schemas.openxmlformats.org/spreadsheetml/2006/main" count="46" uniqueCount="17">
  <si>
    <t>Examens labo /Radiographie/Autres Prestations</t>
  </si>
  <si>
    <t>COUT DE L'ACTE</t>
  </si>
  <si>
    <t>G E</t>
  </si>
  <si>
    <t>Hospitalisation</t>
  </si>
  <si>
    <t>NFS</t>
  </si>
  <si>
    <t>Champ Visuel</t>
  </si>
  <si>
    <t>Echogr abdominale</t>
  </si>
  <si>
    <t>Ordonnance Externe</t>
  </si>
  <si>
    <t>Césarienne</t>
  </si>
  <si>
    <t>Accouchement VB</t>
  </si>
  <si>
    <t>Bilan Prenatal</t>
  </si>
  <si>
    <t>WIDAL &amp; FELIX</t>
  </si>
  <si>
    <t>Nombre d'occurrence de la prestation</t>
  </si>
  <si>
    <t>POINT DE CHAQUE PRESTATION</t>
  </si>
  <si>
    <t>COUT TOTAL DE LA PRESTATION</t>
  </si>
  <si>
    <t>TABLEAU B</t>
  </si>
  <si>
    <t>TABLEAU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</si>
</sst>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5" fillId="3" borderId="0" xfId="0" applyFont="1" applyFill="1"/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3"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14</xdr:row>
      <xdr:rowOff>209550</xdr:rowOff>
    </xdr:from>
    <xdr:to>
      <xdr:col>5</xdr:col>
      <xdr:colOff>447675</xdr:colOff>
      <xdr:row>17</xdr:row>
      <xdr:rowOff>85725</xdr:rowOff>
    </xdr:to>
    <xdr:sp macro="" textlink="">
      <xdr:nvSpPr>
        <xdr:cNvPr id="2" name="Flèche droi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81500" y="3895725"/>
          <a:ext cx="1647825" cy="590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reas%20de%20la%20pca\PERSO%20MATH\MUSAPCA%20SUIVI%20DES%20CONSOMMATION%20MEDICAL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INT ANNEE 2018 (2)"/>
      <sheetName val="PAGE D'ACCUEIL"/>
      <sheetName val="BASE DE DONNEES EMPLOYES PCA"/>
      <sheetName val="BASE DE DONNEES ACTES MEDICAUX"/>
      <sheetName val="SUIVI DES PRESTATIONS MEDICALES"/>
      <sheetName val="PRESTATIONS PAR FAMILLE"/>
      <sheetName val="DETAILS DE CHAQ PRESTATION"/>
      <sheetName val="POINT MENSUEL"/>
      <sheetName val="POINT ANNUEL 2018"/>
      <sheetName val="CRITE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3"/>
  <sheetViews>
    <sheetView tabSelected="1" topLeftCell="A22" workbookViewId="0">
      <selection activeCell="H6" sqref="H6:I43"/>
    </sheetView>
  </sheetViews>
  <sheetFormatPr baseColWidth="10" defaultRowHeight="14.4" x14ac:dyDescent="0.3"/>
  <cols>
    <col min="2" max="2" width="40.109375" customWidth="1"/>
    <col min="3" max="3" width="20.6640625" customWidth="1"/>
    <col min="7" max="7" width="41.6640625" customWidth="1"/>
    <col min="8" max="8" width="21" customWidth="1"/>
    <col min="9" max="9" width="29.109375" customWidth="1"/>
  </cols>
  <sheetData>
    <row r="3" spans="1:9" ht="18" x14ac:dyDescent="0.35">
      <c r="B3" s="6" t="s">
        <v>16</v>
      </c>
      <c r="H3" s="6" t="s">
        <v>15</v>
      </c>
    </row>
    <row r="4" spans="1:9" ht="21.6" thickBot="1" x14ac:dyDescent="0.45">
      <c r="G4" s="7" t="s">
        <v>13</v>
      </c>
      <c r="H4" s="7"/>
      <c r="I4" s="7"/>
    </row>
    <row r="5" spans="1:9" ht="54.75" customHeight="1" thickBot="1" x14ac:dyDescent="0.35">
      <c r="B5" s="1" t="s">
        <v>0</v>
      </c>
      <c r="C5" s="2" t="s">
        <v>1</v>
      </c>
      <c r="G5" s="1" t="s">
        <v>0</v>
      </c>
      <c r="H5" s="2" t="s">
        <v>12</v>
      </c>
      <c r="I5" s="2" t="s">
        <v>14</v>
      </c>
    </row>
    <row r="6" spans="1:9" ht="18" x14ac:dyDescent="0.35">
      <c r="A6" s="5">
        <v>43110</v>
      </c>
      <c r="B6" s="3" t="s">
        <v>2</v>
      </c>
      <c r="C6" s="4">
        <v>10200</v>
      </c>
      <c r="G6" s="3" t="str">
        <f>IFERROR(INDEX($B$6:$B$31,MATCH(0,INDEX(COUNTIF($G$5:G5,$B$6:$B$31),0,0),0)),"")</f>
        <v>G E</v>
      </c>
      <c r="H6" s="4">
        <f>COUNTIF($B$6:$B$43,G6)</f>
        <v>12</v>
      </c>
      <c r="I6" s="4">
        <f>SUMIF($B$6:$B43,G6,$C$6:$C$43)</f>
        <v>122400</v>
      </c>
    </row>
    <row r="7" spans="1:9" ht="18" x14ac:dyDescent="0.35">
      <c r="A7" s="5">
        <v>43110</v>
      </c>
      <c r="B7" s="3" t="s">
        <v>3</v>
      </c>
      <c r="C7" s="4">
        <v>350000</v>
      </c>
      <c r="G7" s="3" t="str">
        <f>IFERROR(INDEX($B$6:$B$31,MATCH(0,INDEX(COUNTIF($G$5:G6,$B$6:$B$31),0,0),0)),"")</f>
        <v>Hospitalisation</v>
      </c>
      <c r="H7" s="4">
        <f t="shared" ref="H7:H43" si="0">COUNTIF($B$6:$B$43,G7)</f>
        <v>4</v>
      </c>
      <c r="I7" s="4">
        <f ca="1">SUMIF($B$6:$B44,G7,$C$6:$C$43)</f>
        <v>950000</v>
      </c>
    </row>
    <row r="8" spans="1:9" ht="18" x14ac:dyDescent="0.35">
      <c r="A8" s="5">
        <v>43118</v>
      </c>
      <c r="B8" s="3" t="s">
        <v>4</v>
      </c>
      <c r="C8" s="4">
        <v>10200</v>
      </c>
      <c r="G8" s="3" t="str">
        <f>IFERROR(INDEX($B$6:$B$31,MATCH(0,INDEX(COUNTIF($G$5:G7,$B$6:$B$31),0,0),0)),"")</f>
        <v>NFS</v>
      </c>
      <c r="H8" s="4">
        <f t="shared" si="0"/>
        <v>3</v>
      </c>
      <c r="I8" s="4">
        <f ca="1">SUMIF($B$6:$B45,G8,$C$6:$C$43)</f>
        <v>30600</v>
      </c>
    </row>
    <row r="9" spans="1:9" ht="18" x14ac:dyDescent="0.35">
      <c r="A9" s="5">
        <v>43119</v>
      </c>
      <c r="B9" s="3" t="s">
        <v>2</v>
      </c>
      <c r="C9" s="4">
        <v>10200</v>
      </c>
      <c r="G9" s="3" t="str">
        <f>IFERROR(INDEX($B$6:$B$31,MATCH(0,INDEX(COUNTIF($G$5:G8,$B$6:$B$31),0,0),0)),"")</f>
        <v>Champ Visuel</v>
      </c>
      <c r="H9" s="4">
        <f t="shared" si="0"/>
        <v>3</v>
      </c>
      <c r="I9" s="4">
        <f ca="1">SUMIF($B$6:$B46,G9,$C$6:$C$43)</f>
        <v>105000</v>
      </c>
    </row>
    <row r="10" spans="1:9" ht="18" x14ac:dyDescent="0.35">
      <c r="A10" s="5">
        <v>43124</v>
      </c>
      <c r="B10" s="3" t="s">
        <v>2</v>
      </c>
      <c r="C10" s="4">
        <v>10200</v>
      </c>
      <c r="G10" s="3" t="str">
        <f>IFERROR(INDEX($B$6:$B$31,MATCH(0,INDEX(COUNTIF($G$5:G9,$B$6:$B$31),0,0),0)),"")</f>
        <v>Echogr abdominale</v>
      </c>
      <c r="H10" s="4">
        <f t="shared" si="0"/>
        <v>7</v>
      </c>
      <c r="I10" s="4">
        <f ca="1">SUMIF($B$6:$B47,G10,$C$6:$C$43)</f>
        <v>84000</v>
      </c>
    </row>
    <row r="11" spans="1:9" ht="18" x14ac:dyDescent="0.35">
      <c r="A11" s="5">
        <v>43133</v>
      </c>
      <c r="B11" s="3" t="s">
        <v>5</v>
      </c>
      <c r="C11" s="4">
        <v>35000</v>
      </c>
      <c r="G11" s="3" t="str">
        <f>IFERROR(INDEX($B$6:$B$31,MATCH(0,INDEX(COUNTIF($G$5:G10,$B$6:$B$31),0,0),0)),"")</f>
        <v>Ordonnance Externe</v>
      </c>
      <c r="H11" s="4">
        <f t="shared" si="0"/>
        <v>3</v>
      </c>
      <c r="I11" s="4">
        <f ca="1">SUMIF($B$6:$B48,G11,$C$6:$C$43)</f>
        <v>27300</v>
      </c>
    </row>
    <row r="12" spans="1:9" ht="18" x14ac:dyDescent="0.35">
      <c r="A12" s="5">
        <v>43132</v>
      </c>
      <c r="B12" s="3" t="s">
        <v>6</v>
      </c>
      <c r="C12" s="4">
        <v>12000</v>
      </c>
      <c r="G12" s="3" t="str">
        <f>IFERROR(INDEX($B$6:$B$31,MATCH(0,INDEX(COUNTIF($G$5:G11,$B$6:$B$31),0,0),0)),"")</f>
        <v>Césarienne</v>
      </c>
      <c r="H12" s="4">
        <f t="shared" si="0"/>
        <v>3</v>
      </c>
      <c r="I12" s="4">
        <f ca="1">SUMIF($B$6:$B49,G12,$C$6:$C$43)</f>
        <v>1350000</v>
      </c>
    </row>
    <row r="13" spans="1:9" ht="18" x14ac:dyDescent="0.35">
      <c r="A13" s="5">
        <v>43133</v>
      </c>
      <c r="B13" s="3" t="s">
        <v>6</v>
      </c>
      <c r="C13" s="4">
        <v>12000</v>
      </c>
      <c r="G13" s="3" t="str">
        <f>IFERROR(INDEX($B$6:$B$31,MATCH(0,INDEX(COUNTIF($G$5:G12,$B$6:$B$31),0,0),0)),"")</f>
        <v>Accouchement VB</v>
      </c>
      <c r="H13" s="4">
        <f t="shared" si="0"/>
        <v>1</v>
      </c>
      <c r="I13" s="4">
        <f ca="1">SUMIF($B$6:$B50,G13,$C$6:$C$43)</f>
        <v>200000</v>
      </c>
    </row>
    <row r="14" spans="1:9" ht="18" x14ac:dyDescent="0.35">
      <c r="A14" s="5">
        <v>43139</v>
      </c>
      <c r="B14" s="3" t="s">
        <v>3</v>
      </c>
      <c r="C14" s="4">
        <v>200000</v>
      </c>
      <c r="G14" s="3" t="str">
        <f>IFERROR(INDEX($B$6:$B$31,MATCH(0,INDEX(COUNTIF($G$5:G13,$B$6:$B$31),0,0),0)),"")</f>
        <v>Bilan Prenatal</v>
      </c>
      <c r="H14" s="4">
        <f t="shared" si="0"/>
        <v>1</v>
      </c>
      <c r="I14" s="4">
        <f ca="1">SUMIF($B$6:$B51,G14,$C$6:$C$43)</f>
        <v>111000</v>
      </c>
    </row>
    <row r="15" spans="1:9" ht="18" x14ac:dyDescent="0.35">
      <c r="A15" s="5">
        <v>43140</v>
      </c>
      <c r="B15" s="3" t="s">
        <v>7</v>
      </c>
      <c r="C15" s="4">
        <v>12500</v>
      </c>
      <c r="G15" s="3" t="str">
        <f>IFERROR(INDEX($B$6:$B$31,MATCH(0,INDEX(COUNTIF($G$5:G14,$B$6:$B$31),0,0),0)),"")</f>
        <v>WIDAL &amp; FELIX</v>
      </c>
      <c r="H15" s="4">
        <f t="shared" si="0"/>
        <v>1</v>
      </c>
      <c r="I15" s="4">
        <f ca="1">SUMIF($B$6:$B52,G15,$C$6:$C$43)</f>
        <v>15000</v>
      </c>
    </row>
    <row r="16" spans="1:9" ht="18" x14ac:dyDescent="0.35">
      <c r="A16" s="5">
        <v>43145</v>
      </c>
      <c r="B16" s="3" t="s">
        <v>7</v>
      </c>
      <c r="C16" s="4">
        <v>8300</v>
      </c>
      <c r="G16" s="3" t="str">
        <f>IFERROR(INDEX($B$6:$B$31,MATCH(0,INDEX(COUNTIF($G$5:G15,$B$6:$B$31),0,0),0)),"")</f>
        <v/>
      </c>
      <c r="H16" s="4">
        <f>COUNTIF($B$6:$B$43,G16)</f>
        <v>0</v>
      </c>
      <c r="I16" s="4">
        <f ca="1">SUMIF($B$6:$B53,G16,$C$6:$C$43)</f>
        <v>0</v>
      </c>
    </row>
    <row r="17" spans="1:9" ht="18" x14ac:dyDescent="0.35">
      <c r="A17" s="5">
        <v>43162</v>
      </c>
      <c r="B17" s="3" t="s">
        <v>5</v>
      </c>
      <c r="C17" s="4">
        <v>35000</v>
      </c>
      <c r="G17" s="3" t="str">
        <f>IFERROR(INDEX($B$6:$B$31,MATCH(0,INDEX(COUNTIF($G$5:G16,$B$6:$B$31),0,0),0)),"")</f>
        <v/>
      </c>
      <c r="H17" s="4">
        <f t="shared" si="0"/>
        <v>0</v>
      </c>
      <c r="I17" s="4">
        <f ca="1">SUMIF($B$6:$B54,G17,$C$6:$C$43)</f>
        <v>0</v>
      </c>
    </row>
    <row r="18" spans="1:9" ht="18" x14ac:dyDescent="0.35">
      <c r="A18" s="5">
        <v>43467</v>
      </c>
      <c r="B18" s="3" t="s">
        <v>6</v>
      </c>
      <c r="C18" s="4">
        <v>12000</v>
      </c>
      <c r="G18" s="3" t="str">
        <f>IFERROR(INDEX($B$6:$B$31,MATCH(0,INDEX(COUNTIF($G$5:G17,$B$6:$B$31),0,0),0)),"")</f>
        <v/>
      </c>
      <c r="H18" s="4">
        <f t="shared" si="0"/>
        <v>0</v>
      </c>
      <c r="I18" s="4">
        <f ca="1">SUMIF($B$6:$B55,G18,$C$6:$C$43)</f>
        <v>0</v>
      </c>
    </row>
    <row r="19" spans="1:9" ht="18" x14ac:dyDescent="0.35">
      <c r="A19" s="5">
        <v>43475</v>
      </c>
      <c r="B19" s="3" t="s">
        <v>7</v>
      </c>
      <c r="C19" s="4">
        <v>6500</v>
      </c>
      <c r="G19" s="3" t="str">
        <f>IFERROR(INDEX($B$6:$B$31,MATCH(0,INDEX(COUNTIF($G$5:G18,$B$6:$B$31),0,0),0)),"")</f>
        <v/>
      </c>
      <c r="H19" s="4">
        <f t="shared" si="0"/>
        <v>0</v>
      </c>
      <c r="I19" s="4">
        <f ca="1">SUMIF($B$6:$B56,G19,$C$6:$C$43)</f>
        <v>0</v>
      </c>
    </row>
    <row r="20" spans="1:9" ht="18" x14ac:dyDescent="0.35">
      <c r="A20" s="5">
        <v>43476</v>
      </c>
      <c r="B20" s="3" t="s">
        <v>8</v>
      </c>
      <c r="C20" s="4">
        <v>450000</v>
      </c>
      <c r="G20" s="3" t="str">
        <f>IFERROR(INDEX($B$6:$B$31,MATCH(0,INDEX(COUNTIF($G$5:G19,$B$6:$B$31),0,0),0)),"")</f>
        <v/>
      </c>
      <c r="H20" s="4">
        <f t="shared" si="0"/>
        <v>0</v>
      </c>
      <c r="I20" s="4">
        <f ca="1">SUMIF($B$6:$B57,G20,$C$6:$C$43)</f>
        <v>0</v>
      </c>
    </row>
    <row r="21" spans="1:9" ht="18" x14ac:dyDescent="0.35">
      <c r="A21" s="5">
        <v>43481</v>
      </c>
      <c r="B21" s="3" t="s">
        <v>9</v>
      </c>
      <c r="C21" s="4">
        <v>200000</v>
      </c>
      <c r="G21" s="3" t="str">
        <f>IFERROR(INDEX($B$6:$B$31,MATCH(0,INDEX(COUNTIF($G$5:G20,$B$6:$B$31),0,0),0)),"")</f>
        <v/>
      </c>
      <c r="H21" s="4">
        <f t="shared" si="0"/>
        <v>0</v>
      </c>
      <c r="I21" s="4">
        <f ca="1">SUMIF($B$6:$B58,G21,$C$6:$C$43)</f>
        <v>0</v>
      </c>
    </row>
    <row r="22" spans="1:9" ht="18" x14ac:dyDescent="0.35">
      <c r="A22" s="5">
        <v>43490</v>
      </c>
      <c r="B22" s="3" t="s">
        <v>10</v>
      </c>
      <c r="C22" s="4">
        <v>111000</v>
      </c>
      <c r="G22" s="3" t="str">
        <f>IFERROR(INDEX($B$6:$B$31,MATCH(0,INDEX(COUNTIF($G$5:G21,$B$6:$B$31),0,0),0)),"")</f>
        <v/>
      </c>
      <c r="H22" s="4">
        <f t="shared" si="0"/>
        <v>0</v>
      </c>
      <c r="I22" s="4">
        <f ca="1">SUMIF($B$6:$B59,G22,$C$6:$C$43)</f>
        <v>0</v>
      </c>
    </row>
    <row r="23" spans="1:9" ht="18" x14ac:dyDescent="0.35">
      <c r="A23" s="5">
        <v>43495</v>
      </c>
      <c r="B23" s="3" t="s">
        <v>2</v>
      </c>
      <c r="C23" s="4">
        <v>10200</v>
      </c>
      <c r="G23" s="3" t="str">
        <f>IFERROR(INDEX($B$6:$B$31,MATCH(0,INDEX(COUNTIF($G$5:G22,$B$6:$B$31),0,0),0)),"")</f>
        <v/>
      </c>
      <c r="H23" s="4">
        <f t="shared" si="0"/>
        <v>0</v>
      </c>
      <c r="I23" s="4">
        <f ca="1">SUMIF($B$6:$B60,G23,$C$6:$C$43)</f>
        <v>0</v>
      </c>
    </row>
    <row r="24" spans="1:9" ht="18" x14ac:dyDescent="0.35">
      <c r="A24" s="5">
        <v>43496</v>
      </c>
      <c r="B24" s="3" t="s">
        <v>2</v>
      </c>
      <c r="C24" s="4">
        <v>10200</v>
      </c>
      <c r="G24" s="3" t="str">
        <f>IFERROR(INDEX($B$6:$B$31,MATCH(0,INDEX(COUNTIF($G$5:G23,$B$6:$B$31),0,0),0)),"")</f>
        <v/>
      </c>
      <c r="H24" s="4">
        <f t="shared" si="0"/>
        <v>0</v>
      </c>
      <c r="I24" s="4">
        <f ca="1">SUMIF($B$6:$B61,G24,$C$6:$C$43)</f>
        <v>0</v>
      </c>
    </row>
    <row r="25" spans="1:9" ht="18" x14ac:dyDescent="0.35">
      <c r="A25" s="5">
        <v>42796</v>
      </c>
      <c r="B25" s="3" t="s">
        <v>8</v>
      </c>
      <c r="C25" s="4">
        <v>450000</v>
      </c>
      <c r="G25" s="3" t="str">
        <f>IFERROR(INDEX($B$6:$B$31,MATCH(0,INDEX(COUNTIF($G$5:G24,$B$6:$B$31),0,0),0)),"")</f>
        <v/>
      </c>
      <c r="H25" s="4">
        <f t="shared" si="0"/>
        <v>0</v>
      </c>
      <c r="I25" s="4">
        <f ca="1">SUMIF($B$6:$B62,G25,$C$6:$C$43)</f>
        <v>0</v>
      </c>
    </row>
    <row r="26" spans="1:9" ht="18" x14ac:dyDescent="0.35">
      <c r="A26" s="5">
        <v>42818</v>
      </c>
      <c r="B26" s="3" t="s">
        <v>4</v>
      </c>
      <c r="C26" s="4">
        <v>10200</v>
      </c>
      <c r="G26" s="3" t="str">
        <f>IFERROR(INDEX($B$6:$B$31,MATCH(0,INDEX(COUNTIF($G$5:G25,$B$6:$B$31),0,0),0)),"")</f>
        <v/>
      </c>
      <c r="H26" s="4">
        <f t="shared" si="0"/>
        <v>0</v>
      </c>
      <c r="I26" s="4">
        <f ca="1">SUMIF($B$6:$B63,G26,$C$6:$C$43)</f>
        <v>0</v>
      </c>
    </row>
    <row r="27" spans="1:9" ht="18" x14ac:dyDescent="0.35">
      <c r="A27" s="5">
        <v>42823</v>
      </c>
      <c r="B27" s="3" t="s">
        <v>3</v>
      </c>
      <c r="C27" s="4">
        <v>200000</v>
      </c>
      <c r="G27" s="3" t="str">
        <f>IFERROR(INDEX($B$6:$B$31,MATCH(0,INDEX(COUNTIF($G$5:G26,$B$6:$B$31),0,0),0)),"")</f>
        <v/>
      </c>
      <c r="H27" s="4">
        <f t="shared" si="0"/>
        <v>0</v>
      </c>
      <c r="I27" s="4">
        <f ca="1">SUMIF($B$6:$B64,G27,$C$6:$C$43)</f>
        <v>0</v>
      </c>
    </row>
    <row r="28" spans="1:9" ht="18" x14ac:dyDescent="0.35">
      <c r="A28" s="5">
        <v>42824</v>
      </c>
      <c r="B28" s="3" t="s">
        <v>2</v>
      </c>
      <c r="C28" s="4">
        <v>10200</v>
      </c>
      <c r="G28" s="3" t="str">
        <f>IFERROR(INDEX($B$6:$B$31,MATCH(0,INDEX(COUNTIF($G$5:G27,$B$6:$B$31),0,0),0)),"")</f>
        <v/>
      </c>
      <c r="H28" s="4">
        <f t="shared" si="0"/>
        <v>0</v>
      </c>
      <c r="I28" s="4">
        <f ca="1">SUMIF($B$6:$B65,G28,$C$6:$C$43)</f>
        <v>0</v>
      </c>
    </row>
    <row r="29" spans="1:9" ht="18" x14ac:dyDescent="0.35">
      <c r="A29" s="5">
        <v>42830</v>
      </c>
      <c r="B29" s="3" t="s">
        <v>3</v>
      </c>
      <c r="C29" s="4">
        <v>200000</v>
      </c>
      <c r="G29" s="3" t="str">
        <f>IFERROR(INDEX($B$6:$B$31,MATCH(0,INDEX(COUNTIF($G$5:G28,$B$6:$B$31),0,0),0)),"")</f>
        <v/>
      </c>
      <c r="H29" s="4">
        <f t="shared" si="0"/>
        <v>0</v>
      </c>
      <c r="I29" s="4">
        <f ca="1">SUMIF($B$6:$B66,G29,$C$6:$C$43)</f>
        <v>0</v>
      </c>
    </row>
    <row r="30" spans="1:9" ht="18" x14ac:dyDescent="0.35">
      <c r="A30" s="5">
        <v>42831</v>
      </c>
      <c r="B30" s="3" t="s">
        <v>11</v>
      </c>
      <c r="C30" s="4">
        <v>15000</v>
      </c>
      <c r="G30" s="3" t="str">
        <f>IFERROR(INDEX($B$6:$B$31,MATCH(0,INDEX(COUNTIF($G$5:G29,$B$6:$B$31),0,0),0)),"")</f>
        <v/>
      </c>
      <c r="H30" s="4">
        <f t="shared" si="0"/>
        <v>0</v>
      </c>
      <c r="I30" s="4">
        <f ca="1">SUMIF($B$6:$B67,G30,$C$6:$C$43)</f>
        <v>0</v>
      </c>
    </row>
    <row r="31" spans="1:9" ht="18" x14ac:dyDescent="0.35">
      <c r="A31" s="5">
        <v>42836</v>
      </c>
      <c r="B31" s="3" t="s">
        <v>6</v>
      </c>
      <c r="C31" s="4">
        <v>12000</v>
      </c>
      <c r="G31" s="3" t="str">
        <f>IFERROR(INDEX($B$6:$B$31,MATCH(0,INDEX(COUNTIF($G$5:G30,$B$6:$B$31),0,0),0)),"")</f>
        <v/>
      </c>
      <c r="H31" s="4">
        <f t="shared" si="0"/>
        <v>0</v>
      </c>
      <c r="I31" s="4">
        <f ca="1">SUMIF($B$6:$B68,G31,$C$6:$C$43)</f>
        <v>0</v>
      </c>
    </row>
    <row r="32" spans="1:9" ht="18" x14ac:dyDescent="0.35">
      <c r="A32" s="5">
        <v>42858</v>
      </c>
      <c r="B32" s="3" t="s">
        <v>2</v>
      </c>
      <c r="C32" s="4">
        <v>10200</v>
      </c>
      <c r="G32" s="3" t="str">
        <f>IFERROR(INDEX($B$6:$B$31,MATCH(0,INDEX(COUNTIF($G$5:G31,$B$6:$B$31),0,0),0)),"")</f>
        <v/>
      </c>
      <c r="H32" s="4">
        <f t="shared" si="0"/>
        <v>0</v>
      </c>
      <c r="I32" s="4">
        <f ca="1">SUMIF($B$6:$B69,G32,$C$6:$C$43)</f>
        <v>0</v>
      </c>
    </row>
    <row r="33" spans="1:9" ht="18" x14ac:dyDescent="0.35">
      <c r="A33" s="5">
        <v>42863</v>
      </c>
      <c r="B33" s="3" t="s">
        <v>2</v>
      </c>
      <c r="C33" s="4">
        <v>10200</v>
      </c>
      <c r="G33" s="3" t="str">
        <f>IFERROR(INDEX($B$6:$B$31,MATCH(0,INDEX(COUNTIF($G$5:G32,$B$6:$B$31),0,0),0)),"")</f>
        <v/>
      </c>
      <c r="H33" s="4">
        <f t="shared" si="0"/>
        <v>0</v>
      </c>
      <c r="I33" s="4">
        <f ca="1">SUMIF($B$6:$B70,G33,$C$6:$C$43)</f>
        <v>0</v>
      </c>
    </row>
    <row r="34" spans="1:9" ht="18" x14ac:dyDescent="0.35">
      <c r="A34" s="5">
        <v>42864</v>
      </c>
      <c r="B34" s="3" t="s">
        <v>2</v>
      </c>
      <c r="C34" s="4">
        <v>10200</v>
      </c>
      <c r="G34" s="3" t="str">
        <f>IFERROR(INDEX($B$6:$B$31,MATCH(0,INDEX(COUNTIF($G$5:G33,$B$6:$B$31),0,0),0)),"")</f>
        <v/>
      </c>
      <c r="H34" s="4">
        <f t="shared" si="0"/>
        <v>0</v>
      </c>
      <c r="I34" s="4">
        <f ca="1">SUMIF($B$6:$B71,G34,$C$6:$C$43)</f>
        <v>0</v>
      </c>
    </row>
    <row r="35" spans="1:9" ht="18" x14ac:dyDescent="0.35">
      <c r="A35" s="5">
        <v>42870</v>
      </c>
      <c r="B35" s="3" t="s">
        <v>6</v>
      </c>
      <c r="C35" s="4">
        <v>12000</v>
      </c>
      <c r="G35" s="3" t="str">
        <f>IFERROR(INDEX($B$6:$B$31,MATCH(0,INDEX(COUNTIF($G$5:G34,$B$6:$B$31),0,0),0)),"")</f>
        <v/>
      </c>
      <c r="H35" s="4">
        <f t="shared" si="0"/>
        <v>0</v>
      </c>
      <c r="I35" s="4">
        <f ca="1">SUMIF($B$6:$B72,G35,$C$6:$C$43)</f>
        <v>0</v>
      </c>
    </row>
    <row r="36" spans="1:9" ht="18" x14ac:dyDescent="0.35">
      <c r="A36" s="5">
        <v>42871</v>
      </c>
      <c r="B36" s="3" t="s">
        <v>5</v>
      </c>
      <c r="C36" s="4">
        <v>35000</v>
      </c>
      <c r="G36" s="3" t="str">
        <f>IFERROR(INDEX($B$6:$B$31,MATCH(0,INDEX(COUNTIF($G$5:G35,$B$6:$B$31),0,0),0)),"")</f>
        <v/>
      </c>
      <c r="H36" s="4">
        <f t="shared" si="0"/>
        <v>0</v>
      </c>
      <c r="I36" s="4">
        <f ca="1">SUMIF($B$6:$B73,G36,$C$6:$C$43)</f>
        <v>0</v>
      </c>
    </row>
    <row r="37" spans="1:9" ht="18" x14ac:dyDescent="0.35">
      <c r="A37" s="5">
        <v>42876</v>
      </c>
      <c r="B37" s="3" t="s">
        <v>6</v>
      </c>
      <c r="C37" s="4">
        <v>12000</v>
      </c>
      <c r="G37" s="3" t="str">
        <f>IFERROR(INDEX($B$6:$B$31,MATCH(0,INDEX(COUNTIF($G$5:G36,$B$6:$B$31),0,0),0)),"")</f>
        <v/>
      </c>
      <c r="H37" s="4">
        <f t="shared" si="0"/>
        <v>0</v>
      </c>
      <c r="I37" s="4">
        <f ca="1">SUMIF($B$6:$B74,G37,$C$6:$C$43)</f>
        <v>0</v>
      </c>
    </row>
    <row r="38" spans="1:9" ht="18" x14ac:dyDescent="0.35">
      <c r="A38" s="5">
        <v>42898</v>
      </c>
      <c r="B38" s="3" t="s">
        <v>2</v>
      </c>
      <c r="C38" s="4">
        <v>10200</v>
      </c>
      <c r="G38" s="3" t="str">
        <f>IFERROR(INDEX($B$6:$B$31,MATCH(0,INDEX(COUNTIF($G$5:G37,$B$6:$B$31),0,0),0)),"")</f>
        <v/>
      </c>
      <c r="H38" s="4">
        <f t="shared" si="0"/>
        <v>0</v>
      </c>
      <c r="I38" s="4">
        <f ca="1">SUMIF($B$6:$B75,G38,$C$6:$C$43)</f>
        <v>0</v>
      </c>
    </row>
    <row r="39" spans="1:9" ht="18" x14ac:dyDescent="0.35">
      <c r="A39" s="5">
        <v>42903</v>
      </c>
      <c r="B39" s="3" t="s">
        <v>2</v>
      </c>
      <c r="C39" s="4">
        <v>10200</v>
      </c>
      <c r="G39" s="3" t="str">
        <f>IFERROR(INDEX($B$6:$B$31,MATCH(0,INDEX(COUNTIF($G$5:G38,$B$6:$B$31),0,0),0)),"")</f>
        <v/>
      </c>
      <c r="H39" s="4">
        <f t="shared" si="0"/>
        <v>0</v>
      </c>
      <c r="I39" s="4">
        <f ca="1">SUMIF($B$6:$B76,G39,$C$6:$C$43)</f>
        <v>0</v>
      </c>
    </row>
    <row r="40" spans="1:9" ht="18" x14ac:dyDescent="0.35">
      <c r="A40" s="5">
        <v>42904</v>
      </c>
      <c r="B40" s="3" t="s">
        <v>2</v>
      </c>
      <c r="C40" s="4">
        <v>10200</v>
      </c>
      <c r="G40" s="3" t="str">
        <f>IFERROR(INDEX($B$6:$B$31,MATCH(0,INDEX(COUNTIF($G$5:G39,$B$6:$B$31),0,0),0)),"")</f>
        <v/>
      </c>
      <c r="H40" s="4">
        <f t="shared" si="0"/>
        <v>0</v>
      </c>
      <c r="I40" s="4">
        <f ca="1">SUMIF($B$6:$B77,G40,$C$6:$C$43)</f>
        <v>0</v>
      </c>
    </row>
    <row r="41" spans="1:9" ht="18" x14ac:dyDescent="0.35">
      <c r="A41" s="5">
        <v>42910</v>
      </c>
      <c r="B41" s="3" t="s">
        <v>8</v>
      </c>
      <c r="C41" s="4">
        <v>450000</v>
      </c>
      <c r="G41" s="3" t="str">
        <f>IFERROR(INDEX($B$6:$B$31,MATCH(0,INDEX(COUNTIF($G$5:G40,$B$6:$B$31),0,0),0)),"")</f>
        <v/>
      </c>
      <c r="H41" s="4">
        <f t="shared" si="0"/>
        <v>0</v>
      </c>
      <c r="I41" s="4">
        <f ca="1">SUMIF($B$6:$B78,G41,$C$6:$C$43)</f>
        <v>0</v>
      </c>
    </row>
    <row r="42" spans="1:9" ht="18" x14ac:dyDescent="0.35">
      <c r="A42" s="5">
        <v>42911</v>
      </c>
      <c r="B42" s="3" t="s">
        <v>6</v>
      </c>
      <c r="C42" s="4">
        <v>12000</v>
      </c>
      <c r="G42" s="3" t="str">
        <f>IFERROR(INDEX($B$6:$B$31,MATCH(0,INDEX(COUNTIF($G$5:G41,$B$6:$B$31),0,0),0)),"")</f>
        <v/>
      </c>
      <c r="H42" s="4">
        <f t="shared" si="0"/>
        <v>0</v>
      </c>
      <c r="I42" s="4">
        <f ca="1">SUMIF($B$6:$B79,G42,$C$6:$C$43)</f>
        <v>0</v>
      </c>
    </row>
    <row r="43" spans="1:9" ht="18" x14ac:dyDescent="0.35">
      <c r="A43" s="5">
        <v>42916</v>
      </c>
      <c r="B43" s="3" t="s">
        <v>4</v>
      </c>
      <c r="C43" s="4">
        <v>10200</v>
      </c>
      <c r="G43" s="3" t="str">
        <f>IFERROR(INDEX($B$6:$B$31,MATCH(0,INDEX(COUNTIF($G$5:G42,$B$6:$B$31),0,0),0)),"")</f>
        <v/>
      </c>
      <c r="H43" s="4">
        <f t="shared" si="0"/>
        <v>0</v>
      </c>
      <c r="I43" s="4">
        <f ca="1">SUMIF($B$6:$B80,G43,$C$6:$C$43)</f>
        <v>0</v>
      </c>
    </row>
  </sheetData>
  <mergeCells count="1">
    <mergeCell ref="G4:I4"/>
  </mergeCell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stopIfTrue="1" operator="containsText" text="POSITIF" id="{B6B64F30-0923-46C3-BC5D-C0906A73C3B3}">
            <xm:f>NOT(ISERROR(SEARCH("POSITIF",'E:\creas de la pca\PERSO MATH\[MUSAPCA SUIVI DES CONSOMMATION MEDICALES.xlsm]SUIVI DES PRESTATIONS MEDICALES'!#REF!)))</xm:f>
            <x14:dxf>
              <font>
                <b/>
                <i/>
                <color rgb="FFFF0000"/>
              </font>
            </x14:dxf>
          </x14:cfRule>
          <xm:sqref>C5</xm:sqref>
        </x14:conditionalFormatting>
        <x14:conditionalFormatting xmlns:xm="http://schemas.microsoft.com/office/excel/2006/main">
          <x14:cfRule type="containsText" priority="2" stopIfTrue="1" operator="containsText" text="POSITIF" id="{BB074F6D-8E24-4E58-98C9-4363BD2F2794}">
            <xm:f>NOT(ISERROR(SEARCH("POSITIF",'E:\creas de la pca\PERSO MATH\[MUSAPCA SUIVI DES CONSOMMATION MEDICALES.xlsm]SUIVI DES PRESTATIONS MEDICALES'!#REF!)))</xm:f>
            <x14:dxf>
              <font>
                <b/>
                <i/>
                <color rgb="FFFF0000"/>
              </font>
            </x14:dxf>
          </x14:cfRule>
          <xm:sqref>H5</xm:sqref>
        </x14:conditionalFormatting>
        <x14:conditionalFormatting xmlns:xm="http://schemas.microsoft.com/office/excel/2006/main">
          <x14:cfRule type="containsText" priority="1" stopIfTrue="1" operator="containsText" text="POSITIF" id="{C8249490-367D-4446-925C-ECEA4D225A7A}">
            <xm:f>NOT(ISERROR(SEARCH("POSITIF",'E:\creas de la pca\PERSO MATH\[MUSAPCA SUIVI DES CONSOMMATION MEDICALES.xlsm]SUIVI DES PRESTATIONS MEDICALES'!#REF!)))</xm:f>
            <x14:dxf>
              <font>
                <b/>
                <i/>
                <color rgb="FFFF0000"/>
              </font>
            </x14:dxf>
          </x14:cfRule>
          <xm:sqref>I5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ANOH MATHIEU</dc:creator>
  <cp:lastModifiedBy>Thomas BUSCH</cp:lastModifiedBy>
  <dcterms:created xsi:type="dcterms:W3CDTF">2017-11-28T08:48:08Z</dcterms:created>
  <dcterms:modified xsi:type="dcterms:W3CDTF">2017-11-28T11:08:30Z</dcterms:modified>
</cp:coreProperties>
</file>