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marc/Desktop/"/>
    </mc:Choice>
  </mc:AlternateContent>
  <bookViews>
    <workbookView xWindow="0" yWindow="460" windowWidth="28800" windowHeight="16200" tabRatio="661" activeTab="1"/>
  </bookViews>
  <sheets>
    <sheet name="Inscriptions" sheetId="1" r:id="rId1"/>
    <sheet name="POUSSIN" sheetId="30" r:id="rId2"/>
    <sheet name="POUSSINE" sheetId="32" r:id="rId3"/>
    <sheet name="PUPILLE G" sheetId="33" r:id="rId4"/>
    <sheet name="PUPILLE F" sheetId="34" r:id="rId5"/>
    <sheet name="BENJAMIN" sheetId="35" r:id="rId6"/>
    <sheet name="BENJAMINE" sheetId="36" r:id="rId7"/>
    <sheet name="MINIME G" sheetId="37" r:id="rId8"/>
    <sheet name="MINIME F" sheetId="38" r:id="rId9"/>
    <sheet name="CADET" sheetId="39" r:id="rId10"/>
    <sheet name="CADETTE" sheetId="40" r:id="rId11"/>
    <sheet name="ESPOIR" sheetId="41" r:id="rId12"/>
    <sheet name="Podium" sheetId="5" r:id="rId13"/>
  </sheets>
  <definedNames>
    <definedName name="_xlnm._FilterDatabase" localSheetId="5" hidden="1">BENJAMIN!$A$6:$R$48</definedName>
    <definedName name="_xlnm._FilterDatabase" localSheetId="6" hidden="1">BENJAMINE!$A$6:$R$48</definedName>
    <definedName name="_xlnm._FilterDatabase" localSheetId="9" hidden="1">CADET!$A$6:$R$48</definedName>
    <definedName name="_xlnm._FilterDatabase" localSheetId="10" hidden="1">CADETTE!$A$6:$R$48</definedName>
    <definedName name="_xlnm._FilterDatabase" localSheetId="11" hidden="1">ESPOIR!$A$6:$R$48</definedName>
    <definedName name="_xlnm._FilterDatabase" localSheetId="0" hidden="1">Inscriptions!$A$1:$E$1</definedName>
    <definedName name="_xlnm._FilterDatabase" localSheetId="8" hidden="1">'MINIME F'!$A$6:$R$48</definedName>
    <definedName name="_xlnm._FilterDatabase" localSheetId="7" hidden="1">'MINIME G'!$A$6:$R$48</definedName>
    <definedName name="_xlnm._FilterDatabase" localSheetId="1" hidden="1">POUSSIN!$A$6:$R$48</definedName>
    <definedName name="_xlnm._FilterDatabase" localSheetId="2" hidden="1">POUSSINE!$A$6:$R$48</definedName>
    <definedName name="_xlnm._FilterDatabase" localSheetId="4" hidden="1">'PUPILLE F'!$A$6:$R$48</definedName>
    <definedName name="_xlnm._FilterDatabase" localSheetId="3" hidden="1">'PUPILLE G'!$A$6:$R$48</definedName>
    <definedName name="BF">BENJAMINE!$AB$6:$AB$50</definedName>
    <definedName name="BG">BENJAMIN!$AB$6:$AB$50</definedName>
    <definedName name="CF">CADETTE!$AB$6:$AB$50</definedName>
    <definedName name="CG">CADET!$AB$6:$AB$50</definedName>
    <definedName name="EG">ESPOIR!$AB$6:$AB$50</definedName>
    <definedName name="EQUATION" localSheetId="5">BENJAMIN!$U$7</definedName>
    <definedName name="EQUATION" localSheetId="6">BENJAMINE!$U$7</definedName>
    <definedName name="EQUATION" localSheetId="9">CADET!$U$7</definedName>
    <definedName name="EQUATION" localSheetId="10">CADETTE!$U$7</definedName>
    <definedName name="EQUATION" localSheetId="11">ESPOIR!$U$7</definedName>
    <definedName name="EQUATION" localSheetId="8">'MINIME F'!$U$7</definedName>
    <definedName name="EQUATION" localSheetId="7">'MINIME G'!$U$7</definedName>
    <definedName name="EQUATION" localSheetId="1">POUSSIN!$U$7</definedName>
    <definedName name="EQUATION" localSheetId="2">POUSSINE!$U$7</definedName>
    <definedName name="EQUATION" localSheetId="4">'PUPILLE F'!$U$7</definedName>
    <definedName name="EQUATION" localSheetId="3">'PUPILLE G'!$U$7</definedName>
    <definedName name="EQUATION">#REF!</definedName>
    <definedName name="MD">'PUPILLE G'!$AB$6:$AB$50</definedName>
    <definedName name="MF">'MINIME F'!$AB$6:$AB$50</definedName>
    <definedName name="MG">'MINIME G'!$AB$6:$AB$50</definedName>
    <definedName name="PF">'PUPILLE F'!$AB$6:$AB$50</definedName>
    <definedName name="PG">POUSSINE!$AB$6:$AB$50</definedName>
    <definedName name="RG">POUSSIN!$AB$6:$AB$50</definedName>
    <definedName name="_xlnm.Print_Area" localSheetId="12">Podium!$A$1:$N$35</definedName>
  </definedNames>
  <calcPr calcId="150001" concurrentCalc="0"/>
  <pivotCaches>
    <pivotCache cacheId="0" r:id="rId14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7" i="41" l="1"/>
  <c r="V7" i="41"/>
  <c r="W7" i="41"/>
  <c r="X7" i="41"/>
  <c r="Y7" i="41"/>
  <c r="Z7" i="41"/>
  <c r="AA7" i="41"/>
  <c r="AB7" i="41"/>
  <c r="U8" i="41"/>
  <c r="V8" i="41"/>
  <c r="W8" i="41"/>
  <c r="X8" i="41"/>
  <c r="Y8" i="41"/>
  <c r="Z8" i="41"/>
  <c r="AA8" i="41"/>
  <c r="AB8" i="41"/>
  <c r="U9" i="41"/>
  <c r="V9" i="41"/>
  <c r="W9" i="41"/>
  <c r="X9" i="41"/>
  <c r="Y9" i="41"/>
  <c r="Z9" i="41"/>
  <c r="AA9" i="41"/>
  <c r="AB9" i="41"/>
  <c r="U10" i="41"/>
  <c r="V10" i="41"/>
  <c r="W10" i="41"/>
  <c r="X10" i="41"/>
  <c r="Y10" i="41"/>
  <c r="Z10" i="41"/>
  <c r="AA10" i="41"/>
  <c r="AB10" i="41"/>
  <c r="U11" i="41"/>
  <c r="V11" i="41"/>
  <c r="W11" i="41"/>
  <c r="X11" i="41"/>
  <c r="Y11" i="41"/>
  <c r="Z11" i="41"/>
  <c r="AA11" i="41"/>
  <c r="AB11" i="41"/>
  <c r="U12" i="41"/>
  <c r="V12" i="41"/>
  <c r="W12" i="41"/>
  <c r="X12" i="41"/>
  <c r="Y12" i="41"/>
  <c r="Z12" i="41"/>
  <c r="AA12" i="41"/>
  <c r="AB12" i="41"/>
  <c r="U13" i="41"/>
  <c r="V13" i="41"/>
  <c r="W13" i="41"/>
  <c r="X13" i="41"/>
  <c r="Y13" i="41"/>
  <c r="Z13" i="41"/>
  <c r="AA13" i="41"/>
  <c r="AB13" i="41"/>
  <c r="U14" i="41"/>
  <c r="V14" i="41"/>
  <c r="W14" i="41"/>
  <c r="X14" i="41"/>
  <c r="Y14" i="41"/>
  <c r="Z14" i="41"/>
  <c r="AA14" i="41"/>
  <c r="AB14" i="41"/>
  <c r="U15" i="41"/>
  <c r="V15" i="41"/>
  <c r="W15" i="41"/>
  <c r="X15" i="41"/>
  <c r="Y15" i="41"/>
  <c r="Z15" i="41"/>
  <c r="AA15" i="41"/>
  <c r="AB15" i="41"/>
  <c r="U16" i="41"/>
  <c r="V16" i="41"/>
  <c r="W16" i="41"/>
  <c r="X16" i="41"/>
  <c r="Y16" i="41"/>
  <c r="Z16" i="41"/>
  <c r="AA16" i="41"/>
  <c r="AB16" i="41"/>
  <c r="U17" i="41"/>
  <c r="V17" i="41"/>
  <c r="W17" i="41"/>
  <c r="X17" i="41"/>
  <c r="Y17" i="41"/>
  <c r="Z17" i="41"/>
  <c r="AA17" i="41"/>
  <c r="AB17" i="41"/>
  <c r="U18" i="41"/>
  <c r="V18" i="41"/>
  <c r="W18" i="41"/>
  <c r="X18" i="41"/>
  <c r="Y18" i="41"/>
  <c r="Z18" i="41"/>
  <c r="AA18" i="41"/>
  <c r="AB18" i="41"/>
  <c r="U19" i="41"/>
  <c r="V19" i="41"/>
  <c r="W19" i="41"/>
  <c r="X19" i="41"/>
  <c r="Y19" i="41"/>
  <c r="Z19" i="41"/>
  <c r="AA19" i="41"/>
  <c r="AB19" i="41"/>
  <c r="U20" i="41"/>
  <c r="V20" i="41"/>
  <c r="W20" i="41"/>
  <c r="X20" i="41"/>
  <c r="Y20" i="41"/>
  <c r="Z20" i="41"/>
  <c r="AA20" i="41"/>
  <c r="AB20" i="41"/>
  <c r="U21" i="41"/>
  <c r="V21" i="41"/>
  <c r="W21" i="41"/>
  <c r="X21" i="41"/>
  <c r="Y21" i="41"/>
  <c r="Z21" i="41"/>
  <c r="AA21" i="41"/>
  <c r="AB21" i="41"/>
  <c r="U22" i="41"/>
  <c r="V22" i="41"/>
  <c r="W22" i="41"/>
  <c r="X22" i="41"/>
  <c r="Y22" i="41"/>
  <c r="Z22" i="41"/>
  <c r="AA22" i="41"/>
  <c r="AB22" i="41"/>
  <c r="U23" i="41"/>
  <c r="V23" i="41"/>
  <c r="W23" i="41"/>
  <c r="X23" i="41"/>
  <c r="Y23" i="41"/>
  <c r="Z23" i="41"/>
  <c r="AA23" i="41"/>
  <c r="AB23" i="41"/>
  <c r="U24" i="41"/>
  <c r="V24" i="41"/>
  <c r="W24" i="41"/>
  <c r="X24" i="41"/>
  <c r="Y24" i="41"/>
  <c r="Z24" i="41"/>
  <c r="AA24" i="41"/>
  <c r="AB24" i="41"/>
  <c r="U25" i="41"/>
  <c r="V25" i="41"/>
  <c r="W25" i="41"/>
  <c r="X25" i="41"/>
  <c r="Y25" i="41"/>
  <c r="Z25" i="41"/>
  <c r="AA25" i="41"/>
  <c r="AB25" i="41"/>
  <c r="U26" i="41"/>
  <c r="V26" i="41"/>
  <c r="W26" i="41"/>
  <c r="X26" i="41"/>
  <c r="Y26" i="41"/>
  <c r="Z26" i="41"/>
  <c r="AA26" i="41"/>
  <c r="AB26" i="41"/>
  <c r="U27" i="41"/>
  <c r="V27" i="41"/>
  <c r="W27" i="41"/>
  <c r="X27" i="41"/>
  <c r="Y27" i="41"/>
  <c r="Z27" i="41"/>
  <c r="AA27" i="41"/>
  <c r="AB27" i="41"/>
  <c r="U28" i="41"/>
  <c r="V28" i="41"/>
  <c r="W28" i="41"/>
  <c r="X28" i="41"/>
  <c r="Y28" i="41"/>
  <c r="Z28" i="41"/>
  <c r="AA28" i="41"/>
  <c r="AB28" i="41"/>
  <c r="U29" i="41"/>
  <c r="V29" i="41"/>
  <c r="W29" i="41"/>
  <c r="X29" i="41"/>
  <c r="Y29" i="41"/>
  <c r="Z29" i="41"/>
  <c r="AA29" i="41"/>
  <c r="AB29" i="41"/>
  <c r="U30" i="41"/>
  <c r="V30" i="41"/>
  <c r="W30" i="41"/>
  <c r="X30" i="41"/>
  <c r="Y30" i="41"/>
  <c r="Z30" i="41"/>
  <c r="AA30" i="41"/>
  <c r="AB30" i="41"/>
  <c r="U31" i="41"/>
  <c r="V31" i="41"/>
  <c r="W31" i="41"/>
  <c r="X31" i="41"/>
  <c r="Y31" i="41"/>
  <c r="Z31" i="41"/>
  <c r="AA31" i="41"/>
  <c r="AB31" i="41"/>
  <c r="U32" i="41"/>
  <c r="V32" i="41"/>
  <c r="W32" i="41"/>
  <c r="X32" i="41"/>
  <c r="Y32" i="41"/>
  <c r="Z32" i="41"/>
  <c r="AA32" i="41"/>
  <c r="AB32" i="41"/>
  <c r="U33" i="41"/>
  <c r="V33" i="41"/>
  <c r="W33" i="41"/>
  <c r="X33" i="41"/>
  <c r="Y33" i="41"/>
  <c r="Z33" i="41"/>
  <c r="AA33" i="41"/>
  <c r="AB33" i="41"/>
  <c r="U34" i="41"/>
  <c r="V34" i="41"/>
  <c r="W34" i="41"/>
  <c r="X34" i="41"/>
  <c r="Y34" i="41"/>
  <c r="Z34" i="41"/>
  <c r="AA34" i="41"/>
  <c r="AB34" i="41"/>
  <c r="U35" i="41"/>
  <c r="V35" i="41"/>
  <c r="W35" i="41"/>
  <c r="X35" i="41"/>
  <c r="Y35" i="41"/>
  <c r="Z35" i="41"/>
  <c r="AA35" i="41"/>
  <c r="AB35" i="41"/>
  <c r="U36" i="41"/>
  <c r="V36" i="41"/>
  <c r="W36" i="41"/>
  <c r="X36" i="41"/>
  <c r="Y36" i="41"/>
  <c r="Z36" i="41"/>
  <c r="AA36" i="41"/>
  <c r="AB36" i="41"/>
  <c r="U37" i="41"/>
  <c r="V37" i="41"/>
  <c r="W37" i="41"/>
  <c r="X37" i="41"/>
  <c r="Y37" i="41"/>
  <c r="Z37" i="41"/>
  <c r="AA37" i="41"/>
  <c r="AB37" i="41"/>
  <c r="U38" i="41"/>
  <c r="V38" i="41"/>
  <c r="W38" i="41"/>
  <c r="X38" i="41"/>
  <c r="Y38" i="41"/>
  <c r="Z38" i="41"/>
  <c r="AA38" i="41"/>
  <c r="AB38" i="41"/>
  <c r="U39" i="41"/>
  <c r="V39" i="41"/>
  <c r="W39" i="41"/>
  <c r="X39" i="41"/>
  <c r="Y39" i="41"/>
  <c r="Z39" i="41"/>
  <c r="AA39" i="41"/>
  <c r="AB39" i="41"/>
  <c r="U40" i="41"/>
  <c r="V40" i="41"/>
  <c r="W40" i="41"/>
  <c r="X40" i="41"/>
  <c r="Y40" i="41"/>
  <c r="Z40" i="41"/>
  <c r="AA40" i="41"/>
  <c r="AB40" i="41"/>
  <c r="U41" i="41"/>
  <c r="V41" i="41"/>
  <c r="W41" i="41"/>
  <c r="X41" i="41"/>
  <c r="Y41" i="41"/>
  <c r="Z41" i="41"/>
  <c r="AA41" i="41"/>
  <c r="AB41" i="41"/>
  <c r="U42" i="41"/>
  <c r="V42" i="41"/>
  <c r="W42" i="41"/>
  <c r="X42" i="41"/>
  <c r="Y42" i="41"/>
  <c r="Z42" i="41"/>
  <c r="AA42" i="41"/>
  <c r="AB42" i="41"/>
  <c r="U43" i="41"/>
  <c r="V43" i="41"/>
  <c r="W43" i="41"/>
  <c r="X43" i="41"/>
  <c r="Y43" i="41"/>
  <c r="Z43" i="41"/>
  <c r="AA43" i="41"/>
  <c r="AB43" i="41"/>
  <c r="U44" i="41"/>
  <c r="V44" i="41"/>
  <c r="W44" i="41"/>
  <c r="X44" i="41"/>
  <c r="Y44" i="41"/>
  <c r="Z44" i="41"/>
  <c r="AA44" i="41"/>
  <c r="AB44" i="41"/>
  <c r="U45" i="41"/>
  <c r="V45" i="41"/>
  <c r="W45" i="41"/>
  <c r="X45" i="41"/>
  <c r="Y45" i="41"/>
  <c r="Z45" i="41"/>
  <c r="AA45" i="41"/>
  <c r="AB45" i="41"/>
  <c r="U46" i="41"/>
  <c r="V46" i="41"/>
  <c r="W46" i="41"/>
  <c r="X46" i="41"/>
  <c r="Y46" i="41"/>
  <c r="Z46" i="41"/>
  <c r="AA46" i="41"/>
  <c r="AB46" i="41"/>
  <c r="U47" i="41"/>
  <c r="V47" i="41"/>
  <c r="W47" i="41"/>
  <c r="X47" i="41"/>
  <c r="Y47" i="41"/>
  <c r="Z47" i="41"/>
  <c r="AA47" i="41"/>
  <c r="AB47" i="41"/>
  <c r="U48" i="41"/>
  <c r="V48" i="41"/>
  <c r="W48" i="41"/>
  <c r="X48" i="41"/>
  <c r="Y48" i="41"/>
  <c r="Z48" i="41"/>
  <c r="AA48" i="41"/>
  <c r="AB48" i="41"/>
  <c r="U49" i="41"/>
  <c r="V49" i="41"/>
  <c r="W49" i="41"/>
  <c r="X49" i="41"/>
  <c r="Y49" i="41"/>
  <c r="Z49" i="41"/>
  <c r="AA49" i="41"/>
  <c r="AB49" i="41"/>
  <c r="U50" i="41"/>
  <c r="V50" i="41"/>
  <c r="W50" i="41"/>
  <c r="X50" i="41"/>
  <c r="Y50" i="41"/>
  <c r="Z50" i="41"/>
  <c r="AA50" i="41"/>
  <c r="AB50" i="41"/>
  <c r="AF9" i="41"/>
  <c r="AG9" i="41" a="1"/>
  <c r="AG9" i="41"/>
  <c r="AF11" i="41"/>
  <c r="AF10" i="41"/>
  <c r="AG11" i="41" a="1"/>
  <c r="AG11" i="41"/>
  <c r="AH11" i="41"/>
  <c r="AG10" i="41" a="1"/>
  <c r="AG10" i="41"/>
  <c r="AH10" i="41"/>
  <c r="AH9" i="41"/>
  <c r="X7" i="40"/>
  <c r="U7" i="40"/>
  <c r="V7" i="40"/>
  <c r="W7" i="40"/>
  <c r="Y7" i="40"/>
  <c r="Z7" i="40"/>
  <c r="AA7" i="40"/>
  <c r="AB7" i="40"/>
  <c r="X8" i="40"/>
  <c r="U8" i="40"/>
  <c r="V8" i="40"/>
  <c r="W8" i="40"/>
  <c r="Y8" i="40"/>
  <c r="Z8" i="40"/>
  <c r="AA8" i="40"/>
  <c r="AB8" i="40"/>
  <c r="X9" i="40"/>
  <c r="U9" i="40"/>
  <c r="V9" i="40"/>
  <c r="W9" i="40"/>
  <c r="Y9" i="40"/>
  <c r="Z9" i="40"/>
  <c r="AA9" i="40"/>
  <c r="AB9" i="40"/>
  <c r="X10" i="40"/>
  <c r="U10" i="40"/>
  <c r="V10" i="40"/>
  <c r="W10" i="40"/>
  <c r="Y10" i="40"/>
  <c r="Z10" i="40"/>
  <c r="AA10" i="40"/>
  <c r="AB10" i="40"/>
  <c r="X11" i="40"/>
  <c r="U11" i="40"/>
  <c r="V11" i="40"/>
  <c r="W11" i="40"/>
  <c r="Y11" i="40"/>
  <c r="Z11" i="40"/>
  <c r="AA11" i="40"/>
  <c r="AB11" i="40"/>
  <c r="X12" i="40"/>
  <c r="U12" i="40"/>
  <c r="V12" i="40"/>
  <c r="W12" i="40"/>
  <c r="Y12" i="40"/>
  <c r="Z12" i="40"/>
  <c r="AA12" i="40"/>
  <c r="AB12" i="40"/>
  <c r="X13" i="40"/>
  <c r="U13" i="40"/>
  <c r="V13" i="40"/>
  <c r="W13" i="40"/>
  <c r="Y13" i="40"/>
  <c r="Z13" i="40"/>
  <c r="AA13" i="40"/>
  <c r="AB13" i="40"/>
  <c r="X14" i="40"/>
  <c r="U14" i="40"/>
  <c r="V14" i="40"/>
  <c r="W14" i="40"/>
  <c r="Y14" i="40"/>
  <c r="Z14" i="40"/>
  <c r="AA14" i="40"/>
  <c r="AB14" i="40"/>
  <c r="X15" i="40"/>
  <c r="U15" i="40"/>
  <c r="V15" i="40"/>
  <c r="W15" i="40"/>
  <c r="Y15" i="40"/>
  <c r="Z15" i="40"/>
  <c r="AA15" i="40"/>
  <c r="AB15" i="40"/>
  <c r="X16" i="40"/>
  <c r="U16" i="40"/>
  <c r="V16" i="40"/>
  <c r="W16" i="40"/>
  <c r="Y16" i="40"/>
  <c r="Z16" i="40"/>
  <c r="AA16" i="40"/>
  <c r="AB16" i="40"/>
  <c r="X17" i="40"/>
  <c r="U17" i="40"/>
  <c r="V17" i="40"/>
  <c r="W17" i="40"/>
  <c r="Y17" i="40"/>
  <c r="Z17" i="40"/>
  <c r="AA17" i="40"/>
  <c r="AB17" i="40"/>
  <c r="X18" i="40"/>
  <c r="U18" i="40"/>
  <c r="V18" i="40"/>
  <c r="W18" i="40"/>
  <c r="Y18" i="40"/>
  <c r="Z18" i="40"/>
  <c r="AA18" i="40"/>
  <c r="AB18" i="40"/>
  <c r="X19" i="40"/>
  <c r="U19" i="40"/>
  <c r="V19" i="40"/>
  <c r="W19" i="40"/>
  <c r="Y19" i="40"/>
  <c r="Z19" i="40"/>
  <c r="AA19" i="40"/>
  <c r="AB19" i="40"/>
  <c r="X20" i="40"/>
  <c r="U20" i="40"/>
  <c r="V20" i="40"/>
  <c r="W20" i="40"/>
  <c r="Y20" i="40"/>
  <c r="Z20" i="40"/>
  <c r="AA20" i="40"/>
  <c r="AB20" i="40"/>
  <c r="X21" i="40"/>
  <c r="U21" i="40"/>
  <c r="V21" i="40"/>
  <c r="W21" i="40"/>
  <c r="Y21" i="40"/>
  <c r="Z21" i="40"/>
  <c r="AA21" i="40"/>
  <c r="AB21" i="40"/>
  <c r="X22" i="40"/>
  <c r="U22" i="40"/>
  <c r="V22" i="40"/>
  <c r="W22" i="40"/>
  <c r="Y22" i="40"/>
  <c r="Z22" i="40"/>
  <c r="AA22" i="40"/>
  <c r="AB22" i="40"/>
  <c r="X23" i="40"/>
  <c r="U23" i="40"/>
  <c r="V23" i="40"/>
  <c r="W23" i="40"/>
  <c r="Y23" i="40"/>
  <c r="Z23" i="40"/>
  <c r="AA23" i="40"/>
  <c r="AB23" i="40"/>
  <c r="X24" i="40"/>
  <c r="U24" i="40"/>
  <c r="V24" i="40"/>
  <c r="W24" i="40"/>
  <c r="Y24" i="40"/>
  <c r="Z24" i="40"/>
  <c r="AA24" i="40"/>
  <c r="AB24" i="40"/>
  <c r="X25" i="40"/>
  <c r="U25" i="40"/>
  <c r="V25" i="40"/>
  <c r="W25" i="40"/>
  <c r="Y25" i="40"/>
  <c r="Z25" i="40"/>
  <c r="AA25" i="40"/>
  <c r="AB25" i="40"/>
  <c r="X26" i="40"/>
  <c r="U26" i="40"/>
  <c r="V26" i="40"/>
  <c r="W26" i="40"/>
  <c r="Y26" i="40"/>
  <c r="Z26" i="40"/>
  <c r="AA26" i="40"/>
  <c r="AB26" i="40"/>
  <c r="X27" i="40"/>
  <c r="U27" i="40"/>
  <c r="V27" i="40"/>
  <c r="W27" i="40"/>
  <c r="Y27" i="40"/>
  <c r="Z27" i="40"/>
  <c r="AA27" i="40"/>
  <c r="AB27" i="40"/>
  <c r="X28" i="40"/>
  <c r="U28" i="40"/>
  <c r="V28" i="40"/>
  <c r="W28" i="40"/>
  <c r="Y28" i="40"/>
  <c r="Z28" i="40"/>
  <c r="AA28" i="40"/>
  <c r="AB28" i="40"/>
  <c r="X29" i="40"/>
  <c r="U29" i="40"/>
  <c r="V29" i="40"/>
  <c r="W29" i="40"/>
  <c r="Y29" i="40"/>
  <c r="Z29" i="40"/>
  <c r="AA29" i="40"/>
  <c r="AB29" i="40"/>
  <c r="X30" i="40"/>
  <c r="U30" i="40"/>
  <c r="V30" i="40"/>
  <c r="W30" i="40"/>
  <c r="Y30" i="40"/>
  <c r="Z30" i="40"/>
  <c r="AA30" i="40"/>
  <c r="AB30" i="40"/>
  <c r="X31" i="40"/>
  <c r="U31" i="40"/>
  <c r="V31" i="40"/>
  <c r="W31" i="40"/>
  <c r="Y31" i="40"/>
  <c r="Z31" i="40"/>
  <c r="AA31" i="40"/>
  <c r="AB31" i="40"/>
  <c r="X32" i="40"/>
  <c r="U32" i="40"/>
  <c r="V32" i="40"/>
  <c r="W32" i="40"/>
  <c r="Y32" i="40"/>
  <c r="Z32" i="40"/>
  <c r="AA32" i="40"/>
  <c r="AB32" i="40"/>
  <c r="X33" i="40"/>
  <c r="U33" i="40"/>
  <c r="V33" i="40"/>
  <c r="W33" i="40"/>
  <c r="Y33" i="40"/>
  <c r="Z33" i="40"/>
  <c r="AA33" i="40"/>
  <c r="AB33" i="40"/>
  <c r="X34" i="40"/>
  <c r="U34" i="40"/>
  <c r="V34" i="40"/>
  <c r="W34" i="40"/>
  <c r="Y34" i="40"/>
  <c r="Z34" i="40"/>
  <c r="AA34" i="40"/>
  <c r="AB34" i="40"/>
  <c r="X35" i="40"/>
  <c r="U35" i="40"/>
  <c r="V35" i="40"/>
  <c r="W35" i="40"/>
  <c r="Y35" i="40"/>
  <c r="Z35" i="40"/>
  <c r="AA35" i="40"/>
  <c r="AB35" i="40"/>
  <c r="X36" i="40"/>
  <c r="U36" i="40"/>
  <c r="V36" i="40"/>
  <c r="W36" i="40"/>
  <c r="Y36" i="40"/>
  <c r="Z36" i="40"/>
  <c r="AA36" i="40"/>
  <c r="AB36" i="40"/>
  <c r="X37" i="40"/>
  <c r="U37" i="40"/>
  <c r="V37" i="40"/>
  <c r="W37" i="40"/>
  <c r="Y37" i="40"/>
  <c r="Z37" i="40"/>
  <c r="AA37" i="40"/>
  <c r="AB37" i="40"/>
  <c r="X38" i="40"/>
  <c r="U38" i="40"/>
  <c r="V38" i="40"/>
  <c r="W38" i="40"/>
  <c r="Y38" i="40"/>
  <c r="Z38" i="40"/>
  <c r="AA38" i="40"/>
  <c r="AB38" i="40"/>
  <c r="X39" i="40"/>
  <c r="U39" i="40"/>
  <c r="V39" i="40"/>
  <c r="W39" i="40"/>
  <c r="Y39" i="40"/>
  <c r="Z39" i="40"/>
  <c r="AA39" i="40"/>
  <c r="AB39" i="40"/>
  <c r="X40" i="40"/>
  <c r="U40" i="40"/>
  <c r="V40" i="40"/>
  <c r="W40" i="40"/>
  <c r="Y40" i="40"/>
  <c r="Z40" i="40"/>
  <c r="AA40" i="40"/>
  <c r="AB40" i="40"/>
  <c r="X41" i="40"/>
  <c r="U41" i="40"/>
  <c r="V41" i="40"/>
  <c r="W41" i="40"/>
  <c r="Y41" i="40"/>
  <c r="Z41" i="40"/>
  <c r="AA41" i="40"/>
  <c r="AB41" i="40"/>
  <c r="X42" i="40"/>
  <c r="U42" i="40"/>
  <c r="V42" i="40"/>
  <c r="W42" i="40"/>
  <c r="Y42" i="40"/>
  <c r="Z42" i="40"/>
  <c r="AA42" i="40"/>
  <c r="AB42" i="40"/>
  <c r="X43" i="40"/>
  <c r="U43" i="40"/>
  <c r="V43" i="40"/>
  <c r="W43" i="40"/>
  <c r="Y43" i="40"/>
  <c r="Z43" i="40"/>
  <c r="AA43" i="40"/>
  <c r="AB43" i="40"/>
  <c r="X44" i="40"/>
  <c r="U44" i="40"/>
  <c r="V44" i="40"/>
  <c r="W44" i="40"/>
  <c r="Y44" i="40"/>
  <c r="Z44" i="40"/>
  <c r="AA44" i="40"/>
  <c r="AB44" i="40"/>
  <c r="X45" i="40"/>
  <c r="U45" i="40"/>
  <c r="V45" i="40"/>
  <c r="W45" i="40"/>
  <c r="Y45" i="40"/>
  <c r="Z45" i="40"/>
  <c r="AA45" i="40"/>
  <c r="AB45" i="40"/>
  <c r="X46" i="40"/>
  <c r="U46" i="40"/>
  <c r="V46" i="40"/>
  <c r="W46" i="40"/>
  <c r="Y46" i="40"/>
  <c r="Z46" i="40"/>
  <c r="AA46" i="40"/>
  <c r="AB46" i="40"/>
  <c r="X47" i="40"/>
  <c r="U47" i="40"/>
  <c r="V47" i="40"/>
  <c r="W47" i="40"/>
  <c r="Y47" i="40"/>
  <c r="Z47" i="40"/>
  <c r="AA47" i="40"/>
  <c r="AB47" i="40"/>
  <c r="X48" i="40"/>
  <c r="U48" i="40"/>
  <c r="V48" i="40"/>
  <c r="W48" i="40"/>
  <c r="Y48" i="40"/>
  <c r="Z48" i="40"/>
  <c r="AA48" i="40"/>
  <c r="AB48" i="40"/>
  <c r="X49" i="40"/>
  <c r="U49" i="40"/>
  <c r="V49" i="40"/>
  <c r="W49" i="40"/>
  <c r="Y49" i="40"/>
  <c r="Z49" i="40"/>
  <c r="AA49" i="40"/>
  <c r="AB49" i="40"/>
  <c r="X50" i="40"/>
  <c r="U50" i="40"/>
  <c r="V50" i="40"/>
  <c r="W50" i="40"/>
  <c r="Y50" i="40"/>
  <c r="Z50" i="40"/>
  <c r="AA50" i="40"/>
  <c r="AB50" i="40"/>
  <c r="AF9" i="40"/>
  <c r="AG9" i="40" a="1"/>
  <c r="AG9" i="40"/>
  <c r="AF11" i="40"/>
  <c r="AF10" i="40"/>
  <c r="X7" i="39"/>
  <c r="U7" i="39"/>
  <c r="V7" i="39"/>
  <c r="W7" i="39"/>
  <c r="Y7" i="39"/>
  <c r="Z7" i="39"/>
  <c r="AA7" i="39"/>
  <c r="AB7" i="39"/>
  <c r="X8" i="39"/>
  <c r="U8" i="39"/>
  <c r="V8" i="39"/>
  <c r="W8" i="39"/>
  <c r="Y8" i="39"/>
  <c r="Z8" i="39"/>
  <c r="AA8" i="39"/>
  <c r="AB8" i="39"/>
  <c r="X9" i="39"/>
  <c r="U9" i="39"/>
  <c r="V9" i="39"/>
  <c r="W9" i="39"/>
  <c r="Y9" i="39"/>
  <c r="Z9" i="39"/>
  <c r="AA9" i="39"/>
  <c r="AB9" i="39"/>
  <c r="X10" i="39"/>
  <c r="U10" i="39"/>
  <c r="V10" i="39"/>
  <c r="W10" i="39"/>
  <c r="Y10" i="39"/>
  <c r="Z10" i="39"/>
  <c r="AA10" i="39"/>
  <c r="AB10" i="39"/>
  <c r="X11" i="39"/>
  <c r="U11" i="39"/>
  <c r="V11" i="39"/>
  <c r="W11" i="39"/>
  <c r="Y11" i="39"/>
  <c r="Z11" i="39"/>
  <c r="AA11" i="39"/>
  <c r="AB11" i="39"/>
  <c r="X12" i="39"/>
  <c r="U12" i="39"/>
  <c r="V12" i="39"/>
  <c r="W12" i="39"/>
  <c r="Y12" i="39"/>
  <c r="Z12" i="39"/>
  <c r="AA12" i="39"/>
  <c r="AB12" i="39"/>
  <c r="X13" i="39"/>
  <c r="U13" i="39"/>
  <c r="V13" i="39"/>
  <c r="W13" i="39"/>
  <c r="Y13" i="39"/>
  <c r="Z13" i="39"/>
  <c r="AA13" i="39"/>
  <c r="AB13" i="39"/>
  <c r="X14" i="39"/>
  <c r="U14" i="39"/>
  <c r="V14" i="39"/>
  <c r="W14" i="39"/>
  <c r="Y14" i="39"/>
  <c r="Z14" i="39"/>
  <c r="AA14" i="39"/>
  <c r="AB14" i="39"/>
  <c r="X15" i="39"/>
  <c r="U15" i="39"/>
  <c r="V15" i="39"/>
  <c r="W15" i="39"/>
  <c r="Y15" i="39"/>
  <c r="Z15" i="39"/>
  <c r="AA15" i="39"/>
  <c r="AB15" i="39"/>
  <c r="X16" i="39"/>
  <c r="U16" i="39"/>
  <c r="V16" i="39"/>
  <c r="W16" i="39"/>
  <c r="Y16" i="39"/>
  <c r="Z16" i="39"/>
  <c r="AA16" i="39"/>
  <c r="AB16" i="39"/>
  <c r="X17" i="39"/>
  <c r="U17" i="39"/>
  <c r="V17" i="39"/>
  <c r="W17" i="39"/>
  <c r="Y17" i="39"/>
  <c r="Z17" i="39"/>
  <c r="AA17" i="39"/>
  <c r="AB17" i="39"/>
  <c r="X18" i="39"/>
  <c r="U18" i="39"/>
  <c r="V18" i="39"/>
  <c r="W18" i="39"/>
  <c r="Y18" i="39"/>
  <c r="Z18" i="39"/>
  <c r="AA18" i="39"/>
  <c r="AB18" i="39"/>
  <c r="X19" i="39"/>
  <c r="U19" i="39"/>
  <c r="V19" i="39"/>
  <c r="W19" i="39"/>
  <c r="Y19" i="39"/>
  <c r="Z19" i="39"/>
  <c r="AA19" i="39"/>
  <c r="AB19" i="39"/>
  <c r="X20" i="39"/>
  <c r="U20" i="39"/>
  <c r="V20" i="39"/>
  <c r="W20" i="39"/>
  <c r="Y20" i="39"/>
  <c r="Z20" i="39"/>
  <c r="AA20" i="39"/>
  <c r="AB20" i="39"/>
  <c r="X21" i="39"/>
  <c r="U21" i="39"/>
  <c r="V21" i="39"/>
  <c r="W21" i="39"/>
  <c r="Y21" i="39"/>
  <c r="Z21" i="39"/>
  <c r="AA21" i="39"/>
  <c r="AB21" i="39"/>
  <c r="X22" i="39"/>
  <c r="U22" i="39"/>
  <c r="V22" i="39"/>
  <c r="W22" i="39"/>
  <c r="Y22" i="39"/>
  <c r="Z22" i="39"/>
  <c r="AA22" i="39"/>
  <c r="AB22" i="39"/>
  <c r="X23" i="39"/>
  <c r="U23" i="39"/>
  <c r="V23" i="39"/>
  <c r="W23" i="39"/>
  <c r="Y23" i="39"/>
  <c r="Z23" i="39"/>
  <c r="AA23" i="39"/>
  <c r="AB23" i="39"/>
  <c r="X24" i="39"/>
  <c r="U24" i="39"/>
  <c r="V24" i="39"/>
  <c r="W24" i="39"/>
  <c r="Y24" i="39"/>
  <c r="Z24" i="39"/>
  <c r="AA24" i="39"/>
  <c r="AB24" i="39"/>
  <c r="X25" i="39"/>
  <c r="U25" i="39"/>
  <c r="V25" i="39"/>
  <c r="W25" i="39"/>
  <c r="Y25" i="39"/>
  <c r="Z25" i="39"/>
  <c r="AA25" i="39"/>
  <c r="AB25" i="39"/>
  <c r="X26" i="39"/>
  <c r="U26" i="39"/>
  <c r="V26" i="39"/>
  <c r="W26" i="39"/>
  <c r="Y26" i="39"/>
  <c r="Z26" i="39"/>
  <c r="AA26" i="39"/>
  <c r="AB26" i="39"/>
  <c r="X27" i="39"/>
  <c r="U27" i="39"/>
  <c r="V27" i="39"/>
  <c r="W27" i="39"/>
  <c r="Y27" i="39"/>
  <c r="Z27" i="39"/>
  <c r="AA27" i="39"/>
  <c r="AB27" i="39"/>
  <c r="X28" i="39"/>
  <c r="U28" i="39"/>
  <c r="V28" i="39"/>
  <c r="W28" i="39"/>
  <c r="Y28" i="39"/>
  <c r="Z28" i="39"/>
  <c r="AA28" i="39"/>
  <c r="AB28" i="39"/>
  <c r="X29" i="39"/>
  <c r="U29" i="39"/>
  <c r="V29" i="39"/>
  <c r="W29" i="39"/>
  <c r="Y29" i="39"/>
  <c r="Z29" i="39"/>
  <c r="AA29" i="39"/>
  <c r="AB29" i="39"/>
  <c r="X30" i="39"/>
  <c r="U30" i="39"/>
  <c r="V30" i="39"/>
  <c r="W30" i="39"/>
  <c r="Y30" i="39"/>
  <c r="Z30" i="39"/>
  <c r="AA30" i="39"/>
  <c r="AB30" i="39"/>
  <c r="X31" i="39"/>
  <c r="U31" i="39"/>
  <c r="V31" i="39"/>
  <c r="W31" i="39"/>
  <c r="Y31" i="39"/>
  <c r="Z31" i="39"/>
  <c r="AA31" i="39"/>
  <c r="AB31" i="39"/>
  <c r="X32" i="39"/>
  <c r="U32" i="39"/>
  <c r="V32" i="39"/>
  <c r="W32" i="39"/>
  <c r="Y32" i="39"/>
  <c r="Z32" i="39"/>
  <c r="AA32" i="39"/>
  <c r="AB32" i="39"/>
  <c r="X33" i="39"/>
  <c r="U33" i="39"/>
  <c r="V33" i="39"/>
  <c r="W33" i="39"/>
  <c r="Y33" i="39"/>
  <c r="Z33" i="39"/>
  <c r="AA33" i="39"/>
  <c r="AB33" i="39"/>
  <c r="X34" i="39"/>
  <c r="U34" i="39"/>
  <c r="V34" i="39"/>
  <c r="W34" i="39"/>
  <c r="Y34" i="39"/>
  <c r="Z34" i="39"/>
  <c r="AA34" i="39"/>
  <c r="AB34" i="39"/>
  <c r="X35" i="39"/>
  <c r="U35" i="39"/>
  <c r="V35" i="39"/>
  <c r="W35" i="39"/>
  <c r="Y35" i="39"/>
  <c r="Z35" i="39"/>
  <c r="AA35" i="39"/>
  <c r="AB35" i="39"/>
  <c r="X36" i="39"/>
  <c r="U36" i="39"/>
  <c r="V36" i="39"/>
  <c r="W36" i="39"/>
  <c r="Y36" i="39"/>
  <c r="Z36" i="39"/>
  <c r="AA36" i="39"/>
  <c r="AB36" i="39"/>
  <c r="X37" i="39"/>
  <c r="U37" i="39"/>
  <c r="V37" i="39"/>
  <c r="W37" i="39"/>
  <c r="Y37" i="39"/>
  <c r="Z37" i="39"/>
  <c r="AA37" i="39"/>
  <c r="AB37" i="39"/>
  <c r="X38" i="39"/>
  <c r="U38" i="39"/>
  <c r="V38" i="39"/>
  <c r="W38" i="39"/>
  <c r="Y38" i="39"/>
  <c r="Z38" i="39"/>
  <c r="AA38" i="39"/>
  <c r="AB38" i="39"/>
  <c r="X39" i="39"/>
  <c r="U39" i="39"/>
  <c r="V39" i="39"/>
  <c r="W39" i="39"/>
  <c r="Y39" i="39"/>
  <c r="Z39" i="39"/>
  <c r="AA39" i="39"/>
  <c r="AB39" i="39"/>
  <c r="X40" i="39"/>
  <c r="U40" i="39"/>
  <c r="V40" i="39"/>
  <c r="W40" i="39"/>
  <c r="Y40" i="39"/>
  <c r="Z40" i="39"/>
  <c r="AA40" i="39"/>
  <c r="AB40" i="39"/>
  <c r="X41" i="39"/>
  <c r="U41" i="39"/>
  <c r="V41" i="39"/>
  <c r="W41" i="39"/>
  <c r="Y41" i="39"/>
  <c r="Z41" i="39"/>
  <c r="AA41" i="39"/>
  <c r="AB41" i="39"/>
  <c r="X42" i="39"/>
  <c r="U42" i="39"/>
  <c r="V42" i="39"/>
  <c r="W42" i="39"/>
  <c r="Y42" i="39"/>
  <c r="Z42" i="39"/>
  <c r="AA42" i="39"/>
  <c r="AB42" i="39"/>
  <c r="X43" i="39"/>
  <c r="U43" i="39"/>
  <c r="V43" i="39"/>
  <c r="W43" i="39"/>
  <c r="Y43" i="39"/>
  <c r="Z43" i="39"/>
  <c r="AA43" i="39"/>
  <c r="AB43" i="39"/>
  <c r="X44" i="39"/>
  <c r="U44" i="39"/>
  <c r="V44" i="39"/>
  <c r="W44" i="39"/>
  <c r="Y44" i="39"/>
  <c r="Z44" i="39"/>
  <c r="AA44" i="39"/>
  <c r="AB44" i="39"/>
  <c r="X45" i="39"/>
  <c r="U45" i="39"/>
  <c r="V45" i="39"/>
  <c r="W45" i="39"/>
  <c r="Y45" i="39"/>
  <c r="Z45" i="39"/>
  <c r="AA45" i="39"/>
  <c r="AB45" i="39"/>
  <c r="X46" i="39"/>
  <c r="U46" i="39"/>
  <c r="V46" i="39"/>
  <c r="W46" i="39"/>
  <c r="Y46" i="39"/>
  <c r="Z46" i="39"/>
  <c r="AA46" i="39"/>
  <c r="AB46" i="39"/>
  <c r="X47" i="39"/>
  <c r="U47" i="39"/>
  <c r="V47" i="39"/>
  <c r="W47" i="39"/>
  <c r="Y47" i="39"/>
  <c r="Z47" i="39"/>
  <c r="AA47" i="39"/>
  <c r="AB47" i="39"/>
  <c r="X48" i="39"/>
  <c r="U48" i="39"/>
  <c r="V48" i="39"/>
  <c r="W48" i="39"/>
  <c r="Y48" i="39"/>
  <c r="Z48" i="39"/>
  <c r="AA48" i="39"/>
  <c r="AB48" i="39"/>
  <c r="X49" i="39"/>
  <c r="U49" i="39"/>
  <c r="V49" i="39"/>
  <c r="W49" i="39"/>
  <c r="Y49" i="39"/>
  <c r="Z49" i="39"/>
  <c r="AA49" i="39"/>
  <c r="AB49" i="39"/>
  <c r="X50" i="39"/>
  <c r="U50" i="39"/>
  <c r="V50" i="39"/>
  <c r="W50" i="39"/>
  <c r="Y50" i="39"/>
  <c r="Z50" i="39"/>
  <c r="AA50" i="39"/>
  <c r="AB50" i="39"/>
  <c r="AG11" i="40" a="1"/>
  <c r="AG11" i="40"/>
  <c r="AH11" i="40"/>
  <c r="AG10" i="40" a="1"/>
  <c r="AG10" i="40"/>
  <c r="AH10" i="40"/>
  <c r="AH9" i="40"/>
  <c r="AF10" i="39"/>
  <c r="AF9" i="39"/>
  <c r="AG10" i="39" a="1"/>
  <c r="AG10" i="39"/>
  <c r="AF11" i="39"/>
  <c r="AG11" i="39" a="1"/>
  <c r="AG11" i="39"/>
  <c r="AG9" i="39" a="1"/>
  <c r="AG9" i="39"/>
  <c r="AH11" i="39"/>
  <c r="AH10" i="39"/>
  <c r="AH9" i="39"/>
  <c r="X7" i="38"/>
  <c r="U7" i="38"/>
  <c r="V7" i="38"/>
  <c r="W7" i="38"/>
  <c r="Y7" i="38"/>
  <c r="Z7" i="38"/>
  <c r="AA7" i="38"/>
  <c r="AB7" i="38"/>
  <c r="X8" i="38"/>
  <c r="U8" i="38"/>
  <c r="V8" i="38"/>
  <c r="W8" i="38"/>
  <c r="Y8" i="38"/>
  <c r="Z8" i="38"/>
  <c r="AA8" i="38"/>
  <c r="AB8" i="38"/>
  <c r="X9" i="38"/>
  <c r="U9" i="38"/>
  <c r="V9" i="38"/>
  <c r="W9" i="38"/>
  <c r="Y9" i="38"/>
  <c r="Z9" i="38"/>
  <c r="AA9" i="38"/>
  <c r="AB9" i="38"/>
  <c r="X10" i="38"/>
  <c r="U10" i="38"/>
  <c r="V10" i="38"/>
  <c r="W10" i="38"/>
  <c r="Y10" i="38"/>
  <c r="Z10" i="38"/>
  <c r="AA10" i="38"/>
  <c r="AB10" i="38"/>
  <c r="X11" i="38"/>
  <c r="U11" i="38"/>
  <c r="V11" i="38"/>
  <c r="W11" i="38"/>
  <c r="Y11" i="38"/>
  <c r="Z11" i="38"/>
  <c r="AA11" i="38"/>
  <c r="AB11" i="38"/>
  <c r="X12" i="38"/>
  <c r="U12" i="38"/>
  <c r="V12" i="38"/>
  <c r="W12" i="38"/>
  <c r="Y12" i="38"/>
  <c r="Z12" i="38"/>
  <c r="AA12" i="38"/>
  <c r="AB12" i="38"/>
  <c r="X13" i="38"/>
  <c r="U13" i="38"/>
  <c r="V13" i="38"/>
  <c r="W13" i="38"/>
  <c r="Y13" i="38"/>
  <c r="Z13" i="38"/>
  <c r="AA13" i="38"/>
  <c r="AB13" i="38"/>
  <c r="X14" i="38"/>
  <c r="U14" i="38"/>
  <c r="V14" i="38"/>
  <c r="W14" i="38"/>
  <c r="Y14" i="38"/>
  <c r="Z14" i="38"/>
  <c r="AA14" i="38"/>
  <c r="AB14" i="38"/>
  <c r="X15" i="38"/>
  <c r="U15" i="38"/>
  <c r="V15" i="38"/>
  <c r="W15" i="38"/>
  <c r="Y15" i="38"/>
  <c r="Z15" i="38"/>
  <c r="AA15" i="38"/>
  <c r="AB15" i="38"/>
  <c r="X16" i="38"/>
  <c r="U16" i="38"/>
  <c r="V16" i="38"/>
  <c r="W16" i="38"/>
  <c r="Y16" i="38"/>
  <c r="Z16" i="38"/>
  <c r="AA16" i="38"/>
  <c r="AB16" i="38"/>
  <c r="X17" i="38"/>
  <c r="U17" i="38"/>
  <c r="V17" i="38"/>
  <c r="W17" i="38"/>
  <c r="Y17" i="38"/>
  <c r="Z17" i="38"/>
  <c r="AA17" i="38"/>
  <c r="AB17" i="38"/>
  <c r="X18" i="38"/>
  <c r="U18" i="38"/>
  <c r="V18" i="38"/>
  <c r="W18" i="38"/>
  <c r="Y18" i="38"/>
  <c r="Z18" i="38"/>
  <c r="AA18" i="38"/>
  <c r="AB18" i="38"/>
  <c r="X19" i="38"/>
  <c r="U19" i="38"/>
  <c r="V19" i="38"/>
  <c r="W19" i="38"/>
  <c r="Y19" i="38"/>
  <c r="Z19" i="38"/>
  <c r="AA19" i="38"/>
  <c r="AB19" i="38"/>
  <c r="X20" i="38"/>
  <c r="U20" i="38"/>
  <c r="V20" i="38"/>
  <c r="W20" i="38"/>
  <c r="Y20" i="38"/>
  <c r="Z20" i="38"/>
  <c r="AA20" i="38"/>
  <c r="AB20" i="38"/>
  <c r="X21" i="38"/>
  <c r="U21" i="38"/>
  <c r="V21" i="38"/>
  <c r="W21" i="38"/>
  <c r="Y21" i="38"/>
  <c r="Z21" i="38"/>
  <c r="AA21" i="38"/>
  <c r="AB21" i="38"/>
  <c r="X22" i="38"/>
  <c r="U22" i="38"/>
  <c r="V22" i="38"/>
  <c r="W22" i="38"/>
  <c r="Y22" i="38"/>
  <c r="Z22" i="38"/>
  <c r="AA22" i="38"/>
  <c r="AB22" i="38"/>
  <c r="X23" i="38"/>
  <c r="U23" i="38"/>
  <c r="V23" i="38"/>
  <c r="W23" i="38"/>
  <c r="Y23" i="38"/>
  <c r="Z23" i="38"/>
  <c r="AA23" i="38"/>
  <c r="AB23" i="38"/>
  <c r="X24" i="38"/>
  <c r="U24" i="38"/>
  <c r="V24" i="38"/>
  <c r="W24" i="38"/>
  <c r="Y24" i="38"/>
  <c r="Z24" i="38"/>
  <c r="AA24" i="38"/>
  <c r="AB24" i="38"/>
  <c r="X25" i="38"/>
  <c r="U25" i="38"/>
  <c r="V25" i="38"/>
  <c r="W25" i="38"/>
  <c r="Y25" i="38"/>
  <c r="Z25" i="38"/>
  <c r="AA25" i="38"/>
  <c r="AB25" i="38"/>
  <c r="X26" i="38"/>
  <c r="U26" i="38"/>
  <c r="V26" i="38"/>
  <c r="W26" i="38"/>
  <c r="Y26" i="38"/>
  <c r="Z26" i="38"/>
  <c r="AA26" i="38"/>
  <c r="AB26" i="38"/>
  <c r="X27" i="38"/>
  <c r="U27" i="38"/>
  <c r="V27" i="38"/>
  <c r="W27" i="38"/>
  <c r="Y27" i="38"/>
  <c r="Z27" i="38"/>
  <c r="AA27" i="38"/>
  <c r="AB27" i="38"/>
  <c r="X28" i="38"/>
  <c r="U28" i="38"/>
  <c r="V28" i="38"/>
  <c r="W28" i="38"/>
  <c r="Y28" i="38"/>
  <c r="Z28" i="38"/>
  <c r="AA28" i="38"/>
  <c r="AB28" i="38"/>
  <c r="X29" i="38"/>
  <c r="U29" i="38"/>
  <c r="V29" i="38"/>
  <c r="W29" i="38"/>
  <c r="Y29" i="38"/>
  <c r="Z29" i="38"/>
  <c r="AA29" i="38"/>
  <c r="AB29" i="38"/>
  <c r="X30" i="38"/>
  <c r="U30" i="38"/>
  <c r="V30" i="38"/>
  <c r="W30" i="38"/>
  <c r="Y30" i="38"/>
  <c r="Z30" i="38"/>
  <c r="AA30" i="38"/>
  <c r="AB30" i="38"/>
  <c r="X31" i="38"/>
  <c r="U31" i="38"/>
  <c r="V31" i="38"/>
  <c r="W31" i="38"/>
  <c r="Y31" i="38"/>
  <c r="Z31" i="38"/>
  <c r="AA31" i="38"/>
  <c r="AB31" i="38"/>
  <c r="X32" i="38"/>
  <c r="U32" i="38"/>
  <c r="V32" i="38"/>
  <c r="W32" i="38"/>
  <c r="Y32" i="38"/>
  <c r="Z32" i="38"/>
  <c r="AA32" i="38"/>
  <c r="AB32" i="38"/>
  <c r="X33" i="38"/>
  <c r="U33" i="38"/>
  <c r="V33" i="38"/>
  <c r="W33" i="38"/>
  <c r="Y33" i="38"/>
  <c r="Z33" i="38"/>
  <c r="AA33" i="38"/>
  <c r="AB33" i="38"/>
  <c r="X34" i="38"/>
  <c r="U34" i="38"/>
  <c r="V34" i="38"/>
  <c r="W34" i="38"/>
  <c r="Y34" i="38"/>
  <c r="Z34" i="38"/>
  <c r="AA34" i="38"/>
  <c r="AB34" i="38"/>
  <c r="X35" i="38"/>
  <c r="U35" i="38"/>
  <c r="V35" i="38"/>
  <c r="W35" i="38"/>
  <c r="Y35" i="38"/>
  <c r="Z35" i="38"/>
  <c r="AA35" i="38"/>
  <c r="AB35" i="38"/>
  <c r="X36" i="38"/>
  <c r="U36" i="38"/>
  <c r="V36" i="38"/>
  <c r="W36" i="38"/>
  <c r="Y36" i="38"/>
  <c r="Z36" i="38"/>
  <c r="AA36" i="38"/>
  <c r="AB36" i="38"/>
  <c r="X37" i="38"/>
  <c r="U37" i="38"/>
  <c r="V37" i="38"/>
  <c r="W37" i="38"/>
  <c r="Y37" i="38"/>
  <c r="Z37" i="38"/>
  <c r="AA37" i="38"/>
  <c r="AB37" i="38"/>
  <c r="X38" i="38"/>
  <c r="U38" i="38"/>
  <c r="V38" i="38"/>
  <c r="W38" i="38"/>
  <c r="Y38" i="38"/>
  <c r="Z38" i="38"/>
  <c r="AA38" i="38"/>
  <c r="AB38" i="38"/>
  <c r="X39" i="38"/>
  <c r="U39" i="38"/>
  <c r="V39" i="38"/>
  <c r="W39" i="38"/>
  <c r="Y39" i="38"/>
  <c r="Z39" i="38"/>
  <c r="AA39" i="38"/>
  <c r="AB39" i="38"/>
  <c r="X40" i="38"/>
  <c r="U40" i="38"/>
  <c r="V40" i="38"/>
  <c r="W40" i="38"/>
  <c r="Y40" i="38"/>
  <c r="Z40" i="38"/>
  <c r="AA40" i="38"/>
  <c r="AB40" i="38"/>
  <c r="X41" i="38"/>
  <c r="U41" i="38"/>
  <c r="V41" i="38"/>
  <c r="W41" i="38"/>
  <c r="Y41" i="38"/>
  <c r="Z41" i="38"/>
  <c r="AA41" i="38"/>
  <c r="AB41" i="38"/>
  <c r="X42" i="38"/>
  <c r="U42" i="38"/>
  <c r="V42" i="38"/>
  <c r="W42" i="38"/>
  <c r="Y42" i="38"/>
  <c r="Z42" i="38"/>
  <c r="AA42" i="38"/>
  <c r="AB42" i="38"/>
  <c r="X43" i="38"/>
  <c r="U43" i="38"/>
  <c r="V43" i="38"/>
  <c r="W43" i="38"/>
  <c r="Y43" i="38"/>
  <c r="Z43" i="38"/>
  <c r="AA43" i="38"/>
  <c r="AB43" i="38"/>
  <c r="X44" i="38"/>
  <c r="U44" i="38"/>
  <c r="V44" i="38"/>
  <c r="W44" i="38"/>
  <c r="Y44" i="38"/>
  <c r="Z44" i="38"/>
  <c r="AA44" i="38"/>
  <c r="AB44" i="38"/>
  <c r="X45" i="38"/>
  <c r="U45" i="38"/>
  <c r="V45" i="38"/>
  <c r="W45" i="38"/>
  <c r="Y45" i="38"/>
  <c r="Z45" i="38"/>
  <c r="AA45" i="38"/>
  <c r="AB45" i="38"/>
  <c r="X46" i="38"/>
  <c r="U46" i="38"/>
  <c r="V46" i="38"/>
  <c r="W46" i="38"/>
  <c r="Y46" i="38"/>
  <c r="Z46" i="38"/>
  <c r="AA46" i="38"/>
  <c r="AB46" i="38"/>
  <c r="X47" i="38"/>
  <c r="U47" i="38"/>
  <c r="V47" i="38"/>
  <c r="W47" i="38"/>
  <c r="Y47" i="38"/>
  <c r="Z47" i="38"/>
  <c r="AA47" i="38"/>
  <c r="AB47" i="38"/>
  <c r="X48" i="38"/>
  <c r="U48" i="38"/>
  <c r="V48" i="38"/>
  <c r="W48" i="38"/>
  <c r="Y48" i="38"/>
  <c r="Z48" i="38"/>
  <c r="AA48" i="38"/>
  <c r="AB48" i="38"/>
  <c r="X49" i="38"/>
  <c r="U49" i="38"/>
  <c r="V49" i="38"/>
  <c r="W49" i="38"/>
  <c r="Y49" i="38"/>
  <c r="Z49" i="38"/>
  <c r="AA49" i="38"/>
  <c r="AB49" i="38"/>
  <c r="X50" i="38"/>
  <c r="U50" i="38"/>
  <c r="V50" i="38"/>
  <c r="W50" i="38"/>
  <c r="Y50" i="38"/>
  <c r="Z50" i="38"/>
  <c r="AA50" i="38"/>
  <c r="AB50" i="38"/>
  <c r="AF10" i="38"/>
  <c r="AF9" i="38"/>
  <c r="AG10" i="38" a="1"/>
  <c r="AG10" i="38"/>
  <c r="AF11" i="38"/>
  <c r="AG11" i="38" a="1"/>
  <c r="AG11" i="38"/>
  <c r="AG9" i="38" a="1"/>
  <c r="AG9" i="38"/>
  <c r="AH11" i="38"/>
  <c r="AH10" i="38"/>
  <c r="AH9" i="38"/>
  <c r="X7" i="37"/>
  <c r="AA7" i="37"/>
  <c r="U7" i="37"/>
  <c r="V7" i="37"/>
  <c r="W7" i="37"/>
  <c r="Y7" i="37"/>
  <c r="Z7" i="37"/>
  <c r="AB7" i="37"/>
  <c r="X8" i="37"/>
  <c r="AA8" i="37"/>
  <c r="U8" i="37"/>
  <c r="V8" i="37"/>
  <c r="W8" i="37"/>
  <c r="Y8" i="37"/>
  <c r="Z8" i="37"/>
  <c r="AB8" i="37"/>
  <c r="X9" i="37"/>
  <c r="AA9" i="37"/>
  <c r="U9" i="37"/>
  <c r="V9" i="37"/>
  <c r="W9" i="37"/>
  <c r="Y9" i="37"/>
  <c r="Z9" i="37"/>
  <c r="AB9" i="37"/>
  <c r="X10" i="37"/>
  <c r="AA10" i="37"/>
  <c r="U10" i="37"/>
  <c r="V10" i="37"/>
  <c r="W10" i="37"/>
  <c r="Y10" i="37"/>
  <c r="Z10" i="37"/>
  <c r="AB10" i="37"/>
  <c r="X11" i="37"/>
  <c r="AA11" i="37"/>
  <c r="U11" i="37"/>
  <c r="V11" i="37"/>
  <c r="W11" i="37"/>
  <c r="Y11" i="37"/>
  <c r="Z11" i="37"/>
  <c r="AB11" i="37"/>
  <c r="X12" i="37"/>
  <c r="AA12" i="37"/>
  <c r="U12" i="37"/>
  <c r="V12" i="37"/>
  <c r="W12" i="37"/>
  <c r="Y12" i="37"/>
  <c r="Z12" i="37"/>
  <c r="AB12" i="37"/>
  <c r="X13" i="37"/>
  <c r="AA13" i="37"/>
  <c r="U13" i="37"/>
  <c r="V13" i="37"/>
  <c r="W13" i="37"/>
  <c r="Y13" i="37"/>
  <c r="Z13" i="37"/>
  <c r="AB13" i="37"/>
  <c r="X14" i="37"/>
  <c r="AA14" i="37"/>
  <c r="U14" i="37"/>
  <c r="V14" i="37"/>
  <c r="W14" i="37"/>
  <c r="Y14" i="37"/>
  <c r="Z14" i="37"/>
  <c r="AB14" i="37"/>
  <c r="X15" i="37"/>
  <c r="AA15" i="37"/>
  <c r="U15" i="37"/>
  <c r="V15" i="37"/>
  <c r="W15" i="37"/>
  <c r="Y15" i="37"/>
  <c r="Z15" i="37"/>
  <c r="AB15" i="37"/>
  <c r="X16" i="37"/>
  <c r="AA16" i="37"/>
  <c r="U16" i="37"/>
  <c r="V16" i="37"/>
  <c r="W16" i="37"/>
  <c r="Y16" i="37"/>
  <c r="Z16" i="37"/>
  <c r="AB16" i="37"/>
  <c r="X17" i="37"/>
  <c r="AA17" i="37"/>
  <c r="U17" i="37"/>
  <c r="V17" i="37"/>
  <c r="W17" i="37"/>
  <c r="Y17" i="37"/>
  <c r="Z17" i="37"/>
  <c r="AB17" i="37"/>
  <c r="X18" i="37"/>
  <c r="AA18" i="37"/>
  <c r="U18" i="37"/>
  <c r="V18" i="37"/>
  <c r="W18" i="37"/>
  <c r="Y18" i="37"/>
  <c r="Z18" i="37"/>
  <c r="AB18" i="37"/>
  <c r="X19" i="37"/>
  <c r="AA19" i="37"/>
  <c r="U19" i="37"/>
  <c r="V19" i="37"/>
  <c r="W19" i="37"/>
  <c r="Y19" i="37"/>
  <c r="Z19" i="37"/>
  <c r="AB19" i="37"/>
  <c r="X20" i="37"/>
  <c r="AA20" i="37"/>
  <c r="U20" i="37"/>
  <c r="V20" i="37"/>
  <c r="W20" i="37"/>
  <c r="Y20" i="37"/>
  <c r="Z20" i="37"/>
  <c r="AB20" i="37"/>
  <c r="X21" i="37"/>
  <c r="AA21" i="37"/>
  <c r="U21" i="37"/>
  <c r="V21" i="37"/>
  <c r="W21" i="37"/>
  <c r="Y21" i="37"/>
  <c r="Z21" i="37"/>
  <c r="AB21" i="37"/>
  <c r="X22" i="37"/>
  <c r="AA22" i="37"/>
  <c r="U22" i="37"/>
  <c r="V22" i="37"/>
  <c r="W22" i="37"/>
  <c r="Y22" i="37"/>
  <c r="Z22" i="37"/>
  <c r="AB22" i="37"/>
  <c r="X23" i="37"/>
  <c r="AA23" i="37"/>
  <c r="U23" i="37"/>
  <c r="V23" i="37"/>
  <c r="W23" i="37"/>
  <c r="Y23" i="37"/>
  <c r="Z23" i="37"/>
  <c r="AB23" i="37"/>
  <c r="X24" i="37"/>
  <c r="AA24" i="37"/>
  <c r="U24" i="37"/>
  <c r="V24" i="37"/>
  <c r="W24" i="37"/>
  <c r="Y24" i="37"/>
  <c r="Z24" i="37"/>
  <c r="AB24" i="37"/>
  <c r="X25" i="37"/>
  <c r="AA25" i="37"/>
  <c r="U25" i="37"/>
  <c r="V25" i="37"/>
  <c r="W25" i="37"/>
  <c r="Y25" i="37"/>
  <c r="Z25" i="37"/>
  <c r="AB25" i="37"/>
  <c r="X26" i="37"/>
  <c r="AA26" i="37"/>
  <c r="U26" i="37"/>
  <c r="V26" i="37"/>
  <c r="W26" i="37"/>
  <c r="Y26" i="37"/>
  <c r="Z26" i="37"/>
  <c r="AB26" i="37"/>
  <c r="X27" i="37"/>
  <c r="AA27" i="37"/>
  <c r="U27" i="37"/>
  <c r="V27" i="37"/>
  <c r="W27" i="37"/>
  <c r="Y27" i="37"/>
  <c r="Z27" i="37"/>
  <c r="AB27" i="37"/>
  <c r="X28" i="37"/>
  <c r="AA28" i="37"/>
  <c r="U28" i="37"/>
  <c r="V28" i="37"/>
  <c r="W28" i="37"/>
  <c r="Y28" i="37"/>
  <c r="Z28" i="37"/>
  <c r="AB28" i="37"/>
  <c r="X29" i="37"/>
  <c r="AA29" i="37"/>
  <c r="U29" i="37"/>
  <c r="V29" i="37"/>
  <c r="W29" i="37"/>
  <c r="Y29" i="37"/>
  <c r="Z29" i="37"/>
  <c r="AB29" i="37"/>
  <c r="X30" i="37"/>
  <c r="AA30" i="37"/>
  <c r="U30" i="37"/>
  <c r="V30" i="37"/>
  <c r="W30" i="37"/>
  <c r="Y30" i="37"/>
  <c r="Z30" i="37"/>
  <c r="AB30" i="37"/>
  <c r="X31" i="37"/>
  <c r="AA31" i="37"/>
  <c r="U31" i="37"/>
  <c r="V31" i="37"/>
  <c r="W31" i="37"/>
  <c r="Y31" i="37"/>
  <c r="Z31" i="37"/>
  <c r="AB31" i="37"/>
  <c r="X32" i="37"/>
  <c r="AA32" i="37"/>
  <c r="U32" i="37"/>
  <c r="V32" i="37"/>
  <c r="W32" i="37"/>
  <c r="Y32" i="37"/>
  <c r="Z32" i="37"/>
  <c r="AB32" i="37"/>
  <c r="X33" i="37"/>
  <c r="AA33" i="37"/>
  <c r="U33" i="37"/>
  <c r="V33" i="37"/>
  <c r="W33" i="37"/>
  <c r="Y33" i="37"/>
  <c r="Z33" i="37"/>
  <c r="AB33" i="37"/>
  <c r="X34" i="37"/>
  <c r="AA34" i="37"/>
  <c r="U34" i="37"/>
  <c r="V34" i="37"/>
  <c r="W34" i="37"/>
  <c r="Y34" i="37"/>
  <c r="Z34" i="37"/>
  <c r="AB34" i="37"/>
  <c r="X35" i="37"/>
  <c r="AA35" i="37"/>
  <c r="U35" i="37"/>
  <c r="V35" i="37"/>
  <c r="W35" i="37"/>
  <c r="Y35" i="37"/>
  <c r="Z35" i="37"/>
  <c r="AB35" i="37"/>
  <c r="X36" i="37"/>
  <c r="AA36" i="37"/>
  <c r="U36" i="37"/>
  <c r="V36" i="37"/>
  <c r="W36" i="37"/>
  <c r="Y36" i="37"/>
  <c r="Z36" i="37"/>
  <c r="AB36" i="37"/>
  <c r="X37" i="37"/>
  <c r="AA37" i="37"/>
  <c r="U37" i="37"/>
  <c r="V37" i="37"/>
  <c r="W37" i="37"/>
  <c r="Y37" i="37"/>
  <c r="Z37" i="37"/>
  <c r="AB37" i="37"/>
  <c r="X38" i="37"/>
  <c r="AA38" i="37"/>
  <c r="U38" i="37"/>
  <c r="V38" i="37"/>
  <c r="W38" i="37"/>
  <c r="Y38" i="37"/>
  <c r="Z38" i="37"/>
  <c r="AB38" i="37"/>
  <c r="X39" i="37"/>
  <c r="AA39" i="37"/>
  <c r="U39" i="37"/>
  <c r="V39" i="37"/>
  <c r="W39" i="37"/>
  <c r="Y39" i="37"/>
  <c r="Z39" i="37"/>
  <c r="AB39" i="37"/>
  <c r="X40" i="37"/>
  <c r="AA40" i="37"/>
  <c r="U40" i="37"/>
  <c r="V40" i="37"/>
  <c r="W40" i="37"/>
  <c r="Y40" i="37"/>
  <c r="Z40" i="37"/>
  <c r="AB40" i="37"/>
  <c r="X41" i="37"/>
  <c r="AA41" i="37"/>
  <c r="U41" i="37"/>
  <c r="V41" i="37"/>
  <c r="W41" i="37"/>
  <c r="Y41" i="37"/>
  <c r="Z41" i="37"/>
  <c r="AB41" i="37"/>
  <c r="X42" i="37"/>
  <c r="AA42" i="37"/>
  <c r="U42" i="37"/>
  <c r="V42" i="37"/>
  <c r="W42" i="37"/>
  <c r="Y42" i="37"/>
  <c r="Z42" i="37"/>
  <c r="AB42" i="37"/>
  <c r="X43" i="37"/>
  <c r="AA43" i="37"/>
  <c r="U43" i="37"/>
  <c r="V43" i="37"/>
  <c r="W43" i="37"/>
  <c r="Y43" i="37"/>
  <c r="Z43" i="37"/>
  <c r="AB43" i="37"/>
  <c r="X44" i="37"/>
  <c r="AA44" i="37"/>
  <c r="U44" i="37"/>
  <c r="V44" i="37"/>
  <c r="W44" i="37"/>
  <c r="Y44" i="37"/>
  <c r="Z44" i="37"/>
  <c r="AB44" i="37"/>
  <c r="X45" i="37"/>
  <c r="AA45" i="37"/>
  <c r="U45" i="37"/>
  <c r="V45" i="37"/>
  <c r="W45" i="37"/>
  <c r="Y45" i="37"/>
  <c r="Z45" i="37"/>
  <c r="AB45" i="37"/>
  <c r="X46" i="37"/>
  <c r="AA46" i="37"/>
  <c r="U46" i="37"/>
  <c r="V46" i="37"/>
  <c r="W46" i="37"/>
  <c r="Y46" i="37"/>
  <c r="Z46" i="37"/>
  <c r="AB46" i="37"/>
  <c r="X47" i="37"/>
  <c r="AA47" i="37"/>
  <c r="U47" i="37"/>
  <c r="V47" i="37"/>
  <c r="W47" i="37"/>
  <c r="Y47" i="37"/>
  <c r="Z47" i="37"/>
  <c r="AB47" i="37"/>
  <c r="X48" i="37"/>
  <c r="AA48" i="37"/>
  <c r="U48" i="37"/>
  <c r="V48" i="37"/>
  <c r="W48" i="37"/>
  <c r="Y48" i="37"/>
  <c r="Z48" i="37"/>
  <c r="AB48" i="37"/>
  <c r="X49" i="37"/>
  <c r="AA49" i="37"/>
  <c r="U49" i="37"/>
  <c r="V49" i="37"/>
  <c r="W49" i="37"/>
  <c r="Y49" i="37"/>
  <c r="Z49" i="37"/>
  <c r="AB49" i="37"/>
  <c r="X50" i="37"/>
  <c r="AA50" i="37"/>
  <c r="U50" i="37"/>
  <c r="V50" i="37"/>
  <c r="W50" i="37"/>
  <c r="Y50" i="37"/>
  <c r="Z50" i="37"/>
  <c r="AB50" i="37"/>
  <c r="AF10" i="37"/>
  <c r="AF9" i="37"/>
  <c r="AG10" i="37" a="1"/>
  <c r="AG10" i="37"/>
  <c r="AF11" i="37"/>
  <c r="AG11" i="37" a="1"/>
  <c r="AG11" i="37"/>
  <c r="AG9" i="37" a="1"/>
  <c r="AG9" i="37"/>
  <c r="AH11" i="37"/>
  <c r="AH10" i="37"/>
  <c r="AH9" i="37"/>
  <c r="X7" i="36"/>
  <c r="U7" i="36"/>
  <c r="V7" i="36"/>
  <c r="W7" i="36"/>
  <c r="Y7" i="36"/>
  <c r="Z7" i="36"/>
  <c r="AA7" i="36"/>
  <c r="AB7" i="36"/>
  <c r="X8" i="36"/>
  <c r="U8" i="36"/>
  <c r="V8" i="36"/>
  <c r="W8" i="36"/>
  <c r="Y8" i="36"/>
  <c r="Z8" i="36"/>
  <c r="AA8" i="36"/>
  <c r="AB8" i="36"/>
  <c r="X9" i="36"/>
  <c r="U9" i="36"/>
  <c r="V9" i="36"/>
  <c r="W9" i="36"/>
  <c r="Y9" i="36"/>
  <c r="Z9" i="36"/>
  <c r="AA9" i="36"/>
  <c r="AB9" i="36"/>
  <c r="X10" i="36"/>
  <c r="U10" i="36"/>
  <c r="V10" i="36"/>
  <c r="W10" i="36"/>
  <c r="Y10" i="36"/>
  <c r="Z10" i="36"/>
  <c r="AA10" i="36"/>
  <c r="AB10" i="36"/>
  <c r="X11" i="36"/>
  <c r="U11" i="36"/>
  <c r="V11" i="36"/>
  <c r="W11" i="36"/>
  <c r="Y11" i="36"/>
  <c r="Z11" i="36"/>
  <c r="AA11" i="36"/>
  <c r="AB11" i="36"/>
  <c r="X12" i="36"/>
  <c r="U12" i="36"/>
  <c r="V12" i="36"/>
  <c r="W12" i="36"/>
  <c r="Y12" i="36"/>
  <c r="Z12" i="36"/>
  <c r="AA12" i="36"/>
  <c r="AB12" i="36"/>
  <c r="X13" i="36"/>
  <c r="U13" i="36"/>
  <c r="V13" i="36"/>
  <c r="W13" i="36"/>
  <c r="Y13" i="36"/>
  <c r="Z13" i="36"/>
  <c r="AA13" i="36"/>
  <c r="AB13" i="36"/>
  <c r="X14" i="36"/>
  <c r="U14" i="36"/>
  <c r="V14" i="36"/>
  <c r="W14" i="36"/>
  <c r="Y14" i="36"/>
  <c r="Z14" i="36"/>
  <c r="AA14" i="36"/>
  <c r="AB14" i="36"/>
  <c r="X15" i="36"/>
  <c r="U15" i="36"/>
  <c r="V15" i="36"/>
  <c r="W15" i="36"/>
  <c r="Y15" i="36"/>
  <c r="Z15" i="36"/>
  <c r="AA15" i="36"/>
  <c r="AB15" i="36"/>
  <c r="X16" i="36"/>
  <c r="U16" i="36"/>
  <c r="V16" i="36"/>
  <c r="W16" i="36"/>
  <c r="Y16" i="36"/>
  <c r="Z16" i="36"/>
  <c r="AA16" i="36"/>
  <c r="AB16" i="36"/>
  <c r="X17" i="36"/>
  <c r="U17" i="36"/>
  <c r="V17" i="36"/>
  <c r="W17" i="36"/>
  <c r="Y17" i="36"/>
  <c r="Z17" i="36"/>
  <c r="AA17" i="36"/>
  <c r="AB17" i="36"/>
  <c r="X18" i="36"/>
  <c r="U18" i="36"/>
  <c r="V18" i="36"/>
  <c r="W18" i="36"/>
  <c r="Y18" i="36"/>
  <c r="Z18" i="36"/>
  <c r="AA18" i="36"/>
  <c r="AB18" i="36"/>
  <c r="X19" i="36"/>
  <c r="U19" i="36"/>
  <c r="V19" i="36"/>
  <c r="W19" i="36"/>
  <c r="Y19" i="36"/>
  <c r="Z19" i="36"/>
  <c r="AA19" i="36"/>
  <c r="AB19" i="36"/>
  <c r="X20" i="36"/>
  <c r="U20" i="36"/>
  <c r="V20" i="36"/>
  <c r="W20" i="36"/>
  <c r="Y20" i="36"/>
  <c r="Z20" i="36"/>
  <c r="AA20" i="36"/>
  <c r="AB20" i="36"/>
  <c r="X21" i="36"/>
  <c r="U21" i="36"/>
  <c r="V21" i="36"/>
  <c r="W21" i="36"/>
  <c r="Y21" i="36"/>
  <c r="Z21" i="36"/>
  <c r="AA21" i="36"/>
  <c r="AB21" i="36"/>
  <c r="X22" i="36"/>
  <c r="U22" i="36"/>
  <c r="V22" i="36"/>
  <c r="W22" i="36"/>
  <c r="Y22" i="36"/>
  <c r="Z22" i="36"/>
  <c r="AA22" i="36"/>
  <c r="AB22" i="36"/>
  <c r="X23" i="36"/>
  <c r="U23" i="36"/>
  <c r="V23" i="36"/>
  <c r="W23" i="36"/>
  <c r="Y23" i="36"/>
  <c r="Z23" i="36"/>
  <c r="AA23" i="36"/>
  <c r="AB23" i="36"/>
  <c r="X24" i="36"/>
  <c r="U24" i="36"/>
  <c r="V24" i="36"/>
  <c r="W24" i="36"/>
  <c r="Y24" i="36"/>
  <c r="Z24" i="36"/>
  <c r="AA24" i="36"/>
  <c r="AB24" i="36"/>
  <c r="X25" i="36"/>
  <c r="U25" i="36"/>
  <c r="V25" i="36"/>
  <c r="W25" i="36"/>
  <c r="Y25" i="36"/>
  <c r="Z25" i="36"/>
  <c r="AA25" i="36"/>
  <c r="AB25" i="36"/>
  <c r="X26" i="36"/>
  <c r="U26" i="36"/>
  <c r="V26" i="36"/>
  <c r="W26" i="36"/>
  <c r="Y26" i="36"/>
  <c r="Z26" i="36"/>
  <c r="AA26" i="36"/>
  <c r="AB26" i="36"/>
  <c r="X27" i="36"/>
  <c r="U27" i="36"/>
  <c r="V27" i="36"/>
  <c r="W27" i="36"/>
  <c r="Y27" i="36"/>
  <c r="Z27" i="36"/>
  <c r="AA27" i="36"/>
  <c r="AB27" i="36"/>
  <c r="X28" i="36"/>
  <c r="U28" i="36"/>
  <c r="V28" i="36"/>
  <c r="W28" i="36"/>
  <c r="Y28" i="36"/>
  <c r="Z28" i="36"/>
  <c r="AA28" i="36"/>
  <c r="AB28" i="36"/>
  <c r="X29" i="36"/>
  <c r="U29" i="36"/>
  <c r="V29" i="36"/>
  <c r="W29" i="36"/>
  <c r="Y29" i="36"/>
  <c r="Z29" i="36"/>
  <c r="AA29" i="36"/>
  <c r="AB29" i="36"/>
  <c r="X30" i="36"/>
  <c r="U30" i="36"/>
  <c r="V30" i="36"/>
  <c r="W30" i="36"/>
  <c r="Y30" i="36"/>
  <c r="Z30" i="36"/>
  <c r="AA30" i="36"/>
  <c r="AB30" i="36"/>
  <c r="X31" i="36"/>
  <c r="U31" i="36"/>
  <c r="V31" i="36"/>
  <c r="W31" i="36"/>
  <c r="Y31" i="36"/>
  <c r="Z31" i="36"/>
  <c r="AA31" i="36"/>
  <c r="AB31" i="36"/>
  <c r="X32" i="36"/>
  <c r="U32" i="36"/>
  <c r="V32" i="36"/>
  <c r="W32" i="36"/>
  <c r="Y32" i="36"/>
  <c r="Z32" i="36"/>
  <c r="AA32" i="36"/>
  <c r="AB32" i="36"/>
  <c r="X33" i="36"/>
  <c r="U33" i="36"/>
  <c r="V33" i="36"/>
  <c r="W33" i="36"/>
  <c r="Y33" i="36"/>
  <c r="Z33" i="36"/>
  <c r="AA33" i="36"/>
  <c r="AB33" i="36"/>
  <c r="X34" i="36"/>
  <c r="U34" i="36"/>
  <c r="V34" i="36"/>
  <c r="W34" i="36"/>
  <c r="Y34" i="36"/>
  <c r="Z34" i="36"/>
  <c r="AA34" i="36"/>
  <c r="AB34" i="36"/>
  <c r="X35" i="36"/>
  <c r="U35" i="36"/>
  <c r="V35" i="36"/>
  <c r="W35" i="36"/>
  <c r="Y35" i="36"/>
  <c r="Z35" i="36"/>
  <c r="AA35" i="36"/>
  <c r="AB35" i="36"/>
  <c r="X36" i="36"/>
  <c r="U36" i="36"/>
  <c r="V36" i="36"/>
  <c r="W36" i="36"/>
  <c r="Y36" i="36"/>
  <c r="Z36" i="36"/>
  <c r="AA36" i="36"/>
  <c r="AB36" i="36"/>
  <c r="X37" i="36"/>
  <c r="U37" i="36"/>
  <c r="V37" i="36"/>
  <c r="W37" i="36"/>
  <c r="Y37" i="36"/>
  <c r="Z37" i="36"/>
  <c r="AA37" i="36"/>
  <c r="AB37" i="36"/>
  <c r="X38" i="36"/>
  <c r="U38" i="36"/>
  <c r="V38" i="36"/>
  <c r="W38" i="36"/>
  <c r="Y38" i="36"/>
  <c r="Z38" i="36"/>
  <c r="AA38" i="36"/>
  <c r="AB38" i="36"/>
  <c r="X39" i="36"/>
  <c r="U39" i="36"/>
  <c r="V39" i="36"/>
  <c r="W39" i="36"/>
  <c r="Y39" i="36"/>
  <c r="Z39" i="36"/>
  <c r="AA39" i="36"/>
  <c r="AB39" i="36"/>
  <c r="X40" i="36"/>
  <c r="U40" i="36"/>
  <c r="V40" i="36"/>
  <c r="W40" i="36"/>
  <c r="Y40" i="36"/>
  <c r="Z40" i="36"/>
  <c r="AA40" i="36"/>
  <c r="AB40" i="36"/>
  <c r="X41" i="36"/>
  <c r="U41" i="36"/>
  <c r="V41" i="36"/>
  <c r="W41" i="36"/>
  <c r="Y41" i="36"/>
  <c r="Z41" i="36"/>
  <c r="AA41" i="36"/>
  <c r="AB41" i="36"/>
  <c r="X42" i="36"/>
  <c r="U42" i="36"/>
  <c r="V42" i="36"/>
  <c r="W42" i="36"/>
  <c r="Y42" i="36"/>
  <c r="Z42" i="36"/>
  <c r="AA42" i="36"/>
  <c r="AB42" i="36"/>
  <c r="X43" i="36"/>
  <c r="U43" i="36"/>
  <c r="V43" i="36"/>
  <c r="W43" i="36"/>
  <c r="Y43" i="36"/>
  <c r="Z43" i="36"/>
  <c r="AA43" i="36"/>
  <c r="AB43" i="36"/>
  <c r="X44" i="36"/>
  <c r="U44" i="36"/>
  <c r="V44" i="36"/>
  <c r="W44" i="36"/>
  <c r="Y44" i="36"/>
  <c r="Z44" i="36"/>
  <c r="AA44" i="36"/>
  <c r="AB44" i="36"/>
  <c r="X45" i="36"/>
  <c r="U45" i="36"/>
  <c r="V45" i="36"/>
  <c r="W45" i="36"/>
  <c r="Y45" i="36"/>
  <c r="Z45" i="36"/>
  <c r="AA45" i="36"/>
  <c r="AB45" i="36"/>
  <c r="X46" i="36"/>
  <c r="U46" i="36"/>
  <c r="V46" i="36"/>
  <c r="W46" i="36"/>
  <c r="Y46" i="36"/>
  <c r="Z46" i="36"/>
  <c r="AA46" i="36"/>
  <c r="AB46" i="36"/>
  <c r="X47" i="36"/>
  <c r="U47" i="36"/>
  <c r="V47" i="36"/>
  <c r="W47" i="36"/>
  <c r="Y47" i="36"/>
  <c r="Z47" i="36"/>
  <c r="AA47" i="36"/>
  <c r="AB47" i="36"/>
  <c r="X48" i="36"/>
  <c r="U48" i="36"/>
  <c r="V48" i="36"/>
  <c r="W48" i="36"/>
  <c r="Y48" i="36"/>
  <c r="Z48" i="36"/>
  <c r="AA48" i="36"/>
  <c r="AB48" i="36"/>
  <c r="X49" i="36"/>
  <c r="U49" i="36"/>
  <c r="V49" i="36"/>
  <c r="W49" i="36"/>
  <c r="Y49" i="36"/>
  <c r="Z49" i="36"/>
  <c r="AA49" i="36"/>
  <c r="AB49" i="36"/>
  <c r="X50" i="36"/>
  <c r="U50" i="36"/>
  <c r="V50" i="36"/>
  <c r="W50" i="36"/>
  <c r="Y50" i="36"/>
  <c r="Z50" i="36"/>
  <c r="AA50" i="36"/>
  <c r="AB50" i="36"/>
  <c r="AF10" i="36"/>
  <c r="AF9" i="36"/>
  <c r="AG10" i="36" a="1"/>
  <c r="AG10" i="36"/>
  <c r="AF11" i="36"/>
  <c r="AG11" i="36" a="1"/>
  <c r="AG11" i="36"/>
  <c r="AG9" i="36" a="1"/>
  <c r="AG9" i="36"/>
  <c r="AH11" i="36"/>
  <c r="AH10" i="36"/>
  <c r="AH9" i="36"/>
  <c r="X7" i="35"/>
  <c r="U7" i="35"/>
  <c r="V7" i="35"/>
  <c r="W7" i="35"/>
  <c r="Y7" i="35"/>
  <c r="Z7" i="35"/>
  <c r="AA7" i="35"/>
  <c r="AB7" i="35"/>
  <c r="X8" i="35"/>
  <c r="U8" i="35"/>
  <c r="V8" i="35"/>
  <c r="W8" i="35"/>
  <c r="Y8" i="35"/>
  <c r="Z8" i="35"/>
  <c r="AA8" i="35"/>
  <c r="AB8" i="35"/>
  <c r="X9" i="35"/>
  <c r="U9" i="35"/>
  <c r="V9" i="35"/>
  <c r="W9" i="35"/>
  <c r="Y9" i="35"/>
  <c r="Z9" i="35"/>
  <c r="AA9" i="35"/>
  <c r="AB9" i="35"/>
  <c r="X10" i="35"/>
  <c r="U10" i="35"/>
  <c r="V10" i="35"/>
  <c r="W10" i="35"/>
  <c r="Y10" i="35"/>
  <c r="Z10" i="35"/>
  <c r="AA10" i="35"/>
  <c r="AB10" i="35"/>
  <c r="X11" i="35"/>
  <c r="U11" i="35"/>
  <c r="V11" i="35"/>
  <c r="W11" i="35"/>
  <c r="Y11" i="35"/>
  <c r="Z11" i="35"/>
  <c r="AA11" i="35"/>
  <c r="AB11" i="35"/>
  <c r="X12" i="35"/>
  <c r="U12" i="35"/>
  <c r="V12" i="35"/>
  <c r="W12" i="35"/>
  <c r="Y12" i="35"/>
  <c r="Z12" i="35"/>
  <c r="AA12" i="35"/>
  <c r="AB12" i="35"/>
  <c r="X13" i="35"/>
  <c r="U13" i="35"/>
  <c r="V13" i="35"/>
  <c r="W13" i="35"/>
  <c r="Y13" i="35"/>
  <c r="Z13" i="35"/>
  <c r="AA13" i="35"/>
  <c r="AB13" i="35"/>
  <c r="X14" i="35"/>
  <c r="U14" i="35"/>
  <c r="V14" i="35"/>
  <c r="W14" i="35"/>
  <c r="Y14" i="35"/>
  <c r="Z14" i="35"/>
  <c r="AA14" i="35"/>
  <c r="AB14" i="35"/>
  <c r="X15" i="35"/>
  <c r="U15" i="35"/>
  <c r="V15" i="35"/>
  <c r="W15" i="35"/>
  <c r="Y15" i="35"/>
  <c r="Z15" i="35"/>
  <c r="AA15" i="35"/>
  <c r="AB15" i="35"/>
  <c r="X16" i="35"/>
  <c r="U16" i="35"/>
  <c r="V16" i="35"/>
  <c r="W16" i="35"/>
  <c r="Y16" i="35"/>
  <c r="Z16" i="35"/>
  <c r="AA16" i="35"/>
  <c r="AB16" i="35"/>
  <c r="X17" i="35"/>
  <c r="U17" i="35"/>
  <c r="V17" i="35"/>
  <c r="W17" i="35"/>
  <c r="Y17" i="35"/>
  <c r="Z17" i="35"/>
  <c r="AA17" i="35"/>
  <c r="AB17" i="35"/>
  <c r="X18" i="35"/>
  <c r="U18" i="35"/>
  <c r="V18" i="35"/>
  <c r="W18" i="35"/>
  <c r="Y18" i="35"/>
  <c r="Z18" i="35"/>
  <c r="AA18" i="35"/>
  <c r="AB18" i="35"/>
  <c r="X19" i="35"/>
  <c r="U19" i="35"/>
  <c r="V19" i="35"/>
  <c r="W19" i="35"/>
  <c r="Y19" i="35"/>
  <c r="Z19" i="35"/>
  <c r="AA19" i="35"/>
  <c r="AB19" i="35"/>
  <c r="X20" i="35"/>
  <c r="U20" i="35"/>
  <c r="V20" i="35"/>
  <c r="W20" i="35"/>
  <c r="Y20" i="35"/>
  <c r="Z20" i="35"/>
  <c r="AA20" i="35"/>
  <c r="AB20" i="35"/>
  <c r="X21" i="35"/>
  <c r="U21" i="35"/>
  <c r="V21" i="35"/>
  <c r="W21" i="35"/>
  <c r="Y21" i="35"/>
  <c r="Z21" i="35"/>
  <c r="AA21" i="35"/>
  <c r="AB21" i="35"/>
  <c r="X22" i="35"/>
  <c r="U22" i="35"/>
  <c r="V22" i="35"/>
  <c r="W22" i="35"/>
  <c r="Y22" i="35"/>
  <c r="Z22" i="35"/>
  <c r="AA22" i="35"/>
  <c r="AB22" i="35"/>
  <c r="X23" i="35"/>
  <c r="U23" i="35"/>
  <c r="V23" i="35"/>
  <c r="W23" i="35"/>
  <c r="Y23" i="35"/>
  <c r="Z23" i="35"/>
  <c r="AA23" i="35"/>
  <c r="AB23" i="35"/>
  <c r="X24" i="35"/>
  <c r="U24" i="35"/>
  <c r="V24" i="35"/>
  <c r="W24" i="35"/>
  <c r="Y24" i="35"/>
  <c r="Z24" i="35"/>
  <c r="AA24" i="35"/>
  <c r="AB24" i="35"/>
  <c r="X25" i="35"/>
  <c r="U25" i="35"/>
  <c r="V25" i="35"/>
  <c r="W25" i="35"/>
  <c r="Y25" i="35"/>
  <c r="Z25" i="35"/>
  <c r="AA25" i="35"/>
  <c r="AB25" i="35"/>
  <c r="X26" i="35"/>
  <c r="U26" i="35"/>
  <c r="V26" i="35"/>
  <c r="W26" i="35"/>
  <c r="Y26" i="35"/>
  <c r="Z26" i="35"/>
  <c r="AA26" i="35"/>
  <c r="AB26" i="35"/>
  <c r="X27" i="35"/>
  <c r="U27" i="35"/>
  <c r="V27" i="35"/>
  <c r="W27" i="35"/>
  <c r="Y27" i="35"/>
  <c r="Z27" i="35"/>
  <c r="AA27" i="35"/>
  <c r="AB27" i="35"/>
  <c r="X28" i="35"/>
  <c r="U28" i="35"/>
  <c r="V28" i="35"/>
  <c r="W28" i="35"/>
  <c r="Y28" i="35"/>
  <c r="Z28" i="35"/>
  <c r="AA28" i="35"/>
  <c r="AB28" i="35"/>
  <c r="X29" i="35"/>
  <c r="U29" i="35"/>
  <c r="V29" i="35"/>
  <c r="W29" i="35"/>
  <c r="Y29" i="35"/>
  <c r="Z29" i="35"/>
  <c r="AA29" i="35"/>
  <c r="AB29" i="35"/>
  <c r="X30" i="35"/>
  <c r="U30" i="35"/>
  <c r="V30" i="35"/>
  <c r="W30" i="35"/>
  <c r="Y30" i="35"/>
  <c r="Z30" i="35"/>
  <c r="AA30" i="35"/>
  <c r="AB30" i="35"/>
  <c r="X31" i="35"/>
  <c r="U31" i="35"/>
  <c r="V31" i="35"/>
  <c r="W31" i="35"/>
  <c r="Y31" i="35"/>
  <c r="Z31" i="35"/>
  <c r="AA31" i="35"/>
  <c r="AB31" i="35"/>
  <c r="X32" i="35"/>
  <c r="U32" i="35"/>
  <c r="V32" i="35"/>
  <c r="W32" i="35"/>
  <c r="Y32" i="35"/>
  <c r="Z32" i="35"/>
  <c r="AA32" i="35"/>
  <c r="AB32" i="35"/>
  <c r="X33" i="35"/>
  <c r="U33" i="35"/>
  <c r="V33" i="35"/>
  <c r="W33" i="35"/>
  <c r="Y33" i="35"/>
  <c r="Z33" i="35"/>
  <c r="AA33" i="35"/>
  <c r="AB33" i="35"/>
  <c r="X34" i="35"/>
  <c r="U34" i="35"/>
  <c r="V34" i="35"/>
  <c r="W34" i="35"/>
  <c r="Y34" i="35"/>
  <c r="Z34" i="35"/>
  <c r="AA34" i="35"/>
  <c r="AB34" i="35"/>
  <c r="X35" i="35"/>
  <c r="U35" i="35"/>
  <c r="V35" i="35"/>
  <c r="W35" i="35"/>
  <c r="Y35" i="35"/>
  <c r="Z35" i="35"/>
  <c r="AA35" i="35"/>
  <c r="AB35" i="35"/>
  <c r="X36" i="35"/>
  <c r="U36" i="35"/>
  <c r="V36" i="35"/>
  <c r="W36" i="35"/>
  <c r="Y36" i="35"/>
  <c r="Z36" i="35"/>
  <c r="AA36" i="35"/>
  <c r="AB36" i="35"/>
  <c r="X37" i="35"/>
  <c r="U37" i="35"/>
  <c r="V37" i="35"/>
  <c r="W37" i="35"/>
  <c r="Y37" i="35"/>
  <c r="Z37" i="35"/>
  <c r="AA37" i="35"/>
  <c r="AB37" i="35"/>
  <c r="X38" i="35"/>
  <c r="U38" i="35"/>
  <c r="V38" i="35"/>
  <c r="W38" i="35"/>
  <c r="Y38" i="35"/>
  <c r="Z38" i="35"/>
  <c r="AA38" i="35"/>
  <c r="AB38" i="35"/>
  <c r="X39" i="35"/>
  <c r="U39" i="35"/>
  <c r="V39" i="35"/>
  <c r="W39" i="35"/>
  <c r="Y39" i="35"/>
  <c r="Z39" i="35"/>
  <c r="AA39" i="35"/>
  <c r="AB39" i="35"/>
  <c r="X40" i="35"/>
  <c r="U40" i="35"/>
  <c r="V40" i="35"/>
  <c r="W40" i="35"/>
  <c r="Y40" i="35"/>
  <c r="Z40" i="35"/>
  <c r="AA40" i="35"/>
  <c r="AB40" i="35"/>
  <c r="X41" i="35"/>
  <c r="U41" i="35"/>
  <c r="V41" i="35"/>
  <c r="W41" i="35"/>
  <c r="Y41" i="35"/>
  <c r="Z41" i="35"/>
  <c r="AA41" i="35"/>
  <c r="AB41" i="35"/>
  <c r="X42" i="35"/>
  <c r="U42" i="35"/>
  <c r="V42" i="35"/>
  <c r="W42" i="35"/>
  <c r="Y42" i="35"/>
  <c r="Z42" i="35"/>
  <c r="AA42" i="35"/>
  <c r="AB42" i="35"/>
  <c r="X43" i="35"/>
  <c r="U43" i="35"/>
  <c r="V43" i="35"/>
  <c r="W43" i="35"/>
  <c r="Y43" i="35"/>
  <c r="Z43" i="35"/>
  <c r="AA43" i="35"/>
  <c r="AB43" i="35"/>
  <c r="X44" i="35"/>
  <c r="U44" i="35"/>
  <c r="V44" i="35"/>
  <c r="W44" i="35"/>
  <c r="Y44" i="35"/>
  <c r="Z44" i="35"/>
  <c r="AA44" i="35"/>
  <c r="AB44" i="35"/>
  <c r="X45" i="35"/>
  <c r="U45" i="35"/>
  <c r="V45" i="35"/>
  <c r="W45" i="35"/>
  <c r="Y45" i="35"/>
  <c r="Z45" i="35"/>
  <c r="AA45" i="35"/>
  <c r="AB45" i="35"/>
  <c r="X46" i="35"/>
  <c r="U46" i="35"/>
  <c r="V46" i="35"/>
  <c r="W46" i="35"/>
  <c r="Y46" i="35"/>
  <c r="Z46" i="35"/>
  <c r="AA46" i="35"/>
  <c r="AB46" i="35"/>
  <c r="X47" i="35"/>
  <c r="U47" i="35"/>
  <c r="V47" i="35"/>
  <c r="W47" i="35"/>
  <c r="Y47" i="35"/>
  <c r="Z47" i="35"/>
  <c r="AA47" i="35"/>
  <c r="AB47" i="35"/>
  <c r="X48" i="35"/>
  <c r="U48" i="35"/>
  <c r="V48" i="35"/>
  <c r="W48" i="35"/>
  <c r="Y48" i="35"/>
  <c r="Z48" i="35"/>
  <c r="AA48" i="35"/>
  <c r="AB48" i="35"/>
  <c r="X49" i="35"/>
  <c r="U49" i="35"/>
  <c r="V49" i="35"/>
  <c r="W49" i="35"/>
  <c r="Y49" i="35"/>
  <c r="Z49" i="35"/>
  <c r="AA49" i="35"/>
  <c r="AB49" i="35"/>
  <c r="X50" i="35"/>
  <c r="U50" i="35"/>
  <c r="V50" i="35"/>
  <c r="W50" i="35"/>
  <c r="Y50" i="35"/>
  <c r="Z50" i="35"/>
  <c r="AA50" i="35"/>
  <c r="AB50" i="35"/>
  <c r="AF11" i="35"/>
  <c r="AF9" i="35"/>
  <c r="AF10" i="35"/>
  <c r="AG11" i="35" a="1"/>
  <c r="AG11" i="35"/>
  <c r="AG10" i="35" a="1"/>
  <c r="AG10" i="35"/>
  <c r="AG9" i="35" a="1"/>
  <c r="AG9" i="35"/>
  <c r="AH11" i="35"/>
  <c r="AH10" i="35"/>
  <c r="AH9" i="35"/>
  <c r="X7" i="34"/>
  <c r="U7" i="34"/>
  <c r="V7" i="34"/>
  <c r="W7" i="34"/>
  <c r="Y7" i="34"/>
  <c r="Z7" i="34"/>
  <c r="AA7" i="34"/>
  <c r="AB7" i="34"/>
  <c r="X8" i="34"/>
  <c r="U8" i="34"/>
  <c r="V8" i="34"/>
  <c r="W8" i="34"/>
  <c r="Y8" i="34"/>
  <c r="Z8" i="34"/>
  <c r="AA8" i="34"/>
  <c r="AB8" i="34"/>
  <c r="X9" i="34"/>
  <c r="U9" i="34"/>
  <c r="V9" i="34"/>
  <c r="W9" i="34"/>
  <c r="Y9" i="34"/>
  <c r="Z9" i="34"/>
  <c r="AA9" i="34"/>
  <c r="AB9" i="34"/>
  <c r="X10" i="34"/>
  <c r="U10" i="34"/>
  <c r="V10" i="34"/>
  <c r="W10" i="34"/>
  <c r="Y10" i="34"/>
  <c r="Z10" i="34"/>
  <c r="AA10" i="34"/>
  <c r="AB10" i="34"/>
  <c r="X11" i="34"/>
  <c r="U11" i="34"/>
  <c r="V11" i="34"/>
  <c r="W11" i="34"/>
  <c r="Y11" i="34"/>
  <c r="Z11" i="34"/>
  <c r="AA11" i="34"/>
  <c r="AB11" i="34"/>
  <c r="X12" i="34"/>
  <c r="U12" i="34"/>
  <c r="V12" i="34"/>
  <c r="W12" i="34"/>
  <c r="Y12" i="34"/>
  <c r="Z12" i="34"/>
  <c r="AA12" i="34"/>
  <c r="AB12" i="34"/>
  <c r="X13" i="34"/>
  <c r="U13" i="34"/>
  <c r="V13" i="34"/>
  <c r="W13" i="34"/>
  <c r="Y13" i="34"/>
  <c r="Z13" i="34"/>
  <c r="AA13" i="34"/>
  <c r="AB13" i="34"/>
  <c r="X14" i="34"/>
  <c r="U14" i="34"/>
  <c r="V14" i="34"/>
  <c r="W14" i="34"/>
  <c r="Y14" i="34"/>
  <c r="Z14" i="34"/>
  <c r="AA14" i="34"/>
  <c r="AB14" i="34"/>
  <c r="X15" i="34"/>
  <c r="U15" i="34"/>
  <c r="V15" i="34"/>
  <c r="W15" i="34"/>
  <c r="Y15" i="34"/>
  <c r="Z15" i="34"/>
  <c r="AA15" i="34"/>
  <c r="AB15" i="34"/>
  <c r="X16" i="34"/>
  <c r="U16" i="34"/>
  <c r="V16" i="34"/>
  <c r="W16" i="34"/>
  <c r="Y16" i="34"/>
  <c r="Z16" i="34"/>
  <c r="AA16" i="34"/>
  <c r="AB16" i="34"/>
  <c r="X17" i="34"/>
  <c r="U17" i="34"/>
  <c r="V17" i="34"/>
  <c r="W17" i="34"/>
  <c r="Y17" i="34"/>
  <c r="Z17" i="34"/>
  <c r="AA17" i="34"/>
  <c r="AB17" i="34"/>
  <c r="X18" i="34"/>
  <c r="U18" i="34"/>
  <c r="V18" i="34"/>
  <c r="W18" i="34"/>
  <c r="Y18" i="34"/>
  <c r="Z18" i="34"/>
  <c r="AA18" i="34"/>
  <c r="AB18" i="34"/>
  <c r="X19" i="34"/>
  <c r="U19" i="34"/>
  <c r="V19" i="34"/>
  <c r="W19" i="34"/>
  <c r="Y19" i="34"/>
  <c r="Z19" i="34"/>
  <c r="AA19" i="34"/>
  <c r="AB19" i="34"/>
  <c r="X20" i="34"/>
  <c r="U20" i="34"/>
  <c r="V20" i="34"/>
  <c r="W20" i="34"/>
  <c r="Y20" i="34"/>
  <c r="Z20" i="34"/>
  <c r="AA20" i="34"/>
  <c r="AB20" i="34"/>
  <c r="X21" i="34"/>
  <c r="U21" i="34"/>
  <c r="V21" i="34"/>
  <c r="W21" i="34"/>
  <c r="Y21" i="34"/>
  <c r="Z21" i="34"/>
  <c r="AA21" i="34"/>
  <c r="AB21" i="34"/>
  <c r="X22" i="34"/>
  <c r="U22" i="34"/>
  <c r="V22" i="34"/>
  <c r="W22" i="34"/>
  <c r="Y22" i="34"/>
  <c r="Z22" i="34"/>
  <c r="AA22" i="34"/>
  <c r="AB22" i="34"/>
  <c r="X23" i="34"/>
  <c r="U23" i="34"/>
  <c r="V23" i="34"/>
  <c r="W23" i="34"/>
  <c r="Y23" i="34"/>
  <c r="Z23" i="34"/>
  <c r="AA23" i="34"/>
  <c r="AB23" i="34"/>
  <c r="X24" i="34"/>
  <c r="U24" i="34"/>
  <c r="V24" i="34"/>
  <c r="W24" i="34"/>
  <c r="Y24" i="34"/>
  <c r="Z24" i="34"/>
  <c r="AA24" i="34"/>
  <c r="AB24" i="34"/>
  <c r="X25" i="34"/>
  <c r="U25" i="34"/>
  <c r="V25" i="34"/>
  <c r="W25" i="34"/>
  <c r="Y25" i="34"/>
  <c r="Z25" i="34"/>
  <c r="AA25" i="34"/>
  <c r="AB25" i="34"/>
  <c r="X26" i="34"/>
  <c r="U26" i="34"/>
  <c r="V26" i="34"/>
  <c r="W26" i="34"/>
  <c r="Y26" i="34"/>
  <c r="Z26" i="34"/>
  <c r="AA26" i="34"/>
  <c r="AB26" i="34"/>
  <c r="X27" i="34"/>
  <c r="U27" i="34"/>
  <c r="V27" i="34"/>
  <c r="W27" i="34"/>
  <c r="Y27" i="34"/>
  <c r="Z27" i="34"/>
  <c r="AA27" i="34"/>
  <c r="AB27" i="34"/>
  <c r="X28" i="34"/>
  <c r="U28" i="34"/>
  <c r="V28" i="34"/>
  <c r="W28" i="34"/>
  <c r="Y28" i="34"/>
  <c r="Z28" i="34"/>
  <c r="AA28" i="34"/>
  <c r="AB28" i="34"/>
  <c r="X29" i="34"/>
  <c r="U29" i="34"/>
  <c r="V29" i="34"/>
  <c r="W29" i="34"/>
  <c r="Y29" i="34"/>
  <c r="Z29" i="34"/>
  <c r="AA29" i="34"/>
  <c r="AB29" i="34"/>
  <c r="X30" i="34"/>
  <c r="U30" i="34"/>
  <c r="V30" i="34"/>
  <c r="W30" i="34"/>
  <c r="Y30" i="34"/>
  <c r="Z30" i="34"/>
  <c r="AA30" i="34"/>
  <c r="AB30" i="34"/>
  <c r="X31" i="34"/>
  <c r="U31" i="34"/>
  <c r="V31" i="34"/>
  <c r="W31" i="34"/>
  <c r="Y31" i="34"/>
  <c r="Z31" i="34"/>
  <c r="AA31" i="34"/>
  <c r="AB31" i="34"/>
  <c r="X32" i="34"/>
  <c r="U32" i="34"/>
  <c r="V32" i="34"/>
  <c r="W32" i="34"/>
  <c r="Y32" i="34"/>
  <c r="Z32" i="34"/>
  <c r="AA32" i="34"/>
  <c r="AB32" i="34"/>
  <c r="X33" i="34"/>
  <c r="U33" i="34"/>
  <c r="V33" i="34"/>
  <c r="W33" i="34"/>
  <c r="Y33" i="34"/>
  <c r="Z33" i="34"/>
  <c r="AA33" i="34"/>
  <c r="AB33" i="34"/>
  <c r="X34" i="34"/>
  <c r="U34" i="34"/>
  <c r="V34" i="34"/>
  <c r="W34" i="34"/>
  <c r="Y34" i="34"/>
  <c r="Z34" i="34"/>
  <c r="AA34" i="34"/>
  <c r="AB34" i="34"/>
  <c r="X35" i="34"/>
  <c r="U35" i="34"/>
  <c r="V35" i="34"/>
  <c r="W35" i="34"/>
  <c r="Y35" i="34"/>
  <c r="Z35" i="34"/>
  <c r="AA35" i="34"/>
  <c r="AB35" i="34"/>
  <c r="X36" i="34"/>
  <c r="U36" i="34"/>
  <c r="V36" i="34"/>
  <c r="W36" i="34"/>
  <c r="Y36" i="34"/>
  <c r="Z36" i="34"/>
  <c r="AA36" i="34"/>
  <c r="AB36" i="34"/>
  <c r="X37" i="34"/>
  <c r="U37" i="34"/>
  <c r="V37" i="34"/>
  <c r="W37" i="34"/>
  <c r="Y37" i="34"/>
  <c r="Z37" i="34"/>
  <c r="AA37" i="34"/>
  <c r="AB37" i="34"/>
  <c r="X38" i="34"/>
  <c r="U38" i="34"/>
  <c r="V38" i="34"/>
  <c r="W38" i="34"/>
  <c r="Y38" i="34"/>
  <c r="Z38" i="34"/>
  <c r="AA38" i="34"/>
  <c r="AB38" i="34"/>
  <c r="X39" i="34"/>
  <c r="U39" i="34"/>
  <c r="V39" i="34"/>
  <c r="W39" i="34"/>
  <c r="Y39" i="34"/>
  <c r="Z39" i="34"/>
  <c r="AA39" i="34"/>
  <c r="AB39" i="34"/>
  <c r="X40" i="34"/>
  <c r="U40" i="34"/>
  <c r="V40" i="34"/>
  <c r="W40" i="34"/>
  <c r="Y40" i="34"/>
  <c r="Z40" i="34"/>
  <c r="AA40" i="34"/>
  <c r="AB40" i="34"/>
  <c r="X41" i="34"/>
  <c r="U41" i="34"/>
  <c r="V41" i="34"/>
  <c r="W41" i="34"/>
  <c r="Y41" i="34"/>
  <c r="Z41" i="34"/>
  <c r="AA41" i="34"/>
  <c r="AB41" i="34"/>
  <c r="X42" i="34"/>
  <c r="U42" i="34"/>
  <c r="V42" i="34"/>
  <c r="W42" i="34"/>
  <c r="Y42" i="34"/>
  <c r="Z42" i="34"/>
  <c r="AA42" i="34"/>
  <c r="AB42" i="34"/>
  <c r="X43" i="34"/>
  <c r="U43" i="34"/>
  <c r="V43" i="34"/>
  <c r="W43" i="34"/>
  <c r="Y43" i="34"/>
  <c r="Z43" i="34"/>
  <c r="AA43" i="34"/>
  <c r="AB43" i="34"/>
  <c r="X44" i="34"/>
  <c r="U44" i="34"/>
  <c r="V44" i="34"/>
  <c r="W44" i="34"/>
  <c r="Y44" i="34"/>
  <c r="Z44" i="34"/>
  <c r="AA44" i="34"/>
  <c r="AB44" i="34"/>
  <c r="X45" i="34"/>
  <c r="U45" i="34"/>
  <c r="V45" i="34"/>
  <c r="W45" i="34"/>
  <c r="Y45" i="34"/>
  <c r="Z45" i="34"/>
  <c r="AA45" i="34"/>
  <c r="AB45" i="34"/>
  <c r="X46" i="34"/>
  <c r="U46" i="34"/>
  <c r="V46" i="34"/>
  <c r="W46" i="34"/>
  <c r="Y46" i="34"/>
  <c r="Z46" i="34"/>
  <c r="AA46" i="34"/>
  <c r="AB46" i="34"/>
  <c r="X47" i="34"/>
  <c r="U47" i="34"/>
  <c r="V47" i="34"/>
  <c r="W47" i="34"/>
  <c r="Y47" i="34"/>
  <c r="Z47" i="34"/>
  <c r="AA47" i="34"/>
  <c r="AB47" i="34"/>
  <c r="X48" i="34"/>
  <c r="U48" i="34"/>
  <c r="V48" i="34"/>
  <c r="W48" i="34"/>
  <c r="Y48" i="34"/>
  <c r="Z48" i="34"/>
  <c r="AA48" i="34"/>
  <c r="AB48" i="34"/>
  <c r="X49" i="34"/>
  <c r="U49" i="34"/>
  <c r="V49" i="34"/>
  <c r="W49" i="34"/>
  <c r="Y49" i="34"/>
  <c r="Z49" i="34"/>
  <c r="AA49" i="34"/>
  <c r="AB49" i="34"/>
  <c r="X50" i="34"/>
  <c r="U50" i="34"/>
  <c r="V50" i="34"/>
  <c r="W50" i="34"/>
  <c r="Y50" i="34"/>
  <c r="Z50" i="34"/>
  <c r="AA50" i="34"/>
  <c r="AB50" i="34"/>
  <c r="AF10" i="34"/>
  <c r="AF9" i="34"/>
  <c r="AG10" i="34" a="1"/>
  <c r="AG10" i="34"/>
  <c r="AF11" i="34"/>
  <c r="AG11" i="34" a="1"/>
  <c r="AG11" i="34"/>
  <c r="AG9" i="34" a="1"/>
  <c r="AG9" i="34"/>
  <c r="AH11" i="34"/>
  <c r="AH10" i="34"/>
  <c r="AH9" i="34"/>
  <c r="X7" i="33"/>
  <c r="U7" i="33"/>
  <c r="V7" i="33"/>
  <c r="W7" i="33"/>
  <c r="Y7" i="33"/>
  <c r="Z7" i="33"/>
  <c r="AA7" i="33"/>
  <c r="AB7" i="33"/>
  <c r="X8" i="33"/>
  <c r="U8" i="33"/>
  <c r="V8" i="33"/>
  <c r="W8" i="33"/>
  <c r="Y8" i="33"/>
  <c r="Z8" i="33"/>
  <c r="AA8" i="33"/>
  <c r="AB8" i="33"/>
  <c r="X9" i="33"/>
  <c r="U9" i="33"/>
  <c r="V9" i="33"/>
  <c r="W9" i="33"/>
  <c r="Y9" i="33"/>
  <c r="Z9" i="33"/>
  <c r="AA9" i="33"/>
  <c r="AB9" i="33"/>
  <c r="X10" i="33"/>
  <c r="U10" i="33"/>
  <c r="V10" i="33"/>
  <c r="W10" i="33"/>
  <c r="Y10" i="33"/>
  <c r="Z10" i="33"/>
  <c r="AA10" i="33"/>
  <c r="AB10" i="33"/>
  <c r="X11" i="33"/>
  <c r="U11" i="33"/>
  <c r="V11" i="33"/>
  <c r="W11" i="33"/>
  <c r="Y11" i="33"/>
  <c r="Z11" i="33"/>
  <c r="AA11" i="33"/>
  <c r="AB11" i="33"/>
  <c r="X12" i="33"/>
  <c r="U12" i="33"/>
  <c r="V12" i="33"/>
  <c r="W12" i="33"/>
  <c r="Y12" i="33"/>
  <c r="Z12" i="33"/>
  <c r="AA12" i="33"/>
  <c r="AB12" i="33"/>
  <c r="X13" i="33"/>
  <c r="U13" i="33"/>
  <c r="V13" i="33"/>
  <c r="W13" i="33"/>
  <c r="Y13" i="33"/>
  <c r="Z13" i="33"/>
  <c r="AA13" i="33"/>
  <c r="AB13" i="33"/>
  <c r="X14" i="33"/>
  <c r="U14" i="33"/>
  <c r="V14" i="33"/>
  <c r="W14" i="33"/>
  <c r="Y14" i="33"/>
  <c r="Z14" i="33"/>
  <c r="AA14" i="33"/>
  <c r="AB14" i="33"/>
  <c r="X15" i="33"/>
  <c r="U15" i="33"/>
  <c r="V15" i="33"/>
  <c r="W15" i="33"/>
  <c r="Y15" i="33"/>
  <c r="Z15" i="33"/>
  <c r="AA15" i="33"/>
  <c r="AB15" i="33"/>
  <c r="X16" i="33"/>
  <c r="U16" i="33"/>
  <c r="V16" i="33"/>
  <c r="W16" i="33"/>
  <c r="Y16" i="33"/>
  <c r="Z16" i="33"/>
  <c r="AA16" i="33"/>
  <c r="AB16" i="33"/>
  <c r="X17" i="33"/>
  <c r="U17" i="33"/>
  <c r="V17" i="33"/>
  <c r="W17" i="33"/>
  <c r="Y17" i="33"/>
  <c r="Z17" i="33"/>
  <c r="AA17" i="33"/>
  <c r="AB17" i="33"/>
  <c r="X18" i="33"/>
  <c r="U18" i="33"/>
  <c r="V18" i="33"/>
  <c r="W18" i="33"/>
  <c r="Y18" i="33"/>
  <c r="Z18" i="33"/>
  <c r="AA18" i="33"/>
  <c r="AB18" i="33"/>
  <c r="X19" i="33"/>
  <c r="U19" i="33"/>
  <c r="V19" i="33"/>
  <c r="W19" i="33"/>
  <c r="Y19" i="33"/>
  <c r="Z19" i="33"/>
  <c r="AA19" i="33"/>
  <c r="AB19" i="33"/>
  <c r="X20" i="33"/>
  <c r="U20" i="33"/>
  <c r="V20" i="33"/>
  <c r="W20" i="33"/>
  <c r="Y20" i="33"/>
  <c r="Z20" i="33"/>
  <c r="AA20" i="33"/>
  <c r="AB20" i="33"/>
  <c r="X21" i="33"/>
  <c r="U21" i="33"/>
  <c r="V21" i="33"/>
  <c r="W21" i="33"/>
  <c r="Y21" i="33"/>
  <c r="Z21" i="33"/>
  <c r="AA21" i="33"/>
  <c r="AB21" i="33"/>
  <c r="X22" i="33"/>
  <c r="U22" i="33"/>
  <c r="V22" i="33"/>
  <c r="W22" i="33"/>
  <c r="Y22" i="33"/>
  <c r="Z22" i="33"/>
  <c r="AA22" i="33"/>
  <c r="AB22" i="33"/>
  <c r="X23" i="33"/>
  <c r="U23" i="33"/>
  <c r="V23" i="33"/>
  <c r="W23" i="33"/>
  <c r="Y23" i="33"/>
  <c r="Z23" i="33"/>
  <c r="AA23" i="33"/>
  <c r="AB23" i="33"/>
  <c r="X24" i="33"/>
  <c r="U24" i="33"/>
  <c r="V24" i="33"/>
  <c r="W24" i="33"/>
  <c r="Y24" i="33"/>
  <c r="Z24" i="33"/>
  <c r="AA24" i="33"/>
  <c r="AB24" i="33"/>
  <c r="X25" i="33"/>
  <c r="U25" i="33"/>
  <c r="V25" i="33"/>
  <c r="W25" i="33"/>
  <c r="Y25" i="33"/>
  <c r="Z25" i="33"/>
  <c r="AA25" i="33"/>
  <c r="AB25" i="33"/>
  <c r="X26" i="33"/>
  <c r="U26" i="33"/>
  <c r="V26" i="33"/>
  <c r="W26" i="33"/>
  <c r="Y26" i="33"/>
  <c r="Z26" i="33"/>
  <c r="AA26" i="33"/>
  <c r="AB26" i="33"/>
  <c r="X27" i="33"/>
  <c r="U27" i="33"/>
  <c r="V27" i="33"/>
  <c r="W27" i="33"/>
  <c r="Y27" i="33"/>
  <c r="Z27" i="33"/>
  <c r="AA27" i="33"/>
  <c r="AB27" i="33"/>
  <c r="X28" i="33"/>
  <c r="U28" i="33"/>
  <c r="V28" i="33"/>
  <c r="W28" i="33"/>
  <c r="Y28" i="33"/>
  <c r="Z28" i="33"/>
  <c r="AA28" i="33"/>
  <c r="AB28" i="33"/>
  <c r="X29" i="33"/>
  <c r="U29" i="33"/>
  <c r="V29" i="33"/>
  <c r="W29" i="33"/>
  <c r="Y29" i="33"/>
  <c r="Z29" i="33"/>
  <c r="AA29" i="33"/>
  <c r="AB29" i="33"/>
  <c r="X30" i="33"/>
  <c r="U30" i="33"/>
  <c r="V30" i="33"/>
  <c r="W30" i="33"/>
  <c r="Y30" i="33"/>
  <c r="Z30" i="33"/>
  <c r="AA30" i="33"/>
  <c r="AB30" i="33"/>
  <c r="X31" i="33"/>
  <c r="U31" i="33"/>
  <c r="V31" i="33"/>
  <c r="W31" i="33"/>
  <c r="Y31" i="33"/>
  <c r="Z31" i="33"/>
  <c r="AA31" i="33"/>
  <c r="AB31" i="33"/>
  <c r="X32" i="33"/>
  <c r="U32" i="33"/>
  <c r="V32" i="33"/>
  <c r="W32" i="33"/>
  <c r="Y32" i="33"/>
  <c r="Z32" i="33"/>
  <c r="AA32" i="33"/>
  <c r="AB32" i="33"/>
  <c r="X33" i="33"/>
  <c r="U33" i="33"/>
  <c r="V33" i="33"/>
  <c r="W33" i="33"/>
  <c r="Y33" i="33"/>
  <c r="Z33" i="33"/>
  <c r="AA33" i="33"/>
  <c r="AB33" i="33"/>
  <c r="X34" i="33"/>
  <c r="U34" i="33"/>
  <c r="V34" i="33"/>
  <c r="W34" i="33"/>
  <c r="Y34" i="33"/>
  <c r="Z34" i="33"/>
  <c r="AA34" i="33"/>
  <c r="AB34" i="33"/>
  <c r="X35" i="33"/>
  <c r="U35" i="33"/>
  <c r="V35" i="33"/>
  <c r="W35" i="33"/>
  <c r="Y35" i="33"/>
  <c r="Z35" i="33"/>
  <c r="AA35" i="33"/>
  <c r="AB35" i="33"/>
  <c r="X36" i="33"/>
  <c r="U36" i="33"/>
  <c r="V36" i="33"/>
  <c r="W36" i="33"/>
  <c r="Y36" i="33"/>
  <c r="Z36" i="33"/>
  <c r="AA36" i="33"/>
  <c r="AB36" i="33"/>
  <c r="X37" i="33"/>
  <c r="U37" i="33"/>
  <c r="V37" i="33"/>
  <c r="W37" i="33"/>
  <c r="Y37" i="33"/>
  <c r="Z37" i="33"/>
  <c r="AA37" i="33"/>
  <c r="AB37" i="33"/>
  <c r="X38" i="33"/>
  <c r="U38" i="33"/>
  <c r="V38" i="33"/>
  <c r="W38" i="33"/>
  <c r="Y38" i="33"/>
  <c r="Z38" i="33"/>
  <c r="AA38" i="33"/>
  <c r="AB38" i="33"/>
  <c r="X39" i="33"/>
  <c r="U39" i="33"/>
  <c r="V39" i="33"/>
  <c r="W39" i="33"/>
  <c r="Y39" i="33"/>
  <c r="Z39" i="33"/>
  <c r="AA39" i="33"/>
  <c r="AB39" i="33"/>
  <c r="X40" i="33"/>
  <c r="U40" i="33"/>
  <c r="V40" i="33"/>
  <c r="W40" i="33"/>
  <c r="Y40" i="33"/>
  <c r="Z40" i="33"/>
  <c r="AA40" i="33"/>
  <c r="AB40" i="33"/>
  <c r="X41" i="33"/>
  <c r="U41" i="33"/>
  <c r="V41" i="33"/>
  <c r="W41" i="33"/>
  <c r="Y41" i="33"/>
  <c r="Z41" i="33"/>
  <c r="AA41" i="33"/>
  <c r="AB41" i="33"/>
  <c r="X42" i="33"/>
  <c r="U42" i="33"/>
  <c r="V42" i="33"/>
  <c r="W42" i="33"/>
  <c r="Y42" i="33"/>
  <c r="Z42" i="33"/>
  <c r="AA42" i="33"/>
  <c r="AB42" i="33"/>
  <c r="X43" i="33"/>
  <c r="U43" i="33"/>
  <c r="V43" i="33"/>
  <c r="W43" i="33"/>
  <c r="Y43" i="33"/>
  <c r="Z43" i="33"/>
  <c r="AA43" i="33"/>
  <c r="AB43" i="33"/>
  <c r="X44" i="33"/>
  <c r="U44" i="33"/>
  <c r="V44" i="33"/>
  <c r="W44" i="33"/>
  <c r="Y44" i="33"/>
  <c r="Z44" i="33"/>
  <c r="AA44" i="33"/>
  <c r="AB44" i="33"/>
  <c r="X45" i="33"/>
  <c r="U45" i="33"/>
  <c r="V45" i="33"/>
  <c r="W45" i="33"/>
  <c r="Y45" i="33"/>
  <c r="Z45" i="33"/>
  <c r="AA45" i="33"/>
  <c r="AB45" i="33"/>
  <c r="X46" i="33"/>
  <c r="U46" i="33"/>
  <c r="V46" i="33"/>
  <c r="W46" i="33"/>
  <c r="Y46" i="33"/>
  <c r="Z46" i="33"/>
  <c r="AA46" i="33"/>
  <c r="AB46" i="33"/>
  <c r="X47" i="33"/>
  <c r="U47" i="33"/>
  <c r="V47" i="33"/>
  <c r="W47" i="33"/>
  <c r="Y47" i="33"/>
  <c r="Z47" i="33"/>
  <c r="AA47" i="33"/>
  <c r="AB47" i="33"/>
  <c r="X48" i="33"/>
  <c r="U48" i="33"/>
  <c r="V48" i="33"/>
  <c r="W48" i="33"/>
  <c r="Y48" i="33"/>
  <c r="Z48" i="33"/>
  <c r="AA48" i="33"/>
  <c r="AB48" i="33"/>
  <c r="X49" i="33"/>
  <c r="U49" i="33"/>
  <c r="V49" i="33"/>
  <c r="W49" i="33"/>
  <c r="Y49" i="33"/>
  <c r="Z49" i="33"/>
  <c r="AA49" i="33"/>
  <c r="AB49" i="33"/>
  <c r="X50" i="33"/>
  <c r="U50" i="33"/>
  <c r="V50" i="33"/>
  <c r="W50" i="33"/>
  <c r="Y50" i="33"/>
  <c r="Z50" i="33"/>
  <c r="AA50" i="33"/>
  <c r="AB50" i="33"/>
  <c r="AF10" i="33"/>
  <c r="AF9" i="33"/>
  <c r="AG10" i="33" a="1"/>
  <c r="AG10" i="33"/>
  <c r="AF11" i="33"/>
  <c r="AG11" i="33" a="1"/>
  <c r="AG11" i="33"/>
  <c r="AG9" i="33" a="1"/>
  <c r="AG9" i="33"/>
  <c r="AH11" i="33"/>
  <c r="AH10" i="33"/>
  <c r="AH9" i="33"/>
  <c r="V7" i="32"/>
  <c r="X7" i="32"/>
  <c r="U7" i="32"/>
  <c r="Z7" i="32"/>
  <c r="AA7" i="32"/>
  <c r="W7" i="32"/>
  <c r="Y7" i="32"/>
  <c r="AB7" i="32"/>
  <c r="V8" i="32"/>
  <c r="X8" i="32"/>
  <c r="U8" i="32"/>
  <c r="Z8" i="32"/>
  <c r="AA8" i="32"/>
  <c r="W8" i="32"/>
  <c r="Y8" i="32"/>
  <c r="AB8" i="32"/>
  <c r="V9" i="32"/>
  <c r="X9" i="32"/>
  <c r="U9" i="32"/>
  <c r="Z9" i="32"/>
  <c r="AA9" i="32"/>
  <c r="W9" i="32"/>
  <c r="Y9" i="32"/>
  <c r="AB9" i="32"/>
  <c r="V10" i="32"/>
  <c r="X10" i="32"/>
  <c r="U10" i="32"/>
  <c r="Z10" i="32"/>
  <c r="AA10" i="32"/>
  <c r="W10" i="32"/>
  <c r="Y10" i="32"/>
  <c r="AB10" i="32"/>
  <c r="V11" i="32"/>
  <c r="X11" i="32"/>
  <c r="U11" i="32"/>
  <c r="Z11" i="32"/>
  <c r="AA11" i="32"/>
  <c r="W11" i="32"/>
  <c r="Y11" i="32"/>
  <c r="AB11" i="32"/>
  <c r="V12" i="32"/>
  <c r="X12" i="32"/>
  <c r="U12" i="32"/>
  <c r="Z12" i="32"/>
  <c r="AA12" i="32"/>
  <c r="W12" i="32"/>
  <c r="Y12" i="32"/>
  <c r="AB12" i="32"/>
  <c r="V13" i="32"/>
  <c r="X13" i="32"/>
  <c r="U13" i="32"/>
  <c r="Z13" i="32"/>
  <c r="AA13" i="32"/>
  <c r="W13" i="32"/>
  <c r="Y13" i="32"/>
  <c r="AB13" i="32"/>
  <c r="V14" i="32"/>
  <c r="X14" i="32"/>
  <c r="U14" i="32"/>
  <c r="Z14" i="32"/>
  <c r="AA14" i="32"/>
  <c r="W14" i="32"/>
  <c r="Y14" i="32"/>
  <c r="AB14" i="32"/>
  <c r="V15" i="32"/>
  <c r="X15" i="32"/>
  <c r="U15" i="32"/>
  <c r="Z15" i="32"/>
  <c r="AA15" i="32"/>
  <c r="W15" i="32"/>
  <c r="Y15" i="32"/>
  <c r="AB15" i="32"/>
  <c r="V16" i="32"/>
  <c r="X16" i="32"/>
  <c r="U16" i="32"/>
  <c r="Z16" i="32"/>
  <c r="AA16" i="32"/>
  <c r="W16" i="32"/>
  <c r="Y16" i="32"/>
  <c r="AB16" i="32"/>
  <c r="V17" i="32"/>
  <c r="X17" i="32"/>
  <c r="U17" i="32"/>
  <c r="Z17" i="32"/>
  <c r="AA17" i="32"/>
  <c r="W17" i="32"/>
  <c r="Y17" i="32"/>
  <c r="AB17" i="32"/>
  <c r="V18" i="32"/>
  <c r="X18" i="32"/>
  <c r="U18" i="32"/>
  <c r="Z18" i="32"/>
  <c r="AA18" i="32"/>
  <c r="W18" i="32"/>
  <c r="Y18" i="32"/>
  <c r="AB18" i="32"/>
  <c r="V19" i="32"/>
  <c r="X19" i="32"/>
  <c r="U19" i="32"/>
  <c r="Z19" i="32"/>
  <c r="AA19" i="32"/>
  <c r="W19" i="32"/>
  <c r="Y19" i="32"/>
  <c r="AB19" i="32"/>
  <c r="V20" i="32"/>
  <c r="X20" i="32"/>
  <c r="U20" i="32"/>
  <c r="Z20" i="32"/>
  <c r="AA20" i="32"/>
  <c r="W20" i="32"/>
  <c r="Y20" i="32"/>
  <c r="AB20" i="32"/>
  <c r="V21" i="32"/>
  <c r="X21" i="32"/>
  <c r="U21" i="32"/>
  <c r="Z21" i="32"/>
  <c r="AA21" i="32"/>
  <c r="W21" i="32"/>
  <c r="Y21" i="32"/>
  <c r="AB21" i="32"/>
  <c r="V22" i="32"/>
  <c r="X22" i="32"/>
  <c r="U22" i="32"/>
  <c r="Z22" i="32"/>
  <c r="AA22" i="32"/>
  <c r="W22" i="32"/>
  <c r="Y22" i="32"/>
  <c r="AB22" i="32"/>
  <c r="V23" i="32"/>
  <c r="X23" i="32"/>
  <c r="U23" i="32"/>
  <c r="Z23" i="32"/>
  <c r="AA23" i="32"/>
  <c r="W23" i="32"/>
  <c r="Y23" i="32"/>
  <c r="AB23" i="32"/>
  <c r="V24" i="32"/>
  <c r="X24" i="32"/>
  <c r="U24" i="32"/>
  <c r="Z24" i="32"/>
  <c r="AA24" i="32"/>
  <c r="W24" i="32"/>
  <c r="Y24" i="32"/>
  <c r="AB24" i="32"/>
  <c r="V25" i="32"/>
  <c r="X25" i="32"/>
  <c r="U25" i="32"/>
  <c r="Z25" i="32"/>
  <c r="AA25" i="32"/>
  <c r="W25" i="32"/>
  <c r="Y25" i="32"/>
  <c r="AB25" i="32"/>
  <c r="V26" i="32"/>
  <c r="X26" i="32"/>
  <c r="U26" i="32"/>
  <c r="Z26" i="32"/>
  <c r="AA26" i="32"/>
  <c r="W26" i="32"/>
  <c r="Y26" i="32"/>
  <c r="AB26" i="32"/>
  <c r="V27" i="32"/>
  <c r="X27" i="32"/>
  <c r="U27" i="32"/>
  <c r="Z27" i="32"/>
  <c r="AA27" i="32"/>
  <c r="W27" i="32"/>
  <c r="Y27" i="32"/>
  <c r="AB27" i="32"/>
  <c r="V28" i="32"/>
  <c r="X28" i="32"/>
  <c r="U28" i="32"/>
  <c r="Z28" i="32"/>
  <c r="AA28" i="32"/>
  <c r="W28" i="32"/>
  <c r="Y28" i="32"/>
  <c r="AB28" i="32"/>
  <c r="V29" i="32"/>
  <c r="X29" i="32"/>
  <c r="U29" i="32"/>
  <c r="Z29" i="32"/>
  <c r="AA29" i="32"/>
  <c r="W29" i="32"/>
  <c r="Y29" i="32"/>
  <c r="AB29" i="32"/>
  <c r="V30" i="32"/>
  <c r="X30" i="32"/>
  <c r="U30" i="32"/>
  <c r="Z30" i="32"/>
  <c r="AA30" i="32"/>
  <c r="W30" i="32"/>
  <c r="Y30" i="32"/>
  <c r="AB30" i="32"/>
  <c r="V31" i="32"/>
  <c r="X31" i="32"/>
  <c r="U31" i="32"/>
  <c r="Z31" i="32"/>
  <c r="AA31" i="32"/>
  <c r="W31" i="32"/>
  <c r="Y31" i="32"/>
  <c r="AB31" i="32"/>
  <c r="V32" i="32"/>
  <c r="X32" i="32"/>
  <c r="U32" i="32"/>
  <c r="Z32" i="32"/>
  <c r="AA32" i="32"/>
  <c r="W32" i="32"/>
  <c r="Y32" i="32"/>
  <c r="AB32" i="32"/>
  <c r="V33" i="32"/>
  <c r="X33" i="32"/>
  <c r="U33" i="32"/>
  <c r="Z33" i="32"/>
  <c r="AA33" i="32"/>
  <c r="W33" i="32"/>
  <c r="Y33" i="32"/>
  <c r="AB33" i="32"/>
  <c r="V34" i="32"/>
  <c r="X34" i="32"/>
  <c r="U34" i="32"/>
  <c r="Z34" i="32"/>
  <c r="AA34" i="32"/>
  <c r="W34" i="32"/>
  <c r="Y34" i="32"/>
  <c r="AB34" i="32"/>
  <c r="V35" i="32"/>
  <c r="X35" i="32"/>
  <c r="U35" i="32"/>
  <c r="Z35" i="32"/>
  <c r="AA35" i="32"/>
  <c r="W35" i="32"/>
  <c r="Y35" i="32"/>
  <c r="AB35" i="32"/>
  <c r="V36" i="32"/>
  <c r="X36" i="32"/>
  <c r="U36" i="32"/>
  <c r="Z36" i="32"/>
  <c r="AA36" i="32"/>
  <c r="W36" i="32"/>
  <c r="Y36" i="32"/>
  <c r="AB36" i="32"/>
  <c r="V37" i="32"/>
  <c r="X37" i="32"/>
  <c r="U37" i="32"/>
  <c r="Z37" i="32"/>
  <c r="AA37" i="32"/>
  <c r="W37" i="32"/>
  <c r="Y37" i="32"/>
  <c r="AB37" i="32"/>
  <c r="V38" i="32"/>
  <c r="X38" i="32"/>
  <c r="U38" i="32"/>
  <c r="Z38" i="32"/>
  <c r="AA38" i="32"/>
  <c r="W38" i="32"/>
  <c r="Y38" i="32"/>
  <c r="AB38" i="32"/>
  <c r="V39" i="32"/>
  <c r="X39" i="32"/>
  <c r="U39" i="32"/>
  <c r="Z39" i="32"/>
  <c r="AA39" i="32"/>
  <c r="W39" i="32"/>
  <c r="Y39" i="32"/>
  <c r="AB39" i="32"/>
  <c r="V40" i="32"/>
  <c r="X40" i="32"/>
  <c r="U40" i="32"/>
  <c r="Z40" i="32"/>
  <c r="AA40" i="32"/>
  <c r="W40" i="32"/>
  <c r="Y40" i="32"/>
  <c r="AB40" i="32"/>
  <c r="V41" i="32"/>
  <c r="X41" i="32"/>
  <c r="U41" i="32"/>
  <c r="Z41" i="32"/>
  <c r="AA41" i="32"/>
  <c r="W41" i="32"/>
  <c r="Y41" i="32"/>
  <c r="AB41" i="32"/>
  <c r="V42" i="32"/>
  <c r="X42" i="32"/>
  <c r="U42" i="32"/>
  <c r="Z42" i="32"/>
  <c r="AA42" i="32"/>
  <c r="W42" i="32"/>
  <c r="Y42" i="32"/>
  <c r="AB42" i="32"/>
  <c r="V43" i="32"/>
  <c r="X43" i="32"/>
  <c r="U43" i="32"/>
  <c r="Z43" i="32"/>
  <c r="AA43" i="32"/>
  <c r="W43" i="32"/>
  <c r="Y43" i="32"/>
  <c r="AB43" i="32"/>
  <c r="V44" i="32"/>
  <c r="X44" i="32"/>
  <c r="U44" i="32"/>
  <c r="Z44" i="32"/>
  <c r="AA44" i="32"/>
  <c r="W44" i="32"/>
  <c r="Y44" i="32"/>
  <c r="AB44" i="32"/>
  <c r="V45" i="32"/>
  <c r="X45" i="32"/>
  <c r="U45" i="32"/>
  <c r="Z45" i="32"/>
  <c r="AA45" i="32"/>
  <c r="W45" i="32"/>
  <c r="Y45" i="32"/>
  <c r="AB45" i="32"/>
  <c r="V46" i="32"/>
  <c r="X46" i="32"/>
  <c r="U46" i="32"/>
  <c r="Z46" i="32"/>
  <c r="AA46" i="32"/>
  <c r="W46" i="32"/>
  <c r="Y46" i="32"/>
  <c r="AB46" i="32"/>
  <c r="V47" i="32"/>
  <c r="X47" i="32"/>
  <c r="U47" i="32"/>
  <c r="Z47" i="32"/>
  <c r="AA47" i="32"/>
  <c r="W47" i="32"/>
  <c r="Y47" i="32"/>
  <c r="AB47" i="32"/>
  <c r="V48" i="32"/>
  <c r="X48" i="32"/>
  <c r="U48" i="32"/>
  <c r="Z48" i="32"/>
  <c r="AA48" i="32"/>
  <c r="W48" i="32"/>
  <c r="Y48" i="32"/>
  <c r="AB48" i="32"/>
  <c r="V49" i="32"/>
  <c r="X49" i="32"/>
  <c r="U49" i="32"/>
  <c r="Z49" i="32"/>
  <c r="AA49" i="32"/>
  <c r="W49" i="32"/>
  <c r="Y49" i="32"/>
  <c r="AB49" i="32"/>
  <c r="V50" i="32"/>
  <c r="X50" i="32"/>
  <c r="U50" i="32"/>
  <c r="Z50" i="32"/>
  <c r="AA50" i="32"/>
  <c r="W50" i="32"/>
  <c r="Y50" i="32"/>
  <c r="AB50" i="32"/>
  <c r="AF10" i="32"/>
  <c r="AF9" i="32"/>
  <c r="AG10" i="32" a="1"/>
  <c r="AG10" i="32"/>
  <c r="AF11" i="32"/>
  <c r="AG11" i="32" a="1"/>
  <c r="AG11" i="32"/>
  <c r="AG9" i="32" a="1"/>
  <c r="AG9" i="32"/>
  <c r="AH11" i="32"/>
  <c r="AH10" i="32"/>
  <c r="AH9" i="32"/>
  <c r="U7" i="30"/>
  <c r="V7" i="30"/>
  <c r="W7" i="30"/>
  <c r="Y7" i="30"/>
  <c r="X7" i="30"/>
  <c r="Z7" i="30"/>
  <c r="AA7" i="30"/>
  <c r="AB7" i="30"/>
  <c r="U8" i="30"/>
  <c r="V8" i="30"/>
  <c r="W8" i="30"/>
  <c r="Y8" i="30"/>
  <c r="X8" i="30"/>
  <c r="Z8" i="30"/>
  <c r="AA8" i="30"/>
  <c r="AB8" i="30"/>
  <c r="U9" i="30"/>
  <c r="V9" i="30"/>
  <c r="W9" i="30"/>
  <c r="Y9" i="30"/>
  <c r="X9" i="30"/>
  <c r="Z9" i="30"/>
  <c r="AA9" i="30"/>
  <c r="AB9" i="30"/>
  <c r="U10" i="30"/>
  <c r="V10" i="30"/>
  <c r="W10" i="30"/>
  <c r="Y10" i="30"/>
  <c r="X10" i="30"/>
  <c r="Z10" i="30"/>
  <c r="AA10" i="30"/>
  <c r="AB10" i="30"/>
  <c r="U11" i="30"/>
  <c r="V11" i="30"/>
  <c r="W11" i="30"/>
  <c r="Y11" i="30"/>
  <c r="X11" i="30"/>
  <c r="Z11" i="30"/>
  <c r="AA11" i="30"/>
  <c r="AB11" i="30"/>
  <c r="U12" i="30"/>
  <c r="V12" i="30"/>
  <c r="W12" i="30"/>
  <c r="Y12" i="30"/>
  <c r="X12" i="30"/>
  <c r="Z12" i="30"/>
  <c r="AA12" i="30"/>
  <c r="AB12" i="30"/>
  <c r="U13" i="30"/>
  <c r="V13" i="30"/>
  <c r="W13" i="30"/>
  <c r="Y13" i="30"/>
  <c r="X13" i="30"/>
  <c r="Z13" i="30"/>
  <c r="AA13" i="30"/>
  <c r="AB13" i="30"/>
  <c r="U14" i="30"/>
  <c r="V14" i="30"/>
  <c r="W14" i="30"/>
  <c r="Y14" i="30"/>
  <c r="X14" i="30"/>
  <c r="Z14" i="30"/>
  <c r="AA14" i="30"/>
  <c r="AB14" i="30"/>
  <c r="U15" i="30"/>
  <c r="V15" i="30"/>
  <c r="W15" i="30"/>
  <c r="Y15" i="30"/>
  <c r="X15" i="30"/>
  <c r="Z15" i="30"/>
  <c r="AA15" i="30"/>
  <c r="AB15" i="30"/>
  <c r="U16" i="30"/>
  <c r="V16" i="30"/>
  <c r="W16" i="30"/>
  <c r="Y16" i="30"/>
  <c r="X16" i="30"/>
  <c r="Z16" i="30"/>
  <c r="AA16" i="30"/>
  <c r="AB16" i="30"/>
  <c r="U17" i="30"/>
  <c r="V17" i="30"/>
  <c r="W17" i="30"/>
  <c r="Y17" i="30"/>
  <c r="X17" i="30"/>
  <c r="Z17" i="30"/>
  <c r="AA17" i="30"/>
  <c r="AB17" i="30"/>
  <c r="U18" i="30"/>
  <c r="V18" i="30"/>
  <c r="W18" i="30"/>
  <c r="Y18" i="30"/>
  <c r="X18" i="30"/>
  <c r="Z18" i="30"/>
  <c r="AA18" i="30"/>
  <c r="AB18" i="30"/>
  <c r="U19" i="30"/>
  <c r="V19" i="30"/>
  <c r="W19" i="30"/>
  <c r="Y19" i="30"/>
  <c r="X19" i="30"/>
  <c r="Z19" i="30"/>
  <c r="AA19" i="30"/>
  <c r="AB19" i="30"/>
  <c r="U20" i="30"/>
  <c r="V20" i="30"/>
  <c r="W20" i="30"/>
  <c r="Y20" i="30"/>
  <c r="X20" i="30"/>
  <c r="Z20" i="30"/>
  <c r="AA20" i="30"/>
  <c r="AB20" i="30"/>
  <c r="U21" i="30"/>
  <c r="V21" i="30"/>
  <c r="W21" i="30"/>
  <c r="Y21" i="30"/>
  <c r="X21" i="30"/>
  <c r="Z21" i="30"/>
  <c r="AA21" i="30"/>
  <c r="AB21" i="30"/>
  <c r="U22" i="30"/>
  <c r="V22" i="30"/>
  <c r="W22" i="30"/>
  <c r="Y22" i="30"/>
  <c r="X22" i="30"/>
  <c r="Z22" i="30"/>
  <c r="AA22" i="30"/>
  <c r="AB22" i="30"/>
  <c r="U23" i="30"/>
  <c r="V23" i="30"/>
  <c r="W23" i="30"/>
  <c r="Y23" i="30"/>
  <c r="X23" i="30"/>
  <c r="Z23" i="30"/>
  <c r="AA23" i="30"/>
  <c r="AB23" i="30"/>
  <c r="U24" i="30"/>
  <c r="V24" i="30"/>
  <c r="W24" i="30"/>
  <c r="Y24" i="30"/>
  <c r="X24" i="30"/>
  <c r="Z24" i="30"/>
  <c r="AA24" i="30"/>
  <c r="AB24" i="30"/>
  <c r="U25" i="30"/>
  <c r="V25" i="30"/>
  <c r="W25" i="30"/>
  <c r="Y25" i="30"/>
  <c r="X25" i="30"/>
  <c r="Z25" i="30"/>
  <c r="AA25" i="30"/>
  <c r="AB25" i="30"/>
  <c r="U26" i="30"/>
  <c r="V26" i="30"/>
  <c r="W26" i="30"/>
  <c r="Y26" i="30"/>
  <c r="X26" i="30"/>
  <c r="Z26" i="30"/>
  <c r="AA26" i="30"/>
  <c r="AB26" i="30"/>
  <c r="U27" i="30"/>
  <c r="V27" i="30"/>
  <c r="W27" i="30"/>
  <c r="Y27" i="30"/>
  <c r="X27" i="30"/>
  <c r="Z27" i="30"/>
  <c r="AA27" i="30"/>
  <c r="AB27" i="30"/>
  <c r="U28" i="30"/>
  <c r="V28" i="30"/>
  <c r="W28" i="30"/>
  <c r="Y28" i="30"/>
  <c r="X28" i="30"/>
  <c r="Z28" i="30"/>
  <c r="AA28" i="30"/>
  <c r="AB28" i="30"/>
  <c r="U29" i="30"/>
  <c r="V29" i="30"/>
  <c r="W29" i="30"/>
  <c r="Y29" i="30"/>
  <c r="X29" i="30"/>
  <c r="Z29" i="30"/>
  <c r="AA29" i="30"/>
  <c r="AB29" i="30"/>
  <c r="U30" i="30"/>
  <c r="V30" i="30"/>
  <c r="W30" i="30"/>
  <c r="Y30" i="30"/>
  <c r="X30" i="30"/>
  <c r="Z30" i="30"/>
  <c r="AA30" i="30"/>
  <c r="AB30" i="30"/>
  <c r="U31" i="30"/>
  <c r="V31" i="30"/>
  <c r="W31" i="30"/>
  <c r="Y31" i="30"/>
  <c r="X31" i="30"/>
  <c r="Z31" i="30"/>
  <c r="AA31" i="30"/>
  <c r="AB31" i="30"/>
  <c r="U32" i="30"/>
  <c r="V32" i="30"/>
  <c r="W32" i="30"/>
  <c r="Y32" i="30"/>
  <c r="X32" i="30"/>
  <c r="Z32" i="30"/>
  <c r="AA32" i="30"/>
  <c r="AB32" i="30"/>
  <c r="U33" i="30"/>
  <c r="V33" i="30"/>
  <c r="W33" i="30"/>
  <c r="Y33" i="30"/>
  <c r="X33" i="30"/>
  <c r="Z33" i="30"/>
  <c r="AA33" i="30"/>
  <c r="AB33" i="30"/>
  <c r="U34" i="30"/>
  <c r="V34" i="30"/>
  <c r="W34" i="30"/>
  <c r="Y34" i="30"/>
  <c r="X34" i="30"/>
  <c r="Z34" i="30"/>
  <c r="AA34" i="30"/>
  <c r="AB34" i="30"/>
  <c r="U35" i="30"/>
  <c r="V35" i="30"/>
  <c r="W35" i="30"/>
  <c r="Y35" i="30"/>
  <c r="X35" i="30"/>
  <c r="Z35" i="30"/>
  <c r="AA35" i="30"/>
  <c r="AB35" i="30"/>
  <c r="U36" i="30"/>
  <c r="V36" i="30"/>
  <c r="W36" i="30"/>
  <c r="Y36" i="30"/>
  <c r="X36" i="30"/>
  <c r="Z36" i="30"/>
  <c r="AA36" i="30"/>
  <c r="AB36" i="30"/>
  <c r="U37" i="30"/>
  <c r="V37" i="30"/>
  <c r="W37" i="30"/>
  <c r="Y37" i="30"/>
  <c r="X37" i="30"/>
  <c r="Z37" i="30"/>
  <c r="AA37" i="30"/>
  <c r="AB37" i="30"/>
  <c r="U38" i="30"/>
  <c r="V38" i="30"/>
  <c r="W38" i="30"/>
  <c r="Y38" i="30"/>
  <c r="X38" i="30"/>
  <c r="Z38" i="30"/>
  <c r="AA38" i="30"/>
  <c r="AB38" i="30"/>
  <c r="U39" i="30"/>
  <c r="V39" i="30"/>
  <c r="W39" i="30"/>
  <c r="Y39" i="30"/>
  <c r="X39" i="30"/>
  <c r="Z39" i="30"/>
  <c r="AA39" i="30"/>
  <c r="AB39" i="30"/>
  <c r="U40" i="30"/>
  <c r="V40" i="30"/>
  <c r="W40" i="30"/>
  <c r="Y40" i="30"/>
  <c r="X40" i="30"/>
  <c r="Z40" i="30"/>
  <c r="AA40" i="30"/>
  <c r="AB40" i="30"/>
  <c r="U41" i="30"/>
  <c r="V41" i="30"/>
  <c r="W41" i="30"/>
  <c r="Y41" i="30"/>
  <c r="X41" i="30"/>
  <c r="Z41" i="30"/>
  <c r="AA41" i="30"/>
  <c r="AB41" i="30"/>
  <c r="U42" i="30"/>
  <c r="V42" i="30"/>
  <c r="W42" i="30"/>
  <c r="Y42" i="30"/>
  <c r="X42" i="30"/>
  <c r="Z42" i="30"/>
  <c r="AA42" i="30"/>
  <c r="AB42" i="30"/>
  <c r="U43" i="30"/>
  <c r="V43" i="30"/>
  <c r="W43" i="30"/>
  <c r="Y43" i="30"/>
  <c r="X43" i="30"/>
  <c r="Z43" i="30"/>
  <c r="AA43" i="30"/>
  <c r="AB43" i="30"/>
  <c r="U44" i="30"/>
  <c r="V44" i="30"/>
  <c r="W44" i="30"/>
  <c r="Y44" i="30"/>
  <c r="X44" i="30"/>
  <c r="Z44" i="30"/>
  <c r="AA44" i="30"/>
  <c r="AB44" i="30"/>
  <c r="U45" i="30"/>
  <c r="V45" i="30"/>
  <c r="W45" i="30"/>
  <c r="Y45" i="30"/>
  <c r="X45" i="30"/>
  <c r="Z45" i="30"/>
  <c r="AA45" i="30"/>
  <c r="AB45" i="30"/>
  <c r="U46" i="30"/>
  <c r="V46" i="30"/>
  <c r="W46" i="30"/>
  <c r="Y46" i="30"/>
  <c r="X46" i="30"/>
  <c r="Z46" i="30"/>
  <c r="AA46" i="30"/>
  <c r="AB46" i="30"/>
  <c r="U47" i="30"/>
  <c r="V47" i="30"/>
  <c r="W47" i="30"/>
  <c r="Y47" i="30"/>
  <c r="X47" i="30"/>
  <c r="Z47" i="30"/>
  <c r="AA47" i="30"/>
  <c r="AB47" i="30"/>
  <c r="U48" i="30"/>
  <c r="V48" i="30"/>
  <c r="W48" i="30"/>
  <c r="Y48" i="30"/>
  <c r="X48" i="30"/>
  <c r="Z48" i="30"/>
  <c r="AA48" i="30"/>
  <c r="AB48" i="30"/>
  <c r="U49" i="30"/>
  <c r="V49" i="30"/>
  <c r="W49" i="30"/>
  <c r="Y49" i="30"/>
  <c r="X49" i="30"/>
  <c r="Z49" i="30"/>
  <c r="AA49" i="30"/>
  <c r="AB49" i="30"/>
  <c r="U50" i="30"/>
  <c r="V50" i="30"/>
  <c r="W50" i="30"/>
  <c r="Y50" i="30"/>
  <c r="X50" i="30"/>
  <c r="Z50" i="30"/>
  <c r="AA50" i="30"/>
  <c r="AB50" i="30"/>
  <c r="AF10" i="30"/>
  <c r="AF9" i="30"/>
  <c r="AG10" i="30" a="1"/>
  <c r="AG10" i="30"/>
  <c r="AH10" i="30"/>
  <c r="AF11" i="30"/>
  <c r="AG11" i="30" a="1"/>
  <c r="AG11" i="30"/>
  <c r="AH11" i="30"/>
  <c r="AG9" i="30" a="1"/>
  <c r="AG9" i="30"/>
  <c r="AH9" i="30"/>
  <c r="A7" i="30" a="1"/>
  <c r="A9" i="30"/>
  <c r="C9" i="30"/>
  <c r="A10" i="30"/>
  <c r="C10" i="30"/>
  <c r="A11" i="30"/>
  <c r="C11" i="30"/>
  <c r="A7" i="34" a="1"/>
  <c r="A24" i="34"/>
  <c r="C24" i="34"/>
  <c r="E7" i="30"/>
  <c r="E8" i="30"/>
  <c r="E9" i="30"/>
  <c r="E10" i="30"/>
  <c r="E11" i="30"/>
  <c r="E12" i="30"/>
  <c r="E13" i="30"/>
  <c r="E14" i="30"/>
  <c r="E15" i="30"/>
  <c r="E16" i="30"/>
  <c r="K7" i="30"/>
  <c r="G8" i="32"/>
  <c r="G9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42" i="32"/>
  <c r="G43" i="32"/>
  <c r="G44" i="32"/>
  <c r="G45" i="32"/>
  <c r="G46" i="32"/>
  <c r="G47" i="32"/>
  <c r="G48" i="32"/>
  <c r="G49" i="32"/>
  <c r="G50" i="32"/>
  <c r="G8" i="30"/>
  <c r="G9" i="30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G39" i="30"/>
  <c r="G40" i="30"/>
  <c r="G41" i="30"/>
  <c r="G42" i="30"/>
  <c r="G43" i="30"/>
  <c r="G44" i="30"/>
  <c r="G45" i="30"/>
  <c r="G46" i="30"/>
  <c r="G47" i="30"/>
  <c r="G48" i="30"/>
  <c r="G49" i="30"/>
  <c r="G50" i="30"/>
  <c r="G8" i="36"/>
  <c r="G9" i="36"/>
  <c r="G10" i="36"/>
  <c r="G11" i="36"/>
  <c r="G12" i="36"/>
  <c r="G13" i="36"/>
  <c r="G14" i="36"/>
  <c r="G15" i="36"/>
  <c r="G16" i="36"/>
  <c r="G17" i="36"/>
  <c r="G18" i="36"/>
  <c r="G19" i="36"/>
  <c r="G20" i="36"/>
  <c r="G21" i="36"/>
  <c r="G22" i="36"/>
  <c r="G23" i="36"/>
  <c r="G24" i="36"/>
  <c r="G25" i="36"/>
  <c r="G26" i="36"/>
  <c r="G27" i="36"/>
  <c r="G28" i="36"/>
  <c r="G29" i="36"/>
  <c r="G30" i="36"/>
  <c r="G31" i="36"/>
  <c r="G32" i="36"/>
  <c r="G33" i="36"/>
  <c r="G34" i="36"/>
  <c r="G35" i="36"/>
  <c r="G36" i="36"/>
  <c r="G37" i="36"/>
  <c r="G38" i="36"/>
  <c r="G39" i="36"/>
  <c r="G40" i="36"/>
  <c r="G41" i="36"/>
  <c r="G42" i="36"/>
  <c r="G43" i="36"/>
  <c r="G44" i="36"/>
  <c r="G45" i="36"/>
  <c r="G46" i="36"/>
  <c r="G47" i="36"/>
  <c r="G48" i="36"/>
  <c r="G49" i="36"/>
  <c r="G50" i="36"/>
  <c r="G7" i="36"/>
  <c r="D33" i="5"/>
  <c r="D31" i="5"/>
  <c r="A7" i="37" a="1"/>
  <c r="A24" i="37"/>
  <c r="C24" i="37"/>
  <c r="A7" i="35" a="1"/>
  <c r="A24" i="35"/>
  <c r="C24" i="35"/>
  <c r="D32" i="5"/>
  <c r="C32" i="5"/>
  <c r="C33" i="5"/>
  <c r="C31" i="5"/>
  <c r="D27" i="5"/>
  <c r="D28" i="5"/>
  <c r="D26" i="5"/>
  <c r="C27" i="5"/>
  <c r="C28" i="5"/>
  <c r="C26" i="5"/>
  <c r="K22" i="5"/>
  <c r="K23" i="5"/>
  <c r="K21" i="5"/>
  <c r="J22" i="5"/>
  <c r="J23" i="5"/>
  <c r="J21" i="5"/>
  <c r="D22" i="5"/>
  <c r="D23" i="5"/>
  <c r="D21" i="5"/>
  <c r="C22" i="5"/>
  <c r="C23" i="5"/>
  <c r="C21" i="5"/>
  <c r="K17" i="5"/>
  <c r="K18" i="5"/>
  <c r="J17" i="5"/>
  <c r="J18" i="5"/>
  <c r="K16" i="5"/>
  <c r="J16" i="5"/>
  <c r="D17" i="5"/>
  <c r="D18" i="5"/>
  <c r="D16" i="5"/>
  <c r="C17" i="5"/>
  <c r="C18" i="5"/>
  <c r="C16" i="5"/>
  <c r="K12" i="5"/>
  <c r="K13" i="5"/>
  <c r="K11" i="5"/>
  <c r="J12" i="5"/>
  <c r="J13" i="5"/>
  <c r="J11" i="5"/>
  <c r="K7" i="5"/>
  <c r="K8" i="5"/>
  <c r="K6" i="5"/>
  <c r="J7" i="5"/>
  <c r="J8" i="5"/>
  <c r="D8" i="5"/>
  <c r="C8" i="5"/>
  <c r="D7" i="5"/>
  <c r="C7" i="5"/>
  <c r="D6" i="5"/>
  <c r="C6" i="5"/>
  <c r="A7" i="41" a="1"/>
  <c r="A7" i="41"/>
  <c r="B7" i="41"/>
  <c r="A8" i="41"/>
  <c r="B8" i="41"/>
  <c r="A200" i="41"/>
  <c r="C200" i="41"/>
  <c r="B200" i="41"/>
  <c r="A199" i="41"/>
  <c r="C199" i="41"/>
  <c r="B199" i="41"/>
  <c r="A198" i="41"/>
  <c r="C198" i="41"/>
  <c r="B198" i="41"/>
  <c r="A197" i="41"/>
  <c r="C197" i="41"/>
  <c r="B197" i="41"/>
  <c r="A196" i="41"/>
  <c r="C196" i="41"/>
  <c r="B196" i="41"/>
  <c r="A195" i="41"/>
  <c r="C195" i="41"/>
  <c r="B195" i="41"/>
  <c r="A194" i="41"/>
  <c r="C194" i="41"/>
  <c r="B194" i="41"/>
  <c r="A193" i="41"/>
  <c r="C193" i="41"/>
  <c r="B193" i="41"/>
  <c r="A192" i="41"/>
  <c r="C192" i="41"/>
  <c r="B192" i="41"/>
  <c r="A191" i="41"/>
  <c r="C191" i="41"/>
  <c r="B191" i="41"/>
  <c r="A190" i="41"/>
  <c r="C190" i="41"/>
  <c r="B190" i="41"/>
  <c r="A189" i="41"/>
  <c r="C189" i="41"/>
  <c r="B189" i="41"/>
  <c r="A188" i="41"/>
  <c r="C188" i="41"/>
  <c r="B188" i="41"/>
  <c r="A187" i="41"/>
  <c r="C187" i="41"/>
  <c r="B187" i="41"/>
  <c r="A186" i="41"/>
  <c r="C186" i="41"/>
  <c r="B186" i="41"/>
  <c r="A185" i="41"/>
  <c r="C185" i="41"/>
  <c r="B185" i="41"/>
  <c r="A184" i="41"/>
  <c r="C184" i="41"/>
  <c r="B184" i="41"/>
  <c r="A183" i="41"/>
  <c r="C183" i="41"/>
  <c r="B183" i="41"/>
  <c r="A182" i="41"/>
  <c r="C182" i="41"/>
  <c r="B182" i="41"/>
  <c r="A181" i="41"/>
  <c r="C181" i="41"/>
  <c r="B181" i="41"/>
  <c r="A180" i="41"/>
  <c r="C180" i="41"/>
  <c r="B180" i="41"/>
  <c r="A179" i="41"/>
  <c r="C179" i="41"/>
  <c r="B179" i="41"/>
  <c r="A178" i="41"/>
  <c r="C178" i="41"/>
  <c r="B178" i="41"/>
  <c r="A177" i="41"/>
  <c r="C177" i="41"/>
  <c r="B177" i="41"/>
  <c r="A176" i="41"/>
  <c r="C176" i="41"/>
  <c r="B176" i="41"/>
  <c r="A175" i="41"/>
  <c r="C175" i="41"/>
  <c r="B175" i="41"/>
  <c r="A174" i="41"/>
  <c r="C174" i="41"/>
  <c r="B174" i="41"/>
  <c r="A173" i="41"/>
  <c r="C173" i="41"/>
  <c r="B173" i="41"/>
  <c r="A172" i="41"/>
  <c r="C172" i="41"/>
  <c r="B172" i="41"/>
  <c r="A171" i="41"/>
  <c r="C171" i="41"/>
  <c r="B171" i="41"/>
  <c r="A170" i="41"/>
  <c r="C170" i="41"/>
  <c r="B170" i="41"/>
  <c r="A169" i="41"/>
  <c r="C169" i="41"/>
  <c r="B169" i="41"/>
  <c r="A168" i="41"/>
  <c r="C168" i="41"/>
  <c r="B168" i="41"/>
  <c r="A167" i="41"/>
  <c r="C167" i="41"/>
  <c r="B167" i="41"/>
  <c r="A166" i="41"/>
  <c r="C166" i="41"/>
  <c r="B166" i="41"/>
  <c r="A165" i="41"/>
  <c r="C165" i="41"/>
  <c r="B165" i="41"/>
  <c r="A164" i="41"/>
  <c r="C164" i="41"/>
  <c r="B164" i="41"/>
  <c r="A163" i="41"/>
  <c r="C163" i="41"/>
  <c r="B163" i="41"/>
  <c r="A162" i="41"/>
  <c r="C162" i="41"/>
  <c r="B162" i="41"/>
  <c r="A161" i="41"/>
  <c r="C161" i="41"/>
  <c r="B161" i="41"/>
  <c r="A160" i="41"/>
  <c r="C160" i="41"/>
  <c r="B160" i="41"/>
  <c r="A159" i="41"/>
  <c r="C159" i="41"/>
  <c r="B159" i="41"/>
  <c r="A158" i="41"/>
  <c r="C158" i="41"/>
  <c r="B158" i="41"/>
  <c r="A157" i="41"/>
  <c r="C157" i="41"/>
  <c r="B157" i="41"/>
  <c r="A156" i="41"/>
  <c r="C156" i="41"/>
  <c r="B156" i="41"/>
  <c r="A155" i="41"/>
  <c r="C155" i="41"/>
  <c r="B155" i="41"/>
  <c r="A154" i="41"/>
  <c r="C154" i="41"/>
  <c r="B154" i="41"/>
  <c r="A153" i="41"/>
  <c r="C153" i="41"/>
  <c r="B153" i="41"/>
  <c r="A152" i="41"/>
  <c r="C152" i="41"/>
  <c r="B152" i="41"/>
  <c r="A151" i="41"/>
  <c r="C151" i="41"/>
  <c r="B151" i="41"/>
  <c r="A150" i="41"/>
  <c r="C150" i="41"/>
  <c r="B150" i="41"/>
  <c r="A149" i="41"/>
  <c r="C149" i="41"/>
  <c r="B149" i="41"/>
  <c r="A148" i="41"/>
  <c r="C148" i="41"/>
  <c r="B148" i="41"/>
  <c r="A147" i="41"/>
  <c r="C147" i="41"/>
  <c r="B147" i="41"/>
  <c r="A146" i="41"/>
  <c r="C146" i="41"/>
  <c r="B146" i="41"/>
  <c r="A145" i="41"/>
  <c r="C145" i="41"/>
  <c r="B145" i="41"/>
  <c r="A144" i="41"/>
  <c r="C144" i="41"/>
  <c r="B144" i="41"/>
  <c r="A143" i="41"/>
  <c r="C143" i="41"/>
  <c r="B143" i="41"/>
  <c r="A142" i="41"/>
  <c r="C142" i="41"/>
  <c r="B142" i="41"/>
  <c r="A141" i="41"/>
  <c r="C141" i="41"/>
  <c r="B141" i="41"/>
  <c r="A140" i="41"/>
  <c r="C140" i="41"/>
  <c r="B140" i="41"/>
  <c r="A139" i="41"/>
  <c r="C139" i="41"/>
  <c r="B139" i="41"/>
  <c r="A138" i="41"/>
  <c r="C138" i="41"/>
  <c r="B138" i="41"/>
  <c r="A137" i="41"/>
  <c r="C137" i="41"/>
  <c r="B137" i="41"/>
  <c r="A136" i="41"/>
  <c r="C136" i="41"/>
  <c r="B136" i="41"/>
  <c r="A135" i="41"/>
  <c r="C135" i="41"/>
  <c r="B135" i="41"/>
  <c r="A134" i="41"/>
  <c r="C134" i="41"/>
  <c r="B134" i="41"/>
  <c r="A133" i="41"/>
  <c r="C133" i="41"/>
  <c r="B133" i="41"/>
  <c r="A132" i="41"/>
  <c r="C132" i="41"/>
  <c r="B132" i="41"/>
  <c r="A131" i="41"/>
  <c r="C131" i="41"/>
  <c r="B131" i="41"/>
  <c r="A130" i="41"/>
  <c r="C130" i="41"/>
  <c r="B130" i="41"/>
  <c r="A129" i="41"/>
  <c r="C129" i="41"/>
  <c r="B129" i="41"/>
  <c r="A128" i="41"/>
  <c r="C128" i="41"/>
  <c r="B128" i="41"/>
  <c r="A127" i="41"/>
  <c r="C127" i="41"/>
  <c r="B127" i="41"/>
  <c r="A126" i="41"/>
  <c r="C126" i="41"/>
  <c r="B126" i="41"/>
  <c r="A125" i="41"/>
  <c r="C125" i="41"/>
  <c r="B125" i="41"/>
  <c r="A124" i="41"/>
  <c r="C124" i="41"/>
  <c r="B124" i="41"/>
  <c r="A123" i="41"/>
  <c r="C123" i="41"/>
  <c r="B123" i="41"/>
  <c r="A122" i="41"/>
  <c r="C122" i="41"/>
  <c r="B122" i="41"/>
  <c r="A121" i="41"/>
  <c r="C121" i="41"/>
  <c r="B121" i="41"/>
  <c r="A120" i="41"/>
  <c r="C120" i="41"/>
  <c r="B120" i="41"/>
  <c r="A119" i="41"/>
  <c r="C119" i="41"/>
  <c r="B119" i="41"/>
  <c r="A118" i="41"/>
  <c r="C118" i="41"/>
  <c r="B118" i="41"/>
  <c r="A117" i="41"/>
  <c r="C117" i="41"/>
  <c r="B117" i="41"/>
  <c r="A116" i="41"/>
  <c r="C116" i="41"/>
  <c r="B116" i="41"/>
  <c r="A115" i="41"/>
  <c r="C115" i="41"/>
  <c r="B115" i="41"/>
  <c r="A114" i="41"/>
  <c r="C114" i="41"/>
  <c r="B114" i="41"/>
  <c r="A113" i="41"/>
  <c r="C113" i="41"/>
  <c r="B113" i="41"/>
  <c r="A112" i="41"/>
  <c r="C112" i="41"/>
  <c r="B112" i="41"/>
  <c r="A111" i="41"/>
  <c r="C111" i="41"/>
  <c r="B111" i="41"/>
  <c r="A110" i="41"/>
  <c r="C110" i="41"/>
  <c r="B110" i="41"/>
  <c r="A109" i="41"/>
  <c r="C109" i="41"/>
  <c r="B109" i="41"/>
  <c r="A108" i="41"/>
  <c r="C108" i="41"/>
  <c r="B108" i="41"/>
  <c r="A107" i="41"/>
  <c r="C107" i="41"/>
  <c r="B107" i="41"/>
  <c r="A106" i="41"/>
  <c r="C106" i="41"/>
  <c r="B106" i="41"/>
  <c r="A105" i="41"/>
  <c r="C105" i="41"/>
  <c r="B105" i="41"/>
  <c r="A104" i="41"/>
  <c r="C104" i="41"/>
  <c r="B104" i="41"/>
  <c r="A103" i="41"/>
  <c r="C103" i="41"/>
  <c r="B103" i="41"/>
  <c r="A102" i="41"/>
  <c r="C102" i="41"/>
  <c r="B102" i="41"/>
  <c r="A101" i="41"/>
  <c r="C101" i="41"/>
  <c r="B101" i="41"/>
  <c r="A100" i="41"/>
  <c r="C100" i="41"/>
  <c r="B100" i="41"/>
  <c r="A99" i="41"/>
  <c r="C99" i="41"/>
  <c r="B99" i="41"/>
  <c r="A98" i="41"/>
  <c r="C98" i="41"/>
  <c r="B98" i="41"/>
  <c r="A97" i="41"/>
  <c r="C97" i="41"/>
  <c r="B97" i="41"/>
  <c r="A96" i="41"/>
  <c r="C96" i="41"/>
  <c r="B96" i="41"/>
  <c r="A95" i="41"/>
  <c r="C95" i="41"/>
  <c r="B95" i="41"/>
  <c r="A94" i="41"/>
  <c r="C94" i="41"/>
  <c r="B94" i="41"/>
  <c r="A93" i="41"/>
  <c r="C93" i="41"/>
  <c r="B93" i="41"/>
  <c r="A92" i="41"/>
  <c r="C92" i="41"/>
  <c r="B92" i="41"/>
  <c r="A91" i="41"/>
  <c r="C91" i="41"/>
  <c r="B91" i="41"/>
  <c r="A90" i="41"/>
  <c r="C90" i="41"/>
  <c r="B90" i="41"/>
  <c r="A89" i="41"/>
  <c r="C89" i="41"/>
  <c r="B89" i="41"/>
  <c r="A88" i="41"/>
  <c r="C88" i="41"/>
  <c r="B88" i="41"/>
  <c r="A87" i="41"/>
  <c r="C87" i="41"/>
  <c r="B87" i="41"/>
  <c r="A86" i="41"/>
  <c r="C86" i="41"/>
  <c r="B86" i="41"/>
  <c r="A85" i="41"/>
  <c r="C85" i="41"/>
  <c r="B85" i="41"/>
  <c r="A84" i="41"/>
  <c r="C84" i="41"/>
  <c r="B84" i="41"/>
  <c r="A83" i="41"/>
  <c r="C83" i="41"/>
  <c r="B83" i="41"/>
  <c r="A82" i="41"/>
  <c r="C82" i="41"/>
  <c r="B82" i="41"/>
  <c r="A81" i="41"/>
  <c r="C81" i="41"/>
  <c r="B81" i="41"/>
  <c r="A80" i="41"/>
  <c r="C80" i="41"/>
  <c r="B80" i="41"/>
  <c r="A79" i="41"/>
  <c r="C79" i="41"/>
  <c r="B79" i="41"/>
  <c r="A78" i="41"/>
  <c r="C78" i="41"/>
  <c r="B78" i="41"/>
  <c r="A77" i="41"/>
  <c r="C77" i="41"/>
  <c r="B77" i="41"/>
  <c r="A76" i="41"/>
  <c r="C76" i="41"/>
  <c r="B76" i="41"/>
  <c r="A75" i="41"/>
  <c r="C75" i="41"/>
  <c r="B75" i="41"/>
  <c r="A74" i="41"/>
  <c r="C74" i="41"/>
  <c r="B74" i="41"/>
  <c r="A73" i="41"/>
  <c r="C73" i="41"/>
  <c r="B73" i="41"/>
  <c r="A72" i="41"/>
  <c r="C72" i="41"/>
  <c r="B72" i="41"/>
  <c r="A71" i="41"/>
  <c r="C71" i="41"/>
  <c r="B71" i="41"/>
  <c r="A70" i="41"/>
  <c r="C70" i="41"/>
  <c r="B70" i="41"/>
  <c r="A69" i="41"/>
  <c r="C69" i="41"/>
  <c r="B69" i="41"/>
  <c r="A68" i="41"/>
  <c r="C68" i="41"/>
  <c r="B68" i="41"/>
  <c r="A67" i="41"/>
  <c r="C67" i="41"/>
  <c r="B67" i="41"/>
  <c r="A66" i="41"/>
  <c r="C66" i="41"/>
  <c r="B66" i="41"/>
  <c r="A65" i="41"/>
  <c r="C65" i="41"/>
  <c r="B65" i="41"/>
  <c r="A64" i="41"/>
  <c r="C64" i="41"/>
  <c r="B64" i="41"/>
  <c r="A63" i="41"/>
  <c r="C63" i="41"/>
  <c r="B63" i="41"/>
  <c r="A62" i="41"/>
  <c r="C62" i="41"/>
  <c r="B62" i="41"/>
  <c r="A61" i="41"/>
  <c r="C61" i="41"/>
  <c r="B61" i="41"/>
  <c r="A60" i="41"/>
  <c r="C60" i="41"/>
  <c r="B60" i="41"/>
  <c r="A59" i="41"/>
  <c r="C59" i="41"/>
  <c r="B59" i="41"/>
  <c r="A58" i="41"/>
  <c r="C58" i="41"/>
  <c r="B58" i="41"/>
  <c r="A57" i="41"/>
  <c r="C57" i="41"/>
  <c r="B57" i="41"/>
  <c r="A56" i="41"/>
  <c r="C56" i="41"/>
  <c r="B56" i="41"/>
  <c r="A55" i="41"/>
  <c r="C55" i="41"/>
  <c r="B55" i="41"/>
  <c r="X54" i="41"/>
  <c r="A54" i="41"/>
  <c r="C54" i="41"/>
  <c r="B54" i="41"/>
  <c r="X53" i="41"/>
  <c r="A53" i="41"/>
  <c r="C53" i="41"/>
  <c r="B53" i="41"/>
  <c r="X52" i="41"/>
  <c r="A52" i="41"/>
  <c r="C52" i="41"/>
  <c r="B52" i="41"/>
  <c r="X51" i="41"/>
  <c r="A51" i="41"/>
  <c r="C51" i="41"/>
  <c r="B51" i="41"/>
  <c r="AC50" i="41"/>
  <c r="Q50" i="41"/>
  <c r="O50" i="41"/>
  <c r="M50" i="41"/>
  <c r="K50" i="41"/>
  <c r="I50" i="41"/>
  <c r="G50" i="41"/>
  <c r="E50" i="41"/>
  <c r="A50" i="41"/>
  <c r="C50" i="41"/>
  <c r="B50" i="41"/>
  <c r="AC49" i="41"/>
  <c r="Q49" i="41"/>
  <c r="O49" i="41"/>
  <c r="M49" i="41"/>
  <c r="K49" i="41"/>
  <c r="I49" i="41"/>
  <c r="G49" i="41"/>
  <c r="E49" i="41"/>
  <c r="A49" i="41"/>
  <c r="C49" i="41"/>
  <c r="B49" i="41"/>
  <c r="AC48" i="41"/>
  <c r="Q48" i="41"/>
  <c r="O48" i="41"/>
  <c r="M48" i="41"/>
  <c r="K48" i="41"/>
  <c r="I48" i="41"/>
  <c r="G48" i="41"/>
  <c r="E48" i="41"/>
  <c r="A48" i="41"/>
  <c r="C48" i="41"/>
  <c r="B48" i="41"/>
  <c r="AC47" i="41"/>
  <c r="Q47" i="41"/>
  <c r="O47" i="41"/>
  <c r="M47" i="41"/>
  <c r="K47" i="41"/>
  <c r="I47" i="41"/>
  <c r="G47" i="41"/>
  <c r="E47" i="41"/>
  <c r="A47" i="41"/>
  <c r="C47" i="41"/>
  <c r="B47" i="41"/>
  <c r="AC46" i="41"/>
  <c r="Q46" i="41"/>
  <c r="O46" i="41"/>
  <c r="M46" i="41"/>
  <c r="K46" i="41"/>
  <c r="I46" i="41"/>
  <c r="G46" i="41"/>
  <c r="E46" i="41"/>
  <c r="A46" i="41"/>
  <c r="C46" i="41"/>
  <c r="B46" i="41"/>
  <c r="AC45" i="41"/>
  <c r="Q45" i="41"/>
  <c r="O45" i="41"/>
  <c r="M45" i="41"/>
  <c r="K45" i="41"/>
  <c r="I45" i="41"/>
  <c r="G45" i="41"/>
  <c r="E45" i="41"/>
  <c r="A45" i="41"/>
  <c r="C45" i="41"/>
  <c r="B45" i="41"/>
  <c r="AC44" i="41"/>
  <c r="Q44" i="41"/>
  <c r="O44" i="41"/>
  <c r="M44" i="41"/>
  <c r="K44" i="41"/>
  <c r="I44" i="41"/>
  <c r="G44" i="41"/>
  <c r="E44" i="41"/>
  <c r="A44" i="41"/>
  <c r="C44" i="41"/>
  <c r="B44" i="41"/>
  <c r="AC43" i="41"/>
  <c r="Q43" i="41"/>
  <c r="O43" i="41"/>
  <c r="M43" i="41"/>
  <c r="K43" i="41"/>
  <c r="I43" i="41"/>
  <c r="G43" i="41"/>
  <c r="E43" i="41"/>
  <c r="A43" i="41"/>
  <c r="C43" i="41"/>
  <c r="B43" i="41"/>
  <c r="AC42" i="41"/>
  <c r="Q42" i="41"/>
  <c r="O42" i="41"/>
  <c r="M42" i="41"/>
  <c r="K42" i="41"/>
  <c r="I42" i="41"/>
  <c r="G42" i="41"/>
  <c r="E42" i="41"/>
  <c r="A42" i="41"/>
  <c r="C42" i="41"/>
  <c r="B42" i="41"/>
  <c r="AC41" i="41"/>
  <c r="Q41" i="41"/>
  <c r="O41" i="41"/>
  <c r="M41" i="41"/>
  <c r="K41" i="41"/>
  <c r="I41" i="41"/>
  <c r="G41" i="41"/>
  <c r="E41" i="41"/>
  <c r="A41" i="41"/>
  <c r="C41" i="41"/>
  <c r="B41" i="41"/>
  <c r="AC40" i="41"/>
  <c r="Q40" i="41"/>
  <c r="O40" i="41"/>
  <c r="M40" i="41"/>
  <c r="K40" i="41"/>
  <c r="I40" i="41"/>
  <c r="G40" i="41"/>
  <c r="E40" i="41"/>
  <c r="A40" i="41"/>
  <c r="C40" i="41"/>
  <c r="B40" i="41"/>
  <c r="AC39" i="41"/>
  <c r="Q39" i="41"/>
  <c r="O39" i="41"/>
  <c r="M39" i="41"/>
  <c r="K39" i="41"/>
  <c r="I39" i="41"/>
  <c r="G39" i="41"/>
  <c r="E39" i="41"/>
  <c r="A39" i="41"/>
  <c r="C39" i="41"/>
  <c r="B39" i="41"/>
  <c r="AC38" i="41"/>
  <c r="Q38" i="41"/>
  <c r="O38" i="41"/>
  <c r="M38" i="41"/>
  <c r="K38" i="41"/>
  <c r="I38" i="41"/>
  <c r="G38" i="41"/>
  <c r="E38" i="41"/>
  <c r="A38" i="41"/>
  <c r="C38" i="41"/>
  <c r="B38" i="41"/>
  <c r="AC37" i="41"/>
  <c r="Q37" i="41"/>
  <c r="O37" i="41"/>
  <c r="M37" i="41"/>
  <c r="K37" i="41"/>
  <c r="I37" i="41"/>
  <c r="G37" i="41"/>
  <c r="E37" i="41"/>
  <c r="A37" i="41"/>
  <c r="C37" i="41"/>
  <c r="B37" i="41"/>
  <c r="AC36" i="41"/>
  <c r="Q36" i="41"/>
  <c r="O36" i="41"/>
  <c r="M36" i="41"/>
  <c r="K36" i="41"/>
  <c r="I36" i="41"/>
  <c r="G36" i="41"/>
  <c r="E36" i="41"/>
  <c r="A36" i="41"/>
  <c r="C36" i="41"/>
  <c r="B36" i="41"/>
  <c r="AC35" i="41"/>
  <c r="Q35" i="41"/>
  <c r="O35" i="41"/>
  <c r="M35" i="41"/>
  <c r="K35" i="41"/>
  <c r="I35" i="41"/>
  <c r="G35" i="41"/>
  <c r="E35" i="41"/>
  <c r="A35" i="41"/>
  <c r="C35" i="41"/>
  <c r="B35" i="41"/>
  <c r="AC34" i="41"/>
  <c r="Q34" i="41"/>
  <c r="O34" i="41"/>
  <c r="M34" i="41"/>
  <c r="K34" i="41"/>
  <c r="I34" i="41"/>
  <c r="G34" i="41"/>
  <c r="E34" i="41"/>
  <c r="A34" i="41"/>
  <c r="C34" i="41"/>
  <c r="B34" i="41"/>
  <c r="AC33" i="41"/>
  <c r="Q33" i="41"/>
  <c r="O33" i="41"/>
  <c r="M33" i="41"/>
  <c r="K33" i="41"/>
  <c r="I33" i="41"/>
  <c r="G33" i="41"/>
  <c r="E33" i="41"/>
  <c r="A33" i="41"/>
  <c r="C33" i="41"/>
  <c r="B33" i="41"/>
  <c r="AC32" i="41"/>
  <c r="Q32" i="41"/>
  <c r="O32" i="41"/>
  <c r="M32" i="41"/>
  <c r="K32" i="41"/>
  <c r="I32" i="41"/>
  <c r="G32" i="41"/>
  <c r="E32" i="41"/>
  <c r="A32" i="41"/>
  <c r="C32" i="41"/>
  <c r="B32" i="41"/>
  <c r="AC31" i="41"/>
  <c r="Q31" i="41"/>
  <c r="O31" i="41"/>
  <c r="M31" i="41"/>
  <c r="K31" i="41"/>
  <c r="I31" i="41"/>
  <c r="G31" i="41"/>
  <c r="E31" i="41"/>
  <c r="A31" i="41"/>
  <c r="C31" i="41"/>
  <c r="B31" i="41"/>
  <c r="AC30" i="41"/>
  <c r="Q30" i="41"/>
  <c r="O30" i="41"/>
  <c r="M30" i="41"/>
  <c r="K30" i="41"/>
  <c r="I30" i="41"/>
  <c r="G30" i="41"/>
  <c r="E30" i="41"/>
  <c r="A30" i="41"/>
  <c r="C30" i="41"/>
  <c r="B30" i="41"/>
  <c r="AC29" i="41"/>
  <c r="Q29" i="41"/>
  <c r="O29" i="41"/>
  <c r="M29" i="41"/>
  <c r="K29" i="41"/>
  <c r="I29" i="41"/>
  <c r="G29" i="41"/>
  <c r="E29" i="41"/>
  <c r="A29" i="41"/>
  <c r="C29" i="41"/>
  <c r="B29" i="41"/>
  <c r="AC28" i="41"/>
  <c r="Q28" i="41"/>
  <c r="O28" i="41"/>
  <c r="M28" i="41"/>
  <c r="K28" i="41"/>
  <c r="I28" i="41"/>
  <c r="G28" i="41"/>
  <c r="E28" i="41"/>
  <c r="A28" i="41"/>
  <c r="C28" i="41"/>
  <c r="B28" i="41"/>
  <c r="AC27" i="41"/>
  <c r="Q27" i="41"/>
  <c r="O27" i="41"/>
  <c r="M27" i="41"/>
  <c r="K27" i="41"/>
  <c r="I27" i="41"/>
  <c r="G27" i="41"/>
  <c r="E27" i="41"/>
  <c r="A27" i="41"/>
  <c r="C27" i="41"/>
  <c r="B27" i="41"/>
  <c r="AC26" i="41"/>
  <c r="Q26" i="41"/>
  <c r="O26" i="41"/>
  <c r="M26" i="41"/>
  <c r="K26" i="41"/>
  <c r="I26" i="41"/>
  <c r="G26" i="41"/>
  <c r="E26" i="41"/>
  <c r="A26" i="41"/>
  <c r="C26" i="41"/>
  <c r="B26" i="41"/>
  <c r="AC25" i="41"/>
  <c r="Q25" i="41"/>
  <c r="O25" i="41"/>
  <c r="M25" i="41"/>
  <c r="K25" i="41"/>
  <c r="I25" i="41"/>
  <c r="G25" i="41"/>
  <c r="E25" i="41"/>
  <c r="A25" i="41"/>
  <c r="C25" i="41"/>
  <c r="B25" i="41"/>
  <c r="AC24" i="41"/>
  <c r="Q24" i="41"/>
  <c r="I24" i="41"/>
  <c r="G24" i="41"/>
  <c r="E24" i="41"/>
  <c r="A24" i="41"/>
  <c r="B24" i="41"/>
  <c r="AC23" i="41"/>
  <c r="Q23" i="41"/>
  <c r="O23" i="41"/>
  <c r="M23" i="41"/>
  <c r="K23" i="41"/>
  <c r="I23" i="41"/>
  <c r="G23" i="41"/>
  <c r="E23" i="41"/>
  <c r="A23" i="41"/>
  <c r="C23" i="41"/>
  <c r="B23" i="41"/>
  <c r="AC22" i="41"/>
  <c r="Q22" i="41"/>
  <c r="O22" i="41"/>
  <c r="M22" i="41"/>
  <c r="K22" i="41"/>
  <c r="I22" i="41"/>
  <c r="G22" i="41"/>
  <c r="E22" i="41"/>
  <c r="A22" i="41"/>
  <c r="C22" i="41"/>
  <c r="B22" i="41"/>
  <c r="AC21" i="41"/>
  <c r="Q21" i="41"/>
  <c r="O21" i="41"/>
  <c r="M21" i="41"/>
  <c r="K21" i="41"/>
  <c r="I21" i="41"/>
  <c r="G21" i="41"/>
  <c r="E21" i="41"/>
  <c r="A21" i="41"/>
  <c r="C21" i="41"/>
  <c r="B21" i="41"/>
  <c r="AC20" i="41"/>
  <c r="Q20" i="41"/>
  <c r="O20" i="41"/>
  <c r="M20" i="41"/>
  <c r="K20" i="41"/>
  <c r="I20" i="41"/>
  <c r="G20" i="41"/>
  <c r="E20" i="41"/>
  <c r="A20" i="41"/>
  <c r="C20" i="41"/>
  <c r="B20" i="41"/>
  <c r="AC19" i="41"/>
  <c r="Q19" i="41"/>
  <c r="O19" i="41"/>
  <c r="M19" i="41"/>
  <c r="K19" i="41"/>
  <c r="I19" i="41"/>
  <c r="G19" i="41"/>
  <c r="E19" i="41"/>
  <c r="A19" i="41"/>
  <c r="C19" i="41"/>
  <c r="B19" i="41"/>
  <c r="AC18" i="41"/>
  <c r="Q18" i="41"/>
  <c r="O18" i="41"/>
  <c r="M18" i="41"/>
  <c r="K18" i="41"/>
  <c r="I18" i="41"/>
  <c r="G18" i="41"/>
  <c r="E18" i="41"/>
  <c r="A18" i="41"/>
  <c r="C18" i="41"/>
  <c r="B18" i="41"/>
  <c r="AC17" i="41"/>
  <c r="Q17" i="41"/>
  <c r="O17" i="41"/>
  <c r="M17" i="41"/>
  <c r="K17" i="41"/>
  <c r="I17" i="41"/>
  <c r="G17" i="41"/>
  <c r="E17" i="41"/>
  <c r="A17" i="41"/>
  <c r="C17" i="41"/>
  <c r="B17" i="41"/>
  <c r="AC16" i="41"/>
  <c r="Q16" i="41"/>
  <c r="O16" i="41"/>
  <c r="M16" i="41"/>
  <c r="K16" i="41"/>
  <c r="I16" i="41"/>
  <c r="G16" i="41"/>
  <c r="E16" i="41"/>
  <c r="A16" i="41"/>
  <c r="C16" i="41"/>
  <c r="B16" i="41"/>
  <c r="AC15" i="41"/>
  <c r="Q15" i="41"/>
  <c r="O15" i="41"/>
  <c r="M15" i="41"/>
  <c r="K15" i="41"/>
  <c r="I15" i="41"/>
  <c r="G15" i="41"/>
  <c r="E15" i="41"/>
  <c r="A15" i="41"/>
  <c r="C15" i="41"/>
  <c r="B15" i="41"/>
  <c r="AC14" i="41"/>
  <c r="Q14" i="41"/>
  <c r="O14" i="41"/>
  <c r="M14" i="41"/>
  <c r="K14" i="41"/>
  <c r="I14" i="41"/>
  <c r="G14" i="41"/>
  <c r="E14" i="41"/>
  <c r="A14" i="41"/>
  <c r="C14" i="41"/>
  <c r="B14" i="41"/>
  <c r="AC13" i="41"/>
  <c r="Q13" i="41"/>
  <c r="O13" i="41"/>
  <c r="M13" i="41"/>
  <c r="K13" i="41"/>
  <c r="I13" i="41"/>
  <c r="G13" i="41"/>
  <c r="E13" i="41"/>
  <c r="A13" i="41"/>
  <c r="C13" i="41"/>
  <c r="B13" i="41"/>
  <c r="AC12" i="41"/>
  <c r="Q12" i="41"/>
  <c r="O12" i="41"/>
  <c r="M12" i="41"/>
  <c r="K12" i="41"/>
  <c r="I12" i="41"/>
  <c r="G12" i="41"/>
  <c r="E12" i="41"/>
  <c r="A12" i="41"/>
  <c r="C12" i="41"/>
  <c r="B12" i="41"/>
  <c r="AC11" i="41"/>
  <c r="Q11" i="41"/>
  <c r="O11" i="41"/>
  <c r="M11" i="41"/>
  <c r="K11" i="41"/>
  <c r="I11" i="41"/>
  <c r="G11" i="41"/>
  <c r="E11" i="41"/>
  <c r="A11" i="41"/>
  <c r="C11" i="41"/>
  <c r="B11" i="41"/>
  <c r="AC10" i="41"/>
  <c r="Q10" i="41"/>
  <c r="O10" i="41"/>
  <c r="M10" i="41"/>
  <c r="K10" i="41"/>
  <c r="I10" i="41"/>
  <c r="G10" i="41"/>
  <c r="E10" i="41"/>
  <c r="A10" i="41"/>
  <c r="C10" i="41"/>
  <c r="B10" i="41"/>
  <c r="AC9" i="41"/>
  <c r="Q9" i="41"/>
  <c r="O9" i="41"/>
  <c r="M9" i="41"/>
  <c r="K9" i="41"/>
  <c r="I9" i="41"/>
  <c r="G9" i="41"/>
  <c r="E9" i="41"/>
  <c r="A9" i="41"/>
  <c r="C9" i="41"/>
  <c r="B9" i="41"/>
  <c r="AC8" i="41"/>
  <c r="Q8" i="41"/>
  <c r="O8" i="41"/>
  <c r="M8" i="41"/>
  <c r="K8" i="41"/>
  <c r="I8" i="41"/>
  <c r="G8" i="41"/>
  <c r="E8" i="41"/>
  <c r="C8" i="41"/>
  <c r="AC7" i="41"/>
  <c r="Q7" i="41"/>
  <c r="O7" i="41"/>
  <c r="M7" i="41"/>
  <c r="K7" i="41"/>
  <c r="I7" i="41"/>
  <c r="G7" i="41"/>
  <c r="E7" i="41"/>
  <c r="C7" i="41"/>
  <c r="A7" i="40" a="1"/>
  <c r="A7" i="40"/>
  <c r="B7" i="40"/>
  <c r="A8" i="40"/>
  <c r="B8" i="40"/>
  <c r="A200" i="40"/>
  <c r="C200" i="40"/>
  <c r="B200" i="40"/>
  <c r="A199" i="40"/>
  <c r="C199" i="40"/>
  <c r="B199" i="40"/>
  <c r="A198" i="40"/>
  <c r="C198" i="40"/>
  <c r="B198" i="40"/>
  <c r="A197" i="40"/>
  <c r="C197" i="40"/>
  <c r="B197" i="40"/>
  <c r="A196" i="40"/>
  <c r="C196" i="40"/>
  <c r="B196" i="40"/>
  <c r="A195" i="40"/>
  <c r="C195" i="40"/>
  <c r="B195" i="40"/>
  <c r="A194" i="40"/>
  <c r="C194" i="40"/>
  <c r="B194" i="40"/>
  <c r="A193" i="40"/>
  <c r="C193" i="40"/>
  <c r="B193" i="40"/>
  <c r="A192" i="40"/>
  <c r="C192" i="40"/>
  <c r="B192" i="40"/>
  <c r="A191" i="40"/>
  <c r="C191" i="40"/>
  <c r="B191" i="40"/>
  <c r="A190" i="40"/>
  <c r="C190" i="40"/>
  <c r="B190" i="40"/>
  <c r="A189" i="40"/>
  <c r="C189" i="40"/>
  <c r="B189" i="40"/>
  <c r="A188" i="40"/>
  <c r="C188" i="40"/>
  <c r="B188" i="40"/>
  <c r="A187" i="40"/>
  <c r="C187" i="40"/>
  <c r="B187" i="40"/>
  <c r="A186" i="40"/>
  <c r="C186" i="40"/>
  <c r="B186" i="40"/>
  <c r="A185" i="40"/>
  <c r="C185" i="40"/>
  <c r="B185" i="40"/>
  <c r="A184" i="40"/>
  <c r="C184" i="40"/>
  <c r="B184" i="40"/>
  <c r="A183" i="40"/>
  <c r="C183" i="40"/>
  <c r="B183" i="40"/>
  <c r="A182" i="40"/>
  <c r="C182" i="40"/>
  <c r="B182" i="40"/>
  <c r="A181" i="40"/>
  <c r="C181" i="40"/>
  <c r="B181" i="40"/>
  <c r="A180" i="40"/>
  <c r="C180" i="40"/>
  <c r="B180" i="40"/>
  <c r="A179" i="40"/>
  <c r="C179" i="40"/>
  <c r="B179" i="40"/>
  <c r="A178" i="40"/>
  <c r="C178" i="40"/>
  <c r="B178" i="40"/>
  <c r="A177" i="40"/>
  <c r="C177" i="40"/>
  <c r="B177" i="40"/>
  <c r="A176" i="40"/>
  <c r="C176" i="40"/>
  <c r="B176" i="40"/>
  <c r="A175" i="40"/>
  <c r="C175" i="40"/>
  <c r="B175" i="40"/>
  <c r="A174" i="40"/>
  <c r="C174" i="40"/>
  <c r="B174" i="40"/>
  <c r="A173" i="40"/>
  <c r="C173" i="40"/>
  <c r="B173" i="40"/>
  <c r="A172" i="40"/>
  <c r="C172" i="40"/>
  <c r="B172" i="40"/>
  <c r="A171" i="40"/>
  <c r="C171" i="40"/>
  <c r="B171" i="40"/>
  <c r="A170" i="40"/>
  <c r="C170" i="40"/>
  <c r="B170" i="40"/>
  <c r="A169" i="40"/>
  <c r="C169" i="40"/>
  <c r="B169" i="40"/>
  <c r="A168" i="40"/>
  <c r="C168" i="40"/>
  <c r="B168" i="40"/>
  <c r="A167" i="40"/>
  <c r="C167" i="40"/>
  <c r="B167" i="40"/>
  <c r="A166" i="40"/>
  <c r="C166" i="40"/>
  <c r="B166" i="40"/>
  <c r="A165" i="40"/>
  <c r="C165" i="40"/>
  <c r="B165" i="40"/>
  <c r="A164" i="40"/>
  <c r="C164" i="40"/>
  <c r="B164" i="40"/>
  <c r="A163" i="40"/>
  <c r="C163" i="40"/>
  <c r="B163" i="40"/>
  <c r="A162" i="40"/>
  <c r="C162" i="40"/>
  <c r="B162" i="40"/>
  <c r="A161" i="40"/>
  <c r="C161" i="40"/>
  <c r="B161" i="40"/>
  <c r="A160" i="40"/>
  <c r="C160" i="40"/>
  <c r="B160" i="40"/>
  <c r="A159" i="40"/>
  <c r="C159" i="40"/>
  <c r="B159" i="40"/>
  <c r="A158" i="40"/>
  <c r="C158" i="40"/>
  <c r="B158" i="40"/>
  <c r="A157" i="40"/>
  <c r="C157" i="40"/>
  <c r="B157" i="40"/>
  <c r="A156" i="40"/>
  <c r="C156" i="40"/>
  <c r="B156" i="40"/>
  <c r="A155" i="40"/>
  <c r="C155" i="40"/>
  <c r="B155" i="40"/>
  <c r="A154" i="40"/>
  <c r="C154" i="40"/>
  <c r="B154" i="40"/>
  <c r="A153" i="40"/>
  <c r="C153" i="40"/>
  <c r="B153" i="40"/>
  <c r="A152" i="40"/>
  <c r="C152" i="40"/>
  <c r="B152" i="40"/>
  <c r="A151" i="40"/>
  <c r="C151" i="40"/>
  <c r="B151" i="40"/>
  <c r="A150" i="40"/>
  <c r="C150" i="40"/>
  <c r="B150" i="40"/>
  <c r="A149" i="40"/>
  <c r="C149" i="40"/>
  <c r="B149" i="40"/>
  <c r="A148" i="40"/>
  <c r="C148" i="40"/>
  <c r="B148" i="40"/>
  <c r="A147" i="40"/>
  <c r="C147" i="40"/>
  <c r="B147" i="40"/>
  <c r="A146" i="40"/>
  <c r="C146" i="40"/>
  <c r="B146" i="40"/>
  <c r="A145" i="40"/>
  <c r="C145" i="40"/>
  <c r="B145" i="40"/>
  <c r="A144" i="40"/>
  <c r="C144" i="40"/>
  <c r="B144" i="40"/>
  <c r="A143" i="40"/>
  <c r="C143" i="40"/>
  <c r="B143" i="40"/>
  <c r="A142" i="40"/>
  <c r="C142" i="40"/>
  <c r="B142" i="40"/>
  <c r="A141" i="40"/>
  <c r="C141" i="40"/>
  <c r="B141" i="40"/>
  <c r="A140" i="40"/>
  <c r="C140" i="40"/>
  <c r="B140" i="40"/>
  <c r="A139" i="40"/>
  <c r="C139" i="40"/>
  <c r="B139" i="40"/>
  <c r="A138" i="40"/>
  <c r="C138" i="40"/>
  <c r="B138" i="40"/>
  <c r="A137" i="40"/>
  <c r="C137" i="40"/>
  <c r="B137" i="40"/>
  <c r="A136" i="40"/>
  <c r="C136" i="40"/>
  <c r="B136" i="40"/>
  <c r="A135" i="40"/>
  <c r="C135" i="40"/>
  <c r="B135" i="40"/>
  <c r="A134" i="40"/>
  <c r="C134" i="40"/>
  <c r="B134" i="40"/>
  <c r="A133" i="40"/>
  <c r="C133" i="40"/>
  <c r="B133" i="40"/>
  <c r="A132" i="40"/>
  <c r="C132" i="40"/>
  <c r="B132" i="40"/>
  <c r="A131" i="40"/>
  <c r="C131" i="40"/>
  <c r="B131" i="40"/>
  <c r="A130" i="40"/>
  <c r="C130" i="40"/>
  <c r="B130" i="40"/>
  <c r="A129" i="40"/>
  <c r="C129" i="40"/>
  <c r="B129" i="40"/>
  <c r="A128" i="40"/>
  <c r="C128" i="40"/>
  <c r="B128" i="40"/>
  <c r="A127" i="40"/>
  <c r="C127" i="40"/>
  <c r="B127" i="40"/>
  <c r="A126" i="40"/>
  <c r="C126" i="40"/>
  <c r="B126" i="40"/>
  <c r="A125" i="40"/>
  <c r="C125" i="40"/>
  <c r="B125" i="40"/>
  <c r="A124" i="40"/>
  <c r="C124" i="40"/>
  <c r="B124" i="40"/>
  <c r="A123" i="40"/>
  <c r="C123" i="40"/>
  <c r="B123" i="40"/>
  <c r="A122" i="40"/>
  <c r="C122" i="40"/>
  <c r="B122" i="40"/>
  <c r="A121" i="40"/>
  <c r="C121" i="40"/>
  <c r="B121" i="40"/>
  <c r="A120" i="40"/>
  <c r="C120" i="40"/>
  <c r="B120" i="40"/>
  <c r="A119" i="40"/>
  <c r="C119" i="40"/>
  <c r="B119" i="40"/>
  <c r="A118" i="40"/>
  <c r="C118" i="40"/>
  <c r="B118" i="40"/>
  <c r="A117" i="40"/>
  <c r="C117" i="40"/>
  <c r="B117" i="40"/>
  <c r="A116" i="40"/>
  <c r="C116" i="40"/>
  <c r="B116" i="40"/>
  <c r="A115" i="40"/>
  <c r="C115" i="40"/>
  <c r="B115" i="40"/>
  <c r="A114" i="40"/>
  <c r="C114" i="40"/>
  <c r="B114" i="40"/>
  <c r="A113" i="40"/>
  <c r="C113" i="40"/>
  <c r="B113" i="40"/>
  <c r="A112" i="40"/>
  <c r="C112" i="40"/>
  <c r="B112" i="40"/>
  <c r="A111" i="40"/>
  <c r="C111" i="40"/>
  <c r="B111" i="40"/>
  <c r="A110" i="40"/>
  <c r="C110" i="40"/>
  <c r="B110" i="40"/>
  <c r="A109" i="40"/>
  <c r="C109" i="40"/>
  <c r="B109" i="40"/>
  <c r="A108" i="40"/>
  <c r="C108" i="40"/>
  <c r="B108" i="40"/>
  <c r="A107" i="40"/>
  <c r="C107" i="40"/>
  <c r="B107" i="40"/>
  <c r="A106" i="40"/>
  <c r="C106" i="40"/>
  <c r="B106" i="40"/>
  <c r="A105" i="40"/>
  <c r="C105" i="40"/>
  <c r="B105" i="40"/>
  <c r="A104" i="40"/>
  <c r="C104" i="40"/>
  <c r="B104" i="40"/>
  <c r="A103" i="40"/>
  <c r="C103" i="40"/>
  <c r="B103" i="40"/>
  <c r="A102" i="40"/>
  <c r="C102" i="40"/>
  <c r="B102" i="40"/>
  <c r="A101" i="40"/>
  <c r="C101" i="40"/>
  <c r="B101" i="40"/>
  <c r="A100" i="40"/>
  <c r="C100" i="40"/>
  <c r="B100" i="40"/>
  <c r="A99" i="40"/>
  <c r="C99" i="40"/>
  <c r="B99" i="40"/>
  <c r="A98" i="40"/>
  <c r="C98" i="40"/>
  <c r="B98" i="40"/>
  <c r="A97" i="40"/>
  <c r="C97" i="40"/>
  <c r="B97" i="40"/>
  <c r="A96" i="40"/>
  <c r="C96" i="40"/>
  <c r="B96" i="40"/>
  <c r="A95" i="40"/>
  <c r="C95" i="40"/>
  <c r="B95" i="40"/>
  <c r="A94" i="40"/>
  <c r="C94" i="40"/>
  <c r="B94" i="40"/>
  <c r="A93" i="40"/>
  <c r="C93" i="40"/>
  <c r="B93" i="40"/>
  <c r="A92" i="40"/>
  <c r="C92" i="40"/>
  <c r="B92" i="40"/>
  <c r="A91" i="40"/>
  <c r="C91" i="40"/>
  <c r="B91" i="40"/>
  <c r="A90" i="40"/>
  <c r="C90" i="40"/>
  <c r="B90" i="40"/>
  <c r="A89" i="40"/>
  <c r="C89" i="40"/>
  <c r="B89" i="40"/>
  <c r="A88" i="40"/>
  <c r="C88" i="40"/>
  <c r="B88" i="40"/>
  <c r="A87" i="40"/>
  <c r="C87" i="40"/>
  <c r="B87" i="40"/>
  <c r="A86" i="40"/>
  <c r="C86" i="40"/>
  <c r="B86" i="40"/>
  <c r="A85" i="40"/>
  <c r="C85" i="40"/>
  <c r="B85" i="40"/>
  <c r="A84" i="40"/>
  <c r="C84" i="40"/>
  <c r="B84" i="40"/>
  <c r="A83" i="40"/>
  <c r="C83" i="40"/>
  <c r="B83" i="40"/>
  <c r="A82" i="40"/>
  <c r="C82" i="40"/>
  <c r="B82" i="40"/>
  <c r="A81" i="40"/>
  <c r="C81" i="40"/>
  <c r="B81" i="40"/>
  <c r="A80" i="40"/>
  <c r="C80" i="40"/>
  <c r="B80" i="40"/>
  <c r="A79" i="40"/>
  <c r="C79" i="40"/>
  <c r="B79" i="40"/>
  <c r="A78" i="40"/>
  <c r="C78" i="40"/>
  <c r="B78" i="40"/>
  <c r="A77" i="40"/>
  <c r="C77" i="40"/>
  <c r="B77" i="40"/>
  <c r="A76" i="40"/>
  <c r="C76" i="40"/>
  <c r="B76" i="40"/>
  <c r="A75" i="40"/>
  <c r="C75" i="40"/>
  <c r="B75" i="40"/>
  <c r="A74" i="40"/>
  <c r="C74" i="40"/>
  <c r="B74" i="40"/>
  <c r="A73" i="40"/>
  <c r="C73" i="40"/>
  <c r="B73" i="40"/>
  <c r="A72" i="40"/>
  <c r="C72" i="40"/>
  <c r="B72" i="40"/>
  <c r="A71" i="40"/>
  <c r="C71" i="40"/>
  <c r="B71" i="40"/>
  <c r="A70" i="40"/>
  <c r="C70" i="40"/>
  <c r="B70" i="40"/>
  <c r="A69" i="40"/>
  <c r="C69" i="40"/>
  <c r="B69" i="40"/>
  <c r="A68" i="40"/>
  <c r="C68" i="40"/>
  <c r="B68" i="40"/>
  <c r="A67" i="40"/>
  <c r="C67" i="40"/>
  <c r="B67" i="40"/>
  <c r="A66" i="40"/>
  <c r="C66" i="40"/>
  <c r="B66" i="40"/>
  <c r="A65" i="40"/>
  <c r="C65" i="40"/>
  <c r="B65" i="40"/>
  <c r="A64" i="40"/>
  <c r="C64" i="40"/>
  <c r="B64" i="40"/>
  <c r="A63" i="40"/>
  <c r="C63" i="40"/>
  <c r="B63" i="40"/>
  <c r="A62" i="40"/>
  <c r="C62" i="40"/>
  <c r="B62" i="40"/>
  <c r="A61" i="40"/>
  <c r="C61" i="40"/>
  <c r="B61" i="40"/>
  <c r="A60" i="40"/>
  <c r="C60" i="40"/>
  <c r="B60" i="40"/>
  <c r="A59" i="40"/>
  <c r="C59" i="40"/>
  <c r="B59" i="40"/>
  <c r="A58" i="40"/>
  <c r="C58" i="40"/>
  <c r="B58" i="40"/>
  <c r="A57" i="40"/>
  <c r="C57" i="40"/>
  <c r="B57" i="40"/>
  <c r="A56" i="40"/>
  <c r="C56" i="40"/>
  <c r="B56" i="40"/>
  <c r="A55" i="40"/>
  <c r="C55" i="40"/>
  <c r="B55" i="40"/>
  <c r="X54" i="40"/>
  <c r="A54" i="40"/>
  <c r="C54" i="40"/>
  <c r="B54" i="40"/>
  <c r="X53" i="40"/>
  <c r="A53" i="40"/>
  <c r="C53" i="40"/>
  <c r="B53" i="40"/>
  <c r="X52" i="40"/>
  <c r="A52" i="40"/>
  <c r="C52" i="40"/>
  <c r="B52" i="40"/>
  <c r="X51" i="40"/>
  <c r="A51" i="40"/>
  <c r="C51" i="40"/>
  <c r="B51" i="40"/>
  <c r="AC50" i="40"/>
  <c r="Q50" i="40"/>
  <c r="O50" i="40"/>
  <c r="M50" i="40"/>
  <c r="K50" i="40"/>
  <c r="I50" i="40"/>
  <c r="G50" i="40"/>
  <c r="E50" i="40"/>
  <c r="A50" i="40"/>
  <c r="C50" i="40"/>
  <c r="B50" i="40"/>
  <c r="AC49" i="40"/>
  <c r="Q49" i="40"/>
  <c r="O49" i="40"/>
  <c r="M49" i="40"/>
  <c r="K49" i="40"/>
  <c r="I49" i="40"/>
  <c r="G49" i="40"/>
  <c r="E49" i="40"/>
  <c r="A49" i="40"/>
  <c r="C49" i="40"/>
  <c r="B49" i="40"/>
  <c r="AC48" i="40"/>
  <c r="Q48" i="40"/>
  <c r="O48" i="40"/>
  <c r="M48" i="40"/>
  <c r="K48" i="40"/>
  <c r="I48" i="40"/>
  <c r="G48" i="40"/>
  <c r="E48" i="40"/>
  <c r="A48" i="40"/>
  <c r="C48" i="40"/>
  <c r="B48" i="40"/>
  <c r="AC47" i="40"/>
  <c r="Q47" i="40"/>
  <c r="O47" i="40"/>
  <c r="M47" i="40"/>
  <c r="K47" i="40"/>
  <c r="I47" i="40"/>
  <c r="G47" i="40"/>
  <c r="E47" i="40"/>
  <c r="A47" i="40"/>
  <c r="C47" i="40"/>
  <c r="B47" i="40"/>
  <c r="AC46" i="40"/>
  <c r="Q46" i="40"/>
  <c r="O46" i="40"/>
  <c r="M46" i="40"/>
  <c r="K46" i="40"/>
  <c r="I46" i="40"/>
  <c r="G46" i="40"/>
  <c r="E46" i="40"/>
  <c r="A46" i="40"/>
  <c r="C46" i="40"/>
  <c r="B46" i="40"/>
  <c r="AC45" i="40"/>
  <c r="Q45" i="40"/>
  <c r="O45" i="40"/>
  <c r="M45" i="40"/>
  <c r="K45" i="40"/>
  <c r="I45" i="40"/>
  <c r="G45" i="40"/>
  <c r="E45" i="40"/>
  <c r="A45" i="40"/>
  <c r="C45" i="40"/>
  <c r="B45" i="40"/>
  <c r="AC44" i="40"/>
  <c r="Q44" i="40"/>
  <c r="O44" i="40"/>
  <c r="M44" i="40"/>
  <c r="K44" i="40"/>
  <c r="I44" i="40"/>
  <c r="G44" i="40"/>
  <c r="E44" i="40"/>
  <c r="A44" i="40"/>
  <c r="C44" i="40"/>
  <c r="B44" i="40"/>
  <c r="AC43" i="40"/>
  <c r="Q43" i="40"/>
  <c r="O43" i="40"/>
  <c r="M43" i="40"/>
  <c r="K43" i="40"/>
  <c r="I43" i="40"/>
  <c r="G43" i="40"/>
  <c r="E43" i="40"/>
  <c r="A43" i="40"/>
  <c r="C43" i="40"/>
  <c r="B43" i="40"/>
  <c r="AC42" i="40"/>
  <c r="Q42" i="40"/>
  <c r="O42" i="40"/>
  <c r="M42" i="40"/>
  <c r="K42" i="40"/>
  <c r="I42" i="40"/>
  <c r="G42" i="40"/>
  <c r="E42" i="40"/>
  <c r="A42" i="40"/>
  <c r="C42" i="40"/>
  <c r="B42" i="40"/>
  <c r="AC41" i="40"/>
  <c r="Q41" i="40"/>
  <c r="O41" i="40"/>
  <c r="M41" i="40"/>
  <c r="K41" i="40"/>
  <c r="I41" i="40"/>
  <c r="G41" i="40"/>
  <c r="E41" i="40"/>
  <c r="A41" i="40"/>
  <c r="C41" i="40"/>
  <c r="B41" i="40"/>
  <c r="AC40" i="40"/>
  <c r="Q40" i="40"/>
  <c r="O40" i="40"/>
  <c r="M40" i="40"/>
  <c r="K40" i="40"/>
  <c r="I40" i="40"/>
  <c r="G40" i="40"/>
  <c r="E40" i="40"/>
  <c r="A40" i="40"/>
  <c r="C40" i="40"/>
  <c r="B40" i="40"/>
  <c r="AC39" i="40"/>
  <c r="Q39" i="40"/>
  <c r="O39" i="40"/>
  <c r="M39" i="40"/>
  <c r="K39" i="40"/>
  <c r="I39" i="40"/>
  <c r="G39" i="40"/>
  <c r="E39" i="40"/>
  <c r="A39" i="40"/>
  <c r="C39" i="40"/>
  <c r="B39" i="40"/>
  <c r="AC38" i="40"/>
  <c r="Q38" i="40"/>
  <c r="O38" i="40"/>
  <c r="M38" i="40"/>
  <c r="K38" i="40"/>
  <c r="I38" i="40"/>
  <c r="G38" i="40"/>
  <c r="E38" i="40"/>
  <c r="A38" i="40"/>
  <c r="C38" i="40"/>
  <c r="B38" i="40"/>
  <c r="AC37" i="40"/>
  <c r="Q37" i="40"/>
  <c r="O37" i="40"/>
  <c r="M37" i="40"/>
  <c r="K37" i="40"/>
  <c r="I37" i="40"/>
  <c r="G37" i="40"/>
  <c r="E37" i="40"/>
  <c r="A37" i="40"/>
  <c r="C37" i="40"/>
  <c r="B37" i="40"/>
  <c r="AC36" i="40"/>
  <c r="Q36" i="40"/>
  <c r="O36" i="40"/>
  <c r="M36" i="40"/>
  <c r="K36" i="40"/>
  <c r="I36" i="40"/>
  <c r="G36" i="40"/>
  <c r="E36" i="40"/>
  <c r="A36" i="40"/>
  <c r="C36" i="40"/>
  <c r="B36" i="40"/>
  <c r="AC35" i="40"/>
  <c r="Q35" i="40"/>
  <c r="O35" i="40"/>
  <c r="M35" i="40"/>
  <c r="K35" i="40"/>
  <c r="I35" i="40"/>
  <c r="G35" i="40"/>
  <c r="E35" i="40"/>
  <c r="A35" i="40"/>
  <c r="C35" i="40"/>
  <c r="B35" i="40"/>
  <c r="AC34" i="40"/>
  <c r="Q34" i="40"/>
  <c r="O34" i="40"/>
  <c r="M34" i="40"/>
  <c r="K34" i="40"/>
  <c r="I34" i="40"/>
  <c r="G34" i="40"/>
  <c r="E34" i="40"/>
  <c r="A34" i="40"/>
  <c r="C34" i="40"/>
  <c r="B34" i="40"/>
  <c r="AC33" i="40"/>
  <c r="Q33" i="40"/>
  <c r="O33" i="40"/>
  <c r="M33" i="40"/>
  <c r="K33" i="40"/>
  <c r="I33" i="40"/>
  <c r="G33" i="40"/>
  <c r="E33" i="40"/>
  <c r="A33" i="40"/>
  <c r="C33" i="40"/>
  <c r="B33" i="40"/>
  <c r="AC32" i="40"/>
  <c r="Q32" i="40"/>
  <c r="O32" i="40"/>
  <c r="M32" i="40"/>
  <c r="K32" i="40"/>
  <c r="I32" i="40"/>
  <c r="G32" i="40"/>
  <c r="E32" i="40"/>
  <c r="A32" i="40"/>
  <c r="C32" i="40"/>
  <c r="B32" i="40"/>
  <c r="AC31" i="40"/>
  <c r="Q31" i="40"/>
  <c r="O31" i="40"/>
  <c r="M31" i="40"/>
  <c r="K31" i="40"/>
  <c r="I31" i="40"/>
  <c r="G31" i="40"/>
  <c r="E31" i="40"/>
  <c r="A31" i="40"/>
  <c r="C31" i="40"/>
  <c r="B31" i="40"/>
  <c r="AC30" i="40"/>
  <c r="Q30" i="40"/>
  <c r="O30" i="40"/>
  <c r="M30" i="40"/>
  <c r="K30" i="40"/>
  <c r="I30" i="40"/>
  <c r="G30" i="40"/>
  <c r="E30" i="40"/>
  <c r="A30" i="40"/>
  <c r="C30" i="40"/>
  <c r="B30" i="40"/>
  <c r="AC29" i="40"/>
  <c r="Q29" i="40"/>
  <c r="O29" i="40"/>
  <c r="M29" i="40"/>
  <c r="K29" i="40"/>
  <c r="I29" i="40"/>
  <c r="G29" i="40"/>
  <c r="E29" i="40"/>
  <c r="A29" i="40"/>
  <c r="C29" i="40"/>
  <c r="B29" i="40"/>
  <c r="AC28" i="40"/>
  <c r="Q28" i="40"/>
  <c r="O28" i="40"/>
  <c r="M28" i="40"/>
  <c r="K28" i="40"/>
  <c r="I28" i="40"/>
  <c r="G28" i="40"/>
  <c r="E28" i="40"/>
  <c r="A28" i="40"/>
  <c r="C28" i="40"/>
  <c r="B28" i="40"/>
  <c r="AC27" i="40"/>
  <c r="Q27" i="40"/>
  <c r="O27" i="40"/>
  <c r="M27" i="40"/>
  <c r="K27" i="40"/>
  <c r="I27" i="40"/>
  <c r="G27" i="40"/>
  <c r="E27" i="40"/>
  <c r="A27" i="40"/>
  <c r="C27" i="40"/>
  <c r="B27" i="40"/>
  <c r="AC26" i="40"/>
  <c r="Q26" i="40"/>
  <c r="O26" i="40"/>
  <c r="M26" i="40"/>
  <c r="K26" i="40"/>
  <c r="I26" i="40"/>
  <c r="G26" i="40"/>
  <c r="E26" i="40"/>
  <c r="A26" i="40"/>
  <c r="C26" i="40"/>
  <c r="B26" i="40"/>
  <c r="AC25" i="40"/>
  <c r="Q25" i="40"/>
  <c r="O25" i="40"/>
  <c r="M25" i="40"/>
  <c r="K25" i="40"/>
  <c r="I25" i="40"/>
  <c r="G25" i="40"/>
  <c r="E25" i="40"/>
  <c r="A25" i="40"/>
  <c r="C25" i="40"/>
  <c r="B25" i="40"/>
  <c r="AC24" i="40"/>
  <c r="Q24" i="40"/>
  <c r="I24" i="40"/>
  <c r="G24" i="40"/>
  <c r="E24" i="40"/>
  <c r="A24" i="40"/>
  <c r="B24" i="40"/>
  <c r="AC23" i="40"/>
  <c r="Q23" i="40"/>
  <c r="O23" i="40"/>
  <c r="M23" i="40"/>
  <c r="K23" i="40"/>
  <c r="I23" i="40"/>
  <c r="G23" i="40"/>
  <c r="E23" i="40"/>
  <c r="A23" i="40"/>
  <c r="C23" i="40"/>
  <c r="B23" i="40"/>
  <c r="AC22" i="40"/>
  <c r="Q22" i="40"/>
  <c r="O22" i="40"/>
  <c r="M22" i="40"/>
  <c r="K22" i="40"/>
  <c r="I22" i="40"/>
  <c r="G22" i="40"/>
  <c r="E22" i="40"/>
  <c r="A22" i="40"/>
  <c r="C22" i="40"/>
  <c r="B22" i="40"/>
  <c r="AC21" i="40"/>
  <c r="Q21" i="40"/>
  <c r="O21" i="40"/>
  <c r="M21" i="40"/>
  <c r="K21" i="40"/>
  <c r="I21" i="40"/>
  <c r="G21" i="40"/>
  <c r="E21" i="40"/>
  <c r="A21" i="40"/>
  <c r="C21" i="40"/>
  <c r="B21" i="40"/>
  <c r="AC20" i="40"/>
  <c r="Q20" i="40"/>
  <c r="O20" i="40"/>
  <c r="M20" i="40"/>
  <c r="K20" i="40"/>
  <c r="I20" i="40"/>
  <c r="G20" i="40"/>
  <c r="E20" i="40"/>
  <c r="A20" i="40"/>
  <c r="C20" i="40"/>
  <c r="B20" i="40"/>
  <c r="AC19" i="40"/>
  <c r="Q19" i="40"/>
  <c r="O19" i="40"/>
  <c r="M19" i="40"/>
  <c r="K19" i="40"/>
  <c r="I19" i="40"/>
  <c r="G19" i="40"/>
  <c r="E19" i="40"/>
  <c r="A19" i="40"/>
  <c r="C19" i="40"/>
  <c r="B19" i="40"/>
  <c r="AC18" i="40"/>
  <c r="Q18" i="40"/>
  <c r="O18" i="40"/>
  <c r="M18" i="40"/>
  <c r="K18" i="40"/>
  <c r="I18" i="40"/>
  <c r="G18" i="40"/>
  <c r="E18" i="40"/>
  <c r="A18" i="40"/>
  <c r="C18" i="40"/>
  <c r="B18" i="40"/>
  <c r="AC17" i="40"/>
  <c r="Q17" i="40"/>
  <c r="O17" i="40"/>
  <c r="M17" i="40"/>
  <c r="K17" i="40"/>
  <c r="I17" i="40"/>
  <c r="G17" i="40"/>
  <c r="E17" i="40"/>
  <c r="A17" i="40"/>
  <c r="C17" i="40"/>
  <c r="B17" i="40"/>
  <c r="AC16" i="40"/>
  <c r="Q16" i="40"/>
  <c r="O16" i="40"/>
  <c r="M16" i="40"/>
  <c r="K16" i="40"/>
  <c r="I16" i="40"/>
  <c r="G16" i="40"/>
  <c r="E16" i="40"/>
  <c r="A16" i="40"/>
  <c r="C16" i="40"/>
  <c r="B16" i="40"/>
  <c r="AC15" i="40"/>
  <c r="Q15" i="40"/>
  <c r="O15" i="40"/>
  <c r="M15" i="40"/>
  <c r="K15" i="40"/>
  <c r="I15" i="40"/>
  <c r="G15" i="40"/>
  <c r="E15" i="40"/>
  <c r="A15" i="40"/>
  <c r="C15" i="40"/>
  <c r="B15" i="40"/>
  <c r="AC14" i="40"/>
  <c r="Q14" i="40"/>
  <c r="O14" i="40"/>
  <c r="M14" i="40"/>
  <c r="K14" i="40"/>
  <c r="I14" i="40"/>
  <c r="G14" i="40"/>
  <c r="E14" i="40"/>
  <c r="A14" i="40"/>
  <c r="C14" i="40"/>
  <c r="B14" i="40"/>
  <c r="AC13" i="40"/>
  <c r="Q13" i="40"/>
  <c r="O13" i="40"/>
  <c r="M13" i="40"/>
  <c r="K13" i="40"/>
  <c r="I13" i="40"/>
  <c r="G13" i="40"/>
  <c r="E13" i="40"/>
  <c r="A13" i="40"/>
  <c r="C13" i="40"/>
  <c r="B13" i="40"/>
  <c r="AC12" i="40"/>
  <c r="Q12" i="40"/>
  <c r="O12" i="40"/>
  <c r="M12" i="40"/>
  <c r="K12" i="40"/>
  <c r="I12" i="40"/>
  <c r="G12" i="40"/>
  <c r="E12" i="40"/>
  <c r="A12" i="40"/>
  <c r="C12" i="40"/>
  <c r="B12" i="40"/>
  <c r="AC11" i="40"/>
  <c r="Q11" i="40"/>
  <c r="O11" i="40"/>
  <c r="M11" i="40"/>
  <c r="K11" i="40"/>
  <c r="I11" i="40"/>
  <c r="G11" i="40"/>
  <c r="E11" i="40"/>
  <c r="A11" i="40"/>
  <c r="C11" i="40"/>
  <c r="B11" i="40"/>
  <c r="AC10" i="40"/>
  <c r="Q10" i="40"/>
  <c r="O10" i="40"/>
  <c r="M10" i="40"/>
  <c r="K10" i="40"/>
  <c r="I10" i="40"/>
  <c r="G10" i="40"/>
  <c r="E10" i="40"/>
  <c r="A10" i="40"/>
  <c r="C10" i="40"/>
  <c r="B10" i="40"/>
  <c r="AC9" i="40"/>
  <c r="Q9" i="40"/>
  <c r="O9" i="40"/>
  <c r="M9" i="40"/>
  <c r="K9" i="40"/>
  <c r="I9" i="40"/>
  <c r="G9" i="40"/>
  <c r="E9" i="40"/>
  <c r="A9" i="40"/>
  <c r="C9" i="40"/>
  <c r="B9" i="40"/>
  <c r="AC8" i="40"/>
  <c r="Q8" i="40"/>
  <c r="O8" i="40"/>
  <c r="M8" i="40"/>
  <c r="K8" i="40"/>
  <c r="I8" i="40"/>
  <c r="G8" i="40"/>
  <c r="E8" i="40"/>
  <c r="C8" i="40"/>
  <c r="AC7" i="40"/>
  <c r="Q7" i="40"/>
  <c r="O7" i="40"/>
  <c r="M7" i="40"/>
  <c r="K7" i="40"/>
  <c r="I7" i="40"/>
  <c r="G7" i="40"/>
  <c r="E7" i="40"/>
  <c r="C7" i="40"/>
  <c r="A7" i="39" a="1"/>
  <c r="A7" i="39"/>
  <c r="B7" i="39"/>
  <c r="A8" i="39"/>
  <c r="B8" i="39"/>
  <c r="A200" i="39"/>
  <c r="C200" i="39"/>
  <c r="B200" i="39"/>
  <c r="A199" i="39"/>
  <c r="C199" i="39"/>
  <c r="B199" i="39"/>
  <c r="A198" i="39"/>
  <c r="C198" i="39"/>
  <c r="B198" i="39"/>
  <c r="A197" i="39"/>
  <c r="C197" i="39"/>
  <c r="B197" i="39"/>
  <c r="A196" i="39"/>
  <c r="C196" i="39"/>
  <c r="B196" i="39"/>
  <c r="A195" i="39"/>
  <c r="C195" i="39"/>
  <c r="B195" i="39"/>
  <c r="A194" i="39"/>
  <c r="C194" i="39"/>
  <c r="B194" i="39"/>
  <c r="A193" i="39"/>
  <c r="C193" i="39"/>
  <c r="B193" i="39"/>
  <c r="A192" i="39"/>
  <c r="C192" i="39"/>
  <c r="B192" i="39"/>
  <c r="A191" i="39"/>
  <c r="C191" i="39"/>
  <c r="B191" i="39"/>
  <c r="A190" i="39"/>
  <c r="C190" i="39"/>
  <c r="B190" i="39"/>
  <c r="A189" i="39"/>
  <c r="C189" i="39"/>
  <c r="B189" i="39"/>
  <c r="A188" i="39"/>
  <c r="C188" i="39"/>
  <c r="B188" i="39"/>
  <c r="A187" i="39"/>
  <c r="C187" i="39"/>
  <c r="B187" i="39"/>
  <c r="A186" i="39"/>
  <c r="C186" i="39"/>
  <c r="B186" i="39"/>
  <c r="A185" i="39"/>
  <c r="C185" i="39"/>
  <c r="B185" i="39"/>
  <c r="A184" i="39"/>
  <c r="C184" i="39"/>
  <c r="B184" i="39"/>
  <c r="A183" i="39"/>
  <c r="C183" i="39"/>
  <c r="B183" i="39"/>
  <c r="A182" i="39"/>
  <c r="C182" i="39"/>
  <c r="B182" i="39"/>
  <c r="A181" i="39"/>
  <c r="C181" i="39"/>
  <c r="B181" i="39"/>
  <c r="A180" i="39"/>
  <c r="C180" i="39"/>
  <c r="B180" i="39"/>
  <c r="A179" i="39"/>
  <c r="C179" i="39"/>
  <c r="B179" i="39"/>
  <c r="A178" i="39"/>
  <c r="C178" i="39"/>
  <c r="B178" i="39"/>
  <c r="A177" i="39"/>
  <c r="C177" i="39"/>
  <c r="B177" i="39"/>
  <c r="A176" i="39"/>
  <c r="C176" i="39"/>
  <c r="B176" i="39"/>
  <c r="A175" i="39"/>
  <c r="C175" i="39"/>
  <c r="B175" i="39"/>
  <c r="A174" i="39"/>
  <c r="C174" i="39"/>
  <c r="B174" i="39"/>
  <c r="A173" i="39"/>
  <c r="C173" i="39"/>
  <c r="B173" i="39"/>
  <c r="A172" i="39"/>
  <c r="C172" i="39"/>
  <c r="B172" i="39"/>
  <c r="A171" i="39"/>
  <c r="C171" i="39"/>
  <c r="B171" i="39"/>
  <c r="A170" i="39"/>
  <c r="C170" i="39"/>
  <c r="B170" i="39"/>
  <c r="A169" i="39"/>
  <c r="C169" i="39"/>
  <c r="B169" i="39"/>
  <c r="A168" i="39"/>
  <c r="C168" i="39"/>
  <c r="B168" i="39"/>
  <c r="A167" i="39"/>
  <c r="C167" i="39"/>
  <c r="B167" i="39"/>
  <c r="A166" i="39"/>
  <c r="C166" i="39"/>
  <c r="B166" i="39"/>
  <c r="A165" i="39"/>
  <c r="C165" i="39"/>
  <c r="B165" i="39"/>
  <c r="A164" i="39"/>
  <c r="C164" i="39"/>
  <c r="B164" i="39"/>
  <c r="A163" i="39"/>
  <c r="C163" i="39"/>
  <c r="B163" i="39"/>
  <c r="A162" i="39"/>
  <c r="C162" i="39"/>
  <c r="B162" i="39"/>
  <c r="A161" i="39"/>
  <c r="C161" i="39"/>
  <c r="B161" i="39"/>
  <c r="A160" i="39"/>
  <c r="C160" i="39"/>
  <c r="B160" i="39"/>
  <c r="A159" i="39"/>
  <c r="C159" i="39"/>
  <c r="B159" i="39"/>
  <c r="A158" i="39"/>
  <c r="C158" i="39"/>
  <c r="B158" i="39"/>
  <c r="A157" i="39"/>
  <c r="C157" i="39"/>
  <c r="B157" i="39"/>
  <c r="A156" i="39"/>
  <c r="C156" i="39"/>
  <c r="B156" i="39"/>
  <c r="A155" i="39"/>
  <c r="C155" i="39"/>
  <c r="B155" i="39"/>
  <c r="A154" i="39"/>
  <c r="C154" i="39"/>
  <c r="B154" i="39"/>
  <c r="A153" i="39"/>
  <c r="C153" i="39"/>
  <c r="B153" i="39"/>
  <c r="A152" i="39"/>
  <c r="C152" i="39"/>
  <c r="B152" i="39"/>
  <c r="A151" i="39"/>
  <c r="C151" i="39"/>
  <c r="B151" i="39"/>
  <c r="A150" i="39"/>
  <c r="C150" i="39"/>
  <c r="B150" i="39"/>
  <c r="A149" i="39"/>
  <c r="C149" i="39"/>
  <c r="B149" i="39"/>
  <c r="A148" i="39"/>
  <c r="C148" i="39"/>
  <c r="B148" i="39"/>
  <c r="A147" i="39"/>
  <c r="C147" i="39"/>
  <c r="B147" i="39"/>
  <c r="A146" i="39"/>
  <c r="C146" i="39"/>
  <c r="B146" i="39"/>
  <c r="A145" i="39"/>
  <c r="C145" i="39"/>
  <c r="B145" i="39"/>
  <c r="A144" i="39"/>
  <c r="C144" i="39"/>
  <c r="B144" i="39"/>
  <c r="A143" i="39"/>
  <c r="C143" i="39"/>
  <c r="B143" i="39"/>
  <c r="A142" i="39"/>
  <c r="C142" i="39"/>
  <c r="B142" i="39"/>
  <c r="A141" i="39"/>
  <c r="C141" i="39"/>
  <c r="B141" i="39"/>
  <c r="A140" i="39"/>
  <c r="C140" i="39"/>
  <c r="B140" i="39"/>
  <c r="A139" i="39"/>
  <c r="C139" i="39"/>
  <c r="B139" i="39"/>
  <c r="A138" i="39"/>
  <c r="C138" i="39"/>
  <c r="B138" i="39"/>
  <c r="A137" i="39"/>
  <c r="C137" i="39"/>
  <c r="B137" i="39"/>
  <c r="A136" i="39"/>
  <c r="C136" i="39"/>
  <c r="B136" i="39"/>
  <c r="A135" i="39"/>
  <c r="C135" i="39"/>
  <c r="B135" i="39"/>
  <c r="A134" i="39"/>
  <c r="C134" i="39"/>
  <c r="B134" i="39"/>
  <c r="A133" i="39"/>
  <c r="C133" i="39"/>
  <c r="B133" i="39"/>
  <c r="A132" i="39"/>
  <c r="C132" i="39"/>
  <c r="B132" i="39"/>
  <c r="A131" i="39"/>
  <c r="C131" i="39"/>
  <c r="B131" i="39"/>
  <c r="A130" i="39"/>
  <c r="C130" i="39"/>
  <c r="B130" i="39"/>
  <c r="A129" i="39"/>
  <c r="C129" i="39"/>
  <c r="B129" i="39"/>
  <c r="A128" i="39"/>
  <c r="C128" i="39"/>
  <c r="B128" i="39"/>
  <c r="A127" i="39"/>
  <c r="C127" i="39"/>
  <c r="B127" i="39"/>
  <c r="A126" i="39"/>
  <c r="C126" i="39"/>
  <c r="B126" i="39"/>
  <c r="A125" i="39"/>
  <c r="C125" i="39"/>
  <c r="B125" i="39"/>
  <c r="A124" i="39"/>
  <c r="C124" i="39"/>
  <c r="B124" i="39"/>
  <c r="A123" i="39"/>
  <c r="C123" i="39"/>
  <c r="B123" i="39"/>
  <c r="A122" i="39"/>
  <c r="C122" i="39"/>
  <c r="B122" i="39"/>
  <c r="A121" i="39"/>
  <c r="C121" i="39"/>
  <c r="B121" i="39"/>
  <c r="A120" i="39"/>
  <c r="C120" i="39"/>
  <c r="B120" i="39"/>
  <c r="A119" i="39"/>
  <c r="C119" i="39"/>
  <c r="B119" i="39"/>
  <c r="A118" i="39"/>
  <c r="C118" i="39"/>
  <c r="B118" i="39"/>
  <c r="A117" i="39"/>
  <c r="C117" i="39"/>
  <c r="B117" i="39"/>
  <c r="A116" i="39"/>
  <c r="C116" i="39"/>
  <c r="B116" i="39"/>
  <c r="A115" i="39"/>
  <c r="C115" i="39"/>
  <c r="B115" i="39"/>
  <c r="A114" i="39"/>
  <c r="C114" i="39"/>
  <c r="B114" i="39"/>
  <c r="A113" i="39"/>
  <c r="C113" i="39"/>
  <c r="B113" i="39"/>
  <c r="A112" i="39"/>
  <c r="C112" i="39"/>
  <c r="B112" i="39"/>
  <c r="A111" i="39"/>
  <c r="C111" i="39"/>
  <c r="B111" i="39"/>
  <c r="A110" i="39"/>
  <c r="C110" i="39"/>
  <c r="B110" i="39"/>
  <c r="A109" i="39"/>
  <c r="C109" i="39"/>
  <c r="B109" i="39"/>
  <c r="A108" i="39"/>
  <c r="C108" i="39"/>
  <c r="B108" i="39"/>
  <c r="A107" i="39"/>
  <c r="C107" i="39"/>
  <c r="B107" i="39"/>
  <c r="A106" i="39"/>
  <c r="C106" i="39"/>
  <c r="B106" i="39"/>
  <c r="A105" i="39"/>
  <c r="C105" i="39"/>
  <c r="B105" i="39"/>
  <c r="A104" i="39"/>
  <c r="C104" i="39"/>
  <c r="B104" i="39"/>
  <c r="A103" i="39"/>
  <c r="C103" i="39"/>
  <c r="B103" i="39"/>
  <c r="A102" i="39"/>
  <c r="C102" i="39"/>
  <c r="B102" i="39"/>
  <c r="A101" i="39"/>
  <c r="C101" i="39"/>
  <c r="B101" i="39"/>
  <c r="A100" i="39"/>
  <c r="C100" i="39"/>
  <c r="B100" i="39"/>
  <c r="A99" i="39"/>
  <c r="C99" i="39"/>
  <c r="B99" i="39"/>
  <c r="A98" i="39"/>
  <c r="C98" i="39"/>
  <c r="B98" i="39"/>
  <c r="A97" i="39"/>
  <c r="C97" i="39"/>
  <c r="B97" i="39"/>
  <c r="A96" i="39"/>
  <c r="C96" i="39"/>
  <c r="B96" i="39"/>
  <c r="A95" i="39"/>
  <c r="C95" i="39"/>
  <c r="B95" i="39"/>
  <c r="A94" i="39"/>
  <c r="C94" i="39"/>
  <c r="B94" i="39"/>
  <c r="A93" i="39"/>
  <c r="C93" i="39"/>
  <c r="B93" i="39"/>
  <c r="A92" i="39"/>
  <c r="C92" i="39"/>
  <c r="B92" i="39"/>
  <c r="A91" i="39"/>
  <c r="C91" i="39"/>
  <c r="B91" i="39"/>
  <c r="A90" i="39"/>
  <c r="C90" i="39"/>
  <c r="B90" i="39"/>
  <c r="A89" i="39"/>
  <c r="C89" i="39"/>
  <c r="B89" i="39"/>
  <c r="A88" i="39"/>
  <c r="C88" i="39"/>
  <c r="B88" i="39"/>
  <c r="A87" i="39"/>
  <c r="C87" i="39"/>
  <c r="B87" i="39"/>
  <c r="A86" i="39"/>
  <c r="C86" i="39"/>
  <c r="B86" i="39"/>
  <c r="A85" i="39"/>
  <c r="C85" i="39"/>
  <c r="B85" i="39"/>
  <c r="A84" i="39"/>
  <c r="C84" i="39"/>
  <c r="B84" i="39"/>
  <c r="A83" i="39"/>
  <c r="C83" i="39"/>
  <c r="B83" i="39"/>
  <c r="A82" i="39"/>
  <c r="C82" i="39"/>
  <c r="B82" i="39"/>
  <c r="A81" i="39"/>
  <c r="C81" i="39"/>
  <c r="B81" i="39"/>
  <c r="A80" i="39"/>
  <c r="C80" i="39"/>
  <c r="B80" i="39"/>
  <c r="A79" i="39"/>
  <c r="C79" i="39"/>
  <c r="B79" i="39"/>
  <c r="A78" i="39"/>
  <c r="C78" i="39"/>
  <c r="B78" i="39"/>
  <c r="A77" i="39"/>
  <c r="C77" i="39"/>
  <c r="B77" i="39"/>
  <c r="A76" i="39"/>
  <c r="C76" i="39"/>
  <c r="B76" i="39"/>
  <c r="A75" i="39"/>
  <c r="C75" i="39"/>
  <c r="B75" i="39"/>
  <c r="A74" i="39"/>
  <c r="C74" i="39"/>
  <c r="B74" i="39"/>
  <c r="A73" i="39"/>
  <c r="C73" i="39"/>
  <c r="B73" i="39"/>
  <c r="A72" i="39"/>
  <c r="C72" i="39"/>
  <c r="B72" i="39"/>
  <c r="A71" i="39"/>
  <c r="C71" i="39"/>
  <c r="B71" i="39"/>
  <c r="A70" i="39"/>
  <c r="C70" i="39"/>
  <c r="B70" i="39"/>
  <c r="A69" i="39"/>
  <c r="C69" i="39"/>
  <c r="B69" i="39"/>
  <c r="A68" i="39"/>
  <c r="C68" i="39"/>
  <c r="B68" i="39"/>
  <c r="A67" i="39"/>
  <c r="C67" i="39"/>
  <c r="B67" i="39"/>
  <c r="A66" i="39"/>
  <c r="C66" i="39"/>
  <c r="B66" i="39"/>
  <c r="A65" i="39"/>
  <c r="C65" i="39"/>
  <c r="B65" i="39"/>
  <c r="A64" i="39"/>
  <c r="C64" i="39"/>
  <c r="B64" i="39"/>
  <c r="A63" i="39"/>
  <c r="C63" i="39"/>
  <c r="B63" i="39"/>
  <c r="A62" i="39"/>
  <c r="C62" i="39"/>
  <c r="B62" i="39"/>
  <c r="A61" i="39"/>
  <c r="C61" i="39"/>
  <c r="B61" i="39"/>
  <c r="A60" i="39"/>
  <c r="C60" i="39"/>
  <c r="B60" i="39"/>
  <c r="A59" i="39"/>
  <c r="C59" i="39"/>
  <c r="B59" i="39"/>
  <c r="A58" i="39"/>
  <c r="C58" i="39"/>
  <c r="B58" i="39"/>
  <c r="A57" i="39"/>
  <c r="C57" i="39"/>
  <c r="B57" i="39"/>
  <c r="A56" i="39"/>
  <c r="C56" i="39"/>
  <c r="B56" i="39"/>
  <c r="A55" i="39"/>
  <c r="C55" i="39"/>
  <c r="B55" i="39"/>
  <c r="X54" i="39"/>
  <c r="A54" i="39"/>
  <c r="C54" i="39"/>
  <c r="B54" i="39"/>
  <c r="X53" i="39"/>
  <c r="A53" i="39"/>
  <c r="C53" i="39"/>
  <c r="B53" i="39"/>
  <c r="X52" i="39"/>
  <c r="A52" i="39"/>
  <c r="C52" i="39"/>
  <c r="B52" i="39"/>
  <c r="X51" i="39"/>
  <c r="A51" i="39"/>
  <c r="C51" i="39"/>
  <c r="B51" i="39"/>
  <c r="AC50" i="39"/>
  <c r="Q50" i="39"/>
  <c r="O50" i="39"/>
  <c r="M50" i="39"/>
  <c r="K50" i="39"/>
  <c r="I50" i="39"/>
  <c r="G50" i="39"/>
  <c r="E50" i="39"/>
  <c r="A50" i="39"/>
  <c r="C50" i="39"/>
  <c r="B50" i="39"/>
  <c r="AC49" i="39"/>
  <c r="Q49" i="39"/>
  <c r="O49" i="39"/>
  <c r="M49" i="39"/>
  <c r="K49" i="39"/>
  <c r="I49" i="39"/>
  <c r="G49" i="39"/>
  <c r="E49" i="39"/>
  <c r="A49" i="39"/>
  <c r="C49" i="39"/>
  <c r="B49" i="39"/>
  <c r="AC48" i="39"/>
  <c r="Q48" i="39"/>
  <c r="O48" i="39"/>
  <c r="M48" i="39"/>
  <c r="K48" i="39"/>
  <c r="I48" i="39"/>
  <c r="G48" i="39"/>
  <c r="E48" i="39"/>
  <c r="A48" i="39"/>
  <c r="C48" i="39"/>
  <c r="B48" i="39"/>
  <c r="AC47" i="39"/>
  <c r="Q47" i="39"/>
  <c r="O47" i="39"/>
  <c r="M47" i="39"/>
  <c r="K47" i="39"/>
  <c r="I47" i="39"/>
  <c r="G47" i="39"/>
  <c r="E47" i="39"/>
  <c r="A47" i="39"/>
  <c r="C47" i="39"/>
  <c r="B47" i="39"/>
  <c r="AC46" i="39"/>
  <c r="Q46" i="39"/>
  <c r="O46" i="39"/>
  <c r="M46" i="39"/>
  <c r="K46" i="39"/>
  <c r="I46" i="39"/>
  <c r="G46" i="39"/>
  <c r="E46" i="39"/>
  <c r="A46" i="39"/>
  <c r="C46" i="39"/>
  <c r="B46" i="39"/>
  <c r="AC45" i="39"/>
  <c r="Q45" i="39"/>
  <c r="O45" i="39"/>
  <c r="M45" i="39"/>
  <c r="K45" i="39"/>
  <c r="I45" i="39"/>
  <c r="G45" i="39"/>
  <c r="E45" i="39"/>
  <c r="A45" i="39"/>
  <c r="C45" i="39"/>
  <c r="B45" i="39"/>
  <c r="AC44" i="39"/>
  <c r="Q44" i="39"/>
  <c r="O44" i="39"/>
  <c r="M44" i="39"/>
  <c r="K44" i="39"/>
  <c r="I44" i="39"/>
  <c r="G44" i="39"/>
  <c r="E44" i="39"/>
  <c r="A44" i="39"/>
  <c r="C44" i="39"/>
  <c r="B44" i="39"/>
  <c r="AC43" i="39"/>
  <c r="Q43" i="39"/>
  <c r="O43" i="39"/>
  <c r="M43" i="39"/>
  <c r="K43" i="39"/>
  <c r="I43" i="39"/>
  <c r="G43" i="39"/>
  <c r="E43" i="39"/>
  <c r="A43" i="39"/>
  <c r="C43" i="39"/>
  <c r="B43" i="39"/>
  <c r="AC42" i="39"/>
  <c r="Q42" i="39"/>
  <c r="O42" i="39"/>
  <c r="M42" i="39"/>
  <c r="K42" i="39"/>
  <c r="I42" i="39"/>
  <c r="G42" i="39"/>
  <c r="E42" i="39"/>
  <c r="A42" i="39"/>
  <c r="C42" i="39"/>
  <c r="B42" i="39"/>
  <c r="AC41" i="39"/>
  <c r="Q41" i="39"/>
  <c r="O41" i="39"/>
  <c r="M41" i="39"/>
  <c r="K41" i="39"/>
  <c r="I41" i="39"/>
  <c r="G41" i="39"/>
  <c r="E41" i="39"/>
  <c r="A41" i="39"/>
  <c r="C41" i="39"/>
  <c r="B41" i="39"/>
  <c r="AC40" i="39"/>
  <c r="Q40" i="39"/>
  <c r="O40" i="39"/>
  <c r="M40" i="39"/>
  <c r="K40" i="39"/>
  <c r="I40" i="39"/>
  <c r="G40" i="39"/>
  <c r="E40" i="39"/>
  <c r="A40" i="39"/>
  <c r="C40" i="39"/>
  <c r="B40" i="39"/>
  <c r="AC39" i="39"/>
  <c r="Q39" i="39"/>
  <c r="O39" i="39"/>
  <c r="M39" i="39"/>
  <c r="K39" i="39"/>
  <c r="I39" i="39"/>
  <c r="G39" i="39"/>
  <c r="E39" i="39"/>
  <c r="A39" i="39"/>
  <c r="C39" i="39"/>
  <c r="B39" i="39"/>
  <c r="AC38" i="39"/>
  <c r="Q38" i="39"/>
  <c r="O38" i="39"/>
  <c r="M38" i="39"/>
  <c r="K38" i="39"/>
  <c r="I38" i="39"/>
  <c r="G38" i="39"/>
  <c r="E38" i="39"/>
  <c r="A38" i="39"/>
  <c r="C38" i="39"/>
  <c r="B38" i="39"/>
  <c r="AC37" i="39"/>
  <c r="Q37" i="39"/>
  <c r="O37" i="39"/>
  <c r="M37" i="39"/>
  <c r="K37" i="39"/>
  <c r="I37" i="39"/>
  <c r="G37" i="39"/>
  <c r="E37" i="39"/>
  <c r="A37" i="39"/>
  <c r="C37" i="39"/>
  <c r="B37" i="39"/>
  <c r="AC36" i="39"/>
  <c r="Q36" i="39"/>
  <c r="O36" i="39"/>
  <c r="M36" i="39"/>
  <c r="K36" i="39"/>
  <c r="I36" i="39"/>
  <c r="G36" i="39"/>
  <c r="E36" i="39"/>
  <c r="A36" i="39"/>
  <c r="C36" i="39"/>
  <c r="B36" i="39"/>
  <c r="AC35" i="39"/>
  <c r="Q35" i="39"/>
  <c r="O35" i="39"/>
  <c r="M35" i="39"/>
  <c r="K35" i="39"/>
  <c r="I35" i="39"/>
  <c r="G35" i="39"/>
  <c r="E35" i="39"/>
  <c r="A35" i="39"/>
  <c r="C35" i="39"/>
  <c r="B35" i="39"/>
  <c r="AC34" i="39"/>
  <c r="Q34" i="39"/>
  <c r="O34" i="39"/>
  <c r="M34" i="39"/>
  <c r="K34" i="39"/>
  <c r="I34" i="39"/>
  <c r="G34" i="39"/>
  <c r="E34" i="39"/>
  <c r="A34" i="39"/>
  <c r="C34" i="39"/>
  <c r="B34" i="39"/>
  <c r="AC33" i="39"/>
  <c r="Q33" i="39"/>
  <c r="O33" i="39"/>
  <c r="M33" i="39"/>
  <c r="K33" i="39"/>
  <c r="I33" i="39"/>
  <c r="G33" i="39"/>
  <c r="E33" i="39"/>
  <c r="A33" i="39"/>
  <c r="C33" i="39"/>
  <c r="B33" i="39"/>
  <c r="AC32" i="39"/>
  <c r="Q32" i="39"/>
  <c r="O32" i="39"/>
  <c r="M32" i="39"/>
  <c r="K32" i="39"/>
  <c r="I32" i="39"/>
  <c r="G32" i="39"/>
  <c r="E32" i="39"/>
  <c r="A32" i="39"/>
  <c r="C32" i="39"/>
  <c r="B32" i="39"/>
  <c r="AC31" i="39"/>
  <c r="Q31" i="39"/>
  <c r="O31" i="39"/>
  <c r="M31" i="39"/>
  <c r="K31" i="39"/>
  <c r="I31" i="39"/>
  <c r="G31" i="39"/>
  <c r="E31" i="39"/>
  <c r="A31" i="39"/>
  <c r="C31" i="39"/>
  <c r="B31" i="39"/>
  <c r="AC30" i="39"/>
  <c r="Q30" i="39"/>
  <c r="O30" i="39"/>
  <c r="M30" i="39"/>
  <c r="K30" i="39"/>
  <c r="I30" i="39"/>
  <c r="G30" i="39"/>
  <c r="E30" i="39"/>
  <c r="A30" i="39"/>
  <c r="C30" i="39"/>
  <c r="B30" i="39"/>
  <c r="AC29" i="39"/>
  <c r="Q29" i="39"/>
  <c r="O29" i="39"/>
  <c r="M29" i="39"/>
  <c r="K29" i="39"/>
  <c r="I29" i="39"/>
  <c r="G29" i="39"/>
  <c r="E29" i="39"/>
  <c r="A29" i="39"/>
  <c r="C29" i="39"/>
  <c r="B29" i="39"/>
  <c r="AC28" i="39"/>
  <c r="Q28" i="39"/>
  <c r="O28" i="39"/>
  <c r="M28" i="39"/>
  <c r="K28" i="39"/>
  <c r="I28" i="39"/>
  <c r="G28" i="39"/>
  <c r="E28" i="39"/>
  <c r="A28" i="39"/>
  <c r="C28" i="39"/>
  <c r="B28" i="39"/>
  <c r="AC27" i="39"/>
  <c r="Q27" i="39"/>
  <c r="O27" i="39"/>
  <c r="M27" i="39"/>
  <c r="K27" i="39"/>
  <c r="I27" i="39"/>
  <c r="G27" i="39"/>
  <c r="E27" i="39"/>
  <c r="A27" i="39"/>
  <c r="C27" i="39"/>
  <c r="B27" i="39"/>
  <c r="AC26" i="39"/>
  <c r="Q26" i="39"/>
  <c r="O26" i="39"/>
  <c r="M26" i="39"/>
  <c r="K26" i="39"/>
  <c r="I26" i="39"/>
  <c r="G26" i="39"/>
  <c r="E26" i="39"/>
  <c r="A26" i="39"/>
  <c r="C26" i="39"/>
  <c r="B26" i="39"/>
  <c r="AC25" i="39"/>
  <c r="Q25" i="39"/>
  <c r="O25" i="39"/>
  <c r="M25" i="39"/>
  <c r="K25" i="39"/>
  <c r="I25" i="39"/>
  <c r="G25" i="39"/>
  <c r="E25" i="39"/>
  <c r="A25" i="39"/>
  <c r="C25" i="39"/>
  <c r="B25" i="39"/>
  <c r="AC24" i="39"/>
  <c r="Q24" i="39"/>
  <c r="I24" i="39"/>
  <c r="G24" i="39"/>
  <c r="E24" i="39"/>
  <c r="A24" i="39"/>
  <c r="B24" i="39"/>
  <c r="AC23" i="39"/>
  <c r="Q23" i="39"/>
  <c r="O23" i="39"/>
  <c r="M23" i="39"/>
  <c r="K23" i="39"/>
  <c r="I23" i="39"/>
  <c r="G23" i="39"/>
  <c r="E23" i="39"/>
  <c r="A23" i="39"/>
  <c r="C23" i="39"/>
  <c r="B23" i="39"/>
  <c r="AC22" i="39"/>
  <c r="Q22" i="39"/>
  <c r="O22" i="39"/>
  <c r="M22" i="39"/>
  <c r="K22" i="39"/>
  <c r="I22" i="39"/>
  <c r="G22" i="39"/>
  <c r="E22" i="39"/>
  <c r="A22" i="39"/>
  <c r="C22" i="39"/>
  <c r="B22" i="39"/>
  <c r="AC21" i="39"/>
  <c r="Q21" i="39"/>
  <c r="O21" i="39"/>
  <c r="M21" i="39"/>
  <c r="K21" i="39"/>
  <c r="I21" i="39"/>
  <c r="G21" i="39"/>
  <c r="E21" i="39"/>
  <c r="A21" i="39"/>
  <c r="C21" i="39"/>
  <c r="B21" i="39"/>
  <c r="AC20" i="39"/>
  <c r="Q20" i="39"/>
  <c r="O20" i="39"/>
  <c r="M20" i="39"/>
  <c r="K20" i="39"/>
  <c r="I20" i="39"/>
  <c r="G20" i="39"/>
  <c r="E20" i="39"/>
  <c r="A20" i="39"/>
  <c r="C20" i="39"/>
  <c r="B20" i="39"/>
  <c r="AC19" i="39"/>
  <c r="Q19" i="39"/>
  <c r="O19" i="39"/>
  <c r="M19" i="39"/>
  <c r="K19" i="39"/>
  <c r="I19" i="39"/>
  <c r="G19" i="39"/>
  <c r="E19" i="39"/>
  <c r="A19" i="39"/>
  <c r="C19" i="39"/>
  <c r="B19" i="39"/>
  <c r="AC18" i="39"/>
  <c r="Q18" i="39"/>
  <c r="O18" i="39"/>
  <c r="M18" i="39"/>
  <c r="K18" i="39"/>
  <c r="I18" i="39"/>
  <c r="G18" i="39"/>
  <c r="E18" i="39"/>
  <c r="A18" i="39"/>
  <c r="C18" i="39"/>
  <c r="B18" i="39"/>
  <c r="AC17" i="39"/>
  <c r="Q17" i="39"/>
  <c r="O17" i="39"/>
  <c r="M17" i="39"/>
  <c r="K17" i="39"/>
  <c r="I17" i="39"/>
  <c r="G17" i="39"/>
  <c r="E17" i="39"/>
  <c r="A17" i="39"/>
  <c r="C17" i="39"/>
  <c r="B17" i="39"/>
  <c r="AC16" i="39"/>
  <c r="Q16" i="39"/>
  <c r="O16" i="39"/>
  <c r="M16" i="39"/>
  <c r="K16" i="39"/>
  <c r="I16" i="39"/>
  <c r="G16" i="39"/>
  <c r="E16" i="39"/>
  <c r="A16" i="39"/>
  <c r="C16" i="39"/>
  <c r="B16" i="39"/>
  <c r="AC15" i="39"/>
  <c r="Q15" i="39"/>
  <c r="O15" i="39"/>
  <c r="M15" i="39"/>
  <c r="K15" i="39"/>
  <c r="I15" i="39"/>
  <c r="G15" i="39"/>
  <c r="E15" i="39"/>
  <c r="A15" i="39"/>
  <c r="C15" i="39"/>
  <c r="B15" i="39"/>
  <c r="AC14" i="39"/>
  <c r="Q14" i="39"/>
  <c r="O14" i="39"/>
  <c r="M14" i="39"/>
  <c r="K14" i="39"/>
  <c r="I14" i="39"/>
  <c r="G14" i="39"/>
  <c r="E14" i="39"/>
  <c r="A14" i="39"/>
  <c r="C14" i="39"/>
  <c r="B14" i="39"/>
  <c r="AC13" i="39"/>
  <c r="Q13" i="39"/>
  <c r="O13" i="39"/>
  <c r="M13" i="39"/>
  <c r="K13" i="39"/>
  <c r="I13" i="39"/>
  <c r="G13" i="39"/>
  <c r="E13" i="39"/>
  <c r="A13" i="39"/>
  <c r="C13" i="39"/>
  <c r="B13" i="39"/>
  <c r="AC12" i="39"/>
  <c r="Q12" i="39"/>
  <c r="O12" i="39"/>
  <c r="M12" i="39"/>
  <c r="K12" i="39"/>
  <c r="I12" i="39"/>
  <c r="G12" i="39"/>
  <c r="E12" i="39"/>
  <c r="A12" i="39"/>
  <c r="C12" i="39"/>
  <c r="B12" i="39"/>
  <c r="AC11" i="39"/>
  <c r="Q11" i="39"/>
  <c r="O11" i="39"/>
  <c r="M11" i="39"/>
  <c r="K11" i="39"/>
  <c r="I11" i="39"/>
  <c r="G11" i="39"/>
  <c r="E11" i="39"/>
  <c r="A11" i="39"/>
  <c r="C11" i="39"/>
  <c r="B11" i="39"/>
  <c r="AC10" i="39"/>
  <c r="Q10" i="39"/>
  <c r="O10" i="39"/>
  <c r="M10" i="39"/>
  <c r="K10" i="39"/>
  <c r="I10" i="39"/>
  <c r="G10" i="39"/>
  <c r="E10" i="39"/>
  <c r="A10" i="39"/>
  <c r="C10" i="39"/>
  <c r="B10" i="39"/>
  <c r="AC9" i="39"/>
  <c r="Q9" i="39"/>
  <c r="O9" i="39"/>
  <c r="M9" i="39"/>
  <c r="K9" i="39"/>
  <c r="I9" i="39"/>
  <c r="G9" i="39"/>
  <c r="E9" i="39"/>
  <c r="A9" i="39"/>
  <c r="C9" i="39"/>
  <c r="B9" i="39"/>
  <c r="AC8" i="39"/>
  <c r="Q8" i="39"/>
  <c r="O8" i="39"/>
  <c r="M8" i="39"/>
  <c r="K8" i="39"/>
  <c r="I8" i="39"/>
  <c r="G8" i="39"/>
  <c r="E8" i="39"/>
  <c r="C8" i="39"/>
  <c r="AC7" i="39"/>
  <c r="Q7" i="39"/>
  <c r="O7" i="39"/>
  <c r="M7" i="39"/>
  <c r="K7" i="39"/>
  <c r="I7" i="39"/>
  <c r="G7" i="39"/>
  <c r="E7" i="39"/>
  <c r="C7" i="39"/>
  <c r="A7" i="38" a="1"/>
  <c r="A7" i="38"/>
  <c r="B7" i="38"/>
  <c r="A8" i="38"/>
  <c r="B8" i="38"/>
  <c r="A200" i="38"/>
  <c r="C200" i="38"/>
  <c r="B200" i="38"/>
  <c r="A199" i="38"/>
  <c r="C199" i="38"/>
  <c r="B199" i="38"/>
  <c r="A198" i="38"/>
  <c r="C198" i="38"/>
  <c r="B198" i="38"/>
  <c r="A197" i="38"/>
  <c r="C197" i="38"/>
  <c r="B197" i="38"/>
  <c r="A196" i="38"/>
  <c r="C196" i="38"/>
  <c r="B196" i="38"/>
  <c r="A195" i="38"/>
  <c r="C195" i="38"/>
  <c r="B195" i="38"/>
  <c r="A194" i="38"/>
  <c r="C194" i="38"/>
  <c r="B194" i="38"/>
  <c r="A193" i="38"/>
  <c r="C193" i="38"/>
  <c r="B193" i="38"/>
  <c r="A192" i="38"/>
  <c r="C192" i="38"/>
  <c r="B192" i="38"/>
  <c r="A191" i="38"/>
  <c r="C191" i="38"/>
  <c r="B191" i="38"/>
  <c r="A190" i="38"/>
  <c r="C190" i="38"/>
  <c r="B190" i="38"/>
  <c r="A189" i="38"/>
  <c r="C189" i="38"/>
  <c r="B189" i="38"/>
  <c r="A188" i="38"/>
  <c r="C188" i="38"/>
  <c r="B188" i="38"/>
  <c r="A187" i="38"/>
  <c r="C187" i="38"/>
  <c r="B187" i="38"/>
  <c r="A186" i="38"/>
  <c r="C186" i="38"/>
  <c r="B186" i="38"/>
  <c r="A185" i="38"/>
  <c r="C185" i="38"/>
  <c r="B185" i="38"/>
  <c r="A184" i="38"/>
  <c r="C184" i="38"/>
  <c r="B184" i="38"/>
  <c r="A183" i="38"/>
  <c r="C183" i="38"/>
  <c r="B183" i="38"/>
  <c r="A182" i="38"/>
  <c r="C182" i="38"/>
  <c r="B182" i="38"/>
  <c r="A181" i="38"/>
  <c r="C181" i="38"/>
  <c r="B181" i="38"/>
  <c r="A180" i="38"/>
  <c r="C180" i="38"/>
  <c r="B180" i="38"/>
  <c r="A179" i="38"/>
  <c r="C179" i="38"/>
  <c r="B179" i="38"/>
  <c r="A178" i="38"/>
  <c r="C178" i="38"/>
  <c r="B178" i="38"/>
  <c r="A177" i="38"/>
  <c r="C177" i="38"/>
  <c r="B177" i="38"/>
  <c r="A176" i="38"/>
  <c r="C176" i="38"/>
  <c r="B176" i="38"/>
  <c r="A175" i="38"/>
  <c r="C175" i="38"/>
  <c r="B175" i="38"/>
  <c r="A174" i="38"/>
  <c r="C174" i="38"/>
  <c r="B174" i="38"/>
  <c r="A173" i="38"/>
  <c r="C173" i="38"/>
  <c r="B173" i="38"/>
  <c r="A172" i="38"/>
  <c r="C172" i="38"/>
  <c r="B172" i="38"/>
  <c r="A171" i="38"/>
  <c r="C171" i="38"/>
  <c r="B171" i="38"/>
  <c r="A170" i="38"/>
  <c r="C170" i="38"/>
  <c r="B170" i="38"/>
  <c r="A169" i="38"/>
  <c r="C169" i="38"/>
  <c r="B169" i="38"/>
  <c r="A168" i="38"/>
  <c r="C168" i="38"/>
  <c r="B168" i="38"/>
  <c r="A167" i="38"/>
  <c r="C167" i="38"/>
  <c r="B167" i="38"/>
  <c r="A166" i="38"/>
  <c r="C166" i="38"/>
  <c r="B166" i="38"/>
  <c r="A165" i="38"/>
  <c r="C165" i="38"/>
  <c r="B165" i="38"/>
  <c r="A164" i="38"/>
  <c r="C164" i="38"/>
  <c r="B164" i="38"/>
  <c r="A163" i="38"/>
  <c r="C163" i="38"/>
  <c r="B163" i="38"/>
  <c r="A162" i="38"/>
  <c r="C162" i="38"/>
  <c r="B162" i="38"/>
  <c r="A161" i="38"/>
  <c r="C161" i="38"/>
  <c r="B161" i="38"/>
  <c r="A160" i="38"/>
  <c r="C160" i="38"/>
  <c r="B160" i="38"/>
  <c r="A159" i="38"/>
  <c r="C159" i="38"/>
  <c r="B159" i="38"/>
  <c r="A158" i="38"/>
  <c r="C158" i="38"/>
  <c r="B158" i="38"/>
  <c r="A157" i="38"/>
  <c r="C157" i="38"/>
  <c r="B157" i="38"/>
  <c r="A156" i="38"/>
  <c r="C156" i="38"/>
  <c r="B156" i="38"/>
  <c r="A155" i="38"/>
  <c r="C155" i="38"/>
  <c r="B155" i="38"/>
  <c r="A154" i="38"/>
  <c r="C154" i="38"/>
  <c r="B154" i="38"/>
  <c r="A153" i="38"/>
  <c r="C153" i="38"/>
  <c r="B153" i="38"/>
  <c r="A152" i="38"/>
  <c r="C152" i="38"/>
  <c r="B152" i="38"/>
  <c r="A151" i="38"/>
  <c r="C151" i="38"/>
  <c r="B151" i="38"/>
  <c r="A150" i="38"/>
  <c r="C150" i="38"/>
  <c r="B150" i="38"/>
  <c r="A149" i="38"/>
  <c r="C149" i="38"/>
  <c r="B149" i="38"/>
  <c r="A148" i="38"/>
  <c r="C148" i="38"/>
  <c r="B148" i="38"/>
  <c r="A147" i="38"/>
  <c r="C147" i="38"/>
  <c r="B147" i="38"/>
  <c r="A146" i="38"/>
  <c r="C146" i="38"/>
  <c r="B146" i="38"/>
  <c r="A145" i="38"/>
  <c r="C145" i="38"/>
  <c r="B145" i="38"/>
  <c r="A144" i="38"/>
  <c r="C144" i="38"/>
  <c r="B144" i="38"/>
  <c r="A143" i="38"/>
  <c r="C143" i="38"/>
  <c r="B143" i="38"/>
  <c r="A142" i="38"/>
  <c r="C142" i="38"/>
  <c r="B142" i="38"/>
  <c r="A141" i="38"/>
  <c r="C141" i="38"/>
  <c r="B141" i="38"/>
  <c r="A140" i="38"/>
  <c r="C140" i="38"/>
  <c r="B140" i="38"/>
  <c r="A139" i="38"/>
  <c r="C139" i="38"/>
  <c r="B139" i="38"/>
  <c r="A138" i="38"/>
  <c r="C138" i="38"/>
  <c r="B138" i="38"/>
  <c r="A137" i="38"/>
  <c r="C137" i="38"/>
  <c r="B137" i="38"/>
  <c r="A136" i="38"/>
  <c r="C136" i="38"/>
  <c r="B136" i="38"/>
  <c r="A135" i="38"/>
  <c r="C135" i="38"/>
  <c r="B135" i="38"/>
  <c r="A134" i="38"/>
  <c r="C134" i="38"/>
  <c r="B134" i="38"/>
  <c r="A133" i="38"/>
  <c r="C133" i="38"/>
  <c r="B133" i="38"/>
  <c r="A132" i="38"/>
  <c r="C132" i="38"/>
  <c r="B132" i="38"/>
  <c r="A131" i="38"/>
  <c r="C131" i="38"/>
  <c r="B131" i="38"/>
  <c r="A130" i="38"/>
  <c r="C130" i="38"/>
  <c r="B130" i="38"/>
  <c r="A129" i="38"/>
  <c r="C129" i="38"/>
  <c r="B129" i="38"/>
  <c r="A128" i="38"/>
  <c r="C128" i="38"/>
  <c r="B128" i="38"/>
  <c r="A127" i="38"/>
  <c r="C127" i="38"/>
  <c r="B127" i="38"/>
  <c r="A126" i="38"/>
  <c r="C126" i="38"/>
  <c r="B126" i="38"/>
  <c r="A125" i="38"/>
  <c r="C125" i="38"/>
  <c r="B125" i="38"/>
  <c r="A124" i="38"/>
  <c r="C124" i="38"/>
  <c r="B124" i="38"/>
  <c r="A123" i="38"/>
  <c r="C123" i="38"/>
  <c r="B123" i="38"/>
  <c r="A122" i="38"/>
  <c r="C122" i="38"/>
  <c r="B122" i="38"/>
  <c r="A121" i="38"/>
  <c r="C121" i="38"/>
  <c r="B121" i="38"/>
  <c r="A120" i="38"/>
  <c r="C120" i="38"/>
  <c r="B120" i="38"/>
  <c r="A119" i="38"/>
  <c r="C119" i="38"/>
  <c r="B119" i="38"/>
  <c r="A118" i="38"/>
  <c r="C118" i="38"/>
  <c r="B118" i="38"/>
  <c r="A117" i="38"/>
  <c r="C117" i="38"/>
  <c r="B117" i="38"/>
  <c r="A116" i="38"/>
  <c r="C116" i="38"/>
  <c r="B116" i="38"/>
  <c r="A115" i="38"/>
  <c r="C115" i="38"/>
  <c r="B115" i="38"/>
  <c r="A114" i="38"/>
  <c r="C114" i="38"/>
  <c r="B114" i="38"/>
  <c r="A113" i="38"/>
  <c r="C113" i="38"/>
  <c r="B113" i="38"/>
  <c r="A112" i="38"/>
  <c r="C112" i="38"/>
  <c r="B112" i="38"/>
  <c r="A111" i="38"/>
  <c r="C111" i="38"/>
  <c r="B111" i="38"/>
  <c r="A110" i="38"/>
  <c r="C110" i="38"/>
  <c r="B110" i="38"/>
  <c r="A109" i="38"/>
  <c r="C109" i="38"/>
  <c r="B109" i="38"/>
  <c r="A108" i="38"/>
  <c r="C108" i="38"/>
  <c r="B108" i="38"/>
  <c r="A107" i="38"/>
  <c r="C107" i="38"/>
  <c r="B107" i="38"/>
  <c r="A106" i="38"/>
  <c r="C106" i="38"/>
  <c r="B106" i="38"/>
  <c r="A105" i="38"/>
  <c r="C105" i="38"/>
  <c r="B105" i="38"/>
  <c r="A104" i="38"/>
  <c r="C104" i="38"/>
  <c r="B104" i="38"/>
  <c r="A103" i="38"/>
  <c r="C103" i="38"/>
  <c r="B103" i="38"/>
  <c r="A102" i="38"/>
  <c r="C102" i="38"/>
  <c r="B102" i="38"/>
  <c r="A101" i="38"/>
  <c r="C101" i="38"/>
  <c r="B101" i="38"/>
  <c r="A100" i="38"/>
  <c r="C100" i="38"/>
  <c r="B100" i="38"/>
  <c r="A99" i="38"/>
  <c r="C99" i="38"/>
  <c r="B99" i="38"/>
  <c r="A98" i="38"/>
  <c r="C98" i="38"/>
  <c r="B98" i="38"/>
  <c r="A97" i="38"/>
  <c r="C97" i="38"/>
  <c r="B97" i="38"/>
  <c r="A96" i="38"/>
  <c r="C96" i="38"/>
  <c r="B96" i="38"/>
  <c r="A95" i="38"/>
  <c r="C95" i="38"/>
  <c r="B95" i="38"/>
  <c r="A94" i="38"/>
  <c r="C94" i="38"/>
  <c r="B94" i="38"/>
  <c r="A93" i="38"/>
  <c r="C93" i="38"/>
  <c r="B93" i="38"/>
  <c r="A92" i="38"/>
  <c r="C92" i="38"/>
  <c r="B92" i="38"/>
  <c r="A91" i="38"/>
  <c r="C91" i="38"/>
  <c r="B91" i="38"/>
  <c r="A90" i="38"/>
  <c r="C90" i="38"/>
  <c r="B90" i="38"/>
  <c r="A89" i="38"/>
  <c r="C89" i="38"/>
  <c r="B89" i="38"/>
  <c r="A88" i="38"/>
  <c r="C88" i="38"/>
  <c r="B88" i="38"/>
  <c r="A87" i="38"/>
  <c r="C87" i="38"/>
  <c r="B87" i="38"/>
  <c r="A86" i="38"/>
  <c r="C86" i="38"/>
  <c r="B86" i="38"/>
  <c r="A85" i="38"/>
  <c r="C85" i="38"/>
  <c r="B85" i="38"/>
  <c r="A84" i="38"/>
  <c r="C84" i="38"/>
  <c r="B84" i="38"/>
  <c r="A83" i="38"/>
  <c r="C83" i="38"/>
  <c r="B83" i="38"/>
  <c r="A82" i="38"/>
  <c r="C82" i="38"/>
  <c r="B82" i="38"/>
  <c r="A81" i="38"/>
  <c r="C81" i="38"/>
  <c r="B81" i="38"/>
  <c r="A80" i="38"/>
  <c r="C80" i="38"/>
  <c r="B80" i="38"/>
  <c r="A79" i="38"/>
  <c r="C79" i="38"/>
  <c r="B79" i="38"/>
  <c r="A78" i="38"/>
  <c r="C78" i="38"/>
  <c r="B78" i="38"/>
  <c r="A77" i="38"/>
  <c r="C77" i="38"/>
  <c r="B77" i="38"/>
  <c r="A76" i="38"/>
  <c r="C76" i="38"/>
  <c r="B76" i="38"/>
  <c r="A75" i="38"/>
  <c r="C75" i="38"/>
  <c r="B75" i="38"/>
  <c r="A74" i="38"/>
  <c r="C74" i="38"/>
  <c r="B74" i="38"/>
  <c r="A73" i="38"/>
  <c r="C73" i="38"/>
  <c r="B73" i="38"/>
  <c r="A72" i="38"/>
  <c r="C72" i="38"/>
  <c r="B72" i="38"/>
  <c r="A71" i="38"/>
  <c r="C71" i="38"/>
  <c r="B71" i="38"/>
  <c r="A70" i="38"/>
  <c r="C70" i="38"/>
  <c r="B70" i="38"/>
  <c r="A69" i="38"/>
  <c r="C69" i="38"/>
  <c r="B69" i="38"/>
  <c r="A68" i="38"/>
  <c r="C68" i="38"/>
  <c r="B68" i="38"/>
  <c r="A67" i="38"/>
  <c r="C67" i="38"/>
  <c r="B67" i="38"/>
  <c r="A66" i="38"/>
  <c r="C66" i="38"/>
  <c r="B66" i="38"/>
  <c r="A65" i="38"/>
  <c r="C65" i="38"/>
  <c r="B65" i="38"/>
  <c r="A64" i="38"/>
  <c r="C64" i="38"/>
  <c r="B64" i="38"/>
  <c r="A63" i="38"/>
  <c r="C63" i="38"/>
  <c r="B63" i="38"/>
  <c r="A62" i="38"/>
  <c r="C62" i="38"/>
  <c r="B62" i="38"/>
  <c r="A61" i="38"/>
  <c r="C61" i="38"/>
  <c r="B61" i="38"/>
  <c r="A60" i="38"/>
  <c r="C60" i="38"/>
  <c r="B60" i="38"/>
  <c r="A59" i="38"/>
  <c r="C59" i="38"/>
  <c r="B59" i="38"/>
  <c r="A58" i="38"/>
  <c r="C58" i="38"/>
  <c r="B58" i="38"/>
  <c r="A57" i="38"/>
  <c r="C57" i="38"/>
  <c r="B57" i="38"/>
  <c r="A56" i="38"/>
  <c r="C56" i="38"/>
  <c r="B56" i="38"/>
  <c r="A55" i="38"/>
  <c r="C55" i="38"/>
  <c r="B55" i="38"/>
  <c r="X54" i="38"/>
  <c r="A54" i="38"/>
  <c r="C54" i="38"/>
  <c r="B54" i="38"/>
  <c r="X53" i="38"/>
  <c r="A53" i="38"/>
  <c r="C53" i="38"/>
  <c r="B53" i="38"/>
  <c r="X52" i="38"/>
  <c r="A52" i="38"/>
  <c r="C52" i="38"/>
  <c r="B52" i="38"/>
  <c r="X51" i="38"/>
  <c r="A51" i="38"/>
  <c r="C51" i="38"/>
  <c r="B51" i="38"/>
  <c r="AC50" i="38"/>
  <c r="Q50" i="38"/>
  <c r="O50" i="38"/>
  <c r="M50" i="38"/>
  <c r="K50" i="38"/>
  <c r="I50" i="38"/>
  <c r="G50" i="38"/>
  <c r="E50" i="38"/>
  <c r="A50" i="38"/>
  <c r="C50" i="38"/>
  <c r="B50" i="38"/>
  <c r="AC49" i="38"/>
  <c r="Q49" i="38"/>
  <c r="O49" i="38"/>
  <c r="M49" i="38"/>
  <c r="K49" i="38"/>
  <c r="I49" i="38"/>
  <c r="G49" i="38"/>
  <c r="E49" i="38"/>
  <c r="A49" i="38"/>
  <c r="C49" i="38"/>
  <c r="B49" i="38"/>
  <c r="AC48" i="38"/>
  <c r="Q48" i="38"/>
  <c r="O48" i="38"/>
  <c r="M48" i="38"/>
  <c r="K48" i="38"/>
  <c r="I48" i="38"/>
  <c r="G48" i="38"/>
  <c r="E48" i="38"/>
  <c r="A48" i="38"/>
  <c r="C48" i="38"/>
  <c r="B48" i="38"/>
  <c r="AC47" i="38"/>
  <c r="Q47" i="38"/>
  <c r="O47" i="38"/>
  <c r="M47" i="38"/>
  <c r="K47" i="38"/>
  <c r="I47" i="38"/>
  <c r="G47" i="38"/>
  <c r="E47" i="38"/>
  <c r="A47" i="38"/>
  <c r="C47" i="38"/>
  <c r="B47" i="38"/>
  <c r="AC46" i="38"/>
  <c r="Q46" i="38"/>
  <c r="O46" i="38"/>
  <c r="M46" i="38"/>
  <c r="K46" i="38"/>
  <c r="I46" i="38"/>
  <c r="G46" i="38"/>
  <c r="E46" i="38"/>
  <c r="A46" i="38"/>
  <c r="C46" i="38"/>
  <c r="B46" i="38"/>
  <c r="AC45" i="38"/>
  <c r="Q45" i="38"/>
  <c r="O45" i="38"/>
  <c r="M45" i="38"/>
  <c r="K45" i="38"/>
  <c r="I45" i="38"/>
  <c r="G45" i="38"/>
  <c r="E45" i="38"/>
  <c r="A45" i="38"/>
  <c r="C45" i="38"/>
  <c r="B45" i="38"/>
  <c r="AC44" i="38"/>
  <c r="Q44" i="38"/>
  <c r="O44" i="38"/>
  <c r="M44" i="38"/>
  <c r="K44" i="38"/>
  <c r="I44" i="38"/>
  <c r="G44" i="38"/>
  <c r="E44" i="38"/>
  <c r="A44" i="38"/>
  <c r="C44" i="38"/>
  <c r="B44" i="38"/>
  <c r="AC43" i="38"/>
  <c r="Q43" i="38"/>
  <c r="O43" i="38"/>
  <c r="M43" i="38"/>
  <c r="K43" i="38"/>
  <c r="I43" i="38"/>
  <c r="G43" i="38"/>
  <c r="E43" i="38"/>
  <c r="A43" i="38"/>
  <c r="C43" i="38"/>
  <c r="B43" i="38"/>
  <c r="AC42" i="38"/>
  <c r="Q42" i="38"/>
  <c r="O42" i="38"/>
  <c r="M42" i="38"/>
  <c r="K42" i="38"/>
  <c r="I42" i="38"/>
  <c r="G42" i="38"/>
  <c r="E42" i="38"/>
  <c r="A42" i="38"/>
  <c r="C42" i="38"/>
  <c r="B42" i="38"/>
  <c r="AC41" i="38"/>
  <c r="Q41" i="38"/>
  <c r="O41" i="38"/>
  <c r="M41" i="38"/>
  <c r="K41" i="38"/>
  <c r="I41" i="38"/>
  <c r="G41" i="38"/>
  <c r="E41" i="38"/>
  <c r="A41" i="38"/>
  <c r="C41" i="38"/>
  <c r="B41" i="38"/>
  <c r="AC40" i="38"/>
  <c r="Q40" i="38"/>
  <c r="O40" i="38"/>
  <c r="M40" i="38"/>
  <c r="K40" i="38"/>
  <c r="I40" i="38"/>
  <c r="G40" i="38"/>
  <c r="E40" i="38"/>
  <c r="A40" i="38"/>
  <c r="C40" i="38"/>
  <c r="B40" i="38"/>
  <c r="AC39" i="38"/>
  <c r="Q39" i="38"/>
  <c r="O39" i="38"/>
  <c r="M39" i="38"/>
  <c r="K39" i="38"/>
  <c r="I39" i="38"/>
  <c r="G39" i="38"/>
  <c r="E39" i="38"/>
  <c r="A39" i="38"/>
  <c r="C39" i="38"/>
  <c r="B39" i="38"/>
  <c r="AC38" i="38"/>
  <c r="Q38" i="38"/>
  <c r="O38" i="38"/>
  <c r="M38" i="38"/>
  <c r="K38" i="38"/>
  <c r="I38" i="38"/>
  <c r="G38" i="38"/>
  <c r="E38" i="38"/>
  <c r="A38" i="38"/>
  <c r="C38" i="38"/>
  <c r="B38" i="38"/>
  <c r="AC37" i="38"/>
  <c r="Q37" i="38"/>
  <c r="O37" i="38"/>
  <c r="M37" i="38"/>
  <c r="K37" i="38"/>
  <c r="I37" i="38"/>
  <c r="G37" i="38"/>
  <c r="E37" i="38"/>
  <c r="A37" i="38"/>
  <c r="C37" i="38"/>
  <c r="B37" i="38"/>
  <c r="AC36" i="38"/>
  <c r="Q36" i="38"/>
  <c r="O36" i="38"/>
  <c r="M36" i="38"/>
  <c r="K36" i="38"/>
  <c r="I36" i="38"/>
  <c r="G36" i="38"/>
  <c r="E36" i="38"/>
  <c r="A36" i="38"/>
  <c r="C36" i="38"/>
  <c r="B36" i="38"/>
  <c r="AC35" i="38"/>
  <c r="Q35" i="38"/>
  <c r="O35" i="38"/>
  <c r="M35" i="38"/>
  <c r="K35" i="38"/>
  <c r="I35" i="38"/>
  <c r="G35" i="38"/>
  <c r="E35" i="38"/>
  <c r="A35" i="38"/>
  <c r="C35" i="38"/>
  <c r="B35" i="38"/>
  <c r="AC34" i="38"/>
  <c r="Q34" i="38"/>
  <c r="O34" i="38"/>
  <c r="M34" i="38"/>
  <c r="K34" i="38"/>
  <c r="I34" i="38"/>
  <c r="G34" i="38"/>
  <c r="E34" i="38"/>
  <c r="A34" i="38"/>
  <c r="C34" i="38"/>
  <c r="B34" i="38"/>
  <c r="AC33" i="38"/>
  <c r="Q33" i="38"/>
  <c r="O33" i="38"/>
  <c r="M33" i="38"/>
  <c r="K33" i="38"/>
  <c r="I33" i="38"/>
  <c r="G33" i="38"/>
  <c r="E33" i="38"/>
  <c r="A33" i="38"/>
  <c r="C33" i="38"/>
  <c r="B33" i="38"/>
  <c r="AC32" i="38"/>
  <c r="Q32" i="38"/>
  <c r="O32" i="38"/>
  <c r="M32" i="38"/>
  <c r="K32" i="38"/>
  <c r="I32" i="38"/>
  <c r="G32" i="38"/>
  <c r="E32" i="38"/>
  <c r="A32" i="38"/>
  <c r="C32" i="38"/>
  <c r="B32" i="38"/>
  <c r="AC31" i="38"/>
  <c r="Q31" i="38"/>
  <c r="O31" i="38"/>
  <c r="M31" i="38"/>
  <c r="K31" i="38"/>
  <c r="I31" i="38"/>
  <c r="G31" i="38"/>
  <c r="E31" i="38"/>
  <c r="A31" i="38"/>
  <c r="C31" i="38"/>
  <c r="B31" i="38"/>
  <c r="AC30" i="38"/>
  <c r="Q30" i="38"/>
  <c r="O30" i="38"/>
  <c r="M30" i="38"/>
  <c r="K30" i="38"/>
  <c r="I30" i="38"/>
  <c r="G30" i="38"/>
  <c r="E30" i="38"/>
  <c r="A30" i="38"/>
  <c r="C30" i="38"/>
  <c r="B30" i="38"/>
  <c r="AC29" i="38"/>
  <c r="Q29" i="38"/>
  <c r="O29" i="38"/>
  <c r="M29" i="38"/>
  <c r="K29" i="38"/>
  <c r="I29" i="38"/>
  <c r="G29" i="38"/>
  <c r="E29" i="38"/>
  <c r="A29" i="38"/>
  <c r="C29" i="38"/>
  <c r="B29" i="38"/>
  <c r="AC28" i="38"/>
  <c r="Q28" i="38"/>
  <c r="O28" i="38"/>
  <c r="M28" i="38"/>
  <c r="K28" i="38"/>
  <c r="I28" i="38"/>
  <c r="G28" i="38"/>
  <c r="E28" i="38"/>
  <c r="A28" i="38"/>
  <c r="C28" i="38"/>
  <c r="B28" i="38"/>
  <c r="AC27" i="38"/>
  <c r="Q27" i="38"/>
  <c r="O27" i="38"/>
  <c r="M27" i="38"/>
  <c r="K27" i="38"/>
  <c r="I27" i="38"/>
  <c r="G27" i="38"/>
  <c r="E27" i="38"/>
  <c r="A27" i="38"/>
  <c r="C27" i="38"/>
  <c r="B27" i="38"/>
  <c r="AC26" i="38"/>
  <c r="Q26" i="38"/>
  <c r="O26" i="38"/>
  <c r="M26" i="38"/>
  <c r="K26" i="38"/>
  <c r="I26" i="38"/>
  <c r="G26" i="38"/>
  <c r="E26" i="38"/>
  <c r="A26" i="38"/>
  <c r="C26" i="38"/>
  <c r="B26" i="38"/>
  <c r="AC25" i="38"/>
  <c r="Q25" i="38"/>
  <c r="O25" i="38"/>
  <c r="M25" i="38"/>
  <c r="K25" i="38"/>
  <c r="I25" i="38"/>
  <c r="G25" i="38"/>
  <c r="E25" i="38"/>
  <c r="A25" i="38"/>
  <c r="C25" i="38"/>
  <c r="B25" i="38"/>
  <c r="AC24" i="38"/>
  <c r="Q24" i="38"/>
  <c r="I24" i="38"/>
  <c r="G24" i="38"/>
  <c r="E24" i="38"/>
  <c r="A24" i="38"/>
  <c r="B24" i="38"/>
  <c r="AC23" i="38"/>
  <c r="Q23" i="38"/>
  <c r="O23" i="38"/>
  <c r="M23" i="38"/>
  <c r="K23" i="38"/>
  <c r="I23" i="38"/>
  <c r="G23" i="38"/>
  <c r="E23" i="38"/>
  <c r="A23" i="38"/>
  <c r="C23" i="38"/>
  <c r="B23" i="38"/>
  <c r="AC22" i="38"/>
  <c r="Q22" i="38"/>
  <c r="O22" i="38"/>
  <c r="M22" i="38"/>
  <c r="K22" i="38"/>
  <c r="I22" i="38"/>
  <c r="G22" i="38"/>
  <c r="E22" i="38"/>
  <c r="A22" i="38"/>
  <c r="C22" i="38"/>
  <c r="B22" i="38"/>
  <c r="AC21" i="38"/>
  <c r="Q21" i="38"/>
  <c r="O21" i="38"/>
  <c r="M21" i="38"/>
  <c r="K21" i="38"/>
  <c r="I21" i="38"/>
  <c r="G21" i="38"/>
  <c r="E21" i="38"/>
  <c r="A21" i="38"/>
  <c r="C21" i="38"/>
  <c r="B21" i="38"/>
  <c r="AC20" i="38"/>
  <c r="Q20" i="38"/>
  <c r="O20" i="38"/>
  <c r="M20" i="38"/>
  <c r="K20" i="38"/>
  <c r="I20" i="38"/>
  <c r="G20" i="38"/>
  <c r="E20" i="38"/>
  <c r="A20" i="38"/>
  <c r="C20" i="38"/>
  <c r="B20" i="38"/>
  <c r="AC19" i="38"/>
  <c r="Q19" i="38"/>
  <c r="O19" i="38"/>
  <c r="M19" i="38"/>
  <c r="K19" i="38"/>
  <c r="I19" i="38"/>
  <c r="G19" i="38"/>
  <c r="E19" i="38"/>
  <c r="A19" i="38"/>
  <c r="C19" i="38"/>
  <c r="B19" i="38"/>
  <c r="AC18" i="38"/>
  <c r="Q18" i="38"/>
  <c r="O18" i="38"/>
  <c r="M18" i="38"/>
  <c r="K18" i="38"/>
  <c r="I18" i="38"/>
  <c r="G18" i="38"/>
  <c r="E18" i="38"/>
  <c r="A18" i="38"/>
  <c r="C18" i="38"/>
  <c r="B18" i="38"/>
  <c r="AC17" i="38"/>
  <c r="Q17" i="38"/>
  <c r="O17" i="38"/>
  <c r="M17" i="38"/>
  <c r="K17" i="38"/>
  <c r="I17" i="38"/>
  <c r="G17" i="38"/>
  <c r="E17" i="38"/>
  <c r="A17" i="38"/>
  <c r="C17" i="38"/>
  <c r="B17" i="38"/>
  <c r="AC16" i="38"/>
  <c r="Q16" i="38"/>
  <c r="O16" i="38"/>
  <c r="M16" i="38"/>
  <c r="K16" i="38"/>
  <c r="I16" i="38"/>
  <c r="G16" i="38"/>
  <c r="E16" i="38"/>
  <c r="A16" i="38"/>
  <c r="C16" i="38"/>
  <c r="B16" i="38"/>
  <c r="AC15" i="38"/>
  <c r="Q15" i="38"/>
  <c r="O15" i="38"/>
  <c r="M15" i="38"/>
  <c r="K15" i="38"/>
  <c r="I15" i="38"/>
  <c r="G15" i="38"/>
  <c r="E15" i="38"/>
  <c r="A15" i="38"/>
  <c r="C15" i="38"/>
  <c r="B15" i="38"/>
  <c r="AC14" i="38"/>
  <c r="Q14" i="38"/>
  <c r="O14" i="38"/>
  <c r="M14" i="38"/>
  <c r="K14" i="38"/>
  <c r="I14" i="38"/>
  <c r="G14" i="38"/>
  <c r="E14" i="38"/>
  <c r="A14" i="38"/>
  <c r="C14" i="38"/>
  <c r="B14" i="38"/>
  <c r="AC13" i="38"/>
  <c r="Q13" i="38"/>
  <c r="O13" i="38"/>
  <c r="M13" i="38"/>
  <c r="K13" i="38"/>
  <c r="I13" i="38"/>
  <c r="G13" i="38"/>
  <c r="E13" i="38"/>
  <c r="A13" i="38"/>
  <c r="C13" i="38"/>
  <c r="B13" i="38"/>
  <c r="AC12" i="38"/>
  <c r="Q12" i="38"/>
  <c r="O12" i="38"/>
  <c r="M12" i="38"/>
  <c r="K12" i="38"/>
  <c r="I12" i="38"/>
  <c r="G12" i="38"/>
  <c r="E12" i="38"/>
  <c r="A12" i="38"/>
  <c r="C12" i="38"/>
  <c r="B12" i="38"/>
  <c r="AC11" i="38"/>
  <c r="Q11" i="38"/>
  <c r="O11" i="38"/>
  <c r="M11" i="38"/>
  <c r="K11" i="38"/>
  <c r="I11" i="38"/>
  <c r="G11" i="38"/>
  <c r="E11" i="38"/>
  <c r="A11" i="38"/>
  <c r="C11" i="38"/>
  <c r="B11" i="38"/>
  <c r="AC10" i="38"/>
  <c r="Q10" i="38"/>
  <c r="O10" i="38"/>
  <c r="M10" i="38"/>
  <c r="K10" i="38"/>
  <c r="I10" i="38"/>
  <c r="G10" i="38"/>
  <c r="E10" i="38"/>
  <c r="A10" i="38"/>
  <c r="C10" i="38"/>
  <c r="B10" i="38"/>
  <c r="AC9" i="38"/>
  <c r="Q9" i="38"/>
  <c r="O9" i="38"/>
  <c r="M9" i="38"/>
  <c r="K9" i="38"/>
  <c r="I9" i="38"/>
  <c r="G9" i="38"/>
  <c r="E9" i="38"/>
  <c r="A9" i="38"/>
  <c r="C9" i="38"/>
  <c r="B9" i="38"/>
  <c r="AC8" i="38"/>
  <c r="Q8" i="38"/>
  <c r="O8" i="38"/>
  <c r="M8" i="38"/>
  <c r="K8" i="38"/>
  <c r="I8" i="38"/>
  <c r="G8" i="38"/>
  <c r="E8" i="38"/>
  <c r="C8" i="38"/>
  <c r="AC7" i="38"/>
  <c r="Q7" i="38"/>
  <c r="O7" i="38"/>
  <c r="M7" i="38"/>
  <c r="K7" i="38"/>
  <c r="I7" i="38"/>
  <c r="G7" i="38"/>
  <c r="E7" i="38"/>
  <c r="C7" i="38"/>
  <c r="A7" i="37"/>
  <c r="B7" i="37"/>
  <c r="A8" i="37"/>
  <c r="B8" i="37"/>
  <c r="A200" i="37"/>
  <c r="C200" i="37"/>
  <c r="B200" i="37"/>
  <c r="A199" i="37"/>
  <c r="C199" i="37"/>
  <c r="B199" i="37"/>
  <c r="A198" i="37"/>
  <c r="C198" i="37"/>
  <c r="B198" i="37"/>
  <c r="A197" i="37"/>
  <c r="C197" i="37"/>
  <c r="B197" i="37"/>
  <c r="A196" i="37"/>
  <c r="C196" i="37"/>
  <c r="B196" i="37"/>
  <c r="A195" i="37"/>
  <c r="C195" i="37"/>
  <c r="B195" i="37"/>
  <c r="A194" i="37"/>
  <c r="C194" i="37"/>
  <c r="B194" i="37"/>
  <c r="A193" i="37"/>
  <c r="C193" i="37"/>
  <c r="B193" i="37"/>
  <c r="A192" i="37"/>
  <c r="C192" i="37"/>
  <c r="B192" i="37"/>
  <c r="A191" i="37"/>
  <c r="C191" i="37"/>
  <c r="B191" i="37"/>
  <c r="A190" i="37"/>
  <c r="C190" i="37"/>
  <c r="B190" i="37"/>
  <c r="A189" i="37"/>
  <c r="C189" i="37"/>
  <c r="B189" i="37"/>
  <c r="A188" i="37"/>
  <c r="C188" i="37"/>
  <c r="B188" i="37"/>
  <c r="A187" i="37"/>
  <c r="C187" i="37"/>
  <c r="B187" i="37"/>
  <c r="A186" i="37"/>
  <c r="C186" i="37"/>
  <c r="B186" i="37"/>
  <c r="A185" i="37"/>
  <c r="C185" i="37"/>
  <c r="B185" i="37"/>
  <c r="A184" i="37"/>
  <c r="C184" i="37"/>
  <c r="B184" i="37"/>
  <c r="A183" i="37"/>
  <c r="C183" i="37"/>
  <c r="B183" i="37"/>
  <c r="A182" i="37"/>
  <c r="C182" i="37"/>
  <c r="B182" i="37"/>
  <c r="A181" i="37"/>
  <c r="C181" i="37"/>
  <c r="B181" i="37"/>
  <c r="A180" i="37"/>
  <c r="C180" i="37"/>
  <c r="B180" i="37"/>
  <c r="A179" i="37"/>
  <c r="C179" i="37"/>
  <c r="B179" i="37"/>
  <c r="A178" i="37"/>
  <c r="C178" i="37"/>
  <c r="B178" i="37"/>
  <c r="A177" i="37"/>
  <c r="C177" i="37"/>
  <c r="B177" i="37"/>
  <c r="A176" i="37"/>
  <c r="C176" i="37"/>
  <c r="B176" i="37"/>
  <c r="A175" i="37"/>
  <c r="C175" i="37"/>
  <c r="B175" i="37"/>
  <c r="A174" i="37"/>
  <c r="C174" i="37"/>
  <c r="B174" i="37"/>
  <c r="A173" i="37"/>
  <c r="C173" i="37"/>
  <c r="B173" i="37"/>
  <c r="A172" i="37"/>
  <c r="C172" i="37"/>
  <c r="B172" i="37"/>
  <c r="A171" i="37"/>
  <c r="C171" i="37"/>
  <c r="B171" i="37"/>
  <c r="A170" i="37"/>
  <c r="C170" i="37"/>
  <c r="B170" i="37"/>
  <c r="A169" i="37"/>
  <c r="C169" i="37"/>
  <c r="B169" i="37"/>
  <c r="A168" i="37"/>
  <c r="C168" i="37"/>
  <c r="B168" i="37"/>
  <c r="A167" i="37"/>
  <c r="C167" i="37"/>
  <c r="B167" i="37"/>
  <c r="A166" i="37"/>
  <c r="C166" i="37"/>
  <c r="B166" i="37"/>
  <c r="A165" i="37"/>
  <c r="C165" i="37"/>
  <c r="B165" i="37"/>
  <c r="A164" i="37"/>
  <c r="C164" i="37"/>
  <c r="B164" i="37"/>
  <c r="A163" i="37"/>
  <c r="C163" i="37"/>
  <c r="B163" i="37"/>
  <c r="A162" i="37"/>
  <c r="C162" i="37"/>
  <c r="B162" i="37"/>
  <c r="A161" i="37"/>
  <c r="C161" i="37"/>
  <c r="B161" i="37"/>
  <c r="A160" i="37"/>
  <c r="C160" i="37"/>
  <c r="B160" i="37"/>
  <c r="A159" i="37"/>
  <c r="C159" i="37"/>
  <c r="B159" i="37"/>
  <c r="A158" i="37"/>
  <c r="C158" i="37"/>
  <c r="B158" i="37"/>
  <c r="A157" i="37"/>
  <c r="C157" i="37"/>
  <c r="B157" i="37"/>
  <c r="A156" i="37"/>
  <c r="C156" i="37"/>
  <c r="B156" i="37"/>
  <c r="A155" i="37"/>
  <c r="C155" i="37"/>
  <c r="B155" i="37"/>
  <c r="A154" i="37"/>
  <c r="C154" i="37"/>
  <c r="B154" i="37"/>
  <c r="A153" i="37"/>
  <c r="C153" i="37"/>
  <c r="B153" i="37"/>
  <c r="A152" i="37"/>
  <c r="C152" i="37"/>
  <c r="B152" i="37"/>
  <c r="A151" i="37"/>
  <c r="C151" i="37"/>
  <c r="B151" i="37"/>
  <c r="A150" i="37"/>
  <c r="C150" i="37"/>
  <c r="B150" i="37"/>
  <c r="A149" i="37"/>
  <c r="C149" i="37"/>
  <c r="B149" i="37"/>
  <c r="A148" i="37"/>
  <c r="C148" i="37"/>
  <c r="B148" i="37"/>
  <c r="A147" i="37"/>
  <c r="C147" i="37"/>
  <c r="B147" i="37"/>
  <c r="A146" i="37"/>
  <c r="C146" i="37"/>
  <c r="B146" i="37"/>
  <c r="A145" i="37"/>
  <c r="C145" i="37"/>
  <c r="B145" i="37"/>
  <c r="A144" i="37"/>
  <c r="C144" i="37"/>
  <c r="B144" i="37"/>
  <c r="A143" i="37"/>
  <c r="C143" i="37"/>
  <c r="B143" i="37"/>
  <c r="A142" i="37"/>
  <c r="C142" i="37"/>
  <c r="B142" i="37"/>
  <c r="A141" i="37"/>
  <c r="C141" i="37"/>
  <c r="B141" i="37"/>
  <c r="A140" i="37"/>
  <c r="C140" i="37"/>
  <c r="B140" i="37"/>
  <c r="A139" i="37"/>
  <c r="C139" i="37"/>
  <c r="B139" i="37"/>
  <c r="A138" i="37"/>
  <c r="C138" i="37"/>
  <c r="B138" i="37"/>
  <c r="A137" i="37"/>
  <c r="C137" i="37"/>
  <c r="B137" i="37"/>
  <c r="A136" i="37"/>
  <c r="C136" i="37"/>
  <c r="B136" i="37"/>
  <c r="A135" i="37"/>
  <c r="C135" i="37"/>
  <c r="B135" i="37"/>
  <c r="A134" i="37"/>
  <c r="C134" i="37"/>
  <c r="B134" i="37"/>
  <c r="A133" i="37"/>
  <c r="C133" i="37"/>
  <c r="B133" i="37"/>
  <c r="A132" i="37"/>
  <c r="C132" i="37"/>
  <c r="B132" i="37"/>
  <c r="A131" i="37"/>
  <c r="C131" i="37"/>
  <c r="B131" i="37"/>
  <c r="A130" i="37"/>
  <c r="C130" i="37"/>
  <c r="B130" i="37"/>
  <c r="A129" i="37"/>
  <c r="C129" i="37"/>
  <c r="B129" i="37"/>
  <c r="A128" i="37"/>
  <c r="C128" i="37"/>
  <c r="B128" i="37"/>
  <c r="A127" i="37"/>
  <c r="C127" i="37"/>
  <c r="B127" i="37"/>
  <c r="A126" i="37"/>
  <c r="C126" i="37"/>
  <c r="B126" i="37"/>
  <c r="A125" i="37"/>
  <c r="C125" i="37"/>
  <c r="B125" i="37"/>
  <c r="A124" i="37"/>
  <c r="C124" i="37"/>
  <c r="B124" i="37"/>
  <c r="A123" i="37"/>
  <c r="C123" i="37"/>
  <c r="B123" i="37"/>
  <c r="A122" i="37"/>
  <c r="C122" i="37"/>
  <c r="B122" i="37"/>
  <c r="A121" i="37"/>
  <c r="C121" i="37"/>
  <c r="B121" i="37"/>
  <c r="A120" i="37"/>
  <c r="C120" i="37"/>
  <c r="B120" i="37"/>
  <c r="A119" i="37"/>
  <c r="C119" i="37"/>
  <c r="B119" i="37"/>
  <c r="A118" i="37"/>
  <c r="C118" i="37"/>
  <c r="B118" i="37"/>
  <c r="A117" i="37"/>
  <c r="C117" i="37"/>
  <c r="B117" i="37"/>
  <c r="A116" i="37"/>
  <c r="C116" i="37"/>
  <c r="B116" i="37"/>
  <c r="A115" i="37"/>
  <c r="C115" i="37"/>
  <c r="B115" i="37"/>
  <c r="A114" i="37"/>
  <c r="C114" i="37"/>
  <c r="B114" i="37"/>
  <c r="A113" i="37"/>
  <c r="C113" i="37"/>
  <c r="B113" i="37"/>
  <c r="A112" i="37"/>
  <c r="C112" i="37"/>
  <c r="B112" i="37"/>
  <c r="A111" i="37"/>
  <c r="C111" i="37"/>
  <c r="B111" i="37"/>
  <c r="A110" i="37"/>
  <c r="C110" i="37"/>
  <c r="B110" i="37"/>
  <c r="A109" i="37"/>
  <c r="C109" i="37"/>
  <c r="B109" i="37"/>
  <c r="A108" i="37"/>
  <c r="C108" i="37"/>
  <c r="B108" i="37"/>
  <c r="A107" i="37"/>
  <c r="C107" i="37"/>
  <c r="B107" i="37"/>
  <c r="A106" i="37"/>
  <c r="C106" i="37"/>
  <c r="B106" i="37"/>
  <c r="A105" i="37"/>
  <c r="C105" i="37"/>
  <c r="B105" i="37"/>
  <c r="A104" i="37"/>
  <c r="C104" i="37"/>
  <c r="B104" i="37"/>
  <c r="A103" i="37"/>
  <c r="C103" i="37"/>
  <c r="B103" i="37"/>
  <c r="A102" i="37"/>
  <c r="C102" i="37"/>
  <c r="B102" i="37"/>
  <c r="A101" i="37"/>
  <c r="C101" i="37"/>
  <c r="B101" i="37"/>
  <c r="A100" i="37"/>
  <c r="C100" i="37"/>
  <c r="B100" i="37"/>
  <c r="A99" i="37"/>
  <c r="C99" i="37"/>
  <c r="B99" i="37"/>
  <c r="A98" i="37"/>
  <c r="C98" i="37"/>
  <c r="B98" i="37"/>
  <c r="A97" i="37"/>
  <c r="C97" i="37"/>
  <c r="B97" i="37"/>
  <c r="A96" i="37"/>
  <c r="C96" i="37"/>
  <c r="B96" i="37"/>
  <c r="A95" i="37"/>
  <c r="C95" i="37"/>
  <c r="B95" i="37"/>
  <c r="A94" i="37"/>
  <c r="C94" i="37"/>
  <c r="B94" i="37"/>
  <c r="A93" i="37"/>
  <c r="C93" i="37"/>
  <c r="B93" i="37"/>
  <c r="A92" i="37"/>
  <c r="C92" i="37"/>
  <c r="B92" i="37"/>
  <c r="A91" i="37"/>
  <c r="C91" i="37"/>
  <c r="B91" i="37"/>
  <c r="A90" i="37"/>
  <c r="C90" i="37"/>
  <c r="B90" i="37"/>
  <c r="A89" i="37"/>
  <c r="C89" i="37"/>
  <c r="B89" i="37"/>
  <c r="A88" i="37"/>
  <c r="C88" i="37"/>
  <c r="B88" i="37"/>
  <c r="A87" i="37"/>
  <c r="C87" i="37"/>
  <c r="B87" i="37"/>
  <c r="A86" i="37"/>
  <c r="C86" i="37"/>
  <c r="B86" i="37"/>
  <c r="A85" i="37"/>
  <c r="C85" i="37"/>
  <c r="B85" i="37"/>
  <c r="A84" i="37"/>
  <c r="C84" i="37"/>
  <c r="B84" i="37"/>
  <c r="A83" i="37"/>
  <c r="C83" i="37"/>
  <c r="B83" i="37"/>
  <c r="A82" i="37"/>
  <c r="C82" i="37"/>
  <c r="B82" i="37"/>
  <c r="A81" i="37"/>
  <c r="C81" i="37"/>
  <c r="B81" i="37"/>
  <c r="A80" i="37"/>
  <c r="C80" i="37"/>
  <c r="B80" i="37"/>
  <c r="A79" i="37"/>
  <c r="C79" i="37"/>
  <c r="B79" i="37"/>
  <c r="A78" i="37"/>
  <c r="C78" i="37"/>
  <c r="B78" i="37"/>
  <c r="A77" i="37"/>
  <c r="C77" i="37"/>
  <c r="B77" i="37"/>
  <c r="A76" i="37"/>
  <c r="C76" i="37"/>
  <c r="B76" i="37"/>
  <c r="A75" i="37"/>
  <c r="C75" i="37"/>
  <c r="B75" i="37"/>
  <c r="A74" i="37"/>
  <c r="C74" i="37"/>
  <c r="B74" i="37"/>
  <c r="A73" i="37"/>
  <c r="C73" i="37"/>
  <c r="B73" i="37"/>
  <c r="A72" i="37"/>
  <c r="C72" i="37"/>
  <c r="B72" i="37"/>
  <c r="A71" i="37"/>
  <c r="C71" i="37"/>
  <c r="B71" i="37"/>
  <c r="A70" i="37"/>
  <c r="C70" i="37"/>
  <c r="B70" i="37"/>
  <c r="A69" i="37"/>
  <c r="C69" i="37"/>
  <c r="B69" i="37"/>
  <c r="A68" i="37"/>
  <c r="C68" i="37"/>
  <c r="B68" i="37"/>
  <c r="A67" i="37"/>
  <c r="C67" i="37"/>
  <c r="B67" i="37"/>
  <c r="A66" i="37"/>
  <c r="C66" i="37"/>
  <c r="B66" i="37"/>
  <c r="A65" i="37"/>
  <c r="C65" i="37"/>
  <c r="B65" i="37"/>
  <c r="A64" i="37"/>
  <c r="C64" i="37"/>
  <c r="B64" i="37"/>
  <c r="A63" i="37"/>
  <c r="C63" i="37"/>
  <c r="B63" i="37"/>
  <c r="A62" i="37"/>
  <c r="C62" i="37"/>
  <c r="B62" i="37"/>
  <c r="A61" i="37"/>
  <c r="C61" i="37"/>
  <c r="B61" i="37"/>
  <c r="A60" i="37"/>
  <c r="C60" i="37"/>
  <c r="B60" i="37"/>
  <c r="A59" i="37"/>
  <c r="C59" i="37"/>
  <c r="B59" i="37"/>
  <c r="A58" i="37"/>
  <c r="C58" i="37"/>
  <c r="B58" i="37"/>
  <c r="A57" i="37"/>
  <c r="C57" i="37"/>
  <c r="B57" i="37"/>
  <c r="A56" i="37"/>
  <c r="C56" i="37"/>
  <c r="B56" i="37"/>
  <c r="A55" i="37"/>
  <c r="C55" i="37"/>
  <c r="B55" i="37"/>
  <c r="X54" i="37"/>
  <c r="A54" i="37"/>
  <c r="C54" i="37"/>
  <c r="B54" i="37"/>
  <c r="X53" i="37"/>
  <c r="A53" i="37"/>
  <c r="C53" i="37"/>
  <c r="B53" i="37"/>
  <c r="X52" i="37"/>
  <c r="A52" i="37"/>
  <c r="C52" i="37"/>
  <c r="B52" i="37"/>
  <c r="X51" i="37"/>
  <c r="A51" i="37"/>
  <c r="C51" i="37"/>
  <c r="B51" i="37"/>
  <c r="AC50" i="37"/>
  <c r="Q50" i="37"/>
  <c r="O50" i="37"/>
  <c r="M50" i="37"/>
  <c r="K50" i="37"/>
  <c r="I50" i="37"/>
  <c r="G50" i="37"/>
  <c r="E50" i="37"/>
  <c r="A50" i="37"/>
  <c r="C50" i="37"/>
  <c r="B50" i="37"/>
  <c r="AC49" i="37"/>
  <c r="Q49" i="37"/>
  <c r="O49" i="37"/>
  <c r="M49" i="37"/>
  <c r="K49" i="37"/>
  <c r="I49" i="37"/>
  <c r="G49" i="37"/>
  <c r="E49" i="37"/>
  <c r="A49" i="37"/>
  <c r="C49" i="37"/>
  <c r="B49" i="37"/>
  <c r="AC48" i="37"/>
  <c r="Q48" i="37"/>
  <c r="O48" i="37"/>
  <c r="M48" i="37"/>
  <c r="K48" i="37"/>
  <c r="I48" i="37"/>
  <c r="G48" i="37"/>
  <c r="E48" i="37"/>
  <c r="A48" i="37"/>
  <c r="C48" i="37"/>
  <c r="B48" i="37"/>
  <c r="AC47" i="37"/>
  <c r="Q47" i="37"/>
  <c r="O47" i="37"/>
  <c r="M47" i="37"/>
  <c r="K47" i="37"/>
  <c r="I47" i="37"/>
  <c r="G47" i="37"/>
  <c r="E47" i="37"/>
  <c r="A47" i="37"/>
  <c r="C47" i="37"/>
  <c r="B47" i="37"/>
  <c r="AC46" i="37"/>
  <c r="Q46" i="37"/>
  <c r="O46" i="37"/>
  <c r="M46" i="37"/>
  <c r="K46" i="37"/>
  <c r="I46" i="37"/>
  <c r="G46" i="37"/>
  <c r="E46" i="37"/>
  <c r="A46" i="37"/>
  <c r="C46" i="37"/>
  <c r="B46" i="37"/>
  <c r="AC45" i="37"/>
  <c r="Q45" i="37"/>
  <c r="O45" i="37"/>
  <c r="M45" i="37"/>
  <c r="K45" i="37"/>
  <c r="I45" i="37"/>
  <c r="G45" i="37"/>
  <c r="E45" i="37"/>
  <c r="A45" i="37"/>
  <c r="C45" i="37"/>
  <c r="B45" i="37"/>
  <c r="AC44" i="37"/>
  <c r="Q44" i="37"/>
  <c r="O44" i="37"/>
  <c r="M44" i="37"/>
  <c r="K44" i="37"/>
  <c r="I44" i="37"/>
  <c r="G44" i="37"/>
  <c r="E44" i="37"/>
  <c r="A44" i="37"/>
  <c r="C44" i="37"/>
  <c r="B44" i="37"/>
  <c r="AC43" i="37"/>
  <c r="Q43" i="37"/>
  <c r="O43" i="37"/>
  <c r="M43" i="37"/>
  <c r="K43" i="37"/>
  <c r="I43" i="37"/>
  <c r="G43" i="37"/>
  <c r="E43" i="37"/>
  <c r="A43" i="37"/>
  <c r="C43" i="37"/>
  <c r="B43" i="37"/>
  <c r="AC42" i="37"/>
  <c r="Q42" i="37"/>
  <c r="O42" i="37"/>
  <c r="M42" i="37"/>
  <c r="K42" i="37"/>
  <c r="I42" i="37"/>
  <c r="G42" i="37"/>
  <c r="E42" i="37"/>
  <c r="A42" i="37"/>
  <c r="C42" i="37"/>
  <c r="B42" i="37"/>
  <c r="AC41" i="37"/>
  <c r="Q41" i="37"/>
  <c r="O41" i="37"/>
  <c r="M41" i="37"/>
  <c r="K41" i="37"/>
  <c r="I41" i="37"/>
  <c r="G41" i="37"/>
  <c r="E41" i="37"/>
  <c r="A41" i="37"/>
  <c r="C41" i="37"/>
  <c r="B41" i="37"/>
  <c r="AC40" i="37"/>
  <c r="Q40" i="37"/>
  <c r="O40" i="37"/>
  <c r="M40" i="37"/>
  <c r="K40" i="37"/>
  <c r="I40" i="37"/>
  <c r="G40" i="37"/>
  <c r="E40" i="37"/>
  <c r="A40" i="37"/>
  <c r="C40" i="37"/>
  <c r="B40" i="37"/>
  <c r="AC39" i="37"/>
  <c r="Q39" i="37"/>
  <c r="O39" i="37"/>
  <c r="M39" i="37"/>
  <c r="K39" i="37"/>
  <c r="I39" i="37"/>
  <c r="G39" i="37"/>
  <c r="E39" i="37"/>
  <c r="A39" i="37"/>
  <c r="C39" i="37"/>
  <c r="B39" i="37"/>
  <c r="AC38" i="37"/>
  <c r="Q38" i="37"/>
  <c r="O38" i="37"/>
  <c r="M38" i="37"/>
  <c r="K38" i="37"/>
  <c r="I38" i="37"/>
  <c r="G38" i="37"/>
  <c r="E38" i="37"/>
  <c r="A38" i="37"/>
  <c r="C38" i="37"/>
  <c r="B38" i="37"/>
  <c r="AC37" i="37"/>
  <c r="Q37" i="37"/>
  <c r="O37" i="37"/>
  <c r="M37" i="37"/>
  <c r="K37" i="37"/>
  <c r="I37" i="37"/>
  <c r="G37" i="37"/>
  <c r="E37" i="37"/>
  <c r="A37" i="37"/>
  <c r="C37" i="37"/>
  <c r="B37" i="37"/>
  <c r="AC36" i="37"/>
  <c r="Q36" i="37"/>
  <c r="O36" i="37"/>
  <c r="M36" i="37"/>
  <c r="K36" i="37"/>
  <c r="I36" i="37"/>
  <c r="G36" i="37"/>
  <c r="E36" i="37"/>
  <c r="A36" i="37"/>
  <c r="C36" i="37"/>
  <c r="B36" i="37"/>
  <c r="AC35" i="37"/>
  <c r="Q35" i="37"/>
  <c r="O35" i="37"/>
  <c r="M35" i="37"/>
  <c r="K35" i="37"/>
  <c r="I35" i="37"/>
  <c r="G35" i="37"/>
  <c r="E35" i="37"/>
  <c r="A35" i="37"/>
  <c r="C35" i="37"/>
  <c r="B35" i="37"/>
  <c r="AC34" i="37"/>
  <c r="Q34" i="37"/>
  <c r="O34" i="37"/>
  <c r="M34" i="37"/>
  <c r="K34" i="37"/>
  <c r="I34" i="37"/>
  <c r="G34" i="37"/>
  <c r="E34" i="37"/>
  <c r="A34" i="37"/>
  <c r="C34" i="37"/>
  <c r="B34" i="37"/>
  <c r="AC33" i="37"/>
  <c r="Q33" i="37"/>
  <c r="O33" i="37"/>
  <c r="M33" i="37"/>
  <c r="K33" i="37"/>
  <c r="I33" i="37"/>
  <c r="G33" i="37"/>
  <c r="E33" i="37"/>
  <c r="A33" i="37"/>
  <c r="C33" i="37"/>
  <c r="B33" i="37"/>
  <c r="AC32" i="37"/>
  <c r="Q32" i="37"/>
  <c r="O32" i="37"/>
  <c r="M32" i="37"/>
  <c r="K32" i="37"/>
  <c r="I32" i="37"/>
  <c r="G32" i="37"/>
  <c r="E32" i="37"/>
  <c r="A32" i="37"/>
  <c r="C32" i="37"/>
  <c r="B32" i="37"/>
  <c r="AC31" i="37"/>
  <c r="Q31" i="37"/>
  <c r="O31" i="37"/>
  <c r="M31" i="37"/>
  <c r="K31" i="37"/>
  <c r="I31" i="37"/>
  <c r="G31" i="37"/>
  <c r="E31" i="37"/>
  <c r="A31" i="37"/>
  <c r="C31" i="37"/>
  <c r="B31" i="37"/>
  <c r="AC30" i="37"/>
  <c r="Q30" i="37"/>
  <c r="O30" i="37"/>
  <c r="M30" i="37"/>
  <c r="K30" i="37"/>
  <c r="I30" i="37"/>
  <c r="G30" i="37"/>
  <c r="E30" i="37"/>
  <c r="A30" i="37"/>
  <c r="C30" i="37"/>
  <c r="B30" i="37"/>
  <c r="AC29" i="37"/>
  <c r="Q29" i="37"/>
  <c r="O29" i="37"/>
  <c r="M29" i="37"/>
  <c r="K29" i="37"/>
  <c r="I29" i="37"/>
  <c r="G29" i="37"/>
  <c r="E29" i="37"/>
  <c r="A29" i="37"/>
  <c r="C29" i="37"/>
  <c r="B29" i="37"/>
  <c r="AC28" i="37"/>
  <c r="Q28" i="37"/>
  <c r="O28" i="37"/>
  <c r="M28" i="37"/>
  <c r="K28" i="37"/>
  <c r="I28" i="37"/>
  <c r="G28" i="37"/>
  <c r="E28" i="37"/>
  <c r="A28" i="37"/>
  <c r="C28" i="37"/>
  <c r="B28" i="37"/>
  <c r="AC27" i="37"/>
  <c r="Q27" i="37"/>
  <c r="O27" i="37"/>
  <c r="M27" i="37"/>
  <c r="K27" i="37"/>
  <c r="I27" i="37"/>
  <c r="G27" i="37"/>
  <c r="E27" i="37"/>
  <c r="A27" i="37"/>
  <c r="C27" i="37"/>
  <c r="B27" i="37"/>
  <c r="AC26" i="37"/>
  <c r="Q26" i="37"/>
  <c r="O26" i="37"/>
  <c r="M26" i="37"/>
  <c r="K26" i="37"/>
  <c r="I26" i="37"/>
  <c r="G26" i="37"/>
  <c r="E26" i="37"/>
  <c r="A26" i="37"/>
  <c r="C26" i="37"/>
  <c r="B26" i="37"/>
  <c r="AC25" i="37"/>
  <c r="Q25" i="37"/>
  <c r="O25" i="37"/>
  <c r="M25" i="37"/>
  <c r="K25" i="37"/>
  <c r="I25" i="37"/>
  <c r="G25" i="37"/>
  <c r="E25" i="37"/>
  <c r="A25" i="37"/>
  <c r="C25" i="37"/>
  <c r="B25" i="37"/>
  <c r="AC24" i="37"/>
  <c r="Q24" i="37"/>
  <c r="I24" i="37"/>
  <c r="G24" i="37"/>
  <c r="E24" i="37"/>
  <c r="B24" i="37"/>
  <c r="AC23" i="37"/>
  <c r="Q23" i="37"/>
  <c r="O23" i="37"/>
  <c r="M23" i="37"/>
  <c r="K23" i="37"/>
  <c r="I23" i="37"/>
  <c r="G23" i="37"/>
  <c r="E23" i="37"/>
  <c r="A23" i="37"/>
  <c r="C23" i="37"/>
  <c r="B23" i="37"/>
  <c r="AC22" i="37"/>
  <c r="Q22" i="37"/>
  <c r="O22" i="37"/>
  <c r="M22" i="37"/>
  <c r="K22" i="37"/>
  <c r="I22" i="37"/>
  <c r="G22" i="37"/>
  <c r="E22" i="37"/>
  <c r="A22" i="37"/>
  <c r="C22" i="37"/>
  <c r="B22" i="37"/>
  <c r="AC21" i="37"/>
  <c r="Q21" i="37"/>
  <c r="O21" i="37"/>
  <c r="M21" i="37"/>
  <c r="K21" i="37"/>
  <c r="I21" i="37"/>
  <c r="G21" i="37"/>
  <c r="E21" i="37"/>
  <c r="A21" i="37"/>
  <c r="C21" i="37"/>
  <c r="B21" i="37"/>
  <c r="AC20" i="37"/>
  <c r="Q20" i="37"/>
  <c r="O20" i="37"/>
  <c r="M20" i="37"/>
  <c r="K20" i="37"/>
  <c r="I20" i="37"/>
  <c r="G20" i="37"/>
  <c r="E20" i="37"/>
  <c r="A20" i="37"/>
  <c r="C20" i="37"/>
  <c r="B20" i="37"/>
  <c r="AC19" i="37"/>
  <c r="Q19" i="37"/>
  <c r="O19" i="37"/>
  <c r="M19" i="37"/>
  <c r="K19" i="37"/>
  <c r="I19" i="37"/>
  <c r="G19" i="37"/>
  <c r="E19" i="37"/>
  <c r="A19" i="37"/>
  <c r="C19" i="37"/>
  <c r="B19" i="37"/>
  <c r="AC18" i="37"/>
  <c r="Q18" i="37"/>
  <c r="O18" i="37"/>
  <c r="M18" i="37"/>
  <c r="K18" i="37"/>
  <c r="I18" i="37"/>
  <c r="G18" i="37"/>
  <c r="E18" i="37"/>
  <c r="A18" i="37"/>
  <c r="C18" i="37"/>
  <c r="B18" i="37"/>
  <c r="AC17" i="37"/>
  <c r="Q17" i="37"/>
  <c r="O17" i="37"/>
  <c r="M17" i="37"/>
  <c r="K17" i="37"/>
  <c r="I17" i="37"/>
  <c r="G17" i="37"/>
  <c r="E17" i="37"/>
  <c r="A17" i="37"/>
  <c r="C17" i="37"/>
  <c r="B17" i="37"/>
  <c r="AC16" i="37"/>
  <c r="Q16" i="37"/>
  <c r="O16" i="37"/>
  <c r="M16" i="37"/>
  <c r="K16" i="37"/>
  <c r="I16" i="37"/>
  <c r="G16" i="37"/>
  <c r="E16" i="37"/>
  <c r="A16" i="37"/>
  <c r="C16" i="37"/>
  <c r="B16" i="37"/>
  <c r="AC15" i="37"/>
  <c r="Q15" i="37"/>
  <c r="O15" i="37"/>
  <c r="M15" i="37"/>
  <c r="K15" i="37"/>
  <c r="I15" i="37"/>
  <c r="G15" i="37"/>
  <c r="E15" i="37"/>
  <c r="A15" i="37"/>
  <c r="C15" i="37"/>
  <c r="B15" i="37"/>
  <c r="AC14" i="37"/>
  <c r="Q14" i="37"/>
  <c r="O14" i="37"/>
  <c r="M14" i="37"/>
  <c r="K14" i="37"/>
  <c r="I14" i="37"/>
  <c r="G14" i="37"/>
  <c r="E14" i="37"/>
  <c r="A14" i="37"/>
  <c r="C14" i="37"/>
  <c r="B14" i="37"/>
  <c r="AC13" i="37"/>
  <c r="Q13" i="37"/>
  <c r="O13" i="37"/>
  <c r="M13" i="37"/>
  <c r="K13" i="37"/>
  <c r="I13" i="37"/>
  <c r="G13" i="37"/>
  <c r="E13" i="37"/>
  <c r="A13" i="37"/>
  <c r="C13" i="37"/>
  <c r="B13" i="37"/>
  <c r="AC12" i="37"/>
  <c r="Q12" i="37"/>
  <c r="O12" i="37"/>
  <c r="M12" i="37"/>
  <c r="K12" i="37"/>
  <c r="I12" i="37"/>
  <c r="G12" i="37"/>
  <c r="E12" i="37"/>
  <c r="A12" i="37"/>
  <c r="C12" i="37"/>
  <c r="B12" i="37"/>
  <c r="AC11" i="37"/>
  <c r="Q11" i="37"/>
  <c r="O11" i="37"/>
  <c r="M11" i="37"/>
  <c r="K11" i="37"/>
  <c r="I11" i="37"/>
  <c r="G11" i="37"/>
  <c r="E11" i="37"/>
  <c r="A11" i="37"/>
  <c r="C11" i="37"/>
  <c r="B11" i="37"/>
  <c r="AC10" i="37"/>
  <c r="Q10" i="37"/>
  <c r="O10" i="37"/>
  <c r="M10" i="37"/>
  <c r="K10" i="37"/>
  <c r="I10" i="37"/>
  <c r="G10" i="37"/>
  <c r="E10" i="37"/>
  <c r="A10" i="37"/>
  <c r="C10" i="37"/>
  <c r="B10" i="37"/>
  <c r="AC9" i="37"/>
  <c r="Q9" i="37"/>
  <c r="O9" i="37"/>
  <c r="M9" i="37"/>
  <c r="K9" i="37"/>
  <c r="I9" i="37"/>
  <c r="G9" i="37"/>
  <c r="E9" i="37"/>
  <c r="A9" i="37"/>
  <c r="C9" i="37"/>
  <c r="B9" i="37"/>
  <c r="AC8" i="37"/>
  <c r="Q8" i="37"/>
  <c r="O8" i="37"/>
  <c r="M8" i="37"/>
  <c r="K8" i="37"/>
  <c r="I8" i="37"/>
  <c r="G8" i="37"/>
  <c r="E8" i="37"/>
  <c r="C8" i="37"/>
  <c r="AC7" i="37"/>
  <c r="Q7" i="37"/>
  <c r="O7" i="37"/>
  <c r="M7" i="37"/>
  <c r="K7" i="37"/>
  <c r="I7" i="37"/>
  <c r="G7" i="37"/>
  <c r="E7" i="37"/>
  <c r="C7" i="37"/>
  <c r="A7" i="36" a="1"/>
  <c r="A24" i="36"/>
  <c r="C24" i="36"/>
  <c r="A7" i="36"/>
  <c r="B7" i="36"/>
  <c r="A8" i="36"/>
  <c r="B8" i="36"/>
  <c r="A200" i="36"/>
  <c r="C200" i="36"/>
  <c r="B200" i="36"/>
  <c r="A199" i="36"/>
  <c r="C199" i="36"/>
  <c r="B199" i="36"/>
  <c r="A198" i="36"/>
  <c r="C198" i="36"/>
  <c r="B198" i="36"/>
  <c r="A197" i="36"/>
  <c r="C197" i="36"/>
  <c r="B197" i="36"/>
  <c r="A196" i="36"/>
  <c r="C196" i="36"/>
  <c r="B196" i="36"/>
  <c r="A195" i="36"/>
  <c r="C195" i="36"/>
  <c r="B195" i="36"/>
  <c r="A194" i="36"/>
  <c r="C194" i="36"/>
  <c r="B194" i="36"/>
  <c r="A193" i="36"/>
  <c r="C193" i="36"/>
  <c r="B193" i="36"/>
  <c r="A192" i="36"/>
  <c r="C192" i="36"/>
  <c r="B192" i="36"/>
  <c r="A191" i="36"/>
  <c r="C191" i="36"/>
  <c r="B191" i="36"/>
  <c r="A190" i="36"/>
  <c r="C190" i="36"/>
  <c r="B190" i="36"/>
  <c r="A189" i="36"/>
  <c r="C189" i="36"/>
  <c r="B189" i="36"/>
  <c r="A188" i="36"/>
  <c r="C188" i="36"/>
  <c r="B188" i="36"/>
  <c r="A187" i="36"/>
  <c r="C187" i="36"/>
  <c r="B187" i="36"/>
  <c r="A186" i="36"/>
  <c r="C186" i="36"/>
  <c r="B186" i="36"/>
  <c r="A185" i="36"/>
  <c r="C185" i="36"/>
  <c r="B185" i="36"/>
  <c r="A184" i="36"/>
  <c r="C184" i="36"/>
  <c r="B184" i="36"/>
  <c r="A183" i="36"/>
  <c r="C183" i="36"/>
  <c r="B183" i="36"/>
  <c r="A182" i="36"/>
  <c r="C182" i="36"/>
  <c r="B182" i="36"/>
  <c r="A181" i="36"/>
  <c r="C181" i="36"/>
  <c r="B181" i="36"/>
  <c r="A180" i="36"/>
  <c r="C180" i="36"/>
  <c r="B180" i="36"/>
  <c r="A179" i="36"/>
  <c r="C179" i="36"/>
  <c r="B179" i="36"/>
  <c r="A178" i="36"/>
  <c r="C178" i="36"/>
  <c r="B178" i="36"/>
  <c r="A177" i="36"/>
  <c r="C177" i="36"/>
  <c r="B177" i="36"/>
  <c r="A176" i="36"/>
  <c r="C176" i="36"/>
  <c r="B176" i="36"/>
  <c r="A175" i="36"/>
  <c r="C175" i="36"/>
  <c r="B175" i="36"/>
  <c r="A174" i="36"/>
  <c r="C174" i="36"/>
  <c r="B174" i="36"/>
  <c r="A173" i="36"/>
  <c r="C173" i="36"/>
  <c r="B173" i="36"/>
  <c r="A172" i="36"/>
  <c r="C172" i="36"/>
  <c r="B172" i="36"/>
  <c r="A171" i="36"/>
  <c r="C171" i="36"/>
  <c r="B171" i="36"/>
  <c r="A170" i="36"/>
  <c r="C170" i="36"/>
  <c r="B170" i="36"/>
  <c r="A169" i="36"/>
  <c r="C169" i="36"/>
  <c r="B169" i="36"/>
  <c r="A168" i="36"/>
  <c r="C168" i="36"/>
  <c r="B168" i="36"/>
  <c r="A167" i="36"/>
  <c r="C167" i="36"/>
  <c r="B167" i="36"/>
  <c r="A166" i="36"/>
  <c r="C166" i="36"/>
  <c r="B166" i="36"/>
  <c r="A165" i="36"/>
  <c r="C165" i="36"/>
  <c r="B165" i="36"/>
  <c r="A164" i="36"/>
  <c r="C164" i="36"/>
  <c r="B164" i="36"/>
  <c r="A163" i="36"/>
  <c r="C163" i="36"/>
  <c r="B163" i="36"/>
  <c r="A162" i="36"/>
  <c r="C162" i="36"/>
  <c r="B162" i="36"/>
  <c r="A161" i="36"/>
  <c r="C161" i="36"/>
  <c r="B161" i="36"/>
  <c r="A160" i="36"/>
  <c r="C160" i="36"/>
  <c r="B160" i="36"/>
  <c r="A159" i="36"/>
  <c r="C159" i="36"/>
  <c r="B159" i="36"/>
  <c r="A158" i="36"/>
  <c r="C158" i="36"/>
  <c r="B158" i="36"/>
  <c r="A157" i="36"/>
  <c r="C157" i="36"/>
  <c r="B157" i="36"/>
  <c r="A156" i="36"/>
  <c r="C156" i="36"/>
  <c r="B156" i="36"/>
  <c r="A155" i="36"/>
  <c r="C155" i="36"/>
  <c r="B155" i="36"/>
  <c r="A154" i="36"/>
  <c r="C154" i="36"/>
  <c r="B154" i="36"/>
  <c r="A153" i="36"/>
  <c r="C153" i="36"/>
  <c r="B153" i="36"/>
  <c r="A152" i="36"/>
  <c r="C152" i="36"/>
  <c r="B152" i="36"/>
  <c r="A151" i="36"/>
  <c r="C151" i="36"/>
  <c r="B151" i="36"/>
  <c r="A150" i="36"/>
  <c r="C150" i="36"/>
  <c r="B150" i="36"/>
  <c r="A149" i="36"/>
  <c r="C149" i="36"/>
  <c r="B149" i="36"/>
  <c r="A148" i="36"/>
  <c r="C148" i="36"/>
  <c r="B148" i="36"/>
  <c r="A147" i="36"/>
  <c r="C147" i="36"/>
  <c r="B147" i="36"/>
  <c r="A146" i="36"/>
  <c r="C146" i="36"/>
  <c r="B146" i="36"/>
  <c r="A145" i="36"/>
  <c r="C145" i="36"/>
  <c r="B145" i="36"/>
  <c r="A144" i="36"/>
  <c r="C144" i="36"/>
  <c r="B144" i="36"/>
  <c r="A143" i="36"/>
  <c r="C143" i="36"/>
  <c r="B143" i="36"/>
  <c r="A142" i="36"/>
  <c r="C142" i="36"/>
  <c r="B142" i="36"/>
  <c r="A141" i="36"/>
  <c r="C141" i="36"/>
  <c r="B141" i="36"/>
  <c r="A140" i="36"/>
  <c r="C140" i="36"/>
  <c r="B140" i="36"/>
  <c r="A139" i="36"/>
  <c r="C139" i="36"/>
  <c r="B139" i="36"/>
  <c r="A138" i="36"/>
  <c r="C138" i="36"/>
  <c r="B138" i="36"/>
  <c r="A137" i="36"/>
  <c r="C137" i="36"/>
  <c r="B137" i="36"/>
  <c r="A136" i="36"/>
  <c r="C136" i="36"/>
  <c r="B136" i="36"/>
  <c r="A135" i="36"/>
  <c r="C135" i="36"/>
  <c r="B135" i="36"/>
  <c r="A134" i="36"/>
  <c r="C134" i="36"/>
  <c r="B134" i="36"/>
  <c r="A133" i="36"/>
  <c r="C133" i="36"/>
  <c r="B133" i="36"/>
  <c r="A132" i="36"/>
  <c r="C132" i="36"/>
  <c r="B132" i="36"/>
  <c r="A131" i="36"/>
  <c r="C131" i="36"/>
  <c r="B131" i="36"/>
  <c r="A130" i="36"/>
  <c r="C130" i="36"/>
  <c r="B130" i="36"/>
  <c r="A129" i="36"/>
  <c r="C129" i="36"/>
  <c r="B129" i="36"/>
  <c r="A128" i="36"/>
  <c r="C128" i="36"/>
  <c r="B128" i="36"/>
  <c r="A127" i="36"/>
  <c r="C127" i="36"/>
  <c r="B127" i="36"/>
  <c r="A126" i="36"/>
  <c r="C126" i="36"/>
  <c r="B126" i="36"/>
  <c r="A125" i="36"/>
  <c r="C125" i="36"/>
  <c r="B125" i="36"/>
  <c r="A124" i="36"/>
  <c r="C124" i="36"/>
  <c r="B124" i="36"/>
  <c r="A123" i="36"/>
  <c r="C123" i="36"/>
  <c r="B123" i="36"/>
  <c r="A122" i="36"/>
  <c r="C122" i="36"/>
  <c r="B122" i="36"/>
  <c r="A121" i="36"/>
  <c r="C121" i="36"/>
  <c r="B121" i="36"/>
  <c r="A120" i="36"/>
  <c r="C120" i="36"/>
  <c r="B120" i="36"/>
  <c r="A119" i="36"/>
  <c r="C119" i="36"/>
  <c r="B119" i="36"/>
  <c r="A118" i="36"/>
  <c r="C118" i="36"/>
  <c r="B118" i="36"/>
  <c r="A117" i="36"/>
  <c r="C117" i="36"/>
  <c r="B117" i="36"/>
  <c r="A116" i="36"/>
  <c r="C116" i="36"/>
  <c r="B116" i="36"/>
  <c r="A115" i="36"/>
  <c r="C115" i="36"/>
  <c r="B115" i="36"/>
  <c r="A114" i="36"/>
  <c r="C114" i="36"/>
  <c r="B114" i="36"/>
  <c r="A113" i="36"/>
  <c r="C113" i="36"/>
  <c r="B113" i="36"/>
  <c r="A112" i="36"/>
  <c r="C112" i="36"/>
  <c r="B112" i="36"/>
  <c r="A111" i="36"/>
  <c r="C111" i="36"/>
  <c r="B111" i="36"/>
  <c r="A110" i="36"/>
  <c r="C110" i="36"/>
  <c r="B110" i="36"/>
  <c r="A109" i="36"/>
  <c r="C109" i="36"/>
  <c r="B109" i="36"/>
  <c r="A108" i="36"/>
  <c r="C108" i="36"/>
  <c r="B108" i="36"/>
  <c r="A107" i="36"/>
  <c r="C107" i="36"/>
  <c r="B107" i="36"/>
  <c r="A106" i="36"/>
  <c r="C106" i="36"/>
  <c r="B106" i="36"/>
  <c r="A105" i="36"/>
  <c r="C105" i="36"/>
  <c r="B105" i="36"/>
  <c r="A104" i="36"/>
  <c r="C104" i="36"/>
  <c r="B104" i="36"/>
  <c r="A103" i="36"/>
  <c r="C103" i="36"/>
  <c r="B103" i="36"/>
  <c r="A102" i="36"/>
  <c r="C102" i="36"/>
  <c r="B102" i="36"/>
  <c r="A101" i="36"/>
  <c r="C101" i="36"/>
  <c r="B101" i="36"/>
  <c r="A100" i="36"/>
  <c r="C100" i="36"/>
  <c r="B100" i="36"/>
  <c r="A99" i="36"/>
  <c r="C99" i="36"/>
  <c r="B99" i="36"/>
  <c r="A98" i="36"/>
  <c r="C98" i="36"/>
  <c r="B98" i="36"/>
  <c r="A97" i="36"/>
  <c r="C97" i="36"/>
  <c r="B97" i="36"/>
  <c r="A96" i="36"/>
  <c r="C96" i="36"/>
  <c r="B96" i="36"/>
  <c r="A95" i="36"/>
  <c r="C95" i="36"/>
  <c r="B95" i="36"/>
  <c r="A94" i="36"/>
  <c r="C94" i="36"/>
  <c r="B94" i="36"/>
  <c r="A93" i="36"/>
  <c r="C93" i="36"/>
  <c r="B93" i="36"/>
  <c r="A92" i="36"/>
  <c r="C92" i="36"/>
  <c r="B92" i="36"/>
  <c r="A91" i="36"/>
  <c r="C91" i="36"/>
  <c r="B91" i="36"/>
  <c r="A90" i="36"/>
  <c r="C90" i="36"/>
  <c r="B90" i="36"/>
  <c r="A89" i="36"/>
  <c r="C89" i="36"/>
  <c r="B89" i="36"/>
  <c r="A88" i="36"/>
  <c r="C88" i="36"/>
  <c r="B88" i="36"/>
  <c r="A87" i="36"/>
  <c r="C87" i="36"/>
  <c r="B87" i="36"/>
  <c r="A86" i="36"/>
  <c r="C86" i="36"/>
  <c r="B86" i="36"/>
  <c r="A85" i="36"/>
  <c r="C85" i="36"/>
  <c r="B85" i="36"/>
  <c r="A84" i="36"/>
  <c r="C84" i="36"/>
  <c r="B84" i="36"/>
  <c r="A83" i="36"/>
  <c r="C83" i="36"/>
  <c r="B83" i="36"/>
  <c r="A82" i="36"/>
  <c r="C82" i="36"/>
  <c r="B82" i="36"/>
  <c r="A81" i="36"/>
  <c r="C81" i="36"/>
  <c r="B81" i="36"/>
  <c r="A80" i="36"/>
  <c r="C80" i="36"/>
  <c r="B80" i="36"/>
  <c r="A79" i="36"/>
  <c r="C79" i="36"/>
  <c r="B79" i="36"/>
  <c r="A78" i="36"/>
  <c r="C78" i="36"/>
  <c r="B78" i="36"/>
  <c r="A77" i="36"/>
  <c r="C77" i="36"/>
  <c r="B77" i="36"/>
  <c r="A76" i="36"/>
  <c r="C76" i="36"/>
  <c r="B76" i="36"/>
  <c r="A75" i="36"/>
  <c r="C75" i="36"/>
  <c r="B75" i="36"/>
  <c r="A74" i="36"/>
  <c r="C74" i="36"/>
  <c r="B74" i="36"/>
  <c r="A73" i="36"/>
  <c r="C73" i="36"/>
  <c r="B73" i="36"/>
  <c r="A72" i="36"/>
  <c r="C72" i="36"/>
  <c r="B72" i="36"/>
  <c r="A71" i="36"/>
  <c r="C71" i="36"/>
  <c r="B71" i="36"/>
  <c r="A70" i="36"/>
  <c r="C70" i="36"/>
  <c r="B70" i="36"/>
  <c r="A69" i="36"/>
  <c r="C69" i="36"/>
  <c r="B69" i="36"/>
  <c r="A68" i="36"/>
  <c r="C68" i="36"/>
  <c r="B68" i="36"/>
  <c r="A67" i="36"/>
  <c r="C67" i="36"/>
  <c r="B67" i="36"/>
  <c r="A66" i="36"/>
  <c r="C66" i="36"/>
  <c r="B66" i="36"/>
  <c r="A65" i="36"/>
  <c r="C65" i="36"/>
  <c r="B65" i="36"/>
  <c r="A64" i="36"/>
  <c r="C64" i="36"/>
  <c r="B64" i="36"/>
  <c r="A63" i="36"/>
  <c r="C63" i="36"/>
  <c r="B63" i="36"/>
  <c r="A62" i="36"/>
  <c r="C62" i="36"/>
  <c r="B62" i="36"/>
  <c r="A61" i="36"/>
  <c r="C61" i="36"/>
  <c r="B61" i="36"/>
  <c r="A60" i="36"/>
  <c r="C60" i="36"/>
  <c r="B60" i="36"/>
  <c r="A59" i="36"/>
  <c r="C59" i="36"/>
  <c r="B59" i="36"/>
  <c r="A58" i="36"/>
  <c r="C58" i="36"/>
  <c r="B58" i="36"/>
  <c r="A57" i="36"/>
  <c r="C57" i="36"/>
  <c r="B57" i="36"/>
  <c r="A56" i="36"/>
  <c r="C56" i="36"/>
  <c r="B56" i="36"/>
  <c r="A55" i="36"/>
  <c r="C55" i="36"/>
  <c r="B55" i="36"/>
  <c r="X54" i="36"/>
  <c r="A54" i="36"/>
  <c r="C54" i="36"/>
  <c r="B54" i="36"/>
  <c r="X53" i="36"/>
  <c r="A53" i="36"/>
  <c r="C53" i="36"/>
  <c r="B53" i="36"/>
  <c r="X52" i="36"/>
  <c r="A52" i="36"/>
  <c r="C52" i="36"/>
  <c r="B52" i="36"/>
  <c r="X51" i="36"/>
  <c r="A51" i="36"/>
  <c r="C51" i="36"/>
  <c r="B51" i="36"/>
  <c r="AC50" i="36"/>
  <c r="Q50" i="36"/>
  <c r="O50" i="36"/>
  <c r="M50" i="36"/>
  <c r="K50" i="36"/>
  <c r="I50" i="36"/>
  <c r="E50" i="36"/>
  <c r="A50" i="36"/>
  <c r="C50" i="36"/>
  <c r="B50" i="36"/>
  <c r="AC49" i="36"/>
  <c r="Q49" i="36"/>
  <c r="O49" i="36"/>
  <c r="M49" i="36"/>
  <c r="K49" i="36"/>
  <c r="I49" i="36"/>
  <c r="E49" i="36"/>
  <c r="A49" i="36"/>
  <c r="C49" i="36"/>
  <c r="B49" i="36"/>
  <c r="AC48" i="36"/>
  <c r="Q48" i="36"/>
  <c r="O48" i="36"/>
  <c r="M48" i="36"/>
  <c r="K48" i="36"/>
  <c r="I48" i="36"/>
  <c r="E48" i="36"/>
  <c r="A48" i="36"/>
  <c r="C48" i="36"/>
  <c r="B48" i="36"/>
  <c r="AC47" i="36"/>
  <c r="Q47" i="36"/>
  <c r="O47" i="36"/>
  <c r="M47" i="36"/>
  <c r="K47" i="36"/>
  <c r="I47" i="36"/>
  <c r="E47" i="36"/>
  <c r="A47" i="36"/>
  <c r="C47" i="36"/>
  <c r="B47" i="36"/>
  <c r="AC46" i="36"/>
  <c r="Q46" i="36"/>
  <c r="O46" i="36"/>
  <c r="M46" i="36"/>
  <c r="K46" i="36"/>
  <c r="I46" i="36"/>
  <c r="E46" i="36"/>
  <c r="A46" i="36"/>
  <c r="C46" i="36"/>
  <c r="B46" i="36"/>
  <c r="AC45" i="36"/>
  <c r="Q45" i="36"/>
  <c r="O45" i="36"/>
  <c r="M45" i="36"/>
  <c r="K45" i="36"/>
  <c r="I45" i="36"/>
  <c r="E45" i="36"/>
  <c r="A45" i="36"/>
  <c r="C45" i="36"/>
  <c r="B45" i="36"/>
  <c r="AC44" i="36"/>
  <c r="Q44" i="36"/>
  <c r="O44" i="36"/>
  <c r="M44" i="36"/>
  <c r="K44" i="36"/>
  <c r="I44" i="36"/>
  <c r="E44" i="36"/>
  <c r="A44" i="36"/>
  <c r="C44" i="36"/>
  <c r="B44" i="36"/>
  <c r="AC43" i="36"/>
  <c r="Q43" i="36"/>
  <c r="O43" i="36"/>
  <c r="M43" i="36"/>
  <c r="K43" i="36"/>
  <c r="I43" i="36"/>
  <c r="E43" i="36"/>
  <c r="A43" i="36"/>
  <c r="C43" i="36"/>
  <c r="B43" i="36"/>
  <c r="AC42" i="36"/>
  <c r="Q42" i="36"/>
  <c r="O42" i="36"/>
  <c r="M42" i="36"/>
  <c r="K42" i="36"/>
  <c r="I42" i="36"/>
  <c r="E42" i="36"/>
  <c r="A42" i="36"/>
  <c r="C42" i="36"/>
  <c r="B42" i="36"/>
  <c r="AC41" i="36"/>
  <c r="Q41" i="36"/>
  <c r="O41" i="36"/>
  <c r="M41" i="36"/>
  <c r="K41" i="36"/>
  <c r="I41" i="36"/>
  <c r="E41" i="36"/>
  <c r="A41" i="36"/>
  <c r="C41" i="36"/>
  <c r="B41" i="36"/>
  <c r="AC40" i="36"/>
  <c r="Q40" i="36"/>
  <c r="O40" i="36"/>
  <c r="M40" i="36"/>
  <c r="K40" i="36"/>
  <c r="I40" i="36"/>
  <c r="E40" i="36"/>
  <c r="A40" i="36"/>
  <c r="C40" i="36"/>
  <c r="B40" i="36"/>
  <c r="AC39" i="36"/>
  <c r="Q39" i="36"/>
  <c r="O39" i="36"/>
  <c r="M39" i="36"/>
  <c r="K39" i="36"/>
  <c r="I39" i="36"/>
  <c r="E39" i="36"/>
  <c r="A39" i="36"/>
  <c r="C39" i="36"/>
  <c r="B39" i="36"/>
  <c r="AC38" i="36"/>
  <c r="Q38" i="36"/>
  <c r="O38" i="36"/>
  <c r="M38" i="36"/>
  <c r="K38" i="36"/>
  <c r="I38" i="36"/>
  <c r="E38" i="36"/>
  <c r="A38" i="36"/>
  <c r="C38" i="36"/>
  <c r="B38" i="36"/>
  <c r="AC37" i="36"/>
  <c r="Q37" i="36"/>
  <c r="O37" i="36"/>
  <c r="M37" i="36"/>
  <c r="K37" i="36"/>
  <c r="I37" i="36"/>
  <c r="E37" i="36"/>
  <c r="A37" i="36"/>
  <c r="C37" i="36"/>
  <c r="B37" i="36"/>
  <c r="AC36" i="36"/>
  <c r="Q36" i="36"/>
  <c r="O36" i="36"/>
  <c r="M36" i="36"/>
  <c r="K36" i="36"/>
  <c r="I36" i="36"/>
  <c r="E36" i="36"/>
  <c r="A36" i="36"/>
  <c r="C36" i="36"/>
  <c r="B36" i="36"/>
  <c r="AC35" i="36"/>
  <c r="Q35" i="36"/>
  <c r="O35" i="36"/>
  <c r="M35" i="36"/>
  <c r="K35" i="36"/>
  <c r="I35" i="36"/>
  <c r="E35" i="36"/>
  <c r="A35" i="36"/>
  <c r="C35" i="36"/>
  <c r="B35" i="36"/>
  <c r="AC34" i="36"/>
  <c r="Q34" i="36"/>
  <c r="O34" i="36"/>
  <c r="M34" i="36"/>
  <c r="K34" i="36"/>
  <c r="I34" i="36"/>
  <c r="E34" i="36"/>
  <c r="A34" i="36"/>
  <c r="C34" i="36"/>
  <c r="B34" i="36"/>
  <c r="AC33" i="36"/>
  <c r="Q33" i="36"/>
  <c r="O33" i="36"/>
  <c r="M33" i="36"/>
  <c r="K33" i="36"/>
  <c r="I33" i="36"/>
  <c r="E33" i="36"/>
  <c r="A33" i="36"/>
  <c r="C33" i="36"/>
  <c r="B33" i="36"/>
  <c r="AC32" i="36"/>
  <c r="Q32" i="36"/>
  <c r="O32" i="36"/>
  <c r="M32" i="36"/>
  <c r="K32" i="36"/>
  <c r="I32" i="36"/>
  <c r="E32" i="36"/>
  <c r="A32" i="36"/>
  <c r="C32" i="36"/>
  <c r="B32" i="36"/>
  <c r="AC31" i="36"/>
  <c r="Q31" i="36"/>
  <c r="O31" i="36"/>
  <c r="M31" i="36"/>
  <c r="K31" i="36"/>
  <c r="I31" i="36"/>
  <c r="E31" i="36"/>
  <c r="A31" i="36"/>
  <c r="C31" i="36"/>
  <c r="B31" i="36"/>
  <c r="AC30" i="36"/>
  <c r="Q30" i="36"/>
  <c r="O30" i="36"/>
  <c r="M30" i="36"/>
  <c r="K30" i="36"/>
  <c r="I30" i="36"/>
  <c r="E30" i="36"/>
  <c r="A30" i="36"/>
  <c r="C30" i="36"/>
  <c r="B30" i="36"/>
  <c r="AC29" i="36"/>
  <c r="Q29" i="36"/>
  <c r="O29" i="36"/>
  <c r="M29" i="36"/>
  <c r="K29" i="36"/>
  <c r="I29" i="36"/>
  <c r="E29" i="36"/>
  <c r="A29" i="36"/>
  <c r="C29" i="36"/>
  <c r="B29" i="36"/>
  <c r="AC28" i="36"/>
  <c r="Q28" i="36"/>
  <c r="O28" i="36"/>
  <c r="M28" i="36"/>
  <c r="K28" i="36"/>
  <c r="I28" i="36"/>
  <c r="E28" i="36"/>
  <c r="A28" i="36"/>
  <c r="C28" i="36"/>
  <c r="B28" i="36"/>
  <c r="AC27" i="36"/>
  <c r="Q27" i="36"/>
  <c r="O27" i="36"/>
  <c r="M27" i="36"/>
  <c r="K27" i="36"/>
  <c r="I27" i="36"/>
  <c r="E27" i="36"/>
  <c r="A27" i="36"/>
  <c r="C27" i="36"/>
  <c r="B27" i="36"/>
  <c r="AC26" i="36"/>
  <c r="Q26" i="36"/>
  <c r="O26" i="36"/>
  <c r="M26" i="36"/>
  <c r="K26" i="36"/>
  <c r="I26" i="36"/>
  <c r="E26" i="36"/>
  <c r="A26" i="36"/>
  <c r="C26" i="36"/>
  <c r="B26" i="36"/>
  <c r="AC25" i="36"/>
  <c r="Q25" i="36"/>
  <c r="O25" i="36"/>
  <c r="M25" i="36"/>
  <c r="K25" i="36"/>
  <c r="I25" i="36"/>
  <c r="E25" i="36"/>
  <c r="A25" i="36"/>
  <c r="C25" i="36"/>
  <c r="B25" i="36"/>
  <c r="AC24" i="36"/>
  <c r="Q24" i="36"/>
  <c r="I24" i="36"/>
  <c r="E24" i="36"/>
  <c r="B24" i="36"/>
  <c r="AC23" i="36"/>
  <c r="Q23" i="36"/>
  <c r="O23" i="36"/>
  <c r="M23" i="36"/>
  <c r="K23" i="36"/>
  <c r="I23" i="36"/>
  <c r="E23" i="36"/>
  <c r="A23" i="36"/>
  <c r="C23" i="36"/>
  <c r="B23" i="36"/>
  <c r="AC22" i="36"/>
  <c r="Q22" i="36"/>
  <c r="O22" i="36"/>
  <c r="M22" i="36"/>
  <c r="K22" i="36"/>
  <c r="I22" i="36"/>
  <c r="E22" i="36"/>
  <c r="A22" i="36"/>
  <c r="C22" i="36"/>
  <c r="B22" i="36"/>
  <c r="AC21" i="36"/>
  <c r="Q21" i="36"/>
  <c r="O21" i="36"/>
  <c r="M21" i="36"/>
  <c r="K21" i="36"/>
  <c r="I21" i="36"/>
  <c r="E21" i="36"/>
  <c r="A21" i="36"/>
  <c r="C21" i="36"/>
  <c r="B21" i="36"/>
  <c r="AC20" i="36"/>
  <c r="Q20" i="36"/>
  <c r="O20" i="36"/>
  <c r="M20" i="36"/>
  <c r="K20" i="36"/>
  <c r="I20" i="36"/>
  <c r="E20" i="36"/>
  <c r="A20" i="36"/>
  <c r="C20" i="36"/>
  <c r="B20" i="36"/>
  <c r="AC19" i="36"/>
  <c r="Q19" i="36"/>
  <c r="O19" i="36"/>
  <c r="M19" i="36"/>
  <c r="K19" i="36"/>
  <c r="I19" i="36"/>
  <c r="E19" i="36"/>
  <c r="A19" i="36"/>
  <c r="C19" i="36"/>
  <c r="B19" i="36"/>
  <c r="AC18" i="36"/>
  <c r="Q18" i="36"/>
  <c r="O18" i="36"/>
  <c r="M18" i="36"/>
  <c r="K18" i="36"/>
  <c r="I18" i="36"/>
  <c r="E18" i="36"/>
  <c r="A18" i="36"/>
  <c r="C18" i="36"/>
  <c r="B18" i="36"/>
  <c r="AC17" i="36"/>
  <c r="Q17" i="36"/>
  <c r="O17" i="36"/>
  <c r="M17" i="36"/>
  <c r="K17" i="36"/>
  <c r="I17" i="36"/>
  <c r="E17" i="36"/>
  <c r="A17" i="36"/>
  <c r="C17" i="36"/>
  <c r="B17" i="36"/>
  <c r="AC16" i="36"/>
  <c r="Q16" i="36"/>
  <c r="O16" i="36"/>
  <c r="M16" i="36"/>
  <c r="K16" i="36"/>
  <c r="I16" i="36"/>
  <c r="E16" i="36"/>
  <c r="A16" i="36"/>
  <c r="C16" i="36"/>
  <c r="B16" i="36"/>
  <c r="AC15" i="36"/>
  <c r="Q15" i="36"/>
  <c r="O15" i="36"/>
  <c r="M15" i="36"/>
  <c r="K15" i="36"/>
  <c r="I15" i="36"/>
  <c r="E15" i="36"/>
  <c r="A15" i="36"/>
  <c r="C15" i="36"/>
  <c r="B15" i="36"/>
  <c r="AC14" i="36"/>
  <c r="Q14" i="36"/>
  <c r="O14" i="36"/>
  <c r="M14" i="36"/>
  <c r="K14" i="36"/>
  <c r="I14" i="36"/>
  <c r="E14" i="36"/>
  <c r="A14" i="36"/>
  <c r="C14" i="36"/>
  <c r="B14" i="36"/>
  <c r="AC13" i="36"/>
  <c r="Q13" i="36"/>
  <c r="O13" i="36"/>
  <c r="M13" i="36"/>
  <c r="K13" i="36"/>
  <c r="I13" i="36"/>
  <c r="E13" i="36"/>
  <c r="A13" i="36"/>
  <c r="C13" i="36"/>
  <c r="B13" i="36"/>
  <c r="AC12" i="36"/>
  <c r="Q12" i="36"/>
  <c r="O12" i="36"/>
  <c r="M12" i="36"/>
  <c r="K12" i="36"/>
  <c r="I12" i="36"/>
  <c r="E12" i="36"/>
  <c r="A12" i="36"/>
  <c r="C12" i="36"/>
  <c r="B12" i="36"/>
  <c r="AC11" i="36"/>
  <c r="Q11" i="36"/>
  <c r="O11" i="36"/>
  <c r="M11" i="36"/>
  <c r="K11" i="36"/>
  <c r="I11" i="36"/>
  <c r="E11" i="36"/>
  <c r="A11" i="36"/>
  <c r="C11" i="36"/>
  <c r="B11" i="36"/>
  <c r="AC10" i="36"/>
  <c r="Q10" i="36"/>
  <c r="O10" i="36"/>
  <c r="M10" i="36"/>
  <c r="K10" i="36"/>
  <c r="I10" i="36"/>
  <c r="E10" i="36"/>
  <c r="A10" i="36"/>
  <c r="C10" i="36"/>
  <c r="B10" i="36"/>
  <c r="AC9" i="36"/>
  <c r="Q9" i="36"/>
  <c r="O9" i="36"/>
  <c r="M9" i="36"/>
  <c r="K9" i="36"/>
  <c r="I9" i="36"/>
  <c r="E9" i="36"/>
  <c r="A9" i="36"/>
  <c r="C9" i="36"/>
  <c r="B9" i="36"/>
  <c r="AC8" i="36"/>
  <c r="Q8" i="36"/>
  <c r="O8" i="36"/>
  <c r="M8" i="36"/>
  <c r="K8" i="36"/>
  <c r="I8" i="36"/>
  <c r="E8" i="36"/>
  <c r="C8" i="36"/>
  <c r="AC7" i="36"/>
  <c r="Q7" i="36"/>
  <c r="O7" i="36"/>
  <c r="M7" i="36"/>
  <c r="K7" i="36"/>
  <c r="I7" i="36"/>
  <c r="E7" i="36"/>
  <c r="C7" i="36"/>
  <c r="A7" i="35"/>
  <c r="B7" i="35"/>
  <c r="A8" i="35"/>
  <c r="B8" i="35"/>
  <c r="A200" i="35"/>
  <c r="C200" i="35"/>
  <c r="B200" i="35"/>
  <c r="A199" i="35"/>
  <c r="C199" i="35"/>
  <c r="B199" i="35"/>
  <c r="A198" i="35"/>
  <c r="C198" i="35"/>
  <c r="B198" i="35"/>
  <c r="A197" i="35"/>
  <c r="C197" i="35"/>
  <c r="B197" i="35"/>
  <c r="A196" i="35"/>
  <c r="C196" i="35"/>
  <c r="B196" i="35"/>
  <c r="A195" i="35"/>
  <c r="C195" i="35"/>
  <c r="B195" i="35"/>
  <c r="A194" i="35"/>
  <c r="C194" i="35"/>
  <c r="B194" i="35"/>
  <c r="A193" i="35"/>
  <c r="C193" i="35"/>
  <c r="B193" i="35"/>
  <c r="A192" i="35"/>
  <c r="C192" i="35"/>
  <c r="B192" i="35"/>
  <c r="A191" i="35"/>
  <c r="C191" i="35"/>
  <c r="B191" i="35"/>
  <c r="A190" i="35"/>
  <c r="C190" i="35"/>
  <c r="B190" i="35"/>
  <c r="A189" i="35"/>
  <c r="C189" i="35"/>
  <c r="B189" i="35"/>
  <c r="A188" i="35"/>
  <c r="C188" i="35"/>
  <c r="B188" i="35"/>
  <c r="A187" i="35"/>
  <c r="C187" i="35"/>
  <c r="B187" i="35"/>
  <c r="A186" i="35"/>
  <c r="C186" i="35"/>
  <c r="B186" i="35"/>
  <c r="A185" i="35"/>
  <c r="C185" i="35"/>
  <c r="B185" i="35"/>
  <c r="A184" i="35"/>
  <c r="C184" i="35"/>
  <c r="B184" i="35"/>
  <c r="A183" i="35"/>
  <c r="C183" i="35"/>
  <c r="B183" i="35"/>
  <c r="A182" i="35"/>
  <c r="C182" i="35"/>
  <c r="B182" i="35"/>
  <c r="A181" i="35"/>
  <c r="C181" i="35"/>
  <c r="B181" i="35"/>
  <c r="A180" i="35"/>
  <c r="C180" i="35"/>
  <c r="B180" i="35"/>
  <c r="A179" i="35"/>
  <c r="C179" i="35"/>
  <c r="B179" i="35"/>
  <c r="A178" i="35"/>
  <c r="C178" i="35"/>
  <c r="B178" i="35"/>
  <c r="A177" i="35"/>
  <c r="C177" i="35"/>
  <c r="B177" i="35"/>
  <c r="A176" i="35"/>
  <c r="C176" i="35"/>
  <c r="B176" i="35"/>
  <c r="A175" i="35"/>
  <c r="C175" i="35"/>
  <c r="B175" i="35"/>
  <c r="A174" i="35"/>
  <c r="C174" i="35"/>
  <c r="B174" i="35"/>
  <c r="A173" i="35"/>
  <c r="C173" i="35"/>
  <c r="B173" i="35"/>
  <c r="A172" i="35"/>
  <c r="C172" i="35"/>
  <c r="B172" i="35"/>
  <c r="A171" i="35"/>
  <c r="C171" i="35"/>
  <c r="B171" i="35"/>
  <c r="A170" i="35"/>
  <c r="C170" i="35"/>
  <c r="B170" i="35"/>
  <c r="A169" i="35"/>
  <c r="C169" i="35"/>
  <c r="B169" i="35"/>
  <c r="A168" i="35"/>
  <c r="C168" i="35"/>
  <c r="B168" i="35"/>
  <c r="A167" i="35"/>
  <c r="C167" i="35"/>
  <c r="B167" i="35"/>
  <c r="A166" i="35"/>
  <c r="C166" i="35"/>
  <c r="B166" i="35"/>
  <c r="A165" i="35"/>
  <c r="C165" i="35"/>
  <c r="B165" i="35"/>
  <c r="A164" i="35"/>
  <c r="C164" i="35"/>
  <c r="B164" i="35"/>
  <c r="A163" i="35"/>
  <c r="C163" i="35"/>
  <c r="B163" i="35"/>
  <c r="A162" i="35"/>
  <c r="C162" i="35"/>
  <c r="B162" i="35"/>
  <c r="A161" i="35"/>
  <c r="C161" i="35"/>
  <c r="B161" i="35"/>
  <c r="A160" i="35"/>
  <c r="C160" i="35"/>
  <c r="B160" i="35"/>
  <c r="A159" i="35"/>
  <c r="C159" i="35"/>
  <c r="B159" i="35"/>
  <c r="A158" i="35"/>
  <c r="C158" i="35"/>
  <c r="B158" i="35"/>
  <c r="A157" i="35"/>
  <c r="C157" i="35"/>
  <c r="B157" i="35"/>
  <c r="A156" i="35"/>
  <c r="C156" i="35"/>
  <c r="B156" i="35"/>
  <c r="A155" i="35"/>
  <c r="C155" i="35"/>
  <c r="B155" i="35"/>
  <c r="A154" i="35"/>
  <c r="C154" i="35"/>
  <c r="B154" i="35"/>
  <c r="A153" i="35"/>
  <c r="C153" i="35"/>
  <c r="B153" i="35"/>
  <c r="A152" i="35"/>
  <c r="C152" i="35"/>
  <c r="B152" i="35"/>
  <c r="A151" i="35"/>
  <c r="C151" i="35"/>
  <c r="B151" i="35"/>
  <c r="A150" i="35"/>
  <c r="C150" i="35"/>
  <c r="B150" i="35"/>
  <c r="A149" i="35"/>
  <c r="C149" i="35"/>
  <c r="B149" i="35"/>
  <c r="A148" i="35"/>
  <c r="C148" i="35"/>
  <c r="B148" i="35"/>
  <c r="A147" i="35"/>
  <c r="C147" i="35"/>
  <c r="B147" i="35"/>
  <c r="A146" i="35"/>
  <c r="C146" i="35"/>
  <c r="B146" i="35"/>
  <c r="A145" i="35"/>
  <c r="C145" i="35"/>
  <c r="B145" i="35"/>
  <c r="A144" i="35"/>
  <c r="C144" i="35"/>
  <c r="B144" i="35"/>
  <c r="A143" i="35"/>
  <c r="C143" i="35"/>
  <c r="B143" i="35"/>
  <c r="A142" i="35"/>
  <c r="C142" i="35"/>
  <c r="B142" i="35"/>
  <c r="A141" i="35"/>
  <c r="C141" i="35"/>
  <c r="B141" i="35"/>
  <c r="A140" i="35"/>
  <c r="C140" i="35"/>
  <c r="B140" i="35"/>
  <c r="A139" i="35"/>
  <c r="C139" i="35"/>
  <c r="B139" i="35"/>
  <c r="A138" i="35"/>
  <c r="C138" i="35"/>
  <c r="B138" i="35"/>
  <c r="A137" i="35"/>
  <c r="C137" i="35"/>
  <c r="B137" i="35"/>
  <c r="A136" i="35"/>
  <c r="C136" i="35"/>
  <c r="B136" i="35"/>
  <c r="A135" i="35"/>
  <c r="C135" i="35"/>
  <c r="B135" i="35"/>
  <c r="A134" i="35"/>
  <c r="C134" i="35"/>
  <c r="B134" i="35"/>
  <c r="A133" i="35"/>
  <c r="C133" i="35"/>
  <c r="B133" i="35"/>
  <c r="A132" i="35"/>
  <c r="C132" i="35"/>
  <c r="B132" i="35"/>
  <c r="A131" i="35"/>
  <c r="C131" i="35"/>
  <c r="B131" i="35"/>
  <c r="A130" i="35"/>
  <c r="C130" i="35"/>
  <c r="B130" i="35"/>
  <c r="A129" i="35"/>
  <c r="C129" i="35"/>
  <c r="B129" i="35"/>
  <c r="A128" i="35"/>
  <c r="C128" i="35"/>
  <c r="B128" i="35"/>
  <c r="A127" i="35"/>
  <c r="C127" i="35"/>
  <c r="B127" i="35"/>
  <c r="A126" i="35"/>
  <c r="C126" i="35"/>
  <c r="B126" i="35"/>
  <c r="A125" i="35"/>
  <c r="C125" i="35"/>
  <c r="B125" i="35"/>
  <c r="A124" i="35"/>
  <c r="C124" i="35"/>
  <c r="B124" i="35"/>
  <c r="A123" i="35"/>
  <c r="C123" i="35"/>
  <c r="B123" i="35"/>
  <c r="A122" i="35"/>
  <c r="C122" i="35"/>
  <c r="B122" i="35"/>
  <c r="A121" i="35"/>
  <c r="C121" i="35"/>
  <c r="B121" i="35"/>
  <c r="A120" i="35"/>
  <c r="C120" i="35"/>
  <c r="B120" i="35"/>
  <c r="A119" i="35"/>
  <c r="C119" i="35"/>
  <c r="B119" i="35"/>
  <c r="A118" i="35"/>
  <c r="C118" i="35"/>
  <c r="B118" i="35"/>
  <c r="A117" i="35"/>
  <c r="C117" i="35"/>
  <c r="B117" i="35"/>
  <c r="A116" i="35"/>
  <c r="C116" i="35"/>
  <c r="B116" i="35"/>
  <c r="A115" i="35"/>
  <c r="C115" i="35"/>
  <c r="B115" i="35"/>
  <c r="A114" i="35"/>
  <c r="C114" i="35"/>
  <c r="B114" i="35"/>
  <c r="A113" i="35"/>
  <c r="C113" i="35"/>
  <c r="B113" i="35"/>
  <c r="A112" i="35"/>
  <c r="C112" i="35"/>
  <c r="B112" i="35"/>
  <c r="A111" i="35"/>
  <c r="C111" i="35"/>
  <c r="B111" i="35"/>
  <c r="A110" i="35"/>
  <c r="C110" i="35"/>
  <c r="B110" i="35"/>
  <c r="A109" i="35"/>
  <c r="C109" i="35"/>
  <c r="B109" i="35"/>
  <c r="A108" i="35"/>
  <c r="C108" i="35"/>
  <c r="B108" i="35"/>
  <c r="A107" i="35"/>
  <c r="C107" i="35"/>
  <c r="B107" i="35"/>
  <c r="A106" i="35"/>
  <c r="C106" i="35"/>
  <c r="B106" i="35"/>
  <c r="A105" i="35"/>
  <c r="C105" i="35"/>
  <c r="B105" i="35"/>
  <c r="A104" i="35"/>
  <c r="C104" i="35"/>
  <c r="B104" i="35"/>
  <c r="A103" i="35"/>
  <c r="C103" i="35"/>
  <c r="B103" i="35"/>
  <c r="A102" i="35"/>
  <c r="C102" i="35"/>
  <c r="B102" i="35"/>
  <c r="A101" i="35"/>
  <c r="C101" i="35"/>
  <c r="B101" i="35"/>
  <c r="A100" i="35"/>
  <c r="C100" i="35"/>
  <c r="B100" i="35"/>
  <c r="A99" i="35"/>
  <c r="C99" i="35"/>
  <c r="B99" i="35"/>
  <c r="A98" i="35"/>
  <c r="C98" i="35"/>
  <c r="B98" i="35"/>
  <c r="A97" i="35"/>
  <c r="C97" i="35"/>
  <c r="B97" i="35"/>
  <c r="A96" i="35"/>
  <c r="C96" i="35"/>
  <c r="B96" i="35"/>
  <c r="A95" i="35"/>
  <c r="C95" i="35"/>
  <c r="B95" i="35"/>
  <c r="A94" i="35"/>
  <c r="C94" i="35"/>
  <c r="B94" i="35"/>
  <c r="A93" i="35"/>
  <c r="C93" i="35"/>
  <c r="B93" i="35"/>
  <c r="A92" i="35"/>
  <c r="C92" i="35"/>
  <c r="B92" i="35"/>
  <c r="A91" i="35"/>
  <c r="C91" i="35"/>
  <c r="B91" i="35"/>
  <c r="A90" i="35"/>
  <c r="C90" i="35"/>
  <c r="B90" i="35"/>
  <c r="A89" i="35"/>
  <c r="C89" i="35"/>
  <c r="B89" i="35"/>
  <c r="A88" i="35"/>
  <c r="C88" i="35"/>
  <c r="B88" i="35"/>
  <c r="A87" i="35"/>
  <c r="C87" i="35"/>
  <c r="B87" i="35"/>
  <c r="A86" i="35"/>
  <c r="C86" i="35"/>
  <c r="B86" i="35"/>
  <c r="A85" i="35"/>
  <c r="C85" i="35"/>
  <c r="B85" i="35"/>
  <c r="A84" i="35"/>
  <c r="C84" i="35"/>
  <c r="B84" i="35"/>
  <c r="A83" i="35"/>
  <c r="C83" i="35"/>
  <c r="B83" i="35"/>
  <c r="A82" i="35"/>
  <c r="C82" i="35"/>
  <c r="B82" i="35"/>
  <c r="A81" i="35"/>
  <c r="C81" i="35"/>
  <c r="B81" i="35"/>
  <c r="A80" i="35"/>
  <c r="C80" i="35"/>
  <c r="B80" i="35"/>
  <c r="A79" i="35"/>
  <c r="C79" i="35"/>
  <c r="B79" i="35"/>
  <c r="A78" i="35"/>
  <c r="C78" i="35"/>
  <c r="B78" i="35"/>
  <c r="A77" i="35"/>
  <c r="C77" i="35"/>
  <c r="B77" i="35"/>
  <c r="A76" i="35"/>
  <c r="C76" i="35"/>
  <c r="B76" i="35"/>
  <c r="A75" i="35"/>
  <c r="C75" i="35"/>
  <c r="B75" i="35"/>
  <c r="A74" i="35"/>
  <c r="C74" i="35"/>
  <c r="B74" i="35"/>
  <c r="A73" i="35"/>
  <c r="C73" i="35"/>
  <c r="B73" i="35"/>
  <c r="A72" i="35"/>
  <c r="C72" i="35"/>
  <c r="B72" i="35"/>
  <c r="A71" i="35"/>
  <c r="C71" i="35"/>
  <c r="B71" i="35"/>
  <c r="A70" i="35"/>
  <c r="C70" i="35"/>
  <c r="B70" i="35"/>
  <c r="A69" i="35"/>
  <c r="C69" i="35"/>
  <c r="B69" i="35"/>
  <c r="A68" i="35"/>
  <c r="C68" i="35"/>
  <c r="B68" i="35"/>
  <c r="A67" i="35"/>
  <c r="C67" i="35"/>
  <c r="B67" i="35"/>
  <c r="A66" i="35"/>
  <c r="C66" i="35"/>
  <c r="B66" i="35"/>
  <c r="A65" i="35"/>
  <c r="C65" i="35"/>
  <c r="B65" i="35"/>
  <c r="A64" i="35"/>
  <c r="C64" i="35"/>
  <c r="B64" i="35"/>
  <c r="A63" i="35"/>
  <c r="C63" i="35"/>
  <c r="B63" i="35"/>
  <c r="A62" i="35"/>
  <c r="C62" i="35"/>
  <c r="B62" i="35"/>
  <c r="A61" i="35"/>
  <c r="C61" i="35"/>
  <c r="B61" i="35"/>
  <c r="A60" i="35"/>
  <c r="C60" i="35"/>
  <c r="B60" i="35"/>
  <c r="A59" i="35"/>
  <c r="C59" i="35"/>
  <c r="B59" i="35"/>
  <c r="A58" i="35"/>
  <c r="C58" i="35"/>
  <c r="B58" i="35"/>
  <c r="A57" i="35"/>
  <c r="C57" i="35"/>
  <c r="B57" i="35"/>
  <c r="A56" i="35"/>
  <c r="C56" i="35"/>
  <c r="B56" i="35"/>
  <c r="A55" i="35"/>
  <c r="C55" i="35"/>
  <c r="B55" i="35"/>
  <c r="X54" i="35"/>
  <c r="A54" i="35"/>
  <c r="C54" i="35"/>
  <c r="B54" i="35"/>
  <c r="X53" i="35"/>
  <c r="A53" i="35"/>
  <c r="C53" i="35"/>
  <c r="B53" i="35"/>
  <c r="X52" i="35"/>
  <c r="A52" i="35"/>
  <c r="C52" i="35"/>
  <c r="B52" i="35"/>
  <c r="X51" i="35"/>
  <c r="A51" i="35"/>
  <c r="C51" i="35"/>
  <c r="B51" i="35"/>
  <c r="AC50" i="35"/>
  <c r="Q50" i="35"/>
  <c r="O50" i="35"/>
  <c r="M50" i="35"/>
  <c r="K50" i="35"/>
  <c r="I50" i="35"/>
  <c r="G50" i="35"/>
  <c r="E50" i="35"/>
  <c r="A50" i="35"/>
  <c r="C50" i="35"/>
  <c r="B50" i="35"/>
  <c r="AC49" i="35"/>
  <c r="Q49" i="35"/>
  <c r="O49" i="35"/>
  <c r="M49" i="35"/>
  <c r="K49" i="35"/>
  <c r="I49" i="35"/>
  <c r="G49" i="35"/>
  <c r="E49" i="35"/>
  <c r="A49" i="35"/>
  <c r="C49" i="35"/>
  <c r="B49" i="35"/>
  <c r="AC48" i="35"/>
  <c r="Q48" i="35"/>
  <c r="O48" i="35"/>
  <c r="M48" i="35"/>
  <c r="K48" i="35"/>
  <c r="I48" i="35"/>
  <c r="G48" i="35"/>
  <c r="E48" i="35"/>
  <c r="A48" i="35"/>
  <c r="C48" i="35"/>
  <c r="B48" i="35"/>
  <c r="AC47" i="35"/>
  <c r="Q47" i="35"/>
  <c r="O47" i="35"/>
  <c r="M47" i="35"/>
  <c r="K47" i="35"/>
  <c r="I47" i="35"/>
  <c r="G47" i="35"/>
  <c r="E47" i="35"/>
  <c r="A47" i="35"/>
  <c r="C47" i="35"/>
  <c r="B47" i="35"/>
  <c r="AC46" i="35"/>
  <c r="Q46" i="35"/>
  <c r="O46" i="35"/>
  <c r="M46" i="35"/>
  <c r="K46" i="35"/>
  <c r="I46" i="35"/>
  <c r="G46" i="35"/>
  <c r="E46" i="35"/>
  <c r="A46" i="35"/>
  <c r="C46" i="35"/>
  <c r="B46" i="35"/>
  <c r="AC45" i="35"/>
  <c r="Q45" i="35"/>
  <c r="O45" i="35"/>
  <c r="M45" i="35"/>
  <c r="K45" i="35"/>
  <c r="I45" i="35"/>
  <c r="G45" i="35"/>
  <c r="E45" i="35"/>
  <c r="A45" i="35"/>
  <c r="C45" i="35"/>
  <c r="B45" i="35"/>
  <c r="AC44" i="35"/>
  <c r="Q44" i="35"/>
  <c r="O44" i="35"/>
  <c r="M44" i="35"/>
  <c r="K44" i="35"/>
  <c r="I44" i="35"/>
  <c r="G44" i="35"/>
  <c r="E44" i="35"/>
  <c r="A44" i="35"/>
  <c r="C44" i="35"/>
  <c r="B44" i="35"/>
  <c r="AC43" i="35"/>
  <c r="Q43" i="35"/>
  <c r="O43" i="35"/>
  <c r="M43" i="35"/>
  <c r="K43" i="35"/>
  <c r="I43" i="35"/>
  <c r="G43" i="35"/>
  <c r="E43" i="35"/>
  <c r="A43" i="35"/>
  <c r="C43" i="35"/>
  <c r="B43" i="35"/>
  <c r="AC42" i="35"/>
  <c r="Q42" i="35"/>
  <c r="O42" i="35"/>
  <c r="M42" i="35"/>
  <c r="K42" i="35"/>
  <c r="I42" i="35"/>
  <c r="G42" i="35"/>
  <c r="E42" i="35"/>
  <c r="A42" i="35"/>
  <c r="C42" i="35"/>
  <c r="B42" i="35"/>
  <c r="AC41" i="35"/>
  <c r="Q41" i="35"/>
  <c r="O41" i="35"/>
  <c r="M41" i="35"/>
  <c r="K41" i="35"/>
  <c r="I41" i="35"/>
  <c r="G41" i="35"/>
  <c r="E41" i="35"/>
  <c r="A41" i="35"/>
  <c r="C41" i="35"/>
  <c r="B41" i="35"/>
  <c r="AC40" i="35"/>
  <c r="Q40" i="35"/>
  <c r="O40" i="35"/>
  <c r="M40" i="35"/>
  <c r="K40" i="35"/>
  <c r="I40" i="35"/>
  <c r="G40" i="35"/>
  <c r="E40" i="35"/>
  <c r="A40" i="35"/>
  <c r="C40" i="35"/>
  <c r="B40" i="35"/>
  <c r="AC39" i="35"/>
  <c r="Q39" i="35"/>
  <c r="O39" i="35"/>
  <c r="M39" i="35"/>
  <c r="K39" i="35"/>
  <c r="I39" i="35"/>
  <c r="G39" i="35"/>
  <c r="E39" i="35"/>
  <c r="A39" i="35"/>
  <c r="C39" i="35"/>
  <c r="B39" i="35"/>
  <c r="AC38" i="35"/>
  <c r="Q38" i="35"/>
  <c r="O38" i="35"/>
  <c r="M38" i="35"/>
  <c r="K38" i="35"/>
  <c r="I38" i="35"/>
  <c r="G38" i="35"/>
  <c r="E38" i="35"/>
  <c r="A38" i="35"/>
  <c r="C38" i="35"/>
  <c r="B38" i="35"/>
  <c r="AC37" i="35"/>
  <c r="Q37" i="35"/>
  <c r="O37" i="35"/>
  <c r="M37" i="35"/>
  <c r="K37" i="35"/>
  <c r="I37" i="35"/>
  <c r="G37" i="35"/>
  <c r="E37" i="35"/>
  <c r="A37" i="35"/>
  <c r="C37" i="35"/>
  <c r="B37" i="35"/>
  <c r="AC36" i="35"/>
  <c r="Q36" i="35"/>
  <c r="O36" i="35"/>
  <c r="M36" i="35"/>
  <c r="K36" i="35"/>
  <c r="I36" i="35"/>
  <c r="G36" i="35"/>
  <c r="E36" i="35"/>
  <c r="A36" i="35"/>
  <c r="C36" i="35"/>
  <c r="B36" i="35"/>
  <c r="AC35" i="35"/>
  <c r="Q35" i="35"/>
  <c r="O35" i="35"/>
  <c r="M35" i="35"/>
  <c r="K35" i="35"/>
  <c r="I35" i="35"/>
  <c r="G35" i="35"/>
  <c r="E35" i="35"/>
  <c r="A35" i="35"/>
  <c r="C35" i="35"/>
  <c r="B35" i="35"/>
  <c r="AC34" i="35"/>
  <c r="Q34" i="35"/>
  <c r="O34" i="35"/>
  <c r="M34" i="35"/>
  <c r="K34" i="35"/>
  <c r="I34" i="35"/>
  <c r="G34" i="35"/>
  <c r="E34" i="35"/>
  <c r="A34" i="35"/>
  <c r="C34" i="35"/>
  <c r="B34" i="35"/>
  <c r="AC33" i="35"/>
  <c r="Q33" i="35"/>
  <c r="O33" i="35"/>
  <c r="M33" i="35"/>
  <c r="K33" i="35"/>
  <c r="I33" i="35"/>
  <c r="G33" i="35"/>
  <c r="E33" i="35"/>
  <c r="A33" i="35"/>
  <c r="C33" i="35"/>
  <c r="B33" i="35"/>
  <c r="AC32" i="35"/>
  <c r="Q32" i="35"/>
  <c r="O32" i="35"/>
  <c r="M32" i="35"/>
  <c r="K32" i="35"/>
  <c r="I32" i="35"/>
  <c r="G32" i="35"/>
  <c r="E32" i="35"/>
  <c r="A32" i="35"/>
  <c r="C32" i="35"/>
  <c r="B32" i="35"/>
  <c r="AC31" i="35"/>
  <c r="Q31" i="35"/>
  <c r="O31" i="35"/>
  <c r="M31" i="35"/>
  <c r="K31" i="35"/>
  <c r="I31" i="35"/>
  <c r="G31" i="35"/>
  <c r="E31" i="35"/>
  <c r="A31" i="35"/>
  <c r="C31" i="35"/>
  <c r="B31" i="35"/>
  <c r="AC30" i="35"/>
  <c r="Q30" i="35"/>
  <c r="O30" i="35"/>
  <c r="M30" i="35"/>
  <c r="K30" i="35"/>
  <c r="I30" i="35"/>
  <c r="G30" i="35"/>
  <c r="E30" i="35"/>
  <c r="A30" i="35"/>
  <c r="C30" i="35"/>
  <c r="B30" i="35"/>
  <c r="AC29" i="35"/>
  <c r="Q29" i="35"/>
  <c r="O29" i="35"/>
  <c r="M29" i="35"/>
  <c r="K29" i="35"/>
  <c r="I29" i="35"/>
  <c r="G29" i="35"/>
  <c r="E29" i="35"/>
  <c r="A29" i="35"/>
  <c r="C29" i="35"/>
  <c r="B29" i="35"/>
  <c r="AC28" i="35"/>
  <c r="Q28" i="35"/>
  <c r="O28" i="35"/>
  <c r="M28" i="35"/>
  <c r="K28" i="35"/>
  <c r="I28" i="35"/>
  <c r="G28" i="35"/>
  <c r="E28" i="35"/>
  <c r="A28" i="35"/>
  <c r="C28" i="35"/>
  <c r="B28" i="35"/>
  <c r="AC27" i="35"/>
  <c r="Q27" i="35"/>
  <c r="O27" i="35"/>
  <c r="M27" i="35"/>
  <c r="K27" i="35"/>
  <c r="I27" i="35"/>
  <c r="G27" i="35"/>
  <c r="E27" i="35"/>
  <c r="A27" i="35"/>
  <c r="C27" i="35"/>
  <c r="B27" i="35"/>
  <c r="AC26" i="35"/>
  <c r="Q26" i="35"/>
  <c r="O26" i="35"/>
  <c r="M26" i="35"/>
  <c r="K26" i="35"/>
  <c r="I26" i="35"/>
  <c r="G26" i="35"/>
  <c r="E26" i="35"/>
  <c r="A26" i="35"/>
  <c r="C26" i="35"/>
  <c r="B26" i="35"/>
  <c r="AC25" i="35"/>
  <c r="Q25" i="35"/>
  <c r="O25" i="35"/>
  <c r="M25" i="35"/>
  <c r="K25" i="35"/>
  <c r="I25" i="35"/>
  <c r="G25" i="35"/>
  <c r="E25" i="35"/>
  <c r="A25" i="35"/>
  <c r="C25" i="35"/>
  <c r="B25" i="35"/>
  <c r="AC24" i="35"/>
  <c r="Q24" i="35"/>
  <c r="I24" i="35"/>
  <c r="G24" i="35"/>
  <c r="E24" i="35"/>
  <c r="B24" i="35"/>
  <c r="AC23" i="35"/>
  <c r="Q23" i="35"/>
  <c r="O23" i="35"/>
  <c r="M23" i="35"/>
  <c r="K23" i="35"/>
  <c r="I23" i="35"/>
  <c r="G23" i="35"/>
  <c r="E23" i="35"/>
  <c r="A23" i="35"/>
  <c r="C23" i="35"/>
  <c r="B23" i="35"/>
  <c r="AC22" i="35"/>
  <c r="Q22" i="35"/>
  <c r="O22" i="35"/>
  <c r="M22" i="35"/>
  <c r="K22" i="35"/>
  <c r="I22" i="35"/>
  <c r="G22" i="35"/>
  <c r="E22" i="35"/>
  <c r="A22" i="35"/>
  <c r="C22" i="35"/>
  <c r="B22" i="35"/>
  <c r="AC21" i="35"/>
  <c r="Q21" i="35"/>
  <c r="O21" i="35"/>
  <c r="M21" i="35"/>
  <c r="K21" i="35"/>
  <c r="I21" i="35"/>
  <c r="G21" i="35"/>
  <c r="E21" i="35"/>
  <c r="A21" i="35"/>
  <c r="C21" i="35"/>
  <c r="B21" i="35"/>
  <c r="AC20" i="35"/>
  <c r="Q20" i="35"/>
  <c r="O20" i="35"/>
  <c r="M20" i="35"/>
  <c r="K20" i="35"/>
  <c r="I20" i="35"/>
  <c r="G20" i="35"/>
  <c r="E20" i="35"/>
  <c r="A20" i="35"/>
  <c r="C20" i="35"/>
  <c r="B20" i="35"/>
  <c r="AC19" i="35"/>
  <c r="Q19" i="35"/>
  <c r="O19" i="35"/>
  <c r="M19" i="35"/>
  <c r="K19" i="35"/>
  <c r="I19" i="35"/>
  <c r="G19" i="35"/>
  <c r="E19" i="35"/>
  <c r="A19" i="35"/>
  <c r="C19" i="35"/>
  <c r="B19" i="35"/>
  <c r="AC18" i="35"/>
  <c r="Q18" i="35"/>
  <c r="O18" i="35"/>
  <c r="M18" i="35"/>
  <c r="K18" i="35"/>
  <c r="I18" i="35"/>
  <c r="G18" i="35"/>
  <c r="E18" i="35"/>
  <c r="A18" i="35"/>
  <c r="C18" i="35"/>
  <c r="B18" i="35"/>
  <c r="AC17" i="35"/>
  <c r="Q17" i="35"/>
  <c r="O17" i="35"/>
  <c r="M17" i="35"/>
  <c r="K17" i="35"/>
  <c r="I17" i="35"/>
  <c r="G17" i="35"/>
  <c r="E17" i="35"/>
  <c r="A17" i="35"/>
  <c r="C17" i="35"/>
  <c r="B17" i="35"/>
  <c r="AC16" i="35"/>
  <c r="Q16" i="35"/>
  <c r="O16" i="35"/>
  <c r="M16" i="35"/>
  <c r="K16" i="35"/>
  <c r="I16" i="35"/>
  <c r="G16" i="35"/>
  <c r="E16" i="35"/>
  <c r="A16" i="35"/>
  <c r="C16" i="35"/>
  <c r="B16" i="35"/>
  <c r="AC15" i="35"/>
  <c r="Q15" i="35"/>
  <c r="O15" i="35"/>
  <c r="M15" i="35"/>
  <c r="K15" i="35"/>
  <c r="I15" i="35"/>
  <c r="G15" i="35"/>
  <c r="E15" i="35"/>
  <c r="A15" i="35"/>
  <c r="C15" i="35"/>
  <c r="B15" i="35"/>
  <c r="AC14" i="35"/>
  <c r="Q14" i="35"/>
  <c r="O14" i="35"/>
  <c r="M14" i="35"/>
  <c r="K14" i="35"/>
  <c r="I14" i="35"/>
  <c r="G14" i="35"/>
  <c r="E14" i="35"/>
  <c r="A14" i="35"/>
  <c r="C14" i="35"/>
  <c r="B14" i="35"/>
  <c r="AC13" i="35"/>
  <c r="Q13" i="35"/>
  <c r="O13" i="35"/>
  <c r="M13" i="35"/>
  <c r="K13" i="35"/>
  <c r="I13" i="35"/>
  <c r="G13" i="35"/>
  <c r="E13" i="35"/>
  <c r="A13" i="35"/>
  <c r="C13" i="35"/>
  <c r="B13" i="35"/>
  <c r="AC12" i="35"/>
  <c r="Q12" i="35"/>
  <c r="O12" i="35"/>
  <c r="M12" i="35"/>
  <c r="K12" i="35"/>
  <c r="I12" i="35"/>
  <c r="G12" i="35"/>
  <c r="E12" i="35"/>
  <c r="A12" i="35"/>
  <c r="C12" i="35"/>
  <c r="B12" i="35"/>
  <c r="AC11" i="35"/>
  <c r="Q11" i="35"/>
  <c r="O11" i="35"/>
  <c r="M11" i="35"/>
  <c r="K11" i="35"/>
  <c r="I11" i="35"/>
  <c r="G11" i="35"/>
  <c r="E11" i="35"/>
  <c r="A11" i="35"/>
  <c r="C11" i="35"/>
  <c r="B11" i="35"/>
  <c r="AC10" i="35"/>
  <c r="Q10" i="35"/>
  <c r="O10" i="35"/>
  <c r="M10" i="35"/>
  <c r="K10" i="35"/>
  <c r="I10" i="35"/>
  <c r="G10" i="35"/>
  <c r="E10" i="35"/>
  <c r="A10" i="35"/>
  <c r="C10" i="35"/>
  <c r="B10" i="35"/>
  <c r="AC9" i="35"/>
  <c r="Q9" i="35"/>
  <c r="O9" i="35"/>
  <c r="M9" i="35"/>
  <c r="K9" i="35"/>
  <c r="I9" i="35"/>
  <c r="G9" i="35"/>
  <c r="E9" i="35"/>
  <c r="A9" i="35"/>
  <c r="C9" i="35"/>
  <c r="B9" i="35"/>
  <c r="AC8" i="35"/>
  <c r="Q8" i="35"/>
  <c r="O8" i="35"/>
  <c r="M8" i="35"/>
  <c r="K8" i="35"/>
  <c r="I8" i="35"/>
  <c r="G8" i="35"/>
  <c r="E8" i="35"/>
  <c r="C8" i="35"/>
  <c r="AC7" i="35"/>
  <c r="Q7" i="35"/>
  <c r="O7" i="35"/>
  <c r="M7" i="35"/>
  <c r="K7" i="35"/>
  <c r="I7" i="35"/>
  <c r="G7" i="35"/>
  <c r="E7" i="35"/>
  <c r="C7" i="35"/>
  <c r="A7" i="34"/>
  <c r="B7" i="34"/>
  <c r="A8" i="34"/>
  <c r="B8" i="34"/>
  <c r="A200" i="34"/>
  <c r="C200" i="34"/>
  <c r="B200" i="34"/>
  <c r="A199" i="34"/>
  <c r="C199" i="34"/>
  <c r="B199" i="34"/>
  <c r="A198" i="34"/>
  <c r="C198" i="34"/>
  <c r="B198" i="34"/>
  <c r="A197" i="34"/>
  <c r="C197" i="34"/>
  <c r="B197" i="34"/>
  <c r="A196" i="34"/>
  <c r="C196" i="34"/>
  <c r="B196" i="34"/>
  <c r="A195" i="34"/>
  <c r="C195" i="34"/>
  <c r="B195" i="34"/>
  <c r="A194" i="34"/>
  <c r="C194" i="34"/>
  <c r="B194" i="34"/>
  <c r="A193" i="34"/>
  <c r="C193" i="34"/>
  <c r="B193" i="34"/>
  <c r="A192" i="34"/>
  <c r="C192" i="34"/>
  <c r="B192" i="34"/>
  <c r="A191" i="34"/>
  <c r="C191" i="34"/>
  <c r="B191" i="34"/>
  <c r="A190" i="34"/>
  <c r="C190" i="34"/>
  <c r="B190" i="34"/>
  <c r="A189" i="34"/>
  <c r="C189" i="34"/>
  <c r="B189" i="34"/>
  <c r="A188" i="34"/>
  <c r="C188" i="34"/>
  <c r="B188" i="34"/>
  <c r="A187" i="34"/>
  <c r="C187" i="34"/>
  <c r="B187" i="34"/>
  <c r="A186" i="34"/>
  <c r="C186" i="34"/>
  <c r="B186" i="34"/>
  <c r="A185" i="34"/>
  <c r="C185" i="34"/>
  <c r="B185" i="34"/>
  <c r="A184" i="34"/>
  <c r="C184" i="34"/>
  <c r="B184" i="34"/>
  <c r="A183" i="34"/>
  <c r="C183" i="34"/>
  <c r="B183" i="34"/>
  <c r="A182" i="34"/>
  <c r="C182" i="34"/>
  <c r="B182" i="34"/>
  <c r="A181" i="34"/>
  <c r="C181" i="34"/>
  <c r="B181" i="34"/>
  <c r="A180" i="34"/>
  <c r="C180" i="34"/>
  <c r="B180" i="34"/>
  <c r="A179" i="34"/>
  <c r="C179" i="34"/>
  <c r="B179" i="34"/>
  <c r="A178" i="34"/>
  <c r="C178" i="34"/>
  <c r="B178" i="34"/>
  <c r="A177" i="34"/>
  <c r="C177" i="34"/>
  <c r="B177" i="34"/>
  <c r="A176" i="34"/>
  <c r="C176" i="34"/>
  <c r="B176" i="34"/>
  <c r="A175" i="34"/>
  <c r="C175" i="34"/>
  <c r="B175" i="34"/>
  <c r="A174" i="34"/>
  <c r="C174" i="34"/>
  <c r="B174" i="34"/>
  <c r="A173" i="34"/>
  <c r="C173" i="34"/>
  <c r="B173" i="34"/>
  <c r="A172" i="34"/>
  <c r="C172" i="34"/>
  <c r="B172" i="34"/>
  <c r="A171" i="34"/>
  <c r="C171" i="34"/>
  <c r="B171" i="34"/>
  <c r="A170" i="34"/>
  <c r="C170" i="34"/>
  <c r="B170" i="34"/>
  <c r="A169" i="34"/>
  <c r="C169" i="34"/>
  <c r="B169" i="34"/>
  <c r="A168" i="34"/>
  <c r="C168" i="34"/>
  <c r="B168" i="34"/>
  <c r="A167" i="34"/>
  <c r="C167" i="34"/>
  <c r="B167" i="34"/>
  <c r="A166" i="34"/>
  <c r="C166" i="34"/>
  <c r="B166" i="34"/>
  <c r="A165" i="34"/>
  <c r="C165" i="34"/>
  <c r="B165" i="34"/>
  <c r="A164" i="34"/>
  <c r="C164" i="34"/>
  <c r="B164" i="34"/>
  <c r="A163" i="34"/>
  <c r="C163" i="34"/>
  <c r="B163" i="34"/>
  <c r="A162" i="34"/>
  <c r="C162" i="34"/>
  <c r="B162" i="34"/>
  <c r="A161" i="34"/>
  <c r="C161" i="34"/>
  <c r="B161" i="34"/>
  <c r="A160" i="34"/>
  <c r="C160" i="34"/>
  <c r="B160" i="34"/>
  <c r="A159" i="34"/>
  <c r="C159" i="34"/>
  <c r="B159" i="34"/>
  <c r="A158" i="34"/>
  <c r="C158" i="34"/>
  <c r="B158" i="34"/>
  <c r="A157" i="34"/>
  <c r="C157" i="34"/>
  <c r="B157" i="34"/>
  <c r="A156" i="34"/>
  <c r="C156" i="34"/>
  <c r="B156" i="34"/>
  <c r="A155" i="34"/>
  <c r="C155" i="34"/>
  <c r="B155" i="34"/>
  <c r="A154" i="34"/>
  <c r="C154" i="34"/>
  <c r="B154" i="34"/>
  <c r="A153" i="34"/>
  <c r="C153" i="34"/>
  <c r="B153" i="34"/>
  <c r="A152" i="34"/>
  <c r="C152" i="34"/>
  <c r="B152" i="34"/>
  <c r="A151" i="34"/>
  <c r="C151" i="34"/>
  <c r="B151" i="34"/>
  <c r="A150" i="34"/>
  <c r="C150" i="34"/>
  <c r="B150" i="34"/>
  <c r="A149" i="34"/>
  <c r="C149" i="34"/>
  <c r="B149" i="34"/>
  <c r="A148" i="34"/>
  <c r="C148" i="34"/>
  <c r="B148" i="34"/>
  <c r="A147" i="34"/>
  <c r="C147" i="34"/>
  <c r="B147" i="34"/>
  <c r="A146" i="34"/>
  <c r="C146" i="34"/>
  <c r="B146" i="34"/>
  <c r="A145" i="34"/>
  <c r="C145" i="34"/>
  <c r="B145" i="34"/>
  <c r="A144" i="34"/>
  <c r="C144" i="34"/>
  <c r="B144" i="34"/>
  <c r="A143" i="34"/>
  <c r="C143" i="34"/>
  <c r="B143" i="34"/>
  <c r="A142" i="34"/>
  <c r="C142" i="34"/>
  <c r="B142" i="34"/>
  <c r="A141" i="34"/>
  <c r="C141" i="34"/>
  <c r="B141" i="34"/>
  <c r="A140" i="34"/>
  <c r="C140" i="34"/>
  <c r="B140" i="34"/>
  <c r="A139" i="34"/>
  <c r="C139" i="34"/>
  <c r="B139" i="34"/>
  <c r="A138" i="34"/>
  <c r="C138" i="34"/>
  <c r="B138" i="34"/>
  <c r="A137" i="34"/>
  <c r="C137" i="34"/>
  <c r="B137" i="34"/>
  <c r="A136" i="34"/>
  <c r="C136" i="34"/>
  <c r="B136" i="34"/>
  <c r="A135" i="34"/>
  <c r="C135" i="34"/>
  <c r="B135" i="34"/>
  <c r="A134" i="34"/>
  <c r="C134" i="34"/>
  <c r="B134" i="34"/>
  <c r="A133" i="34"/>
  <c r="C133" i="34"/>
  <c r="B133" i="34"/>
  <c r="A132" i="34"/>
  <c r="C132" i="34"/>
  <c r="B132" i="34"/>
  <c r="A131" i="34"/>
  <c r="C131" i="34"/>
  <c r="B131" i="34"/>
  <c r="A130" i="34"/>
  <c r="C130" i="34"/>
  <c r="B130" i="34"/>
  <c r="A129" i="34"/>
  <c r="C129" i="34"/>
  <c r="B129" i="34"/>
  <c r="A128" i="34"/>
  <c r="C128" i="34"/>
  <c r="B128" i="34"/>
  <c r="A127" i="34"/>
  <c r="C127" i="34"/>
  <c r="B127" i="34"/>
  <c r="A126" i="34"/>
  <c r="C126" i="34"/>
  <c r="B126" i="34"/>
  <c r="A125" i="34"/>
  <c r="C125" i="34"/>
  <c r="B125" i="34"/>
  <c r="A124" i="34"/>
  <c r="C124" i="34"/>
  <c r="B124" i="34"/>
  <c r="A123" i="34"/>
  <c r="C123" i="34"/>
  <c r="B123" i="34"/>
  <c r="A122" i="34"/>
  <c r="C122" i="34"/>
  <c r="B122" i="34"/>
  <c r="A121" i="34"/>
  <c r="C121" i="34"/>
  <c r="B121" i="34"/>
  <c r="A120" i="34"/>
  <c r="C120" i="34"/>
  <c r="B120" i="34"/>
  <c r="A119" i="34"/>
  <c r="C119" i="34"/>
  <c r="B119" i="34"/>
  <c r="A118" i="34"/>
  <c r="C118" i="34"/>
  <c r="B118" i="34"/>
  <c r="A117" i="34"/>
  <c r="C117" i="34"/>
  <c r="B117" i="34"/>
  <c r="A116" i="34"/>
  <c r="C116" i="34"/>
  <c r="B116" i="34"/>
  <c r="A115" i="34"/>
  <c r="C115" i="34"/>
  <c r="B115" i="34"/>
  <c r="A114" i="34"/>
  <c r="C114" i="34"/>
  <c r="B114" i="34"/>
  <c r="A113" i="34"/>
  <c r="C113" i="34"/>
  <c r="B113" i="34"/>
  <c r="A112" i="34"/>
  <c r="C112" i="34"/>
  <c r="B112" i="34"/>
  <c r="A111" i="34"/>
  <c r="C111" i="34"/>
  <c r="B111" i="34"/>
  <c r="A110" i="34"/>
  <c r="C110" i="34"/>
  <c r="B110" i="34"/>
  <c r="A109" i="34"/>
  <c r="C109" i="34"/>
  <c r="B109" i="34"/>
  <c r="A108" i="34"/>
  <c r="C108" i="34"/>
  <c r="B108" i="34"/>
  <c r="A107" i="34"/>
  <c r="C107" i="34"/>
  <c r="B107" i="34"/>
  <c r="A106" i="34"/>
  <c r="C106" i="34"/>
  <c r="B106" i="34"/>
  <c r="A105" i="34"/>
  <c r="C105" i="34"/>
  <c r="B105" i="34"/>
  <c r="A104" i="34"/>
  <c r="C104" i="34"/>
  <c r="B104" i="34"/>
  <c r="A103" i="34"/>
  <c r="C103" i="34"/>
  <c r="B103" i="34"/>
  <c r="A102" i="34"/>
  <c r="C102" i="34"/>
  <c r="B102" i="34"/>
  <c r="A101" i="34"/>
  <c r="C101" i="34"/>
  <c r="B101" i="34"/>
  <c r="A100" i="34"/>
  <c r="C100" i="34"/>
  <c r="B100" i="34"/>
  <c r="A99" i="34"/>
  <c r="C99" i="34"/>
  <c r="B99" i="34"/>
  <c r="A98" i="34"/>
  <c r="C98" i="34"/>
  <c r="B98" i="34"/>
  <c r="A97" i="34"/>
  <c r="C97" i="34"/>
  <c r="B97" i="34"/>
  <c r="A96" i="34"/>
  <c r="C96" i="34"/>
  <c r="B96" i="34"/>
  <c r="A95" i="34"/>
  <c r="C95" i="34"/>
  <c r="B95" i="34"/>
  <c r="A94" i="34"/>
  <c r="C94" i="34"/>
  <c r="B94" i="34"/>
  <c r="A93" i="34"/>
  <c r="C93" i="34"/>
  <c r="B93" i="34"/>
  <c r="A92" i="34"/>
  <c r="C92" i="34"/>
  <c r="B92" i="34"/>
  <c r="A91" i="34"/>
  <c r="C91" i="34"/>
  <c r="B91" i="34"/>
  <c r="A90" i="34"/>
  <c r="C90" i="34"/>
  <c r="B90" i="34"/>
  <c r="A89" i="34"/>
  <c r="C89" i="34"/>
  <c r="B89" i="34"/>
  <c r="A88" i="34"/>
  <c r="C88" i="34"/>
  <c r="B88" i="34"/>
  <c r="A87" i="34"/>
  <c r="C87" i="34"/>
  <c r="B87" i="34"/>
  <c r="A86" i="34"/>
  <c r="C86" i="34"/>
  <c r="B86" i="34"/>
  <c r="A85" i="34"/>
  <c r="C85" i="34"/>
  <c r="B85" i="34"/>
  <c r="A84" i="34"/>
  <c r="C84" i="34"/>
  <c r="B84" i="34"/>
  <c r="A83" i="34"/>
  <c r="C83" i="34"/>
  <c r="B83" i="34"/>
  <c r="A82" i="34"/>
  <c r="C82" i="34"/>
  <c r="B82" i="34"/>
  <c r="A81" i="34"/>
  <c r="C81" i="34"/>
  <c r="B81" i="34"/>
  <c r="A80" i="34"/>
  <c r="C80" i="34"/>
  <c r="B80" i="34"/>
  <c r="A79" i="34"/>
  <c r="C79" i="34"/>
  <c r="B79" i="34"/>
  <c r="A78" i="34"/>
  <c r="C78" i="34"/>
  <c r="B78" i="34"/>
  <c r="A77" i="34"/>
  <c r="C77" i="34"/>
  <c r="B77" i="34"/>
  <c r="A76" i="34"/>
  <c r="C76" i="34"/>
  <c r="B76" i="34"/>
  <c r="A75" i="34"/>
  <c r="C75" i="34"/>
  <c r="B75" i="34"/>
  <c r="A74" i="34"/>
  <c r="C74" i="34"/>
  <c r="B74" i="34"/>
  <c r="A73" i="34"/>
  <c r="C73" i="34"/>
  <c r="B73" i="34"/>
  <c r="A72" i="34"/>
  <c r="C72" i="34"/>
  <c r="B72" i="34"/>
  <c r="A71" i="34"/>
  <c r="C71" i="34"/>
  <c r="B71" i="34"/>
  <c r="A70" i="34"/>
  <c r="C70" i="34"/>
  <c r="B70" i="34"/>
  <c r="A69" i="34"/>
  <c r="C69" i="34"/>
  <c r="B69" i="34"/>
  <c r="A68" i="34"/>
  <c r="C68" i="34"/>
  <c r="B68" i="34"/>
  <c r="A67" i="34"/>
  <c r="C67" i="34"/>
  <c r="B67" i="34"/>
  <c r="A66" i="34"/>
  <c r="C66" i="34"/>
  <c r="B66" i="34"/>
  <c r="A65" i="34"/>
  <c r="C65" i="34"/>
  <c r="B65" i="34"/>
  <c r="A64" i="34"/>
  <c r="C64" i="34"/>
  <c r="B64" i="34"/>
  <c r="A63" i="34"/>
  <c r="C63" i="34"/>
  <c r="B63" i="34"/>
  <c r="A62" i="34"/>
  <c r="C62" i="34"/>
  <c r="B62" i="34"/>
  <c r="A61" i="34"/>
  <c r="C61" i="34"/>
  <c r="B61" i="34"/>
  <c r="A60" i="34"/>
  <c r="C60" i="34"/>
  <c r="B60" i="34"/>
  <c r="A59" i="34"/>
  <c r="C59" i="34"/>
  <c r="B59" i="34"/>
  <c r="A58" i="34"/>
  <c r="C58" i="34"/>
  <c r="B58" i="34"/>
  <c r="A57" i="34"/>
  <c r="C57" i="34"/>
  <c r="B57" i="34"/>
  <c r="A56" i="34"/>
  <c r="C56" i="34"/>
  <c r="B56" i="34"/>
  <c r="A55" i="34"/>
  <c r="C55" i="34"/>
  <c r="B55" i="34"/>
  <c r="X54" i="34"/>
  <c r="A54" i="34"/>
  <c r="C54" i="34"/>
  <c r="B54" i="34"/>
  <c r="X53" i="34"/>
  <c r="A53" i="34"/>
  <c r="C53" i="34"/>
  <c r="B53" i="34"/>
  <c r="X52" i="34"/>
  <c r="A52" i="34"/>
  <c r="C52" i="34"/>
  <c r="B52" i="34"/>
  <c r="X51" i="34"/>
  <c r="A51" i="34"/>
  <c r="C51" i="34"/>
  <c r="B51" i="34"/>
  <c r="AC50" i="34"/>
  <c r="Q50" i="34"/>
  <c r="O50" i="34"/>
  <c r="M50" i="34"/>
  <c r="K50" i="34"/>
  <c r="I50" i="34"/>
  <c r="G50" i="34"/>
  <c r="E50" i="34"/>
  <c r="A50" i="34"/>
  <c r="C50" i="34"/>
  <c r="B50" i="34"/>
  <c r="AC49" i="34"/>
  <c r="Q49" i="34"/>
  <c r="O49" i="34"/>
  <c r="M49" i="34"/>
  <c r="K49" i="34"/>
  <c r="I49" i="34"/>
  <c r="G49" i="34"/>
  <c r="E49" i="34"/>
  <c r="A49" i="34"/>
  <c r="C49" i="34"/>
  <c r="B49" i="34"/>
  <c r="AC48" i="34"/>
  <c r="Q48" i="34"/>
  <c r="O48" i="34"/>
  <c r="M48" i="34"/>
  <c r="K48" i="34"/>
  <c r="I48" i="34"/>
  <c r="G48" i="34"/>
  <c r="E48" i="34"/>
  <c r="A48" i="34"/>
  <c r="C48" i="34"/>
  <c r="B48" i="34"/>
  <c r="AC47" i="34"/>
  <c r="Q47" i="34"/>
  <c r="O47" i="34"/>
  <c r="M47" i="34"/>
  <c r="K47" i="34"/>
  <c r="I47" i="34"/>
  <c r="G47" i="34"/>
  <c r="E47" i="34"/>
  <c r="A47" i="34"/>
  <c r="C47" i="34"/>
  <c r="B47" i="34"/>
  <c r="AC46" i="34"/>
  <c r="Q46" i="34"/>
  <c r="O46" i="34"/>
  <c r="M46" i="34"/>
  <c r="K46" i="34"/>
  <c r="I46" i="34"/>
  <c r="G46" i="34"/>
  <c r="E46" i="34"/>
  <c r="A46" i="34"/>
  <c r="C46" i="34"/>
  <c r="B46" i="34"/>
  <c r="AC45" i="34"/>
  <c r="Q45" i="34"/>
  <c r="O45" i="34"/>
  <c r="M45" i="34"/>
  <c r="K45" i="34"/>
  <c r="I45" i="34"/>
  <c r="G45" i="34"/>
  <c r="E45" i="34"/>
  <c r="A45" i="34"/>
  <c r="C45" i="34"/>
  <c r="B45" i="34"/>
  <c r="AC44" i="34"/>
  <c r="Q44" i="34"/>
  <c r="O44" i="34"/>
  <c r="M44" i="34"/>
  <c r="K44" i="34"/>
  <c r="I44" i="34"/>
  <c r="G44" i="34"/>
  <c r="E44" i="34"/>
  <c r="A44" i="34"/>
  <c r="C44" i="34"/>
  <c r="B44" i="34"/>
  <c r="AC43" i="34"/>
  <c r="Q43" i="34"/>
  <c r="O43" i="34"/>
  <c r="M43" i="34"/>
  <c r="K43" i="34"/>
  <c r="I43" i="34"/>
  <c r="G43" i="34"/>
  <c r="E43" i="34"/>
  <c r="A43" i="34"/>
  <c r="C43" i="34"/>
  <c r="B43" i="34"/>
  <c r="AC42" i="34"/>
  <c r="Q42" i="34"/>
  <c r="O42" i="34"/>
  <c r="M42" i="34"/>
  <c r="K42" i="34"/>
  <c r="I42" i="34"/>
  <c r="G42" i="34"/>
  <c r="E42" i="34"/>
  <c r="A42" i="34"/>
  <c r="C42" i="34"/>
  <c r="B42" i="34"/>
  <c r="AC41" i="34"/>
  <c r="Q41" i="34"/>
  <c r="O41" i="34"/>
  <c r="M41" i="34"/>
  <c r="K41" i="34"/>
  <c r="I41" i="34"/>
  <c r="G41" i="34"/>
  <c r="E41" i="34"/>
  <c r="A41" i="34"/>
  <c r="C41" i="34"/>
  <c r="B41" i="34"/>
  <c r="AC40" i="34"/>
  <c r="Q40" i="34"/>
  <c r="O40" i="34"/>
  <c r="M40" i="34"/>
  <c r="K40" i="34"/>
  <c r="I40" i="34"/>
  <c r="G40" i="34"/>
  <c r="E40" i="34"/>
  <c r="A40" i="34"/>
  <c r="C40" i="34"/>
  <c r="B40" i="34"/>
  <c r="AC39" i="34"/>
  <c r="Q39" i="34"/>
  <c r="O39" i="34"/>
  <c r="M39" i="34"/>
  <c r="K39" i="34"/>
  <c r="I39" i="34"/>
  <c r="G39" i="34"/>
  <c r="E39" i="34"/>
  <c r="A39" i="34"/>
  <c r="C39" i="34"/>
  <c r="B39" i="34"/>
  <c r="AC38" i="34"/>
  <c r="Q38" i="34"/>
  <c r="O38" i="34"/>
  <c r="M38" i="34"/>
  <c r="K38" i="34"/>
  <c r="I38" i="34"/>
  <c r="G38" i="34"/>
  <c r="E38" i="34"/>
  <c r="A38" i="34"/>
  <c r="C38" i="34"/>
  <c r="B38" i="34"/>
  <c r="AC37" i="34"/>
  <c r="Q37" i="34"/>
  <c r="O37" i="34"/>
  <c r="M37" i="34"/>
  <c r="K37" i="34"/>
  <c r="I37" i="34"/>
  <c r="G37" i="34"/>
  <c r="E37" i="34"/>
  <c r="A37" i="34"/>
  <c r="C37" i="34"/>
  <c r="B37" i="34"/>
  <c r="AC36" i="34"/>
  <c r="Q36" i="34"/>
  <c r="O36" i="34"/>
  <c r="M36" i="34"/>
  <c r="K36" i="34"/>
  <c r="I36" i="34"/>
  <c r="G36" i="34"/>
  <c r="E36" i="34"/>
  <c r="A36" i="34"/>
  <c r="C36" i="34"/>
  <c r="B36" i="34"/>
  <c r="AC35" i="34"/>
  <c r="Q35" i="34"/>
  <c r="O35" i="34"/>
  <c r="M35" i="34"/>
  <c r="K35" i="34"/>
  <c r="I35" i="34"/>
  <c r="G35" i="34"/>
  <c r="E35" i="34"/>
  <c r="A35" i="34"/>
  <c r="C35" i="34"/>
  <c r="B35" i="34"/>
  <c r="AC34" i="34"/>
  <c r="Q34" i="34"/>
  <c r="O34" i="34"/>
  <c r="M34" i="34"/>
  <c r="K34" i="34"/>
  <c r="I34" i="34"/>
  <c r="G34" i="34"/>
  <c r="E34" i="34"/>
  <c r="A34" i="34"/>
  <c r="C34" i="34"/>
  <c r="B34" i="34"/>
  <c r="AC33" i="34"/>
  <c r="Q33" i="34"/>
  <c r="O33" i="34"/>
  <c r="M33" i="34"/>
  <c r="K33" i="34"/>
  <c r="I33" i="34"/>
  <c r="G33" i="34"/>
  <c r="E33" i="34"/>
  <c r="A33" i="34"/>
  <c r="C33" i="34"/>
  <c r="B33" i="34"/>
  <c r="AC32" i="34"/>
  <c r="Q32" i="34"/>
  <c r="O32" i="34"/>
  <c r="M32" i="34"/>
  <c r="K32" i="34"/>
  <c r="I32" i="34"/>
  <c r="G32" i="34"/>
  <c r="E32" i="34"/>
  <c r="A32" i="34"/>
  <c r="C32" i="34"/>
  <c r="B32" i="34"/>
  <c r="AC31" i="34"/>
  <c r="Q31" i="34"/>
  <c r="O31" i="34"/>
  <c r="M31" i="34"/>
  <c r="K31" i="34"/>
  <c r="I31" i="34"/>
  <c r="G31" i="34"/>
  <c r="E31" i="34"/>
  <c r="A31" i="34"/>
  <c r="C31" i="34"/>
  <c r="B31" i="34"/>
  <c r="AC30" i="34"/>
  <c r="Q30" i="34"/>
  <c r="O30" i="34"/>
  <c r="M30" i="34"/>
  <c r="K30" i="34"/>
  <c r="I30" i="34"/>
  <c r="G30" i="34"/>
  <c r="E30" i="34"/>
  <c r="A30" i="34"/>
  <c r="C30" i="34"/>
  <c r="B30" i="34"/>
  <c r="AC29" i="34"/>
  <c r="Q29" i="34"/>
  <c r="O29" i="34"/>
  <c r="M29" i="34"/>
  <c r="K29" i="34"/>
  <c r="I29" i="34"/>
  <c r="G29" i="34"/>
  <c r="E29" i="34"/>
  <c r="A29" i="34"/>
  <c r="C29" i="34"/>
  <c r="B29" i="34"/>
  <c r="AC28" i="34"/>
  <c r="Q28" i="34"/>
  <c r="O28" i="34"/>
  <c r="M28" i="34"/>
  <c r="K28" i="34"/>
  <c r="I28" i="34"/>
  <c r="G28" i="34"/>
  <c r="E28" i="34"/>
  <c r="A28" i="34"/>
  <c r="C28" i="34"/>
  <c r="B28" i="34"/>
  <c r="AC27" i="34"/>
  <c r="Q27" i="34"/>
  <c r="O27" i="34"/>
  <c r="M27" i="34"/>
  <c r="K27" i="34"/>
  <c r="I27" i="34"/>
  <c r="G27" i="34"/>
  <c r="E27" i="34"/>
  <c r="A27" i="34"/>
  <c r="C27" i="34"/>
  <c r="B27" i="34"/>
  <c r="AC26" i="34"/>
  <c r="Q26" i="34"/>
  <c r="O26" i="34"/>
  <c r="M26" i="34"/>
  <c r="K26" i="34"/>
  <c r="I26" i="34"/>
  <c r="G26" i="34"/>
  <c r="E26" i="34"/>
  <c r="A26" i="34"/>
  <c r="C26" i="34"/>
  <c r="B26" i="34"/>
  <c r="AC25" i="34"/>
  <c r="Q25" i="34"/>
  <c r="O25" i="34"/>
  <c r="M25" i="34"/>
  <c r="K25" i="34"/>
  <c r="I25" i="34"/>
  <c r="G25" i="34"/>
  <c r="E25" i="34"/>
  <c r="A25" i="34"/>
  <c r="C25" i="34"/>
  <c r="B25" i="34"/>
  <c r="AC24" i="34"/>
  <c r="Q24" i="34"/>
  <c r="I24" i="34"/>
  <c r="G24" i="34"/>
  <c r="E24" i="34"/>
  <c r="B24" i="34"/>
  <c r="AC23" i="34"/>
  <c r="Q23" i="34"/>
  <c r="O23" i="34"/>
  <c r="M23" i="34"/>
  <c r="K23" i="34"/>
  <c r="I23" i="34"/>
  <c r="G23" i="34"/>
  <c r="E23" i="34"/>
  <c r="A23" i="34"/>
  <c r="C23" i="34"/>
  <c r="B23" i="34"/>
  <c r="AC22" i="34"/>
  <c r="Q22" i="34"/>
  <c r="O22" i="34"/>
  <c r="M22" i="34"/>
  <c r="K22" i="34"/>
  <c r="I22" i="34"/>
  <c r="G22" i="34"/>
  <c r="E22" i="34"/>
  <c r="A22" i="34"/>
  <c r="C22" i="34"/>
  <c r="B22" i="34"/>
  <c r="AC21" i="34"/>
  <c r="Q21" i="34"/>
  <c r="O21" i="34"/>
  <c r="M21" i="34"/>
  <c r="K21" i="34"/>
  <c r="I21" i="34"/>
  <c r="G21" i="34"/>
  <c r="E21" i="34"/>
  <c r="A21" i="34"/>
  <c r="C21" i="34"/>
  <c r="B21" i="34"/>
  <c r="AC20" i="34"/>
  <c r="Q20" i="34"/>
  <c r="O20" i="34"/>
  <c r="M20" i="34"/>
  <c r="K20" i="34"/>
  <c r="I20" i="34"/>
  <c r="G20" i="34"/>
  <c r="E20" i="34"/>
  <c r="A20" i="34"/>
  <c r="C20" i="34"/>
  <c r="B20" i="34"/>
  <c r="AC19" i="34"/>
  <c r="Q19" i="34"/>
  <c r="O19" i="34"/>
  <c r="M19" i="34"/>
  <c r="K19" i="34"/>
  <c r="I19" i="34"/>
  <c r="G19" i="34"/>
  <c r="E19" i="34"/>
  <c r="A19" i="34"/>
  <c r="C19" i="34"/>
  <c r="B19" i="34"/>
  <c r="AC18" i="34"/>
  <c r="Q18" i="34"/>
  <c r="O18" i="34"/>
  <c r="M18" i="34"/>
  <c r="K18" i="34"/>
  <c r="I18" i="34"/>
  <c r="G18" i="34"/>
  <c r="E18" i="34"/>
  <c r="A18" i="34"/>
  <c r="C18" i="34"/>
  <c r="B18" i="34"/>
  <c r="AC17" i="34"/>
  <c r="Q17" i="34"/>
  <c r="O17" i="34"/>
  <c r="M17" i="34"/>
  <c r="K17" i="34"/>
  <c r="I17" i="34"/>
  <c r="G17" i="34"/>
  <c r="E17" i="34"/>
  <c r="A17" i="34"/>
  <c r="C17" i="34"/>
  <c r="B17" i="34"/>
  <c r="AC16" i="34"/>
  <c r="Q16" i="34"/>
  <c r="O16" i="34"/>
  <c r="M16" i="34"/>
  <c r="K16" i="34"/>
  <c r="I16" i="34"/>
  <c r="G16" i="34"/>
  <c r="E16" i="34"/>
  <c r="A16" i="34"/>
  <c r="C16" i="34"/>
  <c r="B16" i="34"/>
  <c r="AC15" i="34"/>
  <c r="Q15" i="34"/>
  <c r="O15" i="34"/>
  <c r="M15" i="34"/>
  <c r="K15" i="34"/>
  <c r="I15" i="34"/>
  <c r="G15" i="34"/>
  <c r="E15" i="34"/>
  <c r="A15" i="34"/>
  <c r="C15" i="34"/>
  <c r="B15" i="34"/>
  <c r="AC14" i="34"/>
  <c r="Q14" i="34"/>
  <c r="O14" i="34"/>
  <c r="M14" i="34"/>
  <c r="K14" i="34"/>
  <c r="I14" i="34"/>
  <c r="G14" i="34"/>
  <c r="E14" i="34"/>
  <c r="A14" i="34"/>
  <c r="C14" i="34"/>
  <c r="B14" i="34"/>
  <c r="AC13" i="34"/>
  <c r="Q13" i="34"/>
  <c r="O13" i="34"/>
  <c r="M13" i="34"/>
  <c r="K13" i="34"/>
  <c r="I13" i="34"/>
  <c r="G13" i="34"/>
  <c r="E13" i="34"/>
  <c r="A13" i="34"/>
  <c r="C13" i="34"/>
  <c r="B13" i="34"/>
  <c r="AC12" i="34"/>
  <c r="Q12" i="34"/>
  <c r="O12" i="34"/>
  <c r="M12" i="34"/>
  <c r="K12" i="34"/>
  <c r="I12" i="34"/>
  <c r="G12" i="34"/>
  <c r="E12" i="34"/>
  <c r="A12" i="34"/>
  <c r="C12" i="34"/>
  <c r="B12" i="34"/>
  <c r="AC11" i="34"/>
  <c r="Q11" i="34"/>
  <c r="O11" i="34"/>
  <c r="M11" i="34"/>
  <c r="K11" i="34"/>
  <c r="I11" i="34"/>
  <c r="G11" i="34"/>
  <c r="E11" i="34"/>
  <c r="A11" i="34"/>
  <c r="C11" i="34"/>
  <c r="B11" i="34"/>
  <c r="AC10" i="34"/>
  <c r="Q10" i="34"/>
  <c r="O10" i="34"/>
  <c r="M10" i="34"/>
  <c r="K10" i="34"/>
  <c r="I10" i="34"/>
  <c r="G10" i="34"/>
  <c r="E10" i="34"/>
  <c r="A10" i="34"/>
  <c r="C10" i="34"/>
  <c r="B10" i="34"/>
  <c r="AC9" i="34"/>
  <c r="Q9" i="34"/>
  <c r="O9" i="34"/>
  <c r="M9" i="34"/>
  <c r="K9" i="34"/>
  <c r="I9" i="34"/>
  <c r="G9" i="34"/>
  <c r="E9" i="34"/>
  <c r="A9" i="34"/>
  <c r="C9" i="34"/>
  <c r="B9" i="34"/>
  <c r="AC8" i="34"/>
  <c r="Q8" i="34"/>
  <c r="O8" i="34"/>
  <c r="M8" i="34"/>
  <c r="K8" i="34"/>
  <c r="I8" i="34"/>
  <c r="G8" i="34"/>
  <c r="E8" i="34"/>
  <c r="C8" i="34"/>
  <c r="AC7" i="34"/>
  <c r="Q7" i="34"/>
  <c r="O7" i="34"/>
  <c r="M7" i="34"/>
  <c r="K7" i="34"/>
  <c r="I7" i="34"/>
  <c r="G7" i="34"/>
  <c r="E7" i="34"/>
  <c r="C7" i="34"/>
  <c r="A7" i="33" a="1"/>
  <c r="A7" i="33"/>
  <c r="B7" i="33"/>
  <c r="A8" i="33"/>
  <c r="B8" i="33"/>
  <c r="A24" i="33"/>
  <c r="C24" i="33"/>
  <c r="A200" i="33"/>
  <c r="C200" i="33"/>
  <c r="B200" i="33"/>
  <c r="A199" i="33"/>
  <c r="C199" i="33"/>
  <c r="B199" i="33"/>
  <c r="A198" i="33"/>
  <c r="C198" i="33"/>
  <c r="B198" i="33"/>
  <c r="A197" i="33"/>
  <c r="C197" i="33"/>
  <c r="B197" i="33"/>
  <c r="A196" i="33"/>
  <c r="C196" i="33"/>
  <c r="B196" i="33"/>
  <c r="A195" i="33"/>
  <c r="C195" i="33"/>
  <c r="B195" i="33"/>
  <c r="A194" i="33"/>
  <c r="C194" i="33"/>
  <c r="B194" i="33"/>
  <c r="A193" i="33"/>
  <c r="C193" i="33"/>
  <c r="B193" i="33"/>
  <c r="A192" i="33"/>
  <c r="C192" i="33"/>
  <c r="B192" i="33"/>
  <c r="A191" i="33"/>
  <c r="C191" i="33"/>
  <c r="B191" i="33"/>
  <c r="A190" i="33"/>
  <c r="C190" i="33"/>
  <c r="B190" i="33"/>
  <c r="A189" i="33"/>
  <c r="C189" i="33"/>
  <c r="B189" i="33"/>
  <c r="A188" i="33"/>
  <c r="C188" i="33"/>
  <c r="B188" i="33"/>
  <c r="A187" i="33"/>
  <c r="C187" i="33"/>
  <c r="B187" i="33"/>
  <c r="A186" i="33"/>
  <c r="C186" i="33"/>
  <c r="B186" i="33"/>
  <c r="A185" i="33"/>
  <c r="C185" i="33"/>
  <c r="B185" i="33"/>
  <c r="A184" i="33"/>
  <c r="C184" i="33"/>
  <c r="B184" i="33"/>
  <c r="A183" i="33"/>
  <c r="C183" i="33"/>
  <c r="B183" i="33"/>
  <c r="A182" i="33"/>
  <c r="C182" i="33"/>
  <c r="B182" i="33"/>
  <c r="A181" i="33"/>
  <c r="C181" i="33"/>
  <c r="B181" i="33"/>
  <c r="A180" i="33"/>
  <c r="C180" i="33"/>
  <c r="B180" i="33"/>
  <c r="A179" i="33"/>
  <c r="C179" i="33"/>
  <c r="B179" i="33"/>
  <c r="A178" i="33"/>
  <c r="C178" i="33"/>
  <c r="B178" i="33"/>
  <c r="A177" i="33"/>
  <c r="C177" i="33"/>
  <c r="B177" i="33"/>
  <c r="A176" i="33"/>
  <c r="C176" i="33"/>
  <c r="B176" i="33"/>
  <c r="A175" i="33"/>
  <c r="C175" i="33"/>
  <c r="B175" i="33"/>
  <c r="A174" i="33"/>
  <c r="C174" i="33"/>
  <c r="B174" i="33"/>
  <c r="A173" i="33"/>
  <c r="C173" i="33"/>
  <c r="B173" i="33"/>
  <c r="A172" i="33"/>
  <c r="C172" i="33"/>
  <c r="B172" i="33"/>
  <c r="A171" i="33"/>
  <c r="C171" i="33"/>
  <c r="B171" i="33"/>
  <c r="A170" i="33"/>
  <c r="C170" i="33"/>
  <c r="B170" i="33"/>
  <c r="A169" i="33"/>
  <c r="C169" i="33"/>
  <c r="B169" i="33"/>
  <c r="A168" i="33"/>
  <c r="C168" i="33"/>
  <c r="B168" i="33"/>
  <c r="A167" i="33"/>
  <c r="C167" i="33"/>
  <c r="B167" i="33"/>
  <c r="A166" i="33"/>
  <c r="C166" i="33"/>
  <c r="B166" i="33"/>
  <c r="A165" i="33"/>
  <c r="C165" i="33"/>
  <c r="B165" i="33"/>
  <c r="A164" i="33"/>
  <c r="C164" i="33"/>
  <c r="B164" i="33"/>
  <c r="A163" i="33"/>
  <c r="C163" i="33"/>
  <c r="B163" i="33"/>
  <c r="A162" i="33"/>
  <c r="C162" i="33"/>
  <c r="B162" i="33"/>
  <c r="A161" i="33"/>
  <c r="C161" i="33"/>
  <c r="B161" i="33"/>
  <c r="A160" i="33"/>
  <c r="C160" i="33"/>
  <c r="B160" i="33"/>
  <c r="A159" i="33"/>
  <c r="C159" i="33"/>
  <c r="B159" i="33"/>
  <c r="A158" i="33"/>
  <c r="C158" i="33"/>
  <c r="B158" i="33"/>
  <c r="A157" i="33"/>
  <c r="C157" i="33"/>
  <c r="B157" i="33"/>
  <c r="A156" i="33"/>
  <c r="C156" i="33"/>
  <c r="B156" i="33"/>
  <c r="A155" i="33"/>
  <c r="C155" i="33"/>
  <c r="B155" i="33"/>
  <c r="A154" i="33"/>
  <c r="C154" i="33"/>
  <c r="B154" i="33"/>
  <c r="A153" i="33"/>
  <c r="C153" i="33"/>
  <c r="B153" i="33"/>
  <c r="A152" i="33"/>
  <c r="C152" i="33"/>
  <c r="B152" i="33"/>
  <c r="A151" i="33"/>
  <c r="C151" i="33"/>
  <c r="B151" i="33"/>
  <c r="A150" i="33"/>
  <c r="C150" i="33"/>
  <c r="B150" i="33"/>
  <c r="A149" i="33"/>
  <c r="C149" i="33"/>
  <c r="B149" i="33"/>
  <c r="A148" i="33"/>
  <c r="C148" i="33"/>
  <c r="B148" i="33"/>
  <c r="A147" i="33"/>
  <c r="C147" i="33"/>
  <c r="B147" i="33"/>
  <c r="A146" i="33"/>
  <c r="C146" i="33"/>
  <c r="B146" i="33"/>
  <c r="A145" i="33"/>
  <c r="C145" i="33"/>
  <c r="B145" i="33"/>
  <c r="A144" i="33"/>
  <c r="C144" i="33"/>
  <c r="B144" i="33"/>
  <c r="A143" i="33"/>
  <c r="C143" i="33"/>
  <c r="B143" i="33"/>
  <c r="A142" i="33"/>
  <c r="C142" i="33"/>
  <c r="B142" i="33"/>
  <c r="A141" i="33"/>
  <c r="C141" i="33"/>
  <c r="B141" i="33"/>
  <c r="A140" i="33"/>
  <c r="C140" i="33"/>
  <c r="B140" i="33"/>
  <c r="A139" i="33"/>
  <c r="C139" i="33"/>
  <c r="B139" i="33"/>
  <c r="A138" i="33"/>
  <c r="C138" i="33"/>
  <c r="B138" i="33"/>
  <c r="A137" i="33"/>
  <c r="C137" i="33"/>
  <c r="B137" i="33"/>
  <c r="A136" i="33"/>
  <c r="C136" i="33"/>
  <c r="B136" i="33"/>
  <c r="A135" i="33"/>
  <c r="C135" i="33"/>
  <c r="B135" i="33"/>
  <c r="A134" i="33"/>
  <c r="C134" i="33"/>
  <c r="B134" i="33"/>
  <c r="A133" i="33"/>
  <c r="C133" i="33"/>
  <c r="B133" i="33"/>
  <c r="A132" i="33"/>
  <c r="C132" i="33"/>
  <c r="B132" i="33"/>
  <c r="A131" i="33"/>
  <c r="C131" i="33"/>
  <c r="B131" i="33"/>
  <c r="A130" i="33"/>
  <c r="C130" i="33"/>
  <c r="B130" i="33"/>
  <c r="A129" i="33"/>
  <c r="C129" i="33"/>
  <c r="B129" i="33"/>
  <c r="A128" i="33"/>
  <c r="C128" i="33"/>
  <c r="B128" i="33"/>
  <c r="A127" i="33"/>
  <c r="C127" i="33"/>
  <c r="B127" i="33"/>
  <c r="A126" i="33"/>
  <c r="C126" i="33"/>
  <c r="B126" i="33"/>
  <c r="A125" i="33"/>
  <c r="C125" i="33"/>
  <c r="B125" i="33"/>
  <c r="A124" i="33"/>
  <c r="C124" i="33"/>
  <c r="B124" i="33"/>
  <c r="A123" i="33"/>
  <c r="C123" i="33"/>
  <c r="B123" i="33"/>
  <c r="A122" i="33"/>
  <c r="C122" i="33"/>
  <c r="B122" i="33"/>
  <c r="A121" i="33"/>
  <c r="C121" i="33"/>
  <c r="B121" i="33"/>
  <c r="A120" i="33"/>
  <c r="C120" i="33"/>
  <c r="B120" i="33"/>
  <c r="A119" i="33"/>
  <c r="C119" i="33"/>
  <c r="B119" i="33"/>
  <c r="A118" i="33"/>
  <c r="C118" i="33"/>
  <c r="B118" i="33"/>
  <c r="A117" i="33"/>
  <c r="C117" i="33"/>
  <c r="B117" i="33"/>
  <c r="A116" i="33"/>
  <c r="C116" i="33"/>
  <c r="B116" i="33"/>
  <c r="A115" i="33"/>
  <c r="C115" i="33"/>
  <c r="B115" i="33"/>
  <c r="A114" i="33"/>
  <c r="C114" i="33"/>
  <c r="B114" i="33"/>
  <c r="A113" i="33"/>
  <c r="C113" i="33"/>
  <c r="B113" i="33"/>
  <c r="A112" i="33"/>
  <c r="C112" i="33"/>
  <c r="B112" i="33"/>
  <c r="A111" i="33"/>
  <c r="C111" i="33"/>
  <c r="B111" i="33"/>
  <c r="A110" i="33"/>
  <c r="C110" i="33"/>
  <c r="B110" i="33"/>
  <c r="A109" i="33"/>
  <c r="C109" i="33"/>
  <c r="B109" i="33"/>
  <c r="A108" i="33"/>
  <c r="C108" i="33"/>
  <c r="B108" i="33"/>
  <c r="A107" i="33"/>
  <c r="C107" i="33"/>
  <c r="B107" i="33"/>
  <c r="A106" i="33"/>
  <c r="C106" i="33"/>
  <c r="B106" i="33"/>
  <c r="A105" i="33"/>
  <c r="C105" i="33"/>
  <c r="B105" i="33"/>
  <c r="A104" i="33"/>
  <c r="C104" i="33"/>
  <c r="B104" i="33"/>
  <c r="A103" i="33"/>
  <c r="C103" i="33"/>
  <c r="B103" i="33"/>
  <c r="A102" i="33"/>
  <c r="C102" i="33"/>
  <c r="B102" i="33"/>
  <c r="A101" i="33"/>
  <c r="C101" i="33"/>
  <c r="B101" i="33"/>
  <c r="A100" i="33"/>
  <c r="C100" i="33"/>
  <c r="B100" i="33"/>
  <c r="A99" i="33"/>
  <c r="C99" i="33"/>
  <c r="B99" i="33"/>
  <c r="A98" i="33"/>
  <c r="C98" i="33"/>
  <c r="B98" i="33"/>
  <c r="A97" i="33"/>
  <c r="C97" i="33"/>
  <c r="B97" i="33"/>
  <c r="A96" i="33"/>
  <c r="C96" i="33"/>
  <c r="B96" i="33"/>
  <c r="A95" i="33"/>
  <c r="C95" i="33"/>
  <c r="B95" i="33"/>
  <c r="A94" i="33"/>
  <c r="C94" i="33"/>
  <c r="B94" i="33"/>
  <c r="A93" i="33"/>
  <c r="C93" i="33"/>
  <c r="B93" i="33"/>
  <c r="A92" i="33"/>
  <c r="C92" i="33"/>
  <c r="B92" i="33"/>
  <c r="A91" i="33"/>
  <c r="C91" i="33"/>
  <c r="B91" i="33"/>
  <c r="A90" i="33"/>
  <c r="C90" i="33"/>
  <c r="B90" i="33"/>
  <c r="A89" i="33"/>
  <c r="C89" i="33"/>
  <c r="B89" i="33"/>
  <c r="A88" i="33"/>
  <c r="C88" i="33"/>
  <c r="B88" i="33"/>
  <c r="A87" i="33"/>
  <c r="C87" i="33"/>
  <c r="B87" i="33"/>
  <c r="A86" i="33"/>
  <c r="C86" i="33"/>
  <c r="B86" i="33"/>
  <c r="A85" i="33"/>
  <c r="C85" i="33"/>
  <c r="B85" i="33"/>
  <c r="A84" i="33"/>
  <c r="C84" i="33"/>
  <c r="B84" i="33"/>
  <c r="A83" i="33"/>
  <c r="C83" i="33"/>
  <c r="B83" i="33"/>
  <c r="A82" i="33"/>
  <c r="C82" i="33"/>
  <c r="B82" i="33"/>
  <c r="A81" i="33"/>
  <c r="C81" i="33"/>
  <c r="B81" i="33"/>
  <c r="A80" i="33"/>
  <c r="C80" i="33"/>
  <c r="B80" i="33"/>
  <c r="A79" i="33"/>
  <c r="C79" i="33"/>
  <c r="B79" i="33"/>
  <c r="A78" i="33"/>
  <c r="C78" i="33"/>
  <c r="B78" i="33"/>
  <c r="A77" i="33"/>
  <c r="C77" i="33"/>
  <c r="B77" i="33"/>
  <c r="A76" i="33"/>
  <c r="C76" i="33"/>
  <c r="B76" i="33"/>
  <c r="A75" i="33"/>
  <c r="C75" i="33"/>
  <c r="B75" i="33"/>
  <c r="A74" i="33"/>
  <c r="C74" i="33"/>
  <c r="B74" i="33"/>
  <c r="A73" i="33"/>
  <c r="C73" i="33"/>
  <c r="B73" i="33"/>
  <c r="A72" i="33"/>
  <c r="C72" i="33"/>
  <c r="B72" i="33"/>
  <c r="A71" i="33"/>
  <c r="C71" i="33"/>
  <c r="B71" i="33"/>
  <c r="A70" i="33"/>
  <c r="C70" i="33"/>
  <c r="B70" i="33"/>
  <c r="A69" i="33"/>
  <c r="C69" i="33"/>
  <c r="B69" i="33"/>
  <c r="A68" i="33"/>
  <c r="C68" i="33"/>
  <c r="B68" i="33"/>
  <c r="A67" i="33"/>
  <c r="C67" i="33"/>
  <c r="B67" i="33"/>
  <c r="A66" i="33"/>
  <c r="C66" i="33"/>
  <c r="B66" i="33"/>
  <c r="A65" i="33"/>
  <c r="C65" i="33"/>
  <c r="B65" i="33"/>
  <c r="A64" i="33"/>
  <c r="C64" i="33"/>
  <c r="B64" i="33"/>
  <c r="A63" i="33"/>
  <c r="C63" i="33"/>
  <c r="B63" i="33"/>
  <c r="A62" i="33"/>
  <c r="C62" i="33"/>
  <c r="B62" i="33"/>
  <c r="A61" i="33"/>
  <c r="C61" i="33"/>
  <c r="B61" i="33"/>
  <c r="A60" i="33"/>
  <c r="C60" i="33"/>
  <c r="B60" i="33"/>
  <c r="A59" i="33"/>
  <c r="C59" i="33"/>
  <c r="B59" i="33"/>
  <c r="A58" i="33"/>
  <c r="C58" i="33"/>
  <c r="B58" i="33"/>
  <c r="A57" i="33"/>
  <c r="C57" i="33"/>
  <c r="B57" i="33"/>
  <c r="A56" i="33"/>
  <c r="C56" i="33"/>
  <c r="B56" i="33"/>
  <c r="A55" i="33"/>
  <c r="C55" i="33"/>
  <c r="B55" i="33"/>
  <c r="X54" i="33"/>
  <c r="A54" i="33"/>
  <c r="C54" i="33"/>
  <c r="B54" i="33"/>
  <c r="X53" i="33"/>
  <c r="A53" i="33"/>
  <c r="C53" i="33"/>
  <c r="B53" i="33"/>
  <c r="X52" i="33"/>
  <c r="A52" i="33"/>
  <c r="C52" i="33"/>
  <c r="B52" i="33"/>
  <c r="X51" i="33"/>
  <c r="A51" i="33"/>
  <c r="C51" i="33"/>
  <c r="B51" i="33"/>
  <c r="AC50" i="33"/>
  <c r="Q50" i="33"/>
  <c r="O50" i="33"/>
  <c r="M50" i="33"/>
  <c r="K50" i="33"/>
  <c r="I50" i="33"/>
  <c r="G50" i="33"/>
  <c r="E50" i="33"/>
  <c r="A50" i="33"/>
  <c r="C50" i="33"/>
  <c r="B50" i="33"/>
  <c r="AC49" i="33"/>
  <c r="Q49" i="33"/>
  <c r="O49" i="33"/>
  <c r="M49" i="33"/>
  <c r="K49" i="33"/>
  <c r="I49" i="33"/>
  <c r="G49" i="33"/>
  <c r="E49" i="33"/>
  <c r="A49" i="33"/>
  <c r="C49" i="33"/>
  <c r="B49" i="33"/>
  <c r="AC48" i="33"/>
  <c r="Q48" i="33"/>
  <c r="O48" i="33"/>
  <c r="M48" i="33"/>
  <c r="K48" i="33"/>
  <c r="I48" i="33"/>
  <c r="G48" i="33"/>
  <c r="E48" i="33"/>
  <c r="A48" i="33"/>
  <c r="C48" i="33"/>
  <c r="B48" i="33"/>
  <c r="AC47" i="33"/>
  <c r="Q47" i="33"/>
  <c r="O47" i="33"/>
  <c r="M47" i="33"/>
  <c r="K47" i="33"/>
  <c r="I47" i="33"/>
  <c r="G47" i="33"/>
  <c r="E47" i="33"/>
  <c r="A47" i="33"/>
  <c r="C47" i="33"/>
  <c r="B47" i="33"/>
  <c r="AC46" i="33"/>
  <c r="Q46" i="33"/>
  <c r="O46" i="33"/>
  <c r="M46" i="33"/>
  <c r="K46" i="33"/>
  <c r="I46" i="33"/>
  <c r="G46" i="33"/>
  <c r="E46" i="33"/>
  <c r="A46" i="33"/>
  <c r="C46" i="33"/>
  <c r="B46" i="33"/>
  <c r="AC45" i="33"/>
  <c r="Q45" i="33"/>
  <c r="O45" i="33"/>
  <c r="M45" i="33"/>
  <c r="K45" i="33"/>
  <c r="I45" i="33"/>
  <c r="G45" i="33"/>
  <c r="E45" i="33"/>
  <c r="A45" i="33"/>
  <c r="C45" i="33"/>
  <c r="B45" i="33"/>
  <c r="AC44" i="33"/>
  <c r="Q44" i="33"/>
  <c r="O44" i="33"/>
  <c r="M44" i="33"/>
  <c r="K44" i="33"/>
  <c r="I44" i="33"/>
  <c r="G44" i="33"/>
  <c r="E44" i="33"/>
  <c r="A44" i="33"/>
  <c r="C44" i="33"/>
  <c r="B44" i="33"/>
  <c r="AC43" i="33"/>
  <c r="Q43" i="33"/>
  <c r="O43" i="33"/>
  <c r="M43" i="33"/>
  <c r="K43" i="33"/>
  <c r="I43" i="33"/>
  <c r="G43" i="33"/>
  <c r="E43" i="33"/>
  <c r="A43" i="33"/>
  <c r="C43" i="33"/>
  <c r="B43" i="33"/>
  <c r="AC42" i="33"/>
  <c r="Q42" i="33"/>
  <c r="O42" i="33"/>
  <c r="M42" i="33"/>
  <c r="K42" i="33"/>
  <c r="I42" i="33"/>
  <c r="G42" i="33"/>
  <c r="E42" i="33"/>
  <c r="A42" i="33"/>
  <c r="C42" i="33"/>
  <c r="B42" i="33"/>
  <c r="AC41" i="33"/>
  <c r="Q41" i="33"/>
  <c r="O41" i="33"/>
  <c r="M41" i="33"/>
  <c r="K41" i="33"/>
  <c r="I41" i="33"/>
  <c r="G41" i="33"/>
  <c r="E41" i="33"/>
  <c r="A41" i="33"/>
  <c r="C41" i="33"/>
  <c r="B41" i="33"/>
  <c r="AC40" i="33"/>
  <c r="Q40" i="33"/>
  <c r="O40" i="33"/>
  <c r="M40" i="33"/>
  <c r="K40" i="33"/>
  <c r="I40" i="33"/>
  <c r="G40" i="33"/>
  <c r="E40" i="33"/>
  <c r="A40" i="33"/>
  <c r="C40" i="33"/>
  <c r="B40" i="33"/>
  <c r="AC39" i="33"/>
  <c r="Q39" i="33"/>
  <c r="O39" i="33"/>
  <c r="M39" i="33"/>
  <c r="K39" i="33"/>
  <c r="I39" i="33"/>
  <c r="G39" i="33"/>
  <c r="E39" i="33"/>
  <c r="A39" i="33"/>
  <c r="C39" i="33"/>
  <c r="B39" i="33"/>
  <c r="AC38" i="33"/>
  <c r="Q38" i="33"/>
  <c r="O38" i="33"/>
  <c r="M38" i="33"/>
  <c r="K38" i="33"/>
  <c r="I38" i="33"/>
  <c r="G38" i="33"/>
  <c r="E38" i="33"/>
  <c r="A38" i="33"/>
  <c r="C38" i="33"/>
  <c r="B38" i="33"/>
  <c r="AC37" i="33"/>
  <c r="Q37" i="33"/>
  <c r="O37" i="33"/>
  <c r="M37" i="33"/>
  <c r="K37" i="33"/>
  <c r="I37" i="33"/>
  <c r="G37" i="33"/>
  <c r="E37" i="33"/>
  <c r="A37" i="33"/>
  <c r="C37" i="33"/>
  <c r="B37" i="33"/>
  <c r="AC36" i="33"/>
  <c r="Q36" i="33"/>
  <c r="O36" i="33"/>
  <c r="M36" i="33"/>
  <c r="K36" i="33"/>
  <c r="I36" i="33"/>
  <c r="G36" i="33"/>
  <c r="E36" i="33"/>
  <c r="A36" i="33"/>
  <c r="C36" i="33"/>
  <c r="B36" i="33"/>
  <c r="AC35" i="33"/>
  <c r="Q35" i="33"/>
  <c r="O35" i="33"/>
  <c r="M35" i="33"/>
  <c r="K35" i="33"/>
  <c r="I35" i="33"/>
  <c r="G35" i="33"/>
  <c r="E35" i="33"/>
  <c r="A35" i="33"/>
  <c r="C35" i="33"/>
  <c r="B35" i="33"/>
  <c r="AC34" i="33"/>
  <c r="Q34" i="33"/>
  <c r="O34" i="33"/>
  <c r="M34" i="33"/>
  <c r="K34" i="33"/>
  <c r="I34" i="33"/>
  <c r="G34" i="33"/>
  <c r="E34" i="33"/>
  <c r="A34" i="33"/>
  <c r="C34" i="33"/>
  <c r="B34" i="33"/>
  <c r="AC33" i="33"/>
  <c r="Q33" i="33"/>
  <c r="O33" i="33"/>
  <c r="M33" i="33"/>
  <c r="K33" i="33"/>
  <c r="I33" i="33"/>
  <c r="G33" i="33"/>
  <c r="E33" i="33"/>
  <c r="A33" i="33"/>
  <c r="C33" i="33"/>
  <c r="B33" i="33"/>
  <c r="AC32" i="33"/>
  <c r="Q32" i="33"/>
  <c r="O32" i="33"/>
  <c r="M32" i="33"/>
  <c r="K32" i="33"/>
  <c r="I32" i="33"/>
  <c r="G32" i="33"/>
  <c r="E32" i="33"/>
  <c r="A32" i="33"/>
  <c r="C32" i="33"/>
  <c r="B32" i="33"/>
  <c r="AC31" i="33"/>
  <c r="Q31" i="33"/>
  <c r="O31" i="33"/>
  <c r="M31" i="33"/>
  <c r="K31" i="33"/>
  <c r="I31" i="33"/>
  <c r="G31" i="33"/>
  <c r="E31" i="33"/>
  <c r="A31" i="33"/>
  <c r="C31" i="33"/>
  <c r="B31" i="33"/>
  <c r="AC30" i="33"/>
  <c r="Q30" i="33"/>
  <c r="O30" i="33"/>
  <c r="M30" i="33"/>
  <c r="K30" i="33"/>
  <c r="I30" i="33"/>
  <c r="G30" i="33"/>
  <c r="E30" i="33"/>
  <c r="A30" i="33"/>
  <c r="C30" i="33"/>
  <c r="B30" i="33"/>
  <c r="AC29" i="33"/>
  <c r="Q29" i="33"/>
  <c r="O29" i="33"/>
  <c r="M29" i="33"/>
  <c r="K29" i="33"/>
  <c r="I29" i="33"/>
  <c r="G29" i="33"/>
  <c r="E29" i="33"/>
  <c r="A29" i="33"/>
  <c r="C29" i="33"/>
  <c r="B29" i="33"/>
  <c r="AC28" i="33"/>
  <c r="Q28" i="33"/>
  <c r="O28" i="33"/>
  <c r="M28" i="33"/>
  <c r="K28" i="33"/>
  <c r="I28" i="33"/>
  <c r="G28" i="33"/>
  <c r="E28" i="33"/>
  <c r="A28" i="33"/>
  <c r="C28" i="33"/>
  <c r="B28" i="33"/>
  <c r="AC27" i="33"/>
  <c r="Q27" i="33"/>
  <c r="O27" i="33"/>
  <c r="M27" i="33"/>
  <c r="K27" i="33"/>
  <c r="I27" i="33"/>
  <c r="G27" i="33"/>
  <c r="E27" i="33"/>
  <c r="A27" i="33"/>
  <c r="C27" i="33"/>
  <c r="B27" i="33"/>
  <c r="AC26" i="33"/>
  <c r="Q26" i="33"/>
  <c r="O26" i="33"/>
  <c r="M26" i="33"/>
  <c r="K26" i="33"/>
  <c r="I26" i="33"/>
  <c r="G26" i="33"/>
  <c r="E26" i="33"/>
  <c r="A26" i="33"/>
  <c r="C26" i="33"/>
  <c r="B26" i="33"/>
  <c r="AC25" i="33"/>
  <c r="Q25" i="33"/>
  <c r="O25" i="33"/>
  <c r="M25" i="33"/>
  <c r="K25" i="33"/>
  <c r="I25" i="33"/>
  <c r="G25" i="33"/>
  <c r="E25" i="33"/>
  <c r="A25" i="33"/>
  <c r="C25" i="33"/>
  <c r="B25" i="33"/>
  <c r="AC24" i="33"/>
  <c r="Q24" i="33"/>
  <c r="I24" i="33"/>
  <c r="G24" i="33"/>
  <c r="E24" i="33"/>
  <c r="B24" i="33"/>
  <c r="AC23" i="33"/>
  <c r="Q23" i="33"/>
  <c r="O23" i="33"/>
  <c r="M23" i="33"/>
  <c r="K23" i="33"/>
  <c r="I23" i="33"/>
  <c r="G23" i="33"/>
  <c r="E23" i="33"/>
  <c r="A23" i="33"/>
  <c r="C23" i="33"/>
  <c r="B23" i="33"/>
  <c r="AC22" i="33"/>
  <c r="Q22" i="33"/>
  <c r="O22" i="33"/>
  <c r="M22" i="33"/>
  <c r="K22" i="33"/>
  <c r="I22" i="33"/>
  <c r="G22" i="33"/>
  <c r="E22" i="33"/>
  <c r="A22" i="33"/>
  <c r="C22" i="33"/>
  <c r="B22" i="33"/>
  <c r="AC21" i="33"/>
  <c r="Q21" i="33"/>
  <c r="O21" i="33"/>
  <c r="M21" i="33"/>
  <c r="K21" i="33"/>
  <c r="I21" i="33"/>
  <c r="G21" i="33"/>
  <c r="E21" i="33"/>
  <c r="A21" i="33"/>
  <c r="C21" i="33"/>
  <c r="B21" i="33"/>
  <c r="AC20" i="33"/>
  <c r="Q20" i="33"/>
  <c r="O20" i="33"/>
  <c r="M20" i="33"/>
  <c r="K20" i="33"/>
  <c r="I20" i="33"/>
  <c r="G20" i="33"/>
  <c r="E20" i="33"/>
  <c r="A20" i="33"/>
  <c r="C20" i="33"/>
  <c r="B20" i="33"/>
  <c r="AC19" i="33"/>
  <c r="Q19" i="33"/>
  <c r="O19" i="33"/>
  <c r="M19" i="33"/>
  <c r="K19" i="33"/>
  <c r="I19" i="33"/>
  <c r="G19" i="33"/>
  <c r="E19" i="33"/>
  <c r="A19" i="33"/>
  <c r="C19" i="33"/>
  <c r="B19" i="33"/>
  <c r="AC18" i="33"/>
  <c r="Q18" i="33"/>
  <c r="O18" i="33"/>
  <c r="M18" i="33"/>
  <c r="K18" i="33"/>
  <c r="I18" i="33"/>
  <c r="G18" i="33"/>
  <c r="E18" i="33"/>
  <c r="A18" i="33"/>
  <c r="C18" i="33"/>
  <c r="B18" i="33"/>
  <c r="AC17" i="33"/>
  <c r="Q17" i="33"/>
  <c r="O17" i="33"/>
  <c r="M17" i="33"/>
  <c r="K17" i="33"/>
  <c r="I17" i="33"/>
  <c r="G17" i="33"/>
  <c r="E17" i="33"/>
  <c r="A17" i="33"/>
  <c r="C17" i="33"/>
  <c r="B17" i="33"/>
  <c r="AC16" i="33"/>
  <c r="Q16" i="33"/>
  <c r="O16" i="33"/>
  <c r="M16" i="33"/>
  <c r="K16" i="33"/>
  <c r="I16" i="33"/>
  <c r="G16" i="33"/>
  <c r="E16" i="33"/>
  <c r="A16" i="33"/>
  <c r="C16" i="33"/>
  <c r="B16" i="33"/>
  <c r="AC15" i="33"/>
  <c r="Q15" i="33"/>
  <c r="O15" i="33"/>
  <c r="M15" i="33"/>
  <c r="K15" i="33"/>
  <c r="I15" i="33"/>
  <c r="G15" i="33"/>
  <c r="E15" i="33"/>
  <c r="A15" i="33"/>
  <c r="C15" i="33"/>
  <c r="B15" i="33"/>
  <c r="AC14" i="33"/>
  <c r="Q14" i="33"/>
  <c r="O14" i="33"/>
  <c r="M14" i="33"/>
  <c r="K14" i="33"/>
  <c r="I14" i="33"/>
  <c r="G14" i="33"/>
  <c r="E14" i="33"/>
  <c r="A14" i="33"/>
  <c r="C14" i="33"/>
  <c r="B14" i="33"/>
  <c r="AC13" i="33"/>
  <c r="Q13" i="33"/>
  <c r="O13" i="33"/>
  <c r="M13" i="33"/>
  <c r="K13" i="33"/>
  <c r="I13" i="33"/>
  <c r="G13" i="33"/>
  <c r="E13" i="33"/>
  <c r="A13" i="33"/>
  <c r="C13" i="33"/>
  <c r="B13" i="33"/>
  <c r="AC12" i="33"/>
  <c r="Q12" i="33"/>
  <c r="O12" i="33"/>
  <c r="M12" i="33"/>
  <c r="K12" i="33"/>
  <c r="I12" i="33"/>
  <c r="G12" i="33"/>
  <c r="E12" i="33"/>
  <c r="A12" i="33"/>
  <c r="C12" i="33"/>
  <c r="B12" i="33"/>
  <c r="AC11" i="33"/>
  <c r="Q11" i="33"/>
  <c r="O11" i="33"/>
  <c r="M11" i="33"/>
  <c r="K11" i="33"/>
  <c r="I11" i="33"/>
  <c r="G11" i="33"/>
  <c r="E11" i="33"/>
  <c r="A11" i="33"/>
  <c r="C11" i="33"/>
  <c r="B11" i="33"/>
  <c r="AC10" i="33"/>
  <c r="Q10" i="33"/>
  <c r="O10" i="33"/>
  <c r="M10" i="33"/>
  <c r="K10" i="33"/>
  <c r="I10" i="33"/>
  <c r="G10" i="33"/>
  <c r="E10" i="33"/>
  <c r="A10" i="33"/>
  <c r="C10" i="33"/>
  <c r="B10" i="33"/>
  <c r="AC9" i="33"/>
  <c r="Q9" i="33"/>
  <c r="O9" i="33"/>
  <c r="M9" i="33"/>
  <c r="K9" i="33"/>
  <c r="I9" i="33"/>
  <c r="G9" i="33"/>
  <c r="E9" i="33"/>
  <c r="A9" i="33"/>
  <c r="C9" i="33"/>
  <c r="B9" i="33"/>
  <c r="AC8" i="33"/>
  <c r="Q8" i="33"/>
  <c r="O8" i="33"/>
  <c r="M8" i="33"/>
  <c r="K8" i="33"/>
  <c r="I8" i="33"/>
  <c r="G8" i="33"/>
  <c r="E8" i="33"/>
  <c r="C8" i="33"/>
  <c r="AC7" i="33"/>
  <c r="Q7" i="33"/>
  <c r="O7" i="33"/>
  <c r="M7" i="33"/>
  <c r="K7" i="33"/>
  <c r="I7" i="33"/>
  <c r="G7" i="33"/>
  <c r="E7" i="33"/>
  <c r="C7" i="33"/>
  <c r="A7" i="32" a="1"/>
  <c r="A200" i="32"/>
  <c r="C200" i="32"/>
  <c r="B200" i="32"/>
  <c r="A199" i="32"/>
  <c r="C199" i="32"/>
  <c r="B199" i="32"/>
  <c r="A198" i="32"/>
  <c r="C198" i="32"/>
  <c r="B198" i="32"/>
  <c r="A197" i="32"/>
  <c r="C197" i="32"/>
  <c r="B197" i="32"/>
  <c r="A196" i="32"/>
  <c r="C196" i="32"/>
  <c r="B196" i="32"/>
  <c r="A195" i="32"/>
  <c r="C195" i="32"/>
  <c r="B195" i="32"/>
  <c r="A194" i="32"/>
  <c r="C194" i="32"/>
  <c r="B194" i="32"/>
  <c r="A193" i="32"/>
  <c r="C193" i="32"/>
  <c r="B193" i="32"/>
  <c r="A192" i="32"/>
  <c r="C192" i="32"/>
  <c r="B192" i="32"/>
  <c r="A191" i="32"/>
  <c r="C191" i="32"/>
  <c r="B191" i="32"/>
  <c r="A190" i="32"/>
  <c r="C190" i="32"/>
  <c r="B190" i="32"/>
  <c r="A189" i="32"/>
  <c r="C189" i="32"/>
  <c r="B189" i="32"/>
  <c r="A188" i="32"/>
  <c r="C188" i="32"/>
  <c r="B188" i="32"/>
  <c r="A187" i="32"/>
  <c r="C187" i="32"/>
  <c r="B187" i="32"/>
  <c r="A186" i="32"/>
  <c r="C186" i="32"/>
  <c r="B186" i="32"/>
  <c r="A185" i="32"/>
  <c r="C185" i="32"/>
  <c r="B185" i="32"/>
  <c r="A184" i="32"/>
  <c r="C184" i="32"/>
  <c r="B184" i="32"/>
  <c r="A183" i="32"/>
  <c r="C183" i="32"/>
  <c r="B183" i="32"/>
  <c r="A182" i="32"/>
  <c r="C182" i="32"/>
  <c r="B182" i="32"/>
  <c r="A181" i="32"/>
  <c r="C181" i="32"/>
  <c r="B181" i="32"/>
  <c r="A180" i="32"/>
  <c r="C180" i="32"/>
  <c r="B180" i="32"/>
  <c r="A179" i="32"/>
  <c r="C179" i="32"/>
  <c r="B179" i="32"/>
  <c r="A178" i="32"/>
  <c r="C178" i="32"/>
  <c r="B178" i="32"/>
  <c r="A177" i="32"/>
  <c r="C177" i="32"/>
  <c r="B177" i="32"/>
  <c r="A176" i="32"/>
  <c r="C176" i="32"/>
  <c r="B176" i="32"/>
  <c r="A175" i="32"/>
  <c r="C175" i="32"/>
  <c r="B175" i="32"/>
  <c r="A174" i="32"/>
  <c r="C174" i="32"/>
  <c r="B174" i="32"/>
  <c r="A173" i="32"/>
  <c r="C173" i="32"/>
  <c r="B173" i="32"/>
  <c r="A172" i="32"/>
  <c r="C172" i="32"/>
  <c r="B172" i="32"/>
  <c r="A171" i="32"/>
  <c r="C171" i="32"/>
  <c r="B171" i="32"/>
  <c r="A170" i="32"/>
  <c r="C170" i="32"/>
  <c r="B170" i="32"/>
  <c r="A169" i="32"/>
  <c r="C169" i="32"/>
  <c r="B169" i="32"/>
  <c r="A168" i="32"/>
  <c r="C168" i="32"/>
  <c r="B168" i="32"/>
  <c r="A167" i="32"/>
  <c r="C167" i="32"/>
  <c r="B167" i="32"/>
  <c r="A166" i="32"/>
  <c r="C166" i="32"/>
  <c r="B166" i="32"/>
  <c r="A165" i="32"/>
  <c r="C165" i="32"/>
  <c r="B165" i="32"/>
  <c r="A164" i="32"/>
  <c r="C164" i="32"/>
  <c r="B164" i="32"/>
  <c r="A163" i="32"/>
  <c r="C163" i="32"/>
  <c r="B163" i="32"/>
  <c r="A162" i="32"/>
  <c r="C162" i="32"/>
  <c r="B162" i="32"/>
  <c r="A161" i="32"/>
  <c r="C161" i="32"/>
  <c r="B161" i="32"/>
  <c r="A160" i="32"/>
  <c r="C160" i="32"/>
  <c r="B160" i="32"/>
  <c r="A159" i="32"/>
  <c r="C159" i="32"/>
  <c r="B159" i="32"/>
  <c r="A158" i="32"/>
  <c r="C158" i="32"/>
  <c r="B158" i="32"/>
  <c r="A157" i="32"/>
  <c r="C157" i="32"/>
  <c r="B157" i="32"/>
  <c r="A156" i="32"/>
  <c r="C156" i="32"/>
  <c r="B156" i="32"/>
  <c r="A155" i="32"/>
  <c r="C155" i="32"/>
  <c r="B155" i="32"/>
  <c r="A154" i="32"/>
  <c r="C154" i="32"/>
  <c r="B154" i="32"/>
  <c r="A153" i="32"/>
  <c r="C153" i="32"/>
  <c r="B153" i="32"/>
  <c r="A152" i="32"/>
  <c r="C152" i="32"/>
  <c r="B152" i="32"/>
  <c r="A151" i="32"/>
  <c r="C151" i="32"/>
  <c r="B151" i="32"/>
  <c r="A150" i="32"/>
  <c r="C150" i="32"/>
  <c r="B150" i="32"/>
  <c r="A149" i="32"/>
  <c r="C149" i="32"/>
  <c r="B149" i="32"/>
  <c r="A148" i="32"/>
  <c r="C148" i="32"/>
  <c r="B148" i="32"/>
  <c r="A147" i="32"/>
  <c r="C147" i="32"/>
  <c r="B147" i="32"/>
  <c r="A146" i="32"/>
  <c r="C146" i="32"/>
  <c r="B146" i="32"/>
  <c r="A145" i="32"/>
  <c r="C145" i="32"/>
  <c r="B145" i="32"/>
  <c r="A144" i="32"/>
  <c r="C144" i="32"/>
  <c r="B144" i="32"/>
  <c r="A143" i="32"/>
  <c r="C143" i="32"/>
  <c r="B143" i="32"/>
  <c r="A142" i="32"/>
  <c r="C142" i="32"/>
  <c r="B142" i="32"/>
  <c r="A141" i="32"/>
  <c r="C141" i="32"/>
  <c r="B141" i="32"/>
  <c r="A140" i="32"/>
  <c r="C140" i="32"/>
  <c r="B140" i="32"/>
  <c r="A139" i="32"/>
  <c r="C139" i="32"/>
  <c r="B139" i="32"/>
  <c r="A138" i="32"/>
  <c r="C138" i="32"/>
  <c r="B138" i="32"/>
  <c r="A137" i="32"/>
  <c r="C137" i="32"/>
  <c r="B137" i="32"/>
  <c r="A136" i="32"/>
  <c r="C136" i="32"/>
  <c r="B136" i="32"/>
  <c r="A135" i="32"/>
  <c r="C135" i="32"/>
  <c r="B135" i="32"/>
  <c r="A134" i="32"/>
  <c r="C134" i="32"/>
  <c r="B134" i="32"/>
  <c r="A133" i="32"/>
  <c r="C133" i="32"/>
  <c r="B133" i="32"/>
  <c r="A132" i="32"/>
  <c r="C132" i="32"/>
  <c r="B132" i="32"/>
  <c r="A131" i="32"/>
  <c r="C131" i="32"/>
  <c r="B131" i="32"/>
  <c r="A130" i="32"/>
  <c r="C130" i="32"/>
  <c r="B130" i="32"/>
  <c r="A129" i="32"/>
  <c r="C129" i="32"/>
  <c r="B129" i="32"/>
  <c r="A128" i="32"/>
  <c r="C128" i="32"/>
  <c r="B128" i="32"/>
  <c r="A127" i="32"/>
  <c r="C127" i="32"/>
  <c r="B127" i="32"/>
  <c r="A126" i="32"/>
  <c r="C126" i="32"/>
  <c r="B126" i="32"/>
  <c r="A125" i="32"/>
  <c r="C125" i="32"/>
  <c r="B125" i="32"/>
  <c r="A124" i="32"/>
  <c r="C124" i="32"/>
  <c r="B124" i="32"/>
  <c r="A123" i="32"/>
  <c r="C123" i="32"/>
  <c r="B123" i="32"/>
  <c r="A122" i="32"/>
  <c r="C122" i="32"/>
  <c r="B122" i="32"/>
  <c r="A121" i="32"/>
  <c r="C121" i="32"/>
  <c r="B121" i="32"/>
  <c r="A120" i="32"/>
  <c r="C120" i="32"/>
  <c r="B120" i="32"/>
  <c r="A119" i="32"/>
  <c r="C119" i="32"/>
  <c r="B119" i="32"/>
  <c r="A118" i="32"/>
  <c r="C118" i="32"/>
  <c r="B118" i="32"/>
  <c r="A117" i="32"/>
  <c r="C117" i="32"/>
  <c r="B117" i="32"/>
  <c r="A116" i="32"/>
  <c r="C116" i="32"/>
  <c r="B116" i="32"/>
  <c r="A115" i="32"/>
  <c r="C115" i="32"/>
  <c r="B115" i="32"/>
  <c r="A114" i="32"/>
  <c r="C114" i="32"/>
  <c r="B114" i="32"/>
  <c r="A113" i="32"/>
  <c r="C113" i="32"/>
  <c r="B113" i="32"/>
  <c r="A112" i="32"/>
  <c r="C112" i="32"/>
  <c r="B112" i="32"/>
  <c r="A111" i="32"/>
  <c r="C111" i="32"/>
  <c r="B111" i="32"/>
  <c r="A110" i="32"/>
  <c r="C110" i="32"/>
  <c r="B110" i="32"/>
  <c r="A109" i="32"/>
  <c r="C109" i="32"/>
  <c r="B109" i="32"/>
  <c r="A108" i="32"/>
  <c r="C108" i="32"/>
  <c r="B108" i="32"/>
  <c r="A107" i="32"/>
  <c r="C107" i="32"/>
  <c r="B107" i="32"/>
  <c r="A106" i="32"/>
  <c r="C106" i="32"/>
  <c r="B106" i="32"/>
  <c r="A105" i="32"/>
  <c r="C105" i="32"/>
  <c r="B105" i="32"/>
  <c r="A104" i="32"/>
  <c r="C104" i="32"/>
  <c r="B104" i="32"/>
  <c r="A103" i="32"/>
  <c r="C103" i="32"/>
  <c r="B103" i="32"/>
  <c r="A102" i="32"/>
  <c r="C102" i="32"/>
  <c r="B102" i="32"/>
  <c r="A101" i="32"/>
  <c r="C101" i="32"/>
  <c r="B101" i="32"/>
  <c r="A100" i="32"/>
  <c r="C100" i="32"/>
  <c r="B100" i="32"/>
  <c r="A99" i="32"/>
  <c r="C99" i="32"/>
  <c r="B99" i="32"/>
  <c r="A98" i="32"/>
  <c r="C98" i="32"/>
  <c r="B98" i="32"/>
  <c r="A97" i="32"/>
  <c r="C97" i="32"/>
  <c r="B97" i="32"/>
  <c r="A96" i="32"/>
  <c r="C96" i="32"/>
  <c r="B96" i="32"/>
  <c r="A95" i="32"/>
  <c r="C95" i="32"/>
  <c r="B95" i="32"/>
  <c r="A94" i="32"/>
  <c r="C94" i="32"/>
  <c r="B94" i="32"/>
  <c r="A93" i="32"/>
  <c r="C93" i="32"/>
  <c r="B93" i="32"/>
  <c r="A92" i="32"/>
  <c r="C92" i="32"/>
  <c r="B92" i="32"/>
  <c r="A91" i="32"/>
  <c r="C91" i="32"/>
  <c r="B91" i="32"/>
  <c r="A90" i="32"/>
  <c r="C90" i="32"/>
  <c r="B90" i="32"/>
  <c r="A89" i="32"/>
  <c r="C89" i="32"/>
  <c r="B89" i="32"/>
  <c r="A88" i="32"/>
  <c r="C88" i="32"/>
  <c r="B88" i="32"/>
  <c r="A87" i="32"/>
  <c r="C87" i="32"/>
  <c r="B87" i="32"/>
  <c r="A86" i="32"/>
  <c r="C86" i="32"/>
  <c r="B86" i="32"/>
  <c r="A85" i="32"/>
  <c r="C85" i="32"/>
  <c r="B85" i="32"/>
  <c r="A84" i="32"/>
  <c r="C84" i="32"/>
  <c r="B84" i="32"/>
  <c r="A83" i="32"/>
  <c r="C83" i="32"/>
  <c r="B83" i="32"/>
  <c r="A82" i="32"/>
  <c r="C82" i="32"/>
  <c r="B82" i="32"/>
  <c r="A81" i="32"/>
  <c r="C81" i="32"/>
  <c r="B81" i="32"/>
  <c r="A80" i="32"/>
  <c r="C80" i="32"/>
  <c r="B80" i="32"/>
  <c r="A79" i="32"/>
  <c r="C79" i="32"/>
  <c r="B79" i="32"/>
  <c r="A78" i="32"/>
  <c r="C78" i="32"/>
  <c r="B78" i="32"/>
  <c r="A77" i="32"/>
  <c r="C77" i="32"/>
  <c r="B77" i="32"/>
  <c r="A76" i="32"/>
  <c r="C76" i="32"/>
  <c r="B76" i="32"/>
  <c r="A75" i="32"/>
  <c r="C75" i="32"/>
  <c r="B75" i="32"/>
  <c r="A74" i="32"/>
  <c r="C74" i="32"/>
  <c r="B74" i="32"/>
  <c r="A73" i="32"/>
  <c r="C73" i="32"/>
  <c r="B73" i="32"/>
  <c r="A72" i="32"/>
  <c r="C72" i="32"/>
  <c r="B72" i="32"/>
  <c r="A71" i="32"/>
  <c r="C71" i="32"/>
  <c r="B71" i="32"/>
  <c r="A70" i="32"/>
  <c r="C70" i="32"/>
  <c r="B70" i="32"/>
  <c r="A69" i="32"/>
  <c r="C69" i="32"/>
  <c r="B69" i="32"/>
  <c r="A68" i="32"/>
  <c r="C68" i="32"/>
  <c r="B68" i="32"/>
  <c r="A67" i="32"/>
  <c r="C67" i="32"/>
  <c r="B67" i="32"/>
  <c r="A66" i="32"/>
  <c r="C66" i="32"/>
  <c r="B66" i="32"/>
  <c r="A65" i="32"/>
  <c r="C65" i="32"/>
  <c r="B65" i="32"/>
  <c r="A64" i="32"/>
  <c r="C64" i="32"/>
  <c r="B64" i="32"/>
  <c r="A63" i="32"/>
  <c r="C63" i="32"/>
  <c r="B63" i="32"/>
  <c r="A62" i="32"/>
  <c r="C62" i="32"/>
  <c r="B62" i="32"/>
  <c r="A61" i="32"/>
  <c r="C61" i="32"/>
  <c r="B61" i="32"/>
  <c r="A60" i="32"/>
  <c r="C60" i="32"/>
  <c r="B60" i="32"/>
  <c r="A59" i="32"/>
  <c r="C59" i="32"/>
  <c r="B59" i="32"/>
  <c r="A58" i="32"/>
  <c r="C58" i="32"/>
  <c r="B58" i="32"/>
  <c r="A57" i="32"/>
  <c r="C57" i="32"/>
  <c r="B57" i="32"/>
  <c r="A56" i="32"/>
  <c r="C56" i="32"/>
  <c r="B56" i="32"/>
  <c r="A55" i="32"/>
  <c r="C55" i="32"/>
  <c r="B55" i="32"/>
  <c r="X54" i="32"/>
  <c r="A54" i="32"/>
  <c r="C54" i="32"/>
  <c r="B54" i="32"/>
  <c r="X53" i="32"/>
  <c r="A53" i="32"/>
  <c r="C53" i="32"/>
  <c r="B53" i="32"/>
  <c r="X52" i="32"/>
  <c r="A52" i="32"/>
  <c r="C52" i="32"/>
  <c r="B52" i="32"/>
  <c r="X51" i="32"/>
  <c r="A51" i="32"/>
  <c r="C51" i="32"/>
  <c r="B51" i="32"/>
  <c r="AC50" i="32"/>
  <c r="Q50" i="32"/>
  <c r="O50" i="32"/>
  <c r="M50" i="32"/>
  <c r="K50" i="32"/>
  <c r="I50" i="32"/>
  <c r="E50" i="32"/>
  <c r="A50" i="32"/>
  <c r="C50" i="32"/>
  <c r="B50" i="32"/>
  <c r="AC49" i="32"/>
  <c r="Q49" i="32"/>
  <c r="O49" i="32"/>
  <c r="M49" i="32"/>
  <c r="K49" i="32"/>
  <c r="I49" i="32"/>
  <c r="E49" i="32"/>
  <c r="A49" i="32"/>
  <c r="C49" i="32"/>
  <c r="B49" i="32"/>
  <c r="AC48" i="32"/>
  <c r="Q48" i="32"/>
  <c r="O48" i="32"/>
  <c r="M48" i="32"/>
  <c r="K48" i="32"/>
  <c r="I48" i="32"/>
  <c r="E48" i="32"/>
  <c r="A48" i="32"/>
  <c r="C48" i="32"/>
  <c r="B48" i="32"/>
  <c r="AC47" i="32"/>
  <c r="Q47" i="32"/>
  <c r="O47" i="32"/>
  <c r="M47" i="32"/>
  <c r="K47" i="32"/>
  <c r="I47" i="32"/>
  <c r="E47" i="32"/>
  <c r="A47" i="32"/>
  <c r="C47" i="32"/>
  <c r="B47" i="32"/>
  <c r="AC46" i="32"/>
  <c r="Q46" i="32"/>
  <c r="O46" i="32"/>
  <c r="M46" i="32"/>
  <c r="K46" i="32"/>
  <c r="I46" i="32"/>
  <c r="E46" i="32"/>
  <c r="A46" i="32"/>
  <c r="C46" i="32"/>
  <c r="B46" i="32"/>
  <c r="AC45" i="32"/>
  <c r="Q45" i="32"/>
  <c r="O45" i="32"/>
  <c r="M45" i="32"/>
  <c r="K45" i="32"/>
  <c r="I45" i="32"/>
  <c r="E45" i="32"/>
  <c r="A45" i="32"/>
  <c r="C45" i="32"/>
  <c r="B45" i="32"/>
  <c r="AC44" i="32"/>
  <c r="Q44" i="32"/>
  <c r="O44" i="32"/>
  <c r="M44" i="32"/>
  <c r="K44" i="32"/>
  <c r="I44" i="32"/>
  <c r="E44" i="32"/>
  <c r="A44" i="32"/>
  <c r="C44" i="32"/>
  <c r="B44" i="32"/>
  <c r="AC43" i="32"/>
  <c r="Q43" i="32"/>
  <c r="O43" i="32"/>
  <c r="M43" i="32"/>
  <c r="K43" i="32"/>
  <c r="I43" i="32"/>
  <c r="E43" i="32"/>
  <c r="A43" i="32"/>
  <c r="C43" i="32"/>
  <c r="B43" i="32"/>
  <c r="AC42" i="32"/>
  <c r="Q42" i="32"/>
  <c r="O42" i="32"/>
  <c r="M42" i="32"/>
  <c r="K42" i="32"/>
  <c r="I42" i="32"/>
  <c r="E42" i="32"/>
  <c r="A42" i="32"/>
  <c r="C42" i="32"/>
  <c r="B42" i="32"/>
  <c r="AC41" i="32"/>
  <c r="Q41" i="32"/>
  <c r="O41" i="32"/>
  <c r="M41" i="32"/>
  <c r="K41" i="32"/>
  <c r="I41" i="32"/>
  <c r="E41" i="32"/>
  <c r="A41" i="32"/>
  <c r="C41" i="32"/>
  <c r="B41" i="32"/>
  <c r="AC40" i="32"/>
  <c r="Q40" i="32"/>
  <c r="O40" i="32"/>
  <c r="M40" i="32"/>
  <c r="K40" i="32"/>
  <c r="I40" i="32"/>
  <c r="E40" i="32"/>
  <c r="A40" i="32"/>
  <c r="C40" i="32"/>
  <c r="B40" i="32"/>
  <c r="AC39" i="32"/>
  <c r="Q39" i="32"/>
  <c r="O39" i="32"/>
  <c r="M39" i="32"/>
  <c r="K39" i="32"/>
  <c r="I39" i="32"/>
  <c r="E39" i="32"/>
  <c r="A39" i="32"/>
  <c r="C39" i="32"/>
  <c r="B39" i="32"/>
  <c r="AC38" i="32"/>
  <c r="Q38" i="32"/>
  <c r="O38" i="32"/>
  <c r="M38" i="32"/>
  <c r="K38" i="32"/>
  <c r="I38" i="32"/>
  <c r="E38" i="32"/>
  <c r="A38" i="32"/>
  <c r="C38" i="32"/>
  <c r="B38" i="32"/>
  <c r="AC37" i="32"/>
  <c r="Q37" i="32"/>
  <c r="O37" i="32"/>
  <c r="M37" i="32"/>
  <c r="K37" i="32"/>
  <c r="I37" i="32"/>
  <c r="E37" i="32"/>
  <c r="A37" i="32"/>
  <c r="C37" i="32"/>
  <c r="B37" i="32"/>
  <c r="AC36" i="32"/>
  <c r="Q36" i="32"/>
  <c r="O36" i="32"/>
  <c r="M36" i="32"/>
  <c r="K36" i="32"/>
  <c r="I36" i="32"/>
  <c r="E36" i="32"/>
  <c r="A36" i="32"/>
  <c r="C36" i="32"/>
  <c r="B36" i="32"/>
  <c r="AC35" i="32"/>
  <c r="Q35" i="32"/>
  <c r="O35" i="32"/>
  <c r="M35" i="32"/>
  <c r="K35" i="32"/>
  <c r="I35" i="32"/>
  <c r="E35" i="32"/>
  <c r="A35" i="32"/>
  <c r="C35" i="32"/>
  <c r="B35" i="32"/>
  <c r="AC34" i="32"/>
  <c r="Q34" i="32"/>
  <c r="O34" i="32"/>
  <c r="M34" i="32"/>
  <c r="K34" i="32"/>
  <c r="I34" i="32"/>
  <c r="E34" i="32"/>
  <c r="A34" i="32"/>
  <c r="C34" i="32"/>
  <c r="B34" i="32"/>
  <c r="AC33" i="32"/>
  <c r="Q33" i="32"/>
  <c r="O33" i="32"/>
  <c r="M33" i="32"/>
  <c r="K33" i="32"/>
  <c r="I33" i="32"/>
  <c r="E33" i="32"/>
  <c r="A33" i="32"/>
  <c r="C33" i="32"/>
  <c r="B33" i="32"/>
  <c r="AC32" i="32"/>
  <c r="Q32" i="32"/>
  <c r="O32" i="32"/>
  <c r="M32" i="32"/>
  <c r="K32" i="32"/>
  <c r="I32" i="32"/>
  <c r="E32" i="32"/>
  <c r="A32" i="32"/>
  <c r="C32" i="32"/>
  <c r="B32" i="32"/>
  <c r="AC31" i="32"/>
  <c r="Q31" i="32"/>
  <c r="O31" i="32"/>
  <c r="M31" i="32"/>
  <c r="K31" i="32"/>
  <c r="I31" i="32"/>
  <c r="E31" i="32"/>
  <c r="A31" i="32"/>
  <c r="C31" i="32"/>
  <c r="B31" i="32"/>
  <c r="AC30" i="32"/>
  <c r="Q30" i="32"/>
  <c r="O30" i="32"/>
  <c r="M30" i="32"/>
  <c r="K30" i="32"/>
  <c r="I30" i="32"/>
  <c r="E30" i="32"/>
  <c r="A30" i="32"/>
  <c r="C30" i="32"/>
  <c r="B30" i="32"/>
  <c r="AC29" i="32"/>
  <c r="Q29" i="32"/>
  <c r="O29" i="32"/>
  <c r="M29" i="32"/>
  <c r="K29" i="32"/>
  <c r="I29" i="32"/>
  <c r="E29" i="32"/>
  <c r="A29" i="32"/>
  <c r="C29" i="32"/>
  <c r="B29" i="32"/>
  <c r="AC28" i="32"/>
  <c r="Q28" i="32"/>
  <c r="O28" i="32"/>
  <c r="M28" i="32"/>
  <c r="K28" i="32"/>
  <c r="I28" i="32"/>
  <c r="E28" i="32"/>
  <c r="A28" i="32"/>
  <c r="C28" i="32"/>
  <c r="B28" i="32"/>
  <c r="AC27" i="32"/>
  <c r="Q27" i="32"/>
  <c r="O27" i="32"/>
  <c r="M27" i="32"/>
  <c r="K27" i="32"/>
  <c r="I27" i="32"/>
  <c r="E27" i="32"/>
  <c r="A27" i="32"/>
  <c r="C27" i="32"/>
  <c r="B27" i="32"/>
  <c r="AC26" i="32"/>
  <c r="Q26" i="32"/>
  <c r="O26" i="32"/>
  <c r="M26" i="32"/>
  <c r="K26" i="32"/>
  <c r="I26" i="32"/>
  <c r="E26" i="32"/>
  <c r="A26" i="32"/>
  <c r="C26" i="32"/>
  <c r="B26" i="32"/>
  <c r="AC25" i="32"/>
  <c r="Q25" i="32"/>
  <c r="O25" i="32"/>
  <c r="M25" i="32"/>
  <c r="K25" i="32"/>
  <c r="I25" i="32"/>
  <c r="E25" i="32"/>
  <c r="A25" i="32"/>
  <c r="C25" i="32"/>
  <c r="B25" i="32"/>
  <c r="AC24" i="32"/>
  <c r="Q24" i="32"/>
  <c r="I24" i="32"/>
  <c r="E24" i="32"/>
  <c r="A24" i="32"/>
  <c r="B24" i="32"/>
  <c r="AC23" i="32"/>
  <c r="Q23" i="32"/>
  <c r="O23" i="32"/>
  <c r="M23" i="32"/>
  <c r="K23" i="32"/>
  <c r="I23" i="32"/>
  <c r="E23" i="32"/>
  <c r="A23" i="32"/>
  <c r="C23" i="32"/>
  <c r="B23" i="32"/>
  <c r="AC22" i="32"/>
  <c r="Q22" i="32"/>
  <c r="O22" i="32"/>
  <c r="M22" i="32"/>
  <c r="K22" i="32"/>
  <c r="I22" i="32"/>
  <c r="E22" i="32"/>
  <c r="A22" i="32"/>
  <c r="C22" i="32"/>
  <c r="B22" i="32"/>
  <c r="AC21" i="32"/>
  <c r="Q21" i="32"/>
  <c r="O21" i="32"/>
  <c r="M21" i="32"/>
  <c r="K21" i="32"/>
  <c r="I21" i="32"/>
  <c r="E21" i="32"/>
  <c r="A21" i="32"/>
  <c r="C21" i="32"/>
  <c r="B21" i="32"/>
  <c r="AC20" i="32"/>
  <c r="Q20" i="32"/>
  <c r="O20" i="32"/>
  <c r="M20" i="32"/>
  <c r="K20" i="32"/>
  <c r="I20" i="32"/>
  <c r="E20" i="32"/>
  <c r="A20" i="32"/>
  <c r="C20" i="32"/>
  <c r="B20" i="32"/>
  <c r="AC19" i="32"/>
  <c r="Q19" i="32"/>
  <c r="O19" i="32"/>
  <c r="M19" i="32"/>
  <c r="K19" i="32"/>
  <c r="I19" i="32"/>
  <c r="E19" i="32"/>
  <c r="A19" i="32"/>
  <c r="C19" i="32"/>
  <c r="B19" i="32"/>
  <c r="AC18" i="32"/>
  <c r="Q18" i="32"/>
  <c r="O18" i="32"/>
  <c r="M18" i="32"/>
  <c r="K18" i="32"/>
  <c r="I18" i="32"/>
  <c r="E18" i="32"/>
  <c r="A18" i="32"/>
  <c r="C18" i="32"/>
  <c r="B18" i="32"/>
  <c r="AC17" i="32"/>
  <c r="Q17" i="32"/>
  <c r="O17" i="32"/>
  <c r="M17" i="32"/>
  <c r="K17" i="32"/>
  <c r="I17" i="32"/>
  <c r="E17" i="32"/>
  <c r="A17" i="32"/>
  <c r="C17" i="32"/>
  <c r="B17" i="32"/>
  <c r="AC16" i="32"/>
  <c r="Q16" i="32"/>
  <c r="O16" i="32"/>
  <c r="M16" i="32"/>
  <c r="K16" i="32"/>
  <c r="I16" i="32"/>
  <c r="E16" i="32"/>
  <c r="A16" i="32"/>
  <c r="C16" i="32"/>
  <c r="B16" i="32"/>
  <c r="AC15" i="32"/>
  <c r="Q15" i="32"/>
  <c r="O15" i="32"/>
  <c r="M15" i="32"/>
  <c r="K15" i="32"/>
  <c r="I15" i="32"/>
  <c r="E15" i="32"/>
  <c r="A15" i="32"/>
  <c r="C15" i="32"/>
  <c r="B15" i="32"/>
  <c r="AC14" i="32"/>
  <c r="Q14" i="32"/>
  <c r="O14" i="32"/>
  <c r="M14" i="32"/>
  <c r="K14" i="32"/>
  <c r="I14" i="32"/>
  <c r="E14" i="32"/>
  <c r="A14" i="32"/>
  <c r="C14" i="32"/>
  <c r="B14" i="32"/>
  <c r="AC13" i="32"/>
  <c r="Q13" i="32"/>
  <c r="O13" i="32"/>
  <c r="M13" i="32"/>
  <c r="K13" i="32"/>
  <c r="I13" i="32"/>
  <c r="E13" i="32"/>
  <c r="A13" i="32"/>
  <c r="C13" i="32"/>
  <c r="B13" i="32"/>
  <c r="AC12" i="32"/>
  <c r="Q12" i="32"/>
  <c r="O12" i="32"/>
  <c r="M12" i="32"/>
  <c r="K12" i="32"/>
  <c r="I12" i="32"/>
  <c r="E12" i="32"/>
  <c r="A12" i="32"/>
  <c r="C12" i="32"/>
  <c r="B12" i="32"/>
  <c r="AC11" i="32"/>
  <c r="Q11" i="32"/>
  <c r="O11" i="32"/>
  <c r="M11" i="32"/>
  <c r="K11" i="32"/>
  <c r="I11" i="32"/>
  <c r="E11" i="32"/>
  <c r="A11" i="32"/>
  <c r="C11" i="32"/>
  <c r="B11" i="32"/>
  <c r="AC10" i="32"/>
  <c r="Q10" i="32"/>
  <c r="O10" i="32"/>
  <c r="M10" i="32"/>
  <c r="K10" i="32"/>
  <c r="I10" i="32"/>
  <c r="E10" i="32"/>
  <c r="A10" i="32"/>
  <c r="C10" i="32"/>
  <c r="B10" i="32"/>
  <c r="AC9" i="32"/>
  <c r="Q9" i="32"/>
  <c r="O9" i="32"/>
  <c r="M9" i="32"/>
  <c r="K9" i="32"/>
  <c r="I9" i="32"/>
  <c r="E9" i="32"/>
  <c r="A9" i="32"/>
  <c r="C9" i="32"/>
  <c r="B9" i="32"/>
  <c r="AC8" i="32"/>
  <c r="Q8" i="32"/>
  <c r="O8" i="32"/>
  <c r="M8" i="32"/>
  <c r="K8" i="32"/>
  <c r="I8" i="32"/>
  <c r="E8" i="32"/>
  <c r="A8" i="32"/>
  <c r="C8" i="32"/>
  <c r="B8" i="32"/>
  <c r="AC7" i="32"/>
  <c r="Q7" i="32"/>
  <c r="O7" i="32"/>
  <c r="M7" i="32"/>
  <c r="K7" i="32"/>
  <c r="I7" i="32"/>
  <c r="G7" i="32"/>
  <c r="E7" i="32"/>
  <c r="A7" i="32"/>
  <c r="C7" i="32"/>
  <c r="B7" i="32"/>
  <c r="AC8" i="30"/>
  <c r="AC9" i="30"/>
  <c r="AC10" i="30"/>
  <c r="AC11" i="30"/>
  <c r="AC12" i="30"/>
  <c r="AC13" i="30"/>
  <c r="AC14" i="30"/>
  <c r="AC15" i="30"/>
  <c r="AC16" i="30"/>
  <c r="AC17" i="30"/>
  <c r="AC18" i="30"/>
  <c r="AC19" i="30"/>
  <c r="AC20" i="30"/>
  <c r="AC21" i="30"/>
  <c r="AC22" i="30"/>
  <c r="AC23" i="30"/>
  <c r="AC24" i="30"/>
  <c r="AC25" i="30"/>
  <c r="AC26" i="30"/>
  <c r="AC27" i="30"/>
  <c r="AC28" i="30"/>
  <c r="AC29" i="30"/>
  <c r="AC30" i="30"/>
  <c r="AC31" i="30"/>
  <c r="AC32" i="30"/>
  <c r="AC33" i="30"/>
  <c r="AC34" i="30"/>
  <c r="AC35" i="30"/>
  <c r="AC36" i="30"/>
  <c r="AC37" i="30"/>
  <c r="AC38" i="30"/>
  <c r="AC39" i="30"/>
  <c r="AC40" i="30"/>
  <c r="AC41" i="30"/>
  <c r="AC42" i="30"/>
  <c r="AC43" i="30"/>
  <c r="AC44" i="30"/>
  <c r="AC45" i="30"/>
  <c r="AC46" i="30"/>
  <c r="AC47" i="30"/>
  <c r="AC48" i="30"/>
  <c r="AC49" i="30"/>
  <c r="AC50" i="30"/>
  <c r="Q9" i="30"/>
  <c r="Q10" i="30"/>
  <c r="Q11" i="30"/>
  <c r="Q12" i="30"/>
  <c r="Q13" i="30"/>
  <c r="Q14" i="30"/>
  <c r="Q15" i="30"/>
  <c r="Q16" i="30"/>
  <c r="Q17" i="30"/>
  <c r="Q18" i="30"/>
  <c r="Q19" i="30"/>
  <c r="Q20" i="30"/>
  <c r="Q21" i="30"/>
  <c r="Q22" i="30"/>
  <c r="Q23" i="30"/>
  <c r="Q24" i="30"/>
  <c r="Q25" i="30"/>
  <c r="Q26" i="30"/>
  <c r="Q27" i="30"/>
  <c r="Q28" i="30"/>
  <c r="Q29" i="30"/>
  <c r="Q30" i="30"/>
  <c r="Q31" i="30"/>
  <c r="Q32" i="30"/>
  <c r="Q33" i="30"/>
  <c r="Q34" i="30"/>
  <c r="Q35" i="30"/>
  <c r="Q36" i="30"/>
  <c r="Q37" i="30"/>
  <c r="Q38" i="30"/>
  <c r="Q39" i="30"/>
  <c r="Q40" i="30"/>
  <c r="Q41" i="30"/>
  <c r="Q42" i="30"/>
  <c r="Q43" i="30"/>
  <c r="Q44" i="30"/>
  <c r="Q45" i="30"/>
  <c r="Q46" i="30"/>
  <c r="Q47" i="30"/>
  <c r="Q48" i="30"/>
  <c r="Q49" i="30"/>
  <c r="Q50" i="30"/>
  <c r="Q8" i="30"/>
  <c r="O33" i="30"/>
  <c r="O34" i="30"/>
  <c r="O35" i="30"/>
  <c r="O36" i="30"/>
  <c r="O37" i="30"/>
  <c r="O38" i="30"/>
  <c r="O39" i="30"/>
  <c r="O40" i="30"/>
  <c r="O41" i="30"/>
  <c r="O42" i="30"/>
  <c r="O43" i="30"/>
  <c r="O44" i="30"/>
  <c r="O45" i="30"/>
  <c r="O46" i="30"/>
  <c r="O47" i="30"/>
  <c r="O48" i="30"/>
  <c r="O49" i="30"/>
  <c r="O50" i="30"/>
  <c r="M32" i="30"/>
  <c r="M33" i="30"/>
  <c r="M34" i="30"/>
  <c r="M35" i="30"/>
  <c r="M36" i="30"/>
  <c r="M37" i="30"/>
  <c r="M38" i="30"/>
  <c r="M39" i="30"/>
  <c r="M40" i="30"/>
  <c r="M41" i="30"/>
  <c r="M42" i="30"/>
  <c r="M43" i="30"/>
  <c r="M44" i="30"/>
  <c r="M45" i="30"/>
  <c r="M46" i="30"/>
  <c r="M47" i="30"/>
  <c r="M48" i="30"/>
  <c r="M49" i="30"/>
  <c r="M50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8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41" i="30"/>
  <c r="E42" i="30"/>
  <c r="E43" i="30"/>
  <c r="E44" i="30"/>
  <c r="E45" i="30"/>
  <c r="E46" i="30"/>
  <c r="E47" i="30"/>
  <c r="E48" i="30"/>
  <c r="E49" i="30"/>
  <c r="E50" i="30"/>
  <c r="M7" i="30"/>
  <c r="M8" i="30"/>
  <c r="M9" i="30"/>
  <c r="M10" i="30"/>
  <c r="M11" i="30"/>
  <c r="M12" i="30"/>
  <c r="M13" i="30"/>
  <c r="M14" i="30"/>
  <c r="M15" i="30"/>
  <c r="M16" i="30"/>
  <c r="M17" i="30"/>
  <c r="M18" i="30"/>
  <c r="M19" i="30"/>
  <c r="M20" i="30"/>
  <c r="M21" i="30"/>
  <c r="M22" i="30"/>
  <c r="M23" i="30"/>
  <c r="AC7" i="30"/>
  <c r="Q7" i="30"/>
  <c r="O8" i="30"/>
  <c r="O9" i="30"/>
  <c r="O10" i="30"/>
  <c r="O11" i="30"/>
  <c r="O12" i="30"/>
  <c r="O13" i="30"/>
  <c r="O14" i="30"/>
  <c r="O15" i="30"/>
  <c r="O16" i="30"/>
  <c r="O17" i="30"/>
  <c r="O18" i="30"/>
  <c r="O19" i="30"/>
  <c r="O20" i="30"/>
  <c r="O21" i="30"/>
  <c r="O22" i="30"/>
  <c r="O23" i="30"/>
  <c r="O25" i="30"/>
  <c r="O26" i="30"/>
  <c r="O27" i="30"/>
  <c r="O28" i="30"/>
  <c r="O29" i="30"/>
  <c r="O30" i="30"/>
  <c r="O31" i="30"/>
  <c r="O32" i="30"/>
  <c r="O7" i="30"/>
  <c r="M25" i="30"/>
  <c r="M26" i="30"/>
  <c r="M27" i="30"/>
  <c r="M28" i="30"/>
  <c r="M29" i="30"/>
  <c r="M30" i="30"/>
  <c r="M31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5" i="30"/>
  <c r="K26" i="30"/>
  <c r="K27" i="30"/>
  <c r="K28" i="30"/>
  <c r="K29" i="30"/>
  <c r="K30" i="30"/>
  <c r="K31" i="30"/>
  <c r="K32" i="30"/>
  <c r="I7" i="30"/>
  <c r="G7" i="30"/>
  <c r="E17" i="30"/>
  <c r="E18" i="30"/>
  <c r="E19" i="30"/>
  <c r="E20" i="30"/>
  <c r="E21" i="30"/>
  <c r="E22" i="30"/>
  <c r="A200" i="30"/>
  <c r="C200" i="30"/>
  <c r="B200" i="30"/>
  <c r="A199" i="30"/>
  <c r="C199" i="30"/>
  <c r="B199" i="30"/>
  <c r="A198" i="30"/>
  <c r="C198" i="30"/>
  <c r="B198" i="30"/>
  <c r="A197" i="30"/>
  <c r="C197" i="30"/>
  <c r="B197" i="30"/>
  <c r="A196" i="30"/>
  <c r="C196" i="30"/>
  <c r="B196" i="30"/>
  <c r="A195" i="30"/>
  <c r="C195" i="30"/>
  <c r="B195" i="30"/>
  <c r="A194" i="30"/>
  <c r="C194" i="30"/>
  <c r="B194" i="30"/>
  <c r="A193" i="30"/>
  <c r="C193" i="30"/>
  <c r="B193" i="30"/>
  <c r="A192" i="30"/>
  <c r="C192" i="30"/>
  <c r="B192" i="30"/>
  <c r="A191" i="30"/>
  <c r="C191" i="30"/>
  <c r="B191" i="30"/>
  <c r="A190" i="30"/>
  <c r="C190" i="30"/>
  <c r="B190" i="30"/>
  <c r="A189" i="30"/>
  <c r="C189" i="30"/>
  <c r="B189" i="30"/>
  <c r="A188" i="30"/>
  <c r="C188" i="30"/>
  <c r="B188" i="30"/>
  <c r="A187" i="30"/>
  <c r="C187" i="30"/>
  <c r="B187" i="30"/>
  <c r="A186" i="30"/>
  <c r="C186" i="30"/>
  <c r="B186" i="30"/>
  <c r="A185" i="30"/>
  <c r="C185" i="30"/>
  <c r="B185" i="30"/>
  <c r="A184" i="30"/>
  <c r="C184" i="30"/>
  <c r="B184" i="30"/>
  <c r="A183" i="30"/>
  <c r="C183" i="30"/>
  <c r="B183" i="30"/>
  <c r="A182" i="30"/>
  <c r="C182" i="30"/>
  <c r="B182" i="30"/>
  <c r="A181" i="30"/>
  <c r="C181" i="30"/>
  <c r="B181" i="30"/>
  <c r="A180" i="30"/>
  <c r="C180" i="30"/>
  <c r="B180" i="30"/>
  <c r="A179" i="30"/>
  <c r="C179" i="30"/>
  <c r="B179" i="30"/>
  <c r="A178" i="30"/>
  <c r="C178" i="30"/>
  <c r="B178" i="30"/>
  <c r="A177" i="30"/>
  <c r="C177" i="30"/>
  <c r="B177" i="30"/>
  <c r="A176" i="30"/>
  <c r="C176" i="30"/>
  <c r="B176" i="30"/>
  <c r="A175" i="30"/>
  <c r="C175" i="30"/>
  <c r="B175" i="30"/>
  <c r="A174" i="30"/>
  <c r="C174" i="30"/>
  <c r="B174" i="30"/>
  <c r="A173" i="30"/>
  <c r="C173" i="30"/>
  <c r="B173" i="30"/>
  <c r="A172" i="30"/>
  <c r="C172" i="30"/>
  <c r="B172" i="30"/>
  <c r="A171" i="30"/>
  <c r="C171" i="30"/>
  <c r="B171" i="30"/>
  <c r="A170" i="30"/>
  <c r="C170" i="30"/>
  <c r="B170" i="30"/>
  <c r="A169" i="30"/>
  <c r="C169" i="30"/>
  <c r="B169" i="30"/>
  <c r="A168" i="30"/>
  <c r="C168" i="30"/>
  <c r="B168" i="30"/>
  <c r="A167" i="30"/>
  <c r="C167" i="30"/>
  <c r="B167" i="30"/>
  <c r="A166" i="30"/>
  <c r="C166" i="30"/>
  <c r="B166" i="30"/>
  <c r="A165" i="30"/>
  <c r="C165" i="30"/>
  <c r="B165" i="30"/>
  <c r="A164" i="30"/>
  <c r="C164" i="30"/>
  <c r="B164" i="30"/>
  <c r="A163" i="30"/>
  <c r="C163" i="30"/>
  <c r="B163" i="30"/>
  <c r="A162" i="30"/>
  <c r="C162" i="30"/>
  <c r="B162" i="30"/>
  <c r="A161" i="30"/>
  <c r="C161" i="30"/>
  <c r="B161" i="30"/>
  <c r="A160" i="30"/>
  <c r="C160" i="30"/>
  <c r="B160" i="30"/>
  <c r="A159" i="30"/>
  <c r="C159" i="30"/>
  <c r="B159" i="30"/>
  <c r="A158" i="30"/>
  <c r="C158" i="30"/>
  <c r="B158" i="30"/>
  <c r="A157" i="30"/>
  <c r="C157" i="30"/>
  <c r="B157" i="30"/>
  <c r="A156" i="30"/>
  <c r="C156" i="30"/>
  <c r="B156" i="30"/>
  <c r="A155" i="30"/>
  <c r="C155" i="30"/>
  <c r="B155" i="30"/>
  <c r="A154" i="30"/>
  <c r="C154" i="30"/>
  <c r="B154" i="30"/>
  <c r="A153" i="30"/>
  <c r="C153" i="30"/>
  <c r="B153" i="30"/>
  <c r="A152" i="30"/>
  <c r="C152" i="30"/>
  <c r="B152" i="30"/>
  <c r="A151" i="30"/>
  <c r="C151" i="30"/>
  <c r="B151" i="30"/>
  <c r="A150" i="30"/>
  <c r="C150" i="30"/>
  <c r="B150" i="30"/>
  <c r="A149" i="30"/>
  <c r="C149" i="30"/>
  <c r="B149" i="30"/>
  <c r="A148" i="30"/>
  <c r="C148" i="30"/>
  <c r="B148" i="30"/>
  <c r="A147" i="30"/>
  <c r="C147" i="30"/>
  <c r="B147" i="30"/>
  <c r="A146" i="30"/>
  <c r="C146" i="30"/>
  <c r="B146" i="30"/>
  <c r="A145" i="30"/>
  <c r="C145" i="30"/>
  <c r="B145" i="30"/>
  <c r="A144" i="30"/>
  <c r="C144" i="30"/>
  <c r="B144" i="30"/>
  <c r="A143" i="30"/>
  <c r="C143" i="30"/>
  <c r="B143" i="30"/>
  <c r="A142" i="30"/>
  <c r="C142" i="30"/>
  <c r="B142" i="30"/>
  <c r="A141" i="30"/>
  <c r="C141" i="30"/>
  <c r="B141" i="30"/>
  <c r="A140" i="30"/>
  <c r="C140" i="30"/>
  <c r="B140" i="30"/>
  <c r="A139" i="30"/>
  <c r="C139" i="30"/>
  <c r="B139" i="30"/>
  <c r="A138" i="30"/>
  <c r="C138" i="30"/>
  <c r="B138" i="30"/>
  <c r="A137" i="30"/>
  <c r="C137" i="30"/>
  <c r="B137" i="30"/>
  <c r="A136" i="30"/>
  <c r="C136" i="30"/>
  <c r="B136" i="30"/>
  <c r="A135" i="30"/>
  <c r="C135" i="30"/>
  <c r="B135" i="30"/>
  <c r="A134" i="30"/>
  <c r="C134" i="30"/>
  <c r="B134" i="30"/>
  <c r="A133" i="30"/>
  <c r="C133" i="30"/>
  <c r="B133" i="30"/>
  <c r="A132" i="30"/>
  <c r="C132" i="30"/>
  <c r="B132" i="30"/>
  <c r="A131" i="30"/>
  <c r="C131" i="30"/>
  <c r="B131" i="30"/>
  <c r="A130" i="30"/>
  <c r="C130" i="30"/>
  <c r="B130" i="30"/>
  <c r="A129" i="30"/>
  <c r="C129" i="30"/>
  <c r="B129" i="30"/>
  <c r="A128" i="30"/>
  <c r="C128" i="30"/>
  <c r="B128" i="30"/>
  <c r="A127" i="30"/>
  <c r="C127" i="30"/>
  <c r="B127" i="30"/>
  <c r="A126" i="30"/>
  <c r="C126" i="30"/>
  <c r="B126" i="30"/>
  <c r="A125" i="30"/>
  <c r="C125" i="30"/>
  <c r="B125" i="30"/>
  <c r="A124" i="30"/>
  <c r="C124" i="30"/>
  <c r="B124" i="30"/>
  <c r="A123" i="30"/>
  <c r="C123" i="30"/>
  <c r="B123" i="30"/>
  <c r="A122" i="30"/>
  <c r="C122" i="30"/>
  <c r="B122" i="30"/>
  <c r="A121" i="30"/>
  <c r="C121" i="30"/>
  <c r="B121" i="30"/>
  <c r="A120" i="30"/>
  <c r="C120" i="30"/>
  <c r="B120" i="30"/>
  <c r="A119" i="30"/>
  <c r="C119" i="30"/>
  <c r="B119" i="30"/>
  <c r="A118" i="30"/>
  <c r="C118" i="30"/>
  <c r="B118" i="30"/>
  <c r="A117" i="30"/>
  <c r="C117" i="30"/>
  <c r="B117" i="30"/>
  <c r="A116" i="30"/>
  <c r="C116" i="30"/>
  <c r="B116" i="30"/>
  <c r="A115" i="30"/>
  <c r="C115" i="30"/>
  <c r="B115" i="30"/>
  <c r="A114" i="30"/>
  <c r="C114" i="30"/>
  <c r="B114" i="30"/>
  <c r="A113" i="30"/>
  <c r="C113" i="30"/>
  <c r="B113" i="30"/>
  <c r="A112" i="30"/>
  <c r="C112" i="30"/>
  <c r="B112" i="30"/>
  <c r="A111" i="30"/>
  <c r="C111" i="30"/>
  <c r="B111" i="30"/>
  <c r="A110" i="30"/>
  <c r="C110" i="30"/>
  <c r="B110" i="30"/>
  <c r="A109" i="30"/>
  <c r="C109" i="30"/>
  <c r="B109" i="30"/>
  <c r="A108" i="30"/>
  <c r="C108" i="30"/>
  <c r="B108" i="30"/>
  <c r="A107" i="30"/>
  <c r="C107" i="30"/>
  <c r="B107" i="30"/>
  <c r="A106" i="30"/>
  <c r="C106" i="30"/>
  <c r="B106" i="30"/>
  <c r="A105" i="30"/>
  <c r="C105" i="30"/>
  <c r="B105" i="30"/>
  <c r="A104" i="30"/>
  <c r="C104" i="30"/>
  <c r="B104" i="30"/>
  <c r="A103" i="30"/>
  <c r="C103" i="30"/>
  <c r="B103" i="30"/>
  <c r="A102" i="30"/>
  <c r="C102" i="30"/>
  <c r="B102" i="30"/>
  <c r="A101" i="30"/>
  <c r="C101" i="30"/>
  <c r="B101" i="30"/>
  <c r="A100" i="30"/>
  <c r="C100" i="30"/>
  <c r="B100" i="30"/>
  <c r="A99" i="30"/>
  <c r="C99" i="30"/>
  <c r="B99" i="30"/>
  <c r="A98" i="30"/>
  <c r="C98" i="30"/>
  <c r="B98" i="30"/>
  <c r="A97" i="30"/>
  <c r="C97" i="30"/>
  <c r="B97" i="30"/>
  <c r="A96" i="30"/>
  <c r="C96" i="30"/>
  <c r="B96" i="30"/>
  <c r="A95" i="30"/>
  <c r="C95" i="30"/>
  <c r="B95" i="30"/>
  <c r="A94" i="30"/>
  <c r="C94" i="30"/>
  <c r="B94" i="30"/>
  <c r="A93" i="30"/>
  <c r="C93" i="30"/>
  <c r="B93" i="30"/>
  <c r="A92" i="30"/>
  <c r="C92" i="30"/>
  <c r="B92" i="30"/>
  <c r="A91" i="30"/>
  <c r="C91" i="30"/>
  <c r="B91" i="30"/>
  <c r="A90" i="30"/>
  <c r="C90" i="30"/>
  <c r="B90" i="30"/>
  <c r="A89" i="30"/>
  <c r="C89" i="30"/>
  <c r="B89" i="30"/>
  <c r="A88" i="30"/>
  <c r="C88" i="30"/>
  <c r="B88" i="30"/>
  <c r="A87" i="30"/>
  <c r="C87" i="30"/>
  <c r="B87" i="30"/>
  <c r="A86" i="30"/>
  <c r="C86" i="30"/>
  <c r="B86" i="30"/>
  <c r="A85" i="30"/>
  <c r="C85" i="30"/>
  <c r="B85" i="30"/>
  <c r="A84" i="30"/>
  <c r="C84" i="30"/>
  <c r="B84" i="30"/>
  <c r="A83" i="30"/>
  <c r="C83" i="30"/>
  <c r="B83" i="30"/>
  <c r="A82" i="30"/>
  <c r="C82" i="30"/>
  <c r="B82" i="30"/>
  <c r="A81" i="30"/>
  <c r="C81" i="30"/>
  <c r="B81" i="30"/>
  <c r="A80" i="30"/>
  <c r="C80" i="30"/>
  <c r="B80" i="30"/>
  <c r="A79" i="30"/>
  <c r="C79" i="30"/>
  <c r="B79" i="30"/>
  <c r="A78" i="30"/>
  <c r="C78" i="30"/>
  <c r="B78" i="30"/>
  <c r="A77" i="30"/>
  <c r="C77" i="30"/>
  <c r="B77" i="30"/>
  <c r="A76" i="30"/>
  <c r="C76" i="30"/>
  <c r="B76" i="30"/>
  <c r="A75" i="30"/>
  <c r="C75" i="30"/>
  <c r="B75" i="30"/>
  <c r="A74" i="30"/>
  <c r="C74" i="30"/>
  <c r="B74" i="30"/>
  <c r="A73" i="30"/>
  <c r="C73" i="30"/>
  <c r="B73" i="30"/>
  <c r="A72" i="30"/>
  <c r="C72" i="30"/>
  <c r="B72" i="30"/>
  <c r="A71" i="30"/>
  <c r="C71" i="30"/>
  <c r="B71" i="30"/>
  <c r="A70" i="30"/>
  <c r="C70" i="30"/>
  <c r="B70" i="30"/>
  <c r="A69" i="30"/>
  <c r="C69" i="30"/>
  <c r="B69" i="30"/>
  <c r="A68" i="30"/>
  <c r="C68" i="30"/>
  <c r="B68" i="30"/>
  <c r="A67" i="30"/>
  <c r="C67" i="30"/>
  <c r="B67" i="30"/>
  <c r="A66" i="30"/>
  <c r="C66" i="30"/>
  <c r="B66" i="30"/>
  <c r="A65" i="30"/>
  <c r="C65" i="30"/>
  <c r="B65" i="30"/>
  <c r="A64" i="30"/>
  <c r="C64" i="30"/>
  <c r="B64" i="30"/>
  <c r="A63" i="30"/>
  <c r="C63" i="30"/>
  <c r="B63" i="30"/>
  <c r="A62" i="30"/>
  <c r="C62" i="30"/>
  <c r="B62" i="30"/>
  <c r="A61" i="30"/>
  <c r="C61" i="30"/>
  <c r="B61" i="30"/>
  <c r="A60" i="30"/>
  <c r="C60" i="30"/>
  <c r="B60" i="30"/>
  <c r="A59" i="30"/>
  <c r="C59" i="30"/>
  <c r="B59" i="30"/>
  <c r="A58" i="30"/>
  <c r="C58" i="30"/>
  <c r="B58" i="30"/>
  <c r="A57" i="30"/>
  <c r="C57" i="30"/>
  <c r="B57" i="30"/>
  <c r="A56" i="30"/>
  <c r="C56" i="30"/>
  <c r="B56" i="30"/>
  <c r="A55" i="30"/>
  <c r="C55" i="30"/>
  <c r="B55" i="30"/>
  <c r="X54" i="30"/>
  <c r="A54" i="30"/>
  <c r="C54" i="30"/>
  <c r="B54" i="30"/>
  <c r="X53" i="30"/>
  <c r="A53" i="30"/>
  <c r="C53" i="30"/>
  <c r="B53" i="30"/>
  <c r="X52" i="30"/>
  <c r="A52" i="30"/>
  <c r="C52" i="30"/>
  <c r="B52" i="30"/>
  <c r="X51" i="30"/>
  <c r="A51" i="30"/>
  <c r="C51" i="30"/>
  <c r="B51" i="30"/>
  <c r="A50" i="30"/>
  <c r="C50" i="30"/>
  <c r="B50" i="30"/>
  <c r="A49" i="30"/>
  <c r="C49" i="30"/>
  <c r="B49" i="30"/>
  <c r="A48" i="30"/>
  <c r="C48" i="30"/>
  <c r="B48" i="30"/>
  <c r="A47" i="30"/>
  <c r="C47" i="30"/>
  <c r="B47" i="30"/>
  <c r="A46" i="30"/>
  <c r="C46" i="30"/>
  <c r="B46" i="30"/>
  <c r="A45" i="30"/>
  <c r="C45" i="30"/>
  <c r="B45" i="30"/>
  <c r="A44" i="30"/>
  <c r="C44" i="30"/>
  <c r="B44" i="30"/>
  <c r="A43" i="30"/>
  <c r="C43" i="30"/>
  <c r="B43" i="30"/>
  <c r="A42" i="30"/>
  <c r="C42" i="30"/>
  <c r="B42" i="30"/>
  <c r="A41" i="30"/>
  <c r="C41" i="30"/>
  <c r="B41" i="30"/>
  <c r="A40" i="30"/>
  <c r="C40" i="30"/>
  <c r="B40" i="30"/>
  <c r="A39" i="30"/>
  <c r="C39" i="30"/>
  <c r="B39" i="30"/>
  <c r="A38" i="30"/>
  <c r="C38" i="30"/>
  <c r="B38" i="30"/>
  <c r="A37" i="30"/>
  <c r="C37" i="30"/>
  <c r="B37" i="30"/>
  <c r="A36" i="30"/>
  <c r="C36" i="30"/>
  <c r="B36" i="30"/>
  <c r="A35" i="30"/>
  <c r="C35" i="30"/>
  <c r="B35" i="30"/>
  <c r="A34" i="30"/>
  <c r="C34" i="30"/>
  <c r="B34" i="30"/>
  <c r="A33" i="30"/>
  <c r="C33" i="30"/>
  <c r="B33" i="30"/>
  <c r="A32" i="30"/>
  <c r="C32" i="30"/>
  <c r="B32" i="30"/>
  <c r="A31" i="30"/>
  <c r="C31" i="30"/>
  <c r="B31" i="30"/>
  <c r="A30" i="30"/>
  <c r="C30" i="30"/>
  <c r="B30" i="30"/>
  <c r="A29" i="30"/>
  <c r="C29" i="30"/>
  <c r="B29" i="30"/>
  <c r="A28" i="30"/>
  <c r="C28" i="30"/>
  <c r="B28" i="30"/>
  <c r="A27" i="30"/>
  <c r="C27" i="30"/>
  <c r="B27" i="30"/>
  <c r="A26" i="30"/>
  <c r="C26" i="30"/>
  <c r="B26" i="30"/>
  <c r="A25" i="30"/>
  <c r="C25" i="30"/>
  <c r="B25" i="30"/>
  <c r="A24" i="30"/>
  <c r="B24" i="30"/>
  <c r="A23" i="30"/>
  <c r="C23" i="30"/>
  <c r="B23" i="30"/>
  <c r="A22" i="30"/>
  <c r="C22" i="30"/>
  <c r="B22" i="30"/>
  <c r="A21" i="30"/>
  <c r="C21" i="30"/>
  <c r="B21" i="30"/>
  <c r="A20" i="30"/>
  <c r="C20" i="30"/>
  <c r="B20" i="30"/>
  <c r="A19" i="30"/>
  <c r="C19" i="30"/>
  <c r="B19" i="30"/>
  <c r="A18" i="30"/>
  <c r="C18" i="30"/>
  <c r="B18" i="30"/>
  <c r="A17" i="30"/>
  <c r="C17" i="30"/>
  <c r="B17" i="30"/>
  <c r="A16" i="30"/>
  <c r="C16" i="30"/>
  <c r="B16" i="30"/>
  <c r="A15" i="30"/>
  <c r="C15" i="30"/>
  <c r="B15" i="30"/>
  <c r="A14" i="30"/>
  <c r="C14" i="30"/>
  <c r="B14" i="30"/>
  <c r="A13" i="30"/>
  <c r="C13" i="30"/>
  <c r="B13" i="30"/>
  <c r="A12" i="30"/>
  <c r="C12" i="30"/>
  <c r="B12" i="30"/>
  <c r="B11" i="30"/>
  <c r="B10" i="30"/>
  <c r="B9" i="30"/>
  <c r="A8" i="30"/>
  <c r="A7" i="30"/>
  <c r="C7" i="30"/>
  <c r="B7" i="30"/>
  <c r="C8" i="30"/>
  <c r="B8" i="30"/>
  <c r="J6" i="5"/>
  <c r="C12" i="5"/>
  <c r="D12" i="5"/>
  <c r="D13" i="5"/>
  <c r="D11" i="5"/>
  <c r="C13" i="5"/>
  <c r="C11" i="5"/>
  <c r="J26" i="5"/>
  <c r="J28" i="5"/>
  <c r="J27" i="5"/>
  <c r="K26" i="5"/>
  <c r="K28" i="5"/>
  <c r="K27" i="5"/>
</calcChain>
</file>

<file path=xl/sharedStrings.xml><?xml version="1.0" encoding="utf-8"?>
<sst xmlns="http://schemas.openxmlformats.org/spreadsheetml/2006/main" count="911" uniqueCount="193">
  <si>
    <t>N°</t>
  </si>
  <si>
    <t>CLUB</t>
  </si>
  <si>
    <t>ENFANT</t>
  </si>
  <si>
    <t>CAT</t>
  </si>
  <si>
    <t>NBRE</t>
  </si>
  <si>
    <t>POUSSIN</t>
  </si>
  <si>
    <t>Agachon</t>
  </si>
  <si>
    <t>Vallejo Jeremie</t>
  </si>
  <si>
    <t>Auriac Germain</t>
  </si>
  <si>
    <t>Etchemendy Esteban</t>
  </si>
  <si>
    <t>Meignen Alexis</t>
  </si>
  <si>
    <t>Andres Hugo</t>
  </si>
  <si>
    <t>CSPG</t>
  </si>
  <si>
    <t>Gaillac</t>
  </si>
  <si>
    <t>ATOS</t>
  </si>
  <si>
    <t>Léo Lagrange</t>
  </si>
  <si>
    <t>PUPILLE G</t>
  </si>
  <si>
    <t>MINIME G</t>
  </si>
  <si>
    <t>PUPILLE F</t>
  </si>
  <si>
    <t>POUSSINE</t>
  </si>
  <si>
    <t>MINIME F</t>
  </si>
  <si>
    <t>Millot Florian</t>
  </si>
  <si>
    <t>NOM PRENOM</t>
  </si>
  <si>
    <t>Apnée
5 m</t>
  </si>
  <si>
    <t>PMT
50 m</t>
  </si>
  <si>
    <t>Hockey
Slalom et tir</t>
  </si>
  <si>
    <t xml:space="preserve">Tir Sur Cible
3 tirs </t>
  </si>
  <si>
    <t>Mono Palme
25 m</t>
  </si>
  <si>
    <t>hawaiene</t>
  </si>
  <si>
    <t>NEV
25 m</t>
  </si>
  <si>
    <t>Abandon</t>
  </si>
  <si>
    <r>
      <t xml:space="preserve">EXEMPLES DE SAISIE POUR LES TEMPS :
Pour 5 mn 3 secondes et 2 centièmes : </t>
    </r>
    <r>
      <rPr>
        <b/>
        <sz val="12"/>
        <color indexed="10"/>
        <rFont val="Calibri"/>
        <family val="2"/>
      </rPr>
      <t>5:03,2</t>
    </r>
    <r>
      <rPr>
        <b/>
        <sz val="12"/>
        <rFont val="Calibri"/>
      </rPr>
      <t xml:space="preserve">
Pour 55 secondes et 4 centièmes : </t>
    </r>
    <r>
      <rPr>
        <b/>
        <sz val="12"/>
        <color indexed="10"/>
        <rFont val="Calibri"/>
        <family val="2"/>
      </rPr>
      <t xml:space="preserve">0:55,4
</t>
    </r>
    <r>
      <rPr>
        <b/>
        <sz val="12"/>
        <rFont val="Calibri"/>
      </rPr>
      <t xml:space="preserve">Pour 2 mn et 22 secondes : </t>
    </r>
    <r>
      <rPr>
        <b/>
        <sz val="12"/>
        <color indexed="10"/>
        <rFont val="Calibri"/>
        <family val="2"/>
      </rPr>
      <t xml:space="preserve">2:22,0
</t>
    </r>
    <r>
      <rPr>
        <b/>
        <sz val="12"/>
        <rFont val="Calibri"/>
      </rPr>
      <t>En cas d'abandon, mettre la colonne "Abandon" à "Oui".</t>
    </r>
  </si>
  <si>
    <t>Total des points</t>
  </si>
  <si>
    <t>Classement</t>
  </si>
  <si>
    <t>POUSSINS</t>
  </si>
  <si>
    <t>POUSSINES</t>
  </si>
  <si>
    <t>PUPILLES F</t>
  </si>
  <si>
    <t>PUPILLES G</t>
  </si>
  <si>
    <t>CADET</t>
  </si>
  <si>
    <t>Liautard Axel</t>
  </si>
  <si>
    <t>Medjebeur Yanis</t>
  </si>
  <si>
    <t>Bons Cyprien</t>
  </si>
  <si>
    <t>Ramos Nolan</t>
  </si>
  <si>
    <t>Rouquayrol</t>
  </si>
  <si>
    <t>GPES</t>
  </si>
  <si>
    <t>Bergerac</t>
  </si>
  <si>
    <t>Philippe Louane</t>
  </si>
  <si>
    <t>Chopin Salomé</t>
  </si>
  <si>
    <t>Belkacemi Naïm</t>
  </si>
  <si>
    <t>Dubois Thomas</t>
  </si>
  <si>
    <t>Caratella Tom</t>
  </si>
  <si>
    <t>Capdenac</t>
  </si>
  <si>
    <t>Herubel Loïse</t>
  </si>
  <si>
    <t>Bertand Margaux</t>
  </si>
  <si>
    <t>Puech Selena</t>
  </si>
  <si>
    <t>Colomiers</t>
  </si>
  <si>
    <t>Bussson Thomas</t>
  </si>
  <si>
    <t>Garreau Gabriel</t>
  </si>
  <si>
    <t>Boussioux Lucas</t>
  </si>
  <si>
    <t>Orduna Mathieu</t>
  </si>
  <si>
    <t>Megelink Oscar</t>
  </si>
  <si>
    <t>BENJAMIN</t>
  </si>
  <si>
    <t>Massol Anaelle</t>
  </si>
  <si>
    <t>Coustham Maiewenn</t>
  </si>
  <si>
    <t>Bertrand Laura</t>
  </si>
  <si>
    <t>Garcia Anaelle</t>
  </si>
  <si>
    <t>BENJAMINE</t>
  </si>
  <si>
    <t>Marquie Baptiste</t>
  </si>
  <si>
    <t>Léo lagrange</t>
  </si>
  <si>
    <t>Bazeille Virginie</t>
  </si>
  <si>
    <t>CADETTE</t>
  </si>
  <si>
    <t>ESPOIR</t>
  </si>
  <si>
    <t>Pts</t>
  </si>
  <si>
    <t>BENJAMINS</t>
  </si>
  <si>
    <t>BENJAMINES</t>
  </si>
  <si>
    <t>MINIMES G</t>
  </si>
  <si>
    <t>MINIMES F</t>
  </si>
  <si>
    <t>CADETS</t>
  </si>
  <si>
    <t>CADETTES</t>
  </si>
  <si>
    <t>Total général</t>
  </si>
  <si>
    <t>Nombre de ENFANT</t>
  </si>
  <si>
    <t>Roussel Rémy</t>
  </si>
  <si>
    <t>Dumas Maxime</t>
  </si>
  <si>
    <t>Club</t>
  </si>
  <si>
    <t>NOM</t>
  </si>
  <si>
    <t>PODIUM</t>
  </si>
  <si>
    <t>MDP : OXYJEUNE</t>
  </si>
  <si>
    <t>OXYJEUNE 2017</t>
  </si>
  <si>
    <t>(vide)</t>
  </si>
  <si>
    <t>Migayrou Emma</t>
  </si>
  <si>
    <t>Crette Lilou</t>
  </si>
  <si>
    <t>Hippocampe</t>
  </si>
  <si>
    <t>Carbonel Paulin</t>
  </si>
  <si>
    <t>Mauru Nicolas</t>
  </si>
  <si>
    <t>Orduna Victor</t>
  </si>
  <si>
    <t>Fesquet Tom</t>
  </si>
  <si>
    <t>Lebars Guilhem</t>
  </si>
  <si>
    <t>Durand Johan</t>
  </si>
  <si>
    <t>Bousquet Nicolas</t>
  </si>
  <si>
    <t>Fernandez Guillaume</t>
  </si>
  <si>
    <t>El Assad Noah</t>
  </si>
  <si>
    <t>Milles Thibault</t>
  </si>
  <si>
    <t>Torra Louis</t>
  </si>
  <si>
    <t>Porcaro Dario</t>
  </si>
  <si>
    <t>Lallemand Axel</t>
  </si>
  <si>
    <t>Remy Noe</t>
  </si>
  <si>
    <t>Pichi Enzo</t>
  </si>
  <si>
    <t>Lavaur</t>
  </si>
  <si>
    <t>Leo Lagrange</t>
  </si>
  <si>
    <t>De Oliveira Emilie</t>
  </si>
  <si>
    <t>Gregoire Elisa</t>
  </si>
  <si>
    <t xml:space="preserve"> 0XYJEUNE 2017</t>
  </si>
  <si>
    <t>Pradines Clement</t>
  </si>
  <si>
    <t>Laffite bastien</t>
  </si>
  <si>
    <t>Warnier Rachel</t>
  </si>
  <si>
    <t>Cabrit Alycia</t>
  </si>
  <si>
    <t>Pineaud Maeve</t>
  </si>
  <si>
    <t>Fernandez Laura</t>
  </si>
  <si>
    <t>Pinar Remy</t>
  </si>
  <si>
    <t>Alquier Corentin</t>
  </si>
  <si>
    <t>Blanchet Benjamin</t>
  </si>
  <si>
    <t>Vantaux Martin</t>
  </si>
  <si>
    <t>Busson Maxime</t>
  </si>
  <si>
    <t>Devlaeminck Julien</t>
  </si>
  <si>
    <t>Dupin Dimitri</t>
  </si>
  <si>
    <t>Boutin Alexandre</t>
  </si>
  <si>
    <t>Gonella Lorenzo</t>
  </si>
  <si>
    <t>Roux Julian</t>
  </si>
  <si>
    <t>Monteiro Lucas</t>
  </si>
  <si>
    <t>Andres Clément</t>
  </si>
  <si>
    <t>Molas Gladys</t>
  </si>
  <si>
    <t>Iquia Alice</t>
  </si>
  <si>
    <t>Hoiret Justine</t>
  </si>
  <si>
    <t>Dechelle Mailie</t>
  </si>
  <si>
    <t>Durand Clara</t>
  </si>
  <si>
    <t>Bottos Romane</t>
  </si>
  <si>
    <t>Corbi Louison</t>
  </si>
  <si>
    <t>Meffre Sacha</t>
  </si>
  <si>
    <t>Beltrand Thibault</t>
  </si>
  <si>
    <t>Popiolek benjamin</t>
  </si>
  <si>
    <t>Hoiret Benjamin</t>
  </si>
  <si>
    <t>Vaillant Corentin</t>
  </si>
  <si>
    <t>Sabatier Sohen</t>
  </si>
  <si>
    <t>Lebars Camille</t>
  </si>
  <si>
    <t>Cheric Alec</t>
  </si>
  <si>
    <t>Renaud Gabriel</t>
  </si>
  <si>
    <t>Roziere Emmanuel</t>
  </si>
  <si>
    <t>Maury Aymeric</t>
  </si>
  <si>
    <t>Ferrisi Dorian</t>
  </si>
  <si>
    <t>Popiollek Jeremy</t>
  </si>
  <si>
    <t>Zuazola Warren</t>
  </si>
  <si>
    <t>Bouagal Noah</t>
  </si>
  <si>
    <t>Blanchet Romain</t>
  </si>
  <si>
    <t>Marescal Théo</t>
  </si>
  <si>
    <t>Lebois Elouan</t>
  </si>
  <si>
    <t>Devlaeminck Guilhem</t>
  </si>
  <si>
    <t>Ravary Malo</t>
  </si>
  <si>
    <t>Rouviere Cyprien</t>
  </si>
  <si>
    <t>Fourcade Valentin</t>
  </si>
  <si>
    <t>Vaillant Aymeric</t>
  </si>
  <si>
    <t>Taillade Gael</t>
  </si>
  <si>
    <t>Hernandez Jade</t>
  </si>
  <si>
    <t>Migayrou Julie</t>
  </si>
  <si>
    <t>Mascarell Léa</t>
  </si>
  <si>
    <t>Hoiret Victoire</t>
  </si>
  <si>
    <t>Ayme Charlyne</t>
  </si>
  <si>
    <t>Marion Constance</t>
  </si>
  <si>
    <t>Hebert Ines</t>
  </si>
  <si>
    <t>Renaud Alexandra</t>
  </si>
  <si>
    <t>Viguier Marjorie</t>
  </si>
  <si>
    <t>Zair Sirine</t>
  </si>
  <si>
    <t>Fayos Emy</t>
  </si>
  <si>
    <t>Le Goualec Manon</t>
  </si>
  <si>
    <t>Austruy Pauline</t>
  </si>
  <si>
    <t>Querbes Romane</t>
  </si>
  <si>
    <t>Ormieres Gabrielle</t>
  </si>
  <si>
    <t>Deloupy Camille</t>
  </si>
  <si>
    <t>Bilancini Andrea</t>
  </si>
  <si>
    <t>PODIUMS OXYJEUNES 2017</t>
  </si>
  <si>
    <t>PMT
100 m</t>
  </si>
  <si>
    <t>NEV
50 m</t>
  </si>
  <si>
    <t>Parcours</t>
  </si>
  <si>
    <t>Mono Palme
50 m</t>
  </si>
  <si>
    <t>Mono Palme
100 m</t>
  </si>
  <si>
    <t>NEV
100 m</t>
  </si>
  <si>
    <t>CSR</t>
  </si>
  <si>
    <t>Maurel Leo</t>
  </si>
  <si>
    <t>Braun Simon</t>
  </si>
  <si>
    <t>Turlan Mathis</t>
  </si>
  <si>
    <t>Canne Charlène</t>
  </si>
  <si>
    <t>Benzoubair Youssra</t>
  </si>
  <si>
    <t>Gayraud Mickael</t>
  </si>
  <si>
    <t>Denebaude Antoine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</si>
</sst>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_ #,##0_);\(_'#,##0\);_(_'* \-_);@_)"/>
  </numFmts>
  <fonts count="23" x14ac:knownFonts="1"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indexed="9"/>
      <name val="Arial"/>
      <family val="2"/>
    </font>
    <font>
      <b/>
      <sz val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scheme val="minor"/>
    </font>
    <font>
      <b/>
      <sz val="12"/>
      <color indexed="10"/>
      <name val="Calibri"/>
      <family val="2"/>
    </font>
    <font>
      <b/>
      <sz val="12"/>
      <name val="Calibri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Microsoft Sans Serif"/>
      <family val="2"/>
    </font>
    <font>
      <sz val="11"/>
      <name val="Calibri"/>
      <family val="2"/>
      <scheme val="minor"/>
    </font>
    <font>
      <i/>
      <sz val="8"/>
      <name val="Calibri"/>
      <family val="2"/>
      <scheme val="minor"/>
    </font>
    <font>
      <sz val="36"/>
      <color rgb="FFFFFF00"/>
      <name val="Algerian"/>
      <family val="5"/>
    </font>
    <font>
      <sz val="12"/>
      <color rgb="FFFFFF00"/>
      <name val="Algerian"/>
      <family val="5"/>
    </font>
    <font>
      <sz val="12"/>
      <color theme="3" tint="-0.249977111117893"/>
      <name val="Cooper Black"/>
      <family val="1"/>
    </font>
    <font>
      <b/>
      <sz val="12"/>
      <color theme="1"/>
      <name val="Bodoni MT Black"/>
      <family val="1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b/>
      <sz val="14"/>
      <name val="Calibri"/>
      <scheme val="minor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NumberFormat="1" applyAlignment="1"/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7" borderId="0" xfId="0" applyFont="1" applyFill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Border="1"/>
    <xf numFmtId="0" fontId="6" fillId="0" borderId="0" xfId="0" applyNumberFormat="1" applyFont="1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5" borderId="3" xfId="0" applyNumberFormat="1" applyFill="1" applyBorder="1" applyAlignment="1" applyProtection="1">
      <alignment horizontal="center"/>
    </xf>
    <xf numFmtId="0" fontId="0" fillId="5" borderId="2" xfId="0" applyNumberFormat="1" applyFill="1" applyBorder="1" applyAlignment="1" applyProtection="1">
      <alignment horizontal="center"/>
    </xf>
    <xf numFmtId="0" fontId="0" fillId="5" borderId="0" xfId="0" applyNumberFormat="1" applyFill="1" applyBorder="1" applyAlignment="1" applyProtection="1">
      <alignment horizontal="center"/>
    </xf>
    <xf numFmtId="0" fontId="0" fillId="5" borderId="9" xfId="0" applyNumberFormat="1" applyFill="1" applyBorder="1" applyAlignment="1" applyProtection="1">
      <alignment horizontal="center"/>
    </xf>
    <xf numFmtId="0" fontId="0" fillId="5" borderId="8" xfId="0" applyNumberFormat="1" applyFill="1" applyBorder="1" applyAlignment="1" applyProtection="1">
      <alignment horizontal="center"/>
    </xf>
    <xf numFmtId="1" fontId="0" fillId="5" borderId="8" xfId="0" applyNumberFormat="1" applyFill="1" applyBorder="1" applyAlignment="1" applyProtection="1">
      <alignment horizontal="center"/>
    </xf>
    <xf numFmtId="1" fontId="0" fillId="5" borderId="9" xfId="0" applyNumberFormat="1" applyFill="1" applyBorder="1" applyAlignment="1" applyProtection="1">
      <alignment horizontal="center"/>
    </xf>
    <xf numFmtId="164" fontId="0" fillId="0" borderId="0" xfId="0" applyNumberFormat="1" applyAlignment="1">
      <alignment horizont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3" fillId="6" borderId="8" xfId="0" applyFont="1" applyFill="1" applyBorder="1" applyAlignment="1" applyProtection="1">
      <alignment horizontal="center" vertical="center" wrapText="1"/>
    </xf>
    <xf numFmtId="47" fontId="0" fillId="0" borderId="8" xfId="0" applyNumberFormat="1" applyBorder="1" applyProtection="1">
      <protection locked="0"/>
    </xf>
    <xf numFmtId="47" fontId="0" fillId="0" borderId="9" xfId="0" applyNumberFormat="1" applyBorder="1" applyProtection="1">
      <protection locked="0"/>
    </xf>
    <xf numFmtId="47" fontId="0" fillId="0" borderId="2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47" fontId="0" fillId="0" borderId="3" xfId="0" applyNumberFormat="1" applyBorder="1" applyProtection="1">
      <protection locked="0"/>
    </xf>
    <xf numFmtId="47" fontId="0" fillId="0" borderId="0" xfId="0" applyNumberFormat="1" applyBorder="1" applyProtection="1">
      <protection locked="0"/>
    </xf>
    <xf numFmtId="47" fontId="0" fillId="0" borderId="0" xfId="0" applyNumberFormat="1" applyProtection="1">
      <protection locked="0"/>
    </xf>
    <xf numFmtId="0" fontId="0" fillId="0" borderId="0" xfId="0" applyProtection="1">
      <protection locked="0"/>
    </xf>
    <xf numFmtId="47" fontId="0" fillId="0" borderId="11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1" fontId="0" fillId="0" borderId="0" xfId="0" applyNumberFormat="1" applyBorder="1" applyProtection="1">
      <protection locked="0"/>
    </xf>
    <xf numFmtId="1" fontId="0" fillId="0" borderId="0" xfId="0" applyNumberFormat="1" applyProtection="1">
      <protection locked="0"/>
    </xf>
    <xf numFmtId="47" fontId="0" fillId="0" borderId="10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NumberFormat="1" applyFont="1" applyFill="1" applyBorder="1" applyAlignment="1" applyProtection="1"/>
    <xf numFmtId="0" fontId="0" fillId="0" borderId="0" xfId="0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12" fillId="0" borderId="0" xfId="0" applyNumberFormat="1" applyFont="1" applyFill="1" applyBorder="1" applyAlignment="1" applyProtection="1">
      <alignment shrinkToFit="1"/>
    </xf>
    <xf numFmtId="0" fontId="0" fillId="0" borderId="0" xfId="0" applyAlignment="1">
      <alignment shrinkToFit="1"/>
    </xf>
    <xf numFmtId="0" fontId="17" fillId="0" borderId="0" xfId="0" applyNumberFormat="1" applyFont="1" applyAlignment="1">
      <alignment vertical="center"/>
    </xf>
    <xf numFmtId="0" fontId="17" fillId="0" borderId="0" xfId="0" applyFont="1"/>
    <xf numFmtId="0" fontId="0" fillId="9" borderId="13" xfId="0" applyFill="1" applyBorder="1"/>
    <xf numFmtId="0" fontId="0" fillId="9" borderId="0" xfId="0" applyNumberFormat="1" applyFill="1" applyBorder="1" applyAlignment="1">
      <alignment horizontal="left" vertical="center"/>
    </xf>
    <xf numFmtId="0" fontId="0" fillId="10" borderId="0" xfId="0" applyNumberFormat="1" applyFill="1" applyBorder="1" applyAlignment="1">
      <alignment horizontal="left" vertical="center"/>
    </xf>
    <xf numFmtId="0" fontId="0" fillId="8" borderId="0" xfId="0" applyNumberFormat="1" applyFill="1" applyBorder="1" applyAlignment="1">
      <alignment horizontal="left" vertical="center"/>
    </xf>
    <xf numFmtId="0" fontId="0" fillId="0" borderId="4" xfId="0" applyBorder="1" applyProtection="1">
      <protection locked="0"/>
    </xf>
    <xf numFmtId="0" fontId="0" fillId="0" borderId="22" xfId="0" applyBorder="1" applyProtection="1">
      <protection locked="0"/>
    </xf>
    <xf numFmtId="0" fontId="3" fillId="5" borderId="8" xfId="0" applyFon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0" fillId="9" borderId="12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0" fillId="8" borderId="16" xfId="0" applyFill="1" applyBorder="1" applyAlignment="1">
      <alignment horizontal="center"/>
    </xf>
    <xf numFmtId="0" fontId="0" fillId="11" borderId="12" xfId="0" applyFill="1" applyBorder="1" applyAlignment="1"/>
    <xf numFmtId="0" fontId="0" fillId="11" borderId="14" xfId="0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24" xfId="0" applyBorder="1"/>
    <xf numFmtId="0" fontId="0" fillId="0" borderId="21" xfId="0" applyBorder="1" applyAlignment="1">
      <alignment horizontal="center"/>
    </xf>
    <xf numFmtId="0" fontId="20" fillId="0" borderId="0" xfId="0" applyFont="1"/>
    <xf numFmtId="0" fontId="0" fillId="14" borderId="20" xfId="0" applyFill="1" applyBorder="1" applyAlignment="1">
      <alignment horizontal="center"/>
    </xf>
    <xf numFmtId="0" fontId="21" fillId="13" borderId="19" xfId="0" applyFont="1" applyFill="1" applyBorder="1" applyAlignment="1">
      <alignment horizontal="center"/>
    </xf>
    <xf numFmtId="0" fontId="0" fillId="13" borderId="19" xfId="0" applyFill="1" applyBorder="1" applyAlignment="1">
      <alignment horizontal="center"/>
    </xf>
    <xf numFmtId="0" fontId="0" fillId="15" borderId="21" xfId="0" applyFill="1" applyBorder="1" applyAlignment="1">
      <alignment horizontal="center"/>
    </xf>
    <xf numFmtId="0" fontId="3" fillId="15" borderId="0" xfId="0" applyFont="1" applyFill="1" applyBorder="1" applyAlignment="1" applyProtection="1">
      <alignment horizontal="center" vertical="center" wrapText="1"/>
    </xf>
    <xf numFmtId="0" fontId="0" fillId="9" borderId="12" xfId="0" applyFill="1" applyBorder="1"/>
    <xf numFmtId="0" fontId="0" fillId="10" borderId="23" xfId="0" applyFill="1" applyBorder="1"/>
    <xf numFmtId="0" fontId="0" fillId="8" borderId="16" xfId="0" applyFill="1" applyBorder="1"/>
    <xf numFmtId="0" fontId="0" fillId="9" borderId="14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6" fillId="4" borderId="5" xfId="0" applyNumberFormat="1" applyFont="1" applyFill="1" applyBorder="1" applyAlignment="1" applyProtection="1">
      <alignment horizontal="left" vertical="center" wrapText="1"/>
    </xf>
    <xf numFmtId="0" fontId="6" fillId="4" borderId="6" xfId="0" applyNumberFormat="1" applyFont="1" applyFill="1" applyBorder="1" applyAlignment="1" applyProtection="1">
      <alignment horizontal="left" vertical="center" wrapText="1"/>
    </xf>
    <xf numFmtId="0" fontId="6" fillId="4" borderId="7" xfId="0" applyNumberFormat="1" applyFont="1" applyFill="1" applyBorder="1" applyAlignment="1" applyProtection="1">
      <alignment horizontal="left" vertical="center" wrapText="1"/>
    </xf>
    <xf numFmtId="0" fontId="14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8" fillId="12" borderId="5" xfId="0" applyFont="1" applyFill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0" fillId="10" borderId="0" xfId="0" applyNumberFormat="1" applyFill="1" applyBorder="1" applyAlignment="1">
      <alignment horizontal="left" vertical="center"/>
    </xf>
    <xf numFmtId="0" fontId="0" fillId="8" borderId="0" xfId="0" applyNumberFormat="1" applyFill="1" applyBorder="1" applyAlignment="1">
      <alignment horizontal="left" vertical="center"/>
    </xf>
    <xf numFmtId="0" fontId="0" fillId="9" borderId="0" xfId="0" applyNumberForma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shrinkToFit="1"/>
    </xf>
    <xf numFmtId="0" fontId="11" fillId="3" borderId="13" xfId="0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11" fillId="3" borderId="17" xfId="0" applyFont="1" applyFill="1" applyBorder="1" applyAlignment="1">
      <alignment horizontal="center" vertical="center" shrinkToFit="1"/>
    </xf>
    <xf numFmtId="0" fontId="11" fillId="3" borderId="18" xfId="0" applyFont="1" applyFill="1" applyBorder="1" applyAlignment="1">
      <alignment horizontal="center" vertical="center" shrinkToFit="1"/>
    </xf>
  </cellXfs>
  <cellStyles count="1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pivotCacheDefinition" Target="pivotCache/pivotCacheDefinition1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1130300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1209675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  <xdr:twoCellAnchor>
    <xdr:from>
      <xdr:col>15</xdr:col>
      <xdr:colOff>23091</xdr:colOff>
      <xdr:row>5</xdr:row>
      <xdr:rowOff>23091</xdr:rowOff>
    </xdr:from>
    <xdr:to>
      <xdr:col>16</xdr:col>
      <xdr:colOff>0</xdr:colOff>
      <xdr:row>6</xdr:row>
      <xdr:rowOff>11545</xdr:rowOff>
    </xdr:to>
    <xdr:cxnSp macro="">
      <xdr:nvCxnSpPr>
        <xdr:cNvPr id="4" name="Connecteur droit 3"/>
        <xdr:cNvCxnSpPr/>
      </xdr:nvCxnSpPr>
      <xdr:spPr>
        <a:xfrm>
          <a:off x="8451273" y="2182091"/>
          <a:ext cx="808182" cy="611909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11545</xdr:colOff>
      <xdr:row>5</xdr:row>
      <xdr:rowOff>34636</xdr:rowOff>
    </xdr:from>
    <xdr:to>
      <xdr:col>15</xdr:col>
      <xdr:colOff>819727</xdr:colOff>
      <xdr:row>6</xdr:row>
      <xdr:rowOff>23091</xdr:rowOff>
    </xdr:to>
    <xdr:cxnSp macro="">
      <xdr:nvCxnSpPr>
        <xdr:cNvPr id="5" name="Connecteur droit 4"/>
        <xdr:cNvCxnSpPr/>
      </xdr:nvCxnSpPr>
      <xdr:spPr>
        <a:xfrm flipV="1">
          <a:off x="8439727" y="2193636"/>
          <a:ext cx="808182" cy="61191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38100"/>
          <a:ext cx="1645683" cy="518325"/>
        </a:xfrm>
        <a:prstGeom prst="rect">
          <a:avLst/>
        </a:prstGeom>
      </xdr:spPr>
    </xdr:pic>
    <xdr:clientData/>
  </xdr:twoCellAnchor>
  <xdr:twoCellAnchor>
    <xdr:from>
      <xdr:col>15</xdr:col>
      <xdr:colOff>11546</xdr:colOff>
      <xdr:row>5</xdr:row>
      <xdr:rowOff>11546</xdr:rowOff>
    </xdr:from>
    <xdr:to>
      <xdr:col>15</xdr:col>
      <xdr:colOff>819728</xdr:colOff>
      <xdr:row>6</xdr:row>
      <xdr:rowOff>0</xdr:rowOff>
    </xdr:to>
    <xdr:cxnSp macro="">
      <xdr:nvCxnSpPr>
        <xdr:cNvPr id="3" name="Connecteur droit 2"/>
        <xdr:cNvCxnSpPr/>
      </xdr:nvCxnSpPr>
      <xdr:spPr>
        <a:xfrm>
          <a:off x="8439728" y="2182091"/>
          <a:ext cx="808182" cy="611909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11546</xdr:colOff>
      <xdr:row>5</xdr:row>
      <xdr:rowOff>11546</xdr:rowOff>
    </xdr:from>
    <xdr:to>
      <xdr:col>15</xdr:col>
      <xdr:colOff>819727</xdr:colOff>
      <xdr:row>6</xdr:row>
      <xdr:rowOff>11546</xdr:rowOff>
    </xdr:to>
    <xdr:cxnSp macro="">
      <xdr:nvCxnSpPr>
        <xdr:cNvPr id="4" name="Connecteur droit 3"/>
        <xdr:cNvCxnSpPr/>
      </xdr:nvCxnSpPr>
      <xdr:spPr>
        <a:xfrm flipV="1">
          <a:off x="8439728" y="2182091"/>
          <a:ext cx="808181" cy="62345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  <xdr:twoCellAnchor>
    <xdr:from>
      <xdr:col>3</xdr:col>
      <xdr:colOff>11545</xdr:colOff>
      <xdr:row>5</xdr:row>
      <xdr:rowOff>11546</xdr:rowOff>
    </xdr:from>
    <xdr:to>
      <xdr:col>3</xdr:col>
      <xdr:colOff>819727</xdr:colOff>
      <xdr:row>6</xdr:row>
      <xdr:rowOff>0</xdr:rowOff>
    </xdr:to>
    <xdr:cxnSp macro="">
      <xdr:nvCxnSpPr>
        <xdr:cNvPr id="3" name="Connecteur droit 2"/>
        <xdr:cNvCxnSpPr/>
      </xdr:nvCxnSpPr>
      <xdr:spPr>
        <a:xfrm>
          <a:off x="2205181" y="2170546"/>
          <a:ext cx="808182" cy="611909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11546</xdr:colOff>
      <xdr:row>5</xdr:row>
      <xdr:rowOff>23091</xdr:rowOff>
    </xdr:from>
    <xdr:to>
      <xdr:col>5</xdr:col>
      <xdr:colOff>819728</xdr:colOff>
      <xdr:row>6</xdr:row>
      <xdr:rowOff>11545</xdr:rowOff>
    </xdr:to>
    <xdr:cxnSp macro="">
      <xdr:nvCxnSpPr>
        <xdr:cNvPr id="4" name="Connecteur droit 3"/>
        <xdr:cNvCxnSpPr/>
      </xdr:nvCxnSpPr>
      <xdr:spPr>
        <a:xfrm>
          <a:off x="3244273" y="2182091"/>
          <a:ext cx="808182" cy="611909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34636</xdr:colOff>
      <xdr:row>5</xdr:row>
      <xdr:rowOff>34636</xdr:rowOff>
    </xdr:from>
    <xdr:to>
      <xdr:col>3</xdr:col>
      <xdr:colOff>808182</xdr:colOff>
      <xdr:row>6</xdr:row>
      <xdr:rowOff>0</xdr:rowOff>
    </xdr:to>
    <xdr:cxnSp macro="">
      <xdr:nvCxnSpPr>
        <xdr:cNvPr id="5" name="Connecteur droit 4"/>
        <xdr:cNvCxnSpPr/>
      </xdr:nvCxnSpPr>
      <xdr:spPr>
        <a:xfrm flipV="1">
          <a:off x="2228272" y="2193636"/>
          <a:ext cx="773546" cy="588819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34637</xdr:colOff>
      <xdr:row>5</xdr:row>
      <xdr:rowOff>23091</xdr:rowOff>
    </xdr:from>
    <xdr:to>
      <xdr:col>5</xdr:col>
      <xdr:colOff>819728</xdr:colOff>
      <xdr:row>5</xdr:row>
      <xdr:rowOff>611909</xdr:rowOff>
    </xdr:to>
    <xdr:cxnSp macro="">
      <xdr:nvCxnSpPr>
        <xdr:cNvPr id="8" name="Connecteur droit 7"/>
        <xdr:cNvCxnSpPr/>
      </xdr:nvCxnSpPr>
      <xdr:spPr>
        <a:xfrm flipV="1">
          <a:off x="3267364" y="2182091"/>
          <a:ext cx="785091" cy="58881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  <xdr:twoCellAnchor>
    <xdr:from>
      <xdr:col>3</xdr:col>
      <xdr:colOff>23091</xdr:colOff>
      <xdr:row>5</xdr:row>
      <xdr:rowOff>11546</xdr:rowOff>
    </xdr:from>
    <xdr:to>
      <xdr:col>4</xdr:col>
      <xdr:colOff>0</xdr:colOff>
      <xdr:row>6</xdr:row>
      <xdr:rowOff>0</xdr:rowOff>
    </xdr:to>
    <xdr:cxnSp macro="">
      <xdr:nvCxnSpPr>
        <xdr:cNvPr id="3" name="Connecteur droit 2"/>
        <xdr:cNvCxnSpPr/>
      </xdr:nvCxnSpPr>
      <xdr:spPr>
        <a:xfrm>
          <a:off x="2216727" y="2170546"/>
          <a:ext cx="808182" cy="611909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23091</xdr:colOff>
      <xdr:row>5</xdr:row>
      <xdr:rowOff>23091</xdr:rowOff>
    </xdr:from>
    <xdr:to>
      <xdr:col>6</xdr:col>
      <xdr:colOff>0</xdr:colOff>
      <xdr:row>6</xdr:row>
      <xdr:rowOff>11545</xdr:rowOff>
    </xdr:to>
    <xdr:cxnSp macro="">
      <xdr:nvCxnSpPr>
        <xdr:cNvPr id="4" name="Connecteur droit 3"/>
        <xdr:cNvCxnSpPr/>
      </xdr:nvCxnSpPr>
      <xdr:spPr>
        <a:xfrm>
          <a:off x="3255818" y="2182091"/>
          <a:ext cx="808182" cy="611909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23091</xdr:colOff>
      <xdr:row>5</xdr:row>
      <xdr:rowOff>34636</xdr:rowOff>
    </xdr:from>
    <xdr:to>
      <xdr:col>4</xdr:col>
      <xdr:colOff>0</xdr:colOff>
      <xdr:row>6</xdr:row>
      <xdr:rowOff>34635</xdr:rowOff>
    </xdr:to>
    <xdr:cxnSp macro="">
      <xdr:nvCxnSpPr>
        <xdr:cNvPr id="5" name="Connecteur droit 4"/>
        <xdr:cNvCxnSpPr/>
      </xdr:nvCxnSpPr>
      <xdr:spPr>
        <a:xfrm flipV="1">
          <a:off x="2216727" y="2193636"/>
          <a:ext cx="808182" cy="623454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23091</xdr:colOff>
      <xdr:row>5</xdr:row>
      <xdr:rowOff>34636</xdr:rowOff>
    </xdr:from>
    <xdr:to>
      <xdr:col>6</xdr:col>
      <xdr:colOff>0</xdr:colOff>
      <xdr:row>5</xdr:row>
      <xdr:rowOff>623454</xdr:rowOff>
    </xdr:to>
    <xdr:cxnSp macro="">
      <xdr:nvCxnSpPr>
        <xdr:cNvPr id="8" name="Connecteur droit 7"/>
        <xdr:cNvCxnSpPr/>
      </xdr:nvCxnSpPr>
      <xdr:spPr>
        <a:xfrm flipV="1">
          <a:off x="3255818" y="2193636"/>
          <a:ext cx="808182" cy="58881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yde Marc" refreshedDate="42902.370301620373" createdVersion="3" refreshedVersion="3" minRefreshableVersion="3" recordCount="189">
  <cacheSource type="worksheet">
    <worksheetSource ref="B1:D190" sheet="Inscriptions"/>
  </cacheSource>
  <cacheFields count="3">
    <cacheField name="CLUB" numFmtId="0">
      <sharedItems containsBlank="1" count="29">
        <s v="ATOS"/>
        <s v="Léo Lagrange"/>
        <s v="CSPG"/>
        <s v="Rouquayrol"/>
        <s v="Hippocampe"/>
        <s v="Colomiers"/>
        <m/>
        <s v="Leo Lagrange"/>
        <s v="Agachon"/>
        <s v="Capdenac"/>
        <s v="Bergerac"/>
        <s v="GPES"/>
        <s v="CSR"/>
        <s v="Lavaur"/>
        <s v="Gaillac"/>
        <s v="ASU" u="1"/>
        <s v="Castres" u="1"/>
        <s v="Cahors" u="1"/>
        <s v="CSGA 66" u="1"/>
        <s v="CS Ruthénois" u="1"/>
        <s v="Hippo Lunel" u="1"/>
        <s v="CSGA66" u="1"/>
        <s v="CSRamonvi" u="1"/>
        <s v="Octopus" u="1"/>
        <s v="Aquapalmes" u="1"/>
        <s v="Mirepoix" u="1"/>
        <s v="TMP" u="1"/>
        <s v="CS Vauréen" u="1"/>
        <s v="Hippo St Gillois" u="1"/>
      </sharedItems>
    </cacheField>
    <cacheField name="ENFANT" numFmtId="0">
      <sharedItems containsBlank="1"/>
    </cacheField>
    <cacheField name="CAT" numFmtId="0">
      <sharedItems count="11">
        <s v="POUSSIN"/>
        <s v="POUSSINE"/>
        <s v="PUPILLE G"/>
        <s v="PUPILLE F"/>
        <s v="BENJAMIN"/>
        <s v="BENJAMINE"/>
        <s v="MINIME G"/>
        <s v="MINIME F"/>
        <s v="CADET"/>
        <s v="CADETTE"/>
        <s v="ESPOI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9">
  <r>
    <x v="0"/>
    <s v="Meffre Sacha"/>
    <x v="0"/>
  </r>
  <r>
    <x v="1"/>
    <s v="Beltrand Thibault"/>
    <x v="0"/>
  </r>
  <r>
    <x v="2"/>
    <s v="Popiolek benjamin"/>
    <x v="0"/>
  </r>
  <r>
    <x v="3"/>
    <s v="Hoiret Benjamin"/>
    <x v="0"/>
  </r>
  <r>
    <x v="4"/>
    <s v="Vaillant Corentin"/>
    <x v="0"/>
  </r>
  <r>
    <x v="2"/>
    <s v="Sabatier Sohen"/>
    <x v="0"/>
  </r>
  <r>
    <x v="4"/>
    <s v="Lebars Camille"/>
    <x v="0"/>
  </r>
  <r>
    <x v="5"/>
    <s v="Cheric Alec"/>
    <x v="0"/>
  </r>
  <r>
    <x v="0"/>
    <s v="Renaud Gabriel"/>
    <x v="0"/>
  </r>
  <r>
    <x v="4"/>
    <s v="Roziere Emmanuel"/>
    <x v="0"/>
  </r>
  <r>
    <x v="6"/>
    <m/>
    <x v="0"/>
  </r>
  <r>
    <x v="6"/>
    <m/>
    <x v="0"/>
  </r>
  <r>
    <x v="6"/>
    <m/>
    <x v="0"/>
  </r>
  <r>
    <x v="6"/>
    <m/>
    <x v="0"/>
  </r>
  <r>
    <x v="6"/>
    <m/>
    <x v="0"/>
  </r>
  <r>
    <x v="6"/>
    <m/>
    <x v="0"/>
  </r>
  <r>
    <x v="6"/>
    <m/>
    <x v="0"/>
  </r>
  <r>
    <x v="7"/>
    <s v="Molas Gladys"/>
    <x v="1"/>
  </r>
  <r>
    <x v="0"/>
    <s v="Iquia Alice"/>
    <x v="1"/>
  </r>
  <r>
    <x v="3"/>
    <s v="Hoiret Justine"/>
    <x v="1"/>
  </r>
  <r>
    <x v="4"/>
    <s v="Dechelle Mailie"/>
    <x v="1"/>
  </r>
  <r>
    <x v="0"/>
    <s v="Durand Clara"/>
    <x v="1"/>
  </r>
  <r>
    <x v="2"/>
    <s v="Bottos Romane"/>
    <x v="1"/>
  </r>
  <r>
    <x v="5"/>
    <s v="Corbi Louison"/>
    <x v="1"/>
  </r>
  <r>
    <x v="0"/>
    <s v="Maury Aymeric"/>
    <x v="2"/>
  </r>
  <r>
    <x v="1"/>
    <s v="Ferrisi Dorian"/>
    <x v="2"/>
  </r>
  <r>
    <x v="2"/>
    <s v="Popiollek Jeremy"/>
    <x v="2"/>
  </r>
  <r>
    <x v="8"/>
    <s v="Vallejo Jeremie"/>
    <x v="2"/>
  </r>
  <r>
    <x v="4"/>
    <s v="Zuazola Warren"/>
    <x v="2"/>
  </r>
  <r>
    <x v="2"/>
    <s v="Bouagal Noah"/>
    <x v="2"/>
  </r>
  <r>
    <x v="0"/>
    <s v="Blanchet Romain"/>
    <x v="2"/>
  </r>
  <r>
    <x v="8"/>
    <s v="Meignen Alexis"/>
    <x v="2"/>
  </r>
  <r>
    <x v="1"/>
    <s v="Marescal Théo"/>
    <x v="2"/>
  </r>
  <r>
    <x v="9"/>
    <s v="Lebois Elouan"/>
    <x v="2"/>
  </r>
  <r>
    <x v="2"/>
    <s v="Bons Cyprien"/>
    <x v="2"/>
  </r>
  <r>
    <x v="0"/>
    <s v="Devlaeminck Guilhem"/>
    <x v="2"/>
  </r>
  <r>
    <x v="3"/>
    <s v="Liautard Axel"/>
    <x v="2"/>
  </r>
  <r>
    <x v="2"/>
    <s v="Etchemendy Esteban"/>
    <x v="2"/>
  </r>
  <r>
    <x v="1"/>
    <s v="Medjebeur Yanis"/>
    <x v="2"/>
  </r>
  <r>
    <x v="5"/>
    <s v="Ravary Malo"/>
    <x v="2"/>
  </r>
  <r>
    <x v="2"/>
    <s v="Rouviere Cyprien"/>
    <x v="2"/>
  </r>
  <r>
    <x v="10"/>
    <s v="Fourcade Valentin"/>
    <x v="2"/>
  </r>
  <r>
    <x v="11"/>
    <s v="Ramos Nolan"/>
    <x v="2"/>
  </r>
  <r>
    <x v="4"/>
    <s v="Vaillant Aymeric"/>
    <x v="2"/>
  </r>
  <r>
    <x v="9"/>
    <s v="Taillade Gael"/>
    <x v="2"/>
  </r>
  <r>
    <x v="6"/>
    <m/>
    <x v="2"/>
  </r>
  <r>
    <x v="7"/>
    <s v="Hernandez Jade"/>
    <x v="3"/>
  </r>
  <r>
    <x v="3"/>
    <s v="Migayrou Julie"/>
    <x v="3"/>
  </r>
  <r>
    <x v="8"/>
    <s v="Mascarell Léa"/>
    <x v="3"/>
  </r>
  <r>
    <x v="3"/>
    <s v="Hoiret Victoire"/>
    <x v="3"/>
  </r>
  <r>
    <x v="4"/>
    <s v="Ayme Charlyne"/>
    <x v="3"/>
  </r>
  <r>
    <x v="5"/>
    <s v="Marion Constance"/>
    <x v="3"/>
  </r>
  <r>
    <x v="7"/>
    <s v="Hebert Ines"/>
    <x v="3"/>
  </r>
  <r>
    <x v="0"/>
    <s v="Renaud Alexandra"/>
    <x v="3"/>
  </r>
  <r>
    <x v="8"/>
    <s v="Philippe Louane"/>
    <x v="3"/>
  </r>
  <r>
    <x v="3"/>
    <s v="Viguier Marjorie"/>
    <x v="3"/>
  </r>
  <r>
    <x v="0"/>
    <s v="Zair Sirine"/>
    <x v="3"/>
  </r>
  <r>
    <x v="8"/>
    <s v="Fayos Emy"/>
    <x v="3"/>
  </r>
  <r>
    <x v="1"/>
    <s v="Le Goualec Manon"/>
    <x v="3"/>
  </r>
  <r>
    <x v="3"/>
    <s v="Austruy Pauline"/>
    <x v="3"/>
  </r>
  <r>
    <x v="10"/>
    <s v="Chopin Salomé"/>
    <x v="3"/>
  </r>
  <r>
    <x v="3"/>
    <s v="Querbes Romane"/>
    <x v="3"/>
  </r>
  <r>
    <x v="1"/>
    <s v="Ormieres Gabrielle"/>
    <x v="3"/>
  </r>
  <r>
    <x v="1"/>
    <s v="Deloupy Camille"/>
    <x v="3"/>
  </r>
  <r>
    <x v="10"/>
    <s v="Bilancini Andrea"/>
    <x v="3"/>
  </r>
  <r>
    <x v="8"/>
    <s v="Carbonel Paulin"/>
    <x v="4"/>
  </r>
  <r>
    <x v="0"/>
    <s v="Mauru Nicolas"/>
    <x v="4"/>
  </r>
  <r>
    <x v="1"/>
    <s v="Orduna Victor"/>
    <x v="4"/>
  </r>
  <r>
    <x v="2"/>
    <s v="Fesquet Tom"/>
    <x v="4"/>
  </r>
  <r>
    <x v="4"/>
    <s v="Lebars Guilhem"/>
    <x v="4"/>
  </r>
  <r>
    <x v="2"/>
    <s v="Dubois Thomas"/>
    <x v="4"/>
  </r>
  <r>
    <x v="8"/>
    <s v="Roussel Rémy"/>
    <x v="4"/>
  </r>
  <r>
    <x v="0"/>
    <s v="Durand Johan"/>
    <x v="4"/>
  </r>
  <r>
    <x v="1"/>
    <s v="Millot Florian"/>
    <x v="4"/>
  </r>
  <r>
    <x v="12"/>
    <s v="Maurel Leo"/>
    <x v="4"/>
  </r>
  <r>
    <x v="13"/>
    <s v="Bousquet Nicolas"/>
    <x v="4"/>
  </r>
  <r>
    <x v="1"/>
    <s v="Andres Hugo"/>
    <x v="4"/>
  </r>
  <r>
    <x v="11"/>
    <s v="Belkacemi Naïm"/>
    <x v="4"/>
  </r>
  <r>
    <x v="8"/>
    <s v="Fernandez Guillaume"/>
    <x v="4"/>
  </r>
  <r>
    <x v="10"/>
    <s v="El Assad Noah"/>
    <x v="4"/>
  </r>
  <r>
    <x v="7"/>
    <s v="Milles Thibault"/>
    <x v="4"/>
  </r>
  <r>
    <x v="9"/>
    <s v="Auriac Germain"/>
    <x v="4"/>
  </r>
  <r>
    <x v="8"/>
    <s v="Torra Louis"/>
    <x v="4"/>
  </r>
  <r>
    <x v="10"/>
    <s v="Porcaro Dario"/>
    <x v="4"/>
  </r>
  <r>
    <x v="2"/>
    <s v="Braun Simon"/>
    <x v="4"/>
  </r>
  <r>
    <x v="11"/>
    <s v="Lallemand Axel"/>
    <x v="4"/>
  </r>
  <r>
    <x v="2"/>
    <s v="Remy Noe"/>
    <x v="4"/>
  </r>
  <r>
    <x v="10"/>
    <s v="Caratella Tom"/>
    <x v="4"/>
  </r>
  <r>
    <x v="4"/>
    <s v="Pichi Enzo"/>
    <x v="4"/>
  </r>
  <r>
    <x v="12"/>
    <s v="Turlan Mathis"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0"/>
    <s v="Bertand Margaux"/>
    <x v="5"/>
  </r>
  <r>
    <x v="3"/>
    <s v="Migayrou Emma"/>
    <x v="5"/>
  </r>
  <r>
    <x v="5"/>
    <s v="Herubel Loïse"/>
    <x v="5"/>
  </r>
  <r>
    <x v="4"/>
    <s v="Crette Lilou"/>
    <x v="5"/>
  </r>
  <r>
    <x v="14"/>
    <s v="Puech Selena"/>
    <x v="5"/>
  </r>
  <r>
    <x v="1"/>
    <s v="Coustham Maiewenn"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13"/>
    <s v="Pinar Remy"/>
    <x v="6"/>
  </r>
  <r>
    <x v="1"/>
    <s v="Alquier Corentin"/>
    <x v="6"/>
  </r>
  <r>
    <x v="8"/>
    <s v="Bussson Thomas"/>
    <x v="6"/>
  </r>
  <r>
    <x v="0"/>
    <s v="Blanchet Benjamin"/>
    <x v="6"/>
  </r>
  <r>
    <x v="11"/>
    <s v="Boussioux Lucas"/>
    <x v="6"/>
  </r>
  <r>
    <x v="1"/>
    <s v="Megelink Oscar"/>
    <x v="6"/>
  </r>
  <r>
    <x v="13"/>
    <s v="Vantaux Martin"/>
    <x v="6"/>
  </r>
  <r>
    <x v="8"/>
    <s v="Busson Maxime"/>
    <x v="6"/>
  </r>
  <r>
    <x v="9"/>
    <s v="Garreau Gabriel"/>
    <x v="6"/>
  </r>
  <r>
    <x v="0"/>
    <s v="Devlaeminck Julien"/>
    <x v="6"/>
  </r>
  <r>
    <x v="8"/>
    <s v="Dupin Dimitri"/>
    <x v="6"/>
  </r>
  <r>
    <x v="9"/>
    <s v="Boutin Alexandre"/>
    <x v="6"/>
  </r>
  <r>
    <x v="1"/>
    <s v="Orduna Mathieu"/>
    <x v="6"/>
  </r>
  <r>
    <x v="13"/>
    <s v="Gonella Lorenzo"/>
    <x v="6"/>
  </r>
  <r>
    <x v="4"/>
    <s v="Dumas Maxime"/>
    <x v="6"/>
  </r>
  <r>
    <x v="1"/>
    <s v="Roux Julian"/>
    <x v="6"/>
  </r>
  <r>
    <x v="5"/>
    <s v="Monteiro Lucas"/>
    <x v="6"/>
  </r>
  <r>
    <x v="1"/>
    <s v="Andres Clément"/>
    <x v="6"/>
  </r>
  <r>
    <x v="12"/>
    <s v="Benzoubair Youssra"/>
    <x v="6"/>
  </r>
  <r>
    <x v="12"/>
    <s v="Gayraud Mickael"/>
    <x v="6"/>
  </r>
  <r>
    <x v="6"/>
    <m/>
    <x v="6"/>
  </r>
  <r>
    <x v="6"/>
    <m/>
    <x v="6"/>
  </r>
  <r>
    <x v="6"/>
    <m/>
    <x v="6"/>
  </r>
  <r>
    <x v="6"/>
    <m/>
    <x v="6"/>
  </r>
  <r>
    <x v="6"/>
    <m/>
    <x v="6"/>
  </r>
  <r>
    <x v="6"/>
    <m/>
    <x v="6"/>
  </r>
  <r>
    <x v="6"/>
    <m/>
    <x v="6"/>
  </r>
  <r>
    <x v="6"/>
    <m/>
    <x v="6"/>
  </r>
  <r>
    <x v="6"/>
    <m/>
    <x v="6"/>
  </r>
  <r>
    <x v="11"/>
    <s v="Warnier Rachel"/>
    <x v="7"/>
  </r>
  <r>
    <x v="8"/>
    <s v="Massol Anaelle"/>
    <x v="7"/>
  </r>
  <r>
    <x v="9"/>
    <s v="Cabrit Alycia"/>
    <x v="7"/>
  </r>
  <r>
    <x v="11"/>
    <s v="Garcia Anaelle"/>
    <x v="7"/>
  </r>
  <r>
    <x v="5"/>
    <s v="Pineaud Maeve"/>
    <x v="7"/>
  </r>
  <r>
    <x v="8"/>
    <s v="Fernandez Laura"/>
    <x v="7"/>
  </r>
  <r>
    <x v="0"/>
    <s v="Bertrand Laura"/>
    <x v="7"/>
  </r>
  <r>
    <x v="12"/>
    <s v="Canne Charlène"/>
    <x v="7"/>
  </r>
  <r>
    <x v="6"/>
    <m/>
    <x v="7"/>
  </r>
  <r>
    <x v="6"/>
    <m/>
    <x v="7"/>
  </r>
  <r>
    <x v="6"/>
    <m/>
    <x v="7"/>
  </r>
  <r>
    <x v="6"/>
    <m/>
    <x v="7"/>
  </r>
  <r>
    <x v="6"/>
    <m/>
    <x v="7"/>
  </r>
  <r>
    <x v="9"/>
    <s v="Pradines Clement"/>
    <x v="8"/>
  </r>
  <r>
    <x v="5"/>
    <s v="Laffite bastien"/>
    <x v="8"/>
  </r>
  <r>
    <x v="5"/>
    <s v="Marquie Baptiste"/>
    <x v="8"/>
  </r>
  <r>
    <x v="12"/>
    <s v="Denebaude Antoine"/>
    <x v="8"/>
  </r>
  <r>
    <x v="6"/>
    <m/>
    <x v="8"/>
  </r>
  <r>
    <x v="6"/>
    <m/>
    <x v="8"/>
  </r>
  <r>
    <x v="6"/>
    <m/>
    <x v="8"/>
  </r>
  <r>
    <x v="6"/>
    <m/>
    <x v="8"/>
  </r>
  <r>
    <x v="6"/>
    <m/>
    <x v="8"/>
  </r>
  <r>
    <x v="6"/>
    <m/>
    <x v="8"/>
  </r>
  <r>
    <x v="6"/>
    <m/>
    <x v="8"/>
  </r>
  <r>
    <x v="6"/>
    <m/>
    <x v="8"/>
  </r>
  <r>
    <x v="6"/>
    <m/>
    <x v="8"/>
  </r>
  <r>
    <x v="6"/>
    <m/>
    <x v="8"/>
  </r>
  <r>
    <x v="6"/>
    <m/>
    <x v="8"/>
  </r>
  <r>
    <x v="6"/>
    <m/>
    <x v="8"/>
  </r>
  <r>
    <x v="13"/>
    <s v="De Oliveira Emilie"/>
    <x v="9"/>
  </r>
  <r>
    <x v="9"/>
    <s v="Gregoire Elisa"/>
    <x v="9"/>
  </r>
  <r>
    <x v="10"/>
    <s v="Bazeille Virginie"/>
    <x v="9"/>
  </r>
  <r>
    <x v="6"/>
    <m/>
    <x v="9"/>
  </r>
  <r>
    <x v="6"/>
    <m/>
    <x v="9"/>
  </r>
  <r>
    <x v="6"/>
    <m/>
    <x v="9"/>
  </r>
  <r>
    <x v="6"/>
    <m/>
    <x v="10"/>
  </r>
  <r>
    <x v="6"/>
    <m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rowHeaderCaption="Club">
  <location ref="K10:L103" firstHeaderRow="1" firstDataRow="1" firstDataCol="1"/>
  <pivotFields count="3">
    <pivotField axis="axisRow" showAll="0" sortType="descending">
      <items count="30">
        <item x="8"/>
        <item m="1" x="15"/>
        <item x="0"/>
        <item x="10"/>
        <item m="1" x="17"/>
        <item x="9"/>
        <item x="5"/>
        <item m="1" x="27"/>
        <item m="1" x="18"/>
        <item m="1" x="21"/>
        <item x="2"/>
        <item m="1" x="22"/>
        <item x="14"/>
        <item x="11"/>
        <item m="1" x="20"/>
        <item x="1"/>
        <item m="1" x="23"/>
        <item x="3"/>
        <item m="1" x="26"/>
        <item m="1" x="28"/>
        <item m="1" x="19"/>
        <item m="1" x="25"/>
        <item m="1" x="24"/>
        <item m="1" x="16"/>
        <item x="6"/>
        <item x="4"/>
        <item x="7"/>
        <item x="13"/>
        <item x="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Row" showAll="0">
      <items count="12">
        <item x="4"/>
        <item x="5"/>
        <item x="8"/>
        <item x="9"/>
        <item x="10"/>
        <item x="7"/>
        <item x="6"/>
        <item x="0"/>
        <item x="1"/>
        <item x="3"/>
        <item x="2"/>
        <item t="default"/>
      </items>
    </pivotField>
  </pivotFields>
  <rowFields count="2">
    <field x="0"/>
    <field x="2"/>
  </rowFields>
  <rowItems count="93">
    <i>
      <x v="15"/>
    </i>
    <i r="1">
      <x/>
    </i>
    <i r="1">
      <x v="1"/>
    </i>
    <i r="1">
      <x v="6"/>
    </i>
    <i r="1">
      <x v="7"/>
    </i>
    <i r="1">
      <x v="9"/>
    </i>
    <i r="1">
      <x v="10"/>
    </i>
    <i>
      <x v="2"/>
    </i>
    <i r="1">
      <x/>
    </i>
    <i r="1">
      <x v="1"/>
    </i>
    <i r="1">
      <x v="5"/>
    </i>
    <i r="1">
      <x v="6"/>
    </i>
    <i r="1">
      <x v="7"/>
    </i>
    <i r="1">
      <x v="8"/>
    </i>
    <i r="1">
      <x v="9"/>
    </i>
    <i r="1">
      <x v="10"/>
    </i>
    <i>
      <x/>
    </i>
    <i r="1">
      <x/>
    </i>
    <i r="1">
      <x v="5"/>
    </i>
    <i r="1">
      <x v="6"/>
    </i>
    <i r="1">
      <x v="9"/>
    </i>
    <i r="1">
      <x v="10"/>
    </i>
    <i>
      <x v="10"/>
    </i>
    <i r="1">
      <x/>
    </i>
    <i r="1">
      <x v="7"/>
    </i>
    <i r="1">
      <x v="8"/>
    </i>
    <i r="1">
      <x v="10"/>
    </i>
    <i>
      <x v="25"/>
    </i>
    <i r="1">
      <x/>
    </i>
    <i r="1">
      <x v="1"/>
    </i>
    <i r="1">
      <x v="6"/>
    </i>
    <i r="1">
      <x v="7"/>
    </i>
    <i r="1">
      <x v="8"/>
    </i>
    <i r="1">
      <x v="9"/>
    </i>
    <i r="1">
      <x v="10"/>
    </i>
    <i>
      <x v="17"/>
    </i>
    <i r="1">
      <x v="1"/>
    </i>
    <i r="1">
      <x v="7"/>
    </i>
    <i r="1">
      <x v="8"/>
    </i>
    <i r="1">
      <x v="9"/>
    </i>
    <i r="1">
      <x v="10"/>
    </i>
    <i>
      <x v="6"/>
    </i>
    <i r="1">
      <x v="1"/>
    </i>
    <i r="1">
      <x v="2"/>
    </i>
    <i r="1">
      <x v="5"/>
    </i>
    <i r="1">
      <x v="6"/>
    </i>
    <i r="1">
      <x v="7"/>
    </i>
    <i r="1">
      <x v="8"/>
    </i>
    <i r="1">
      <x v="9"/>
    </i>
    <i r="1">
      <x v="10"/>
    </i>
    <i>
      <x v="5"/>
    </i>
    <i r="1">
      <x/>
    </i>
    <i r="1">
      <x v="2"/>
    </i>
    <i r="1">
      <x v="3"/>
    </i>
    <i r="1">
      <x v="5"/>
    </i>
    <i r="1">
      <x v="6"/>
    </i>
    <i r="1">
      <x v="10"/>
    </i>
    <i>
      <x v="3"/>
    </i>
    <i r="1">
      <x/>
    </i>
    <i r="1">
      <x v="3"/>
    </i>
    <i r="1">
      <x v="9"/>
    </i>
    <i r="1">
      <x v="10"/>
    </i>
    <i>
      <x v="28"/>
    </i>
    <i r="1">
      <x/>
    </i>
    <i r="1">
      <x v="2"/>
    </i>
    <i r="1">
      <x v="5"/>
    </i>
    <i r="1">
      <x v="6"/>
    </i>
    <i>
      <x v="13"/>
    </i>
    <i r="1">
      <x/>
    </i>
    <i r="1">
      <x v="5"/>
    </i>
    <i r="1">
      <x v="6"/>
    </i>
    <i r="1">
      <x v="10"/>
    </i>
    <i>
      <x v="27"/>
    </i>
    <i r="1">
      <x/>
    </i>
    <i r="1">
      <x v="3"/>
    </i>
    <i r="1">
      <x v="6"/>
    </i>
    <i>
      <x v="26"/>
    </i>
    <i r="1">
      <x/>
    </i>
    <i r="1">
      <x v="8"/>
    </i>
    <i r="1">
      <x v="9"/>
    </i>
    <i>
      <x v="12"/>
    </i>
    <i r="1">
      <x v="1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0"/>
    </i>
    <i t="grand">
      <x/>
    </i>
  </rowItems>
  <colItems count="1">
    <i/>
  </colItems>
  <dataFields count="1">
    <dataField name="Nombre de ENFANT" fld="1" subtotal="count" baseField="0" baseItem="0"/>
  </dataFields>
  <pivotTableStyleInfo name="PivotStyleMedium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Relationship Id="rId2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Relationship Id="rId2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Relationship Id="rId2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Relationship Id="rId2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Relationship Id="rId2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Relationship Id="rId2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Relationship Id="rId2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opLeftCell="A13" workbookViewId="0">
      <selection activeCell="L10" sqref="L10"/>
    </sheetView>
  </sheetViews>
  <sheetFormatPr baseColWidth="10" defaultRowHeight="16" x14ac:dyDescent="0.2"/>
  <cols>
    <col min="1" max="1" width="10.83203125" style="5"/>
    <col min="2" max="2" width="13.83203125" style="18" customWidth="1"/>
    <col min="3" max="3" width="17.1640625" customWidth="1"/>
    <col min="4" max="4" width="14.83203125" customWidth="1"/>
    <col min="11" max="11" width="14.1640625" customWidth="1"/>
    <col min="12" max="12" width="16.83203125" customWidth="1"/>
    <col min="13" max="13" width="13.5" customWidth="1"/>
    <col min="14" max="14" width="5.1640625" customWidth="1"/>
    <col min="15" max="15" width="8.1640625" customWidth="1"/>
    <col min="16" max="16" width="6.5" customWidth="1"/>
    <col min="17" max="17" width="8.83203125" customWidth="1"/>
    <col min="18" max="18" width="9" customWidth="1"/>
    <col min="19" max="19" width="10.1640625" customWidth="1"/>
    <col min="20" max="20" width="7.6640625" customWidth="1"/>
    <col min="21" max="21" width="5.1640625" customWidth="1"/>
    <col min="22" max="22" width="9.83203125" customWidth="1"/>
    <col min="23" max="23" width="6.5" customWidth="1"/>
    <col min="24" max="24" width="5" customWidth="1"/>
    <col min="25" max="25" width="10.5" customWidth="1"/>
    <col min="26" max="26" width="11.6640625" bestFit="1" customWidth="1"/>
    <col min="27" max="27" width="7.6640625" customWidth="1"/>
    <col min="28" max="28" width="10" customWidth="1"/>
    <col min="29" max="29" width="4.5" customWidth="1"/>
    <col min="30" max="30" width="5.5" customWidth="1"/>
    <col min="31" max="31" width="11.6640625" bestFit="1" customWidth="1"/>
  </cols>
  <sheetData>
    <row r="1" spans="1:12" x14ac:dyDescent="0.2">
      <c r="A1" s="5" t="s">
        <v>0</v>
      </c>
      <c r="B1" s="18" t="s">
        <v>1</v>
      </c>
      <c r="C1" t="s">
        <v>2</v>
      </c>
      <c r="D1" t="s">
        <v>3</v>
      </c>
      <c r="E1" t="s">
        <v>4</v>
      </c>
    </row>
    <row r="2" spans="1:12" x14ac:dyDescent="0.2">
      <c r="A2" s="5">
        <v>1</v>
      </c>
      <c r="B2" s="20" t="s">
        <v>14</v>
      </c>
      <c r="C2" s="3" t="s">
        <v>137</v>
      </c>
      <c r="D2" t="s">
        <v>5</v>
      </c>
      <c r="E2" s="5">
        <v>1</v>
      </c>
      <c r="F2" s="14"/>
    </row>
    <row r="3" spans="1:12" x14ac:dyDescent="0.2">
      <c r="A3" s="5">
        <v>2</v>
      </c>
      <c r="B3" s="21" t="s">
        <v>15</v>
      </c>
      <c r="C3" s="2" t="s">
        <v>138</v>
      </c>
      <c r="D3" t="s">
        <v>5</v>
      </c>
      <c r="E3" s="13">
        <v>1</v>
      </c>
      <c r="F3" s="14"/>
    </row>
    <row r="4" spans="1:12" x14ac:dyDescent="0.2">
      <c r="A4" s="5">
        <v>3</v>
      </c>
      <c r="B4" s="21" t="s">
        <v>12</v>
      </c>
      <c r="C4" s="2" t="s">
        <v>139</v>
      </c>
      <c r="D4" t="s">
        <v>5</v>
      </c>
      <c r="E4" s="13">
        <v>1</v>
      </c>
      <c r="F4" s="14"/>
    </row>
    <row r="5" spans="1:12" x14ac:dyDescent="0.2">
      <c r="A5" s="5">
        <v>4</v>
      </c>
      <c r="B5" s="21" t="s">
        <v>43</v>
      </c>
      <c r="C5" s="2" t="s">
        <v>140</v>
      </c>
      <c r="D5" t="s">
        <v>5</v>
      </c>
      <c r="E5" s="13">
        <v>1</v>
      </c>
      <c r="F5" s="14"/>
    </row>
    <row r="6" spans="1:12" x14ac:dyDescent="0.2">
      <c r="A6" s="5">
        <v>5</v>
      </c>
      <c r="B6" s="21" t="s">
        <v>91</v>
      </c>
      <c r="C6" s="2" t="s">
        <v>141</v>
      </c>
      <c r="D6" t="s">
        <v>5</v>
      </c>
      <c r="E6" s="13">
        <v>1</v>
      </c>
      <c r="F6" s="14"/>
    </row>
    <row r="7" spans="1:12" x14ac:dyDescent="0.2">
      <c r="A7" s="5">
        <v>6</v>
      </c>
      <c r="B7" s="21" t="s">
        <v>12</v>
      </c>
      <c r="C7" s="2" t="s">
        <v>142</v>
      </c>
      <c r="D7" t="s">
        <v>5</v>
      </c>
      <c r="E7" s="13">
        <v>1</v>
      </c>
      <c r="F7" s="14"/>
    </row>
    <row r="8" spans="1:12" x14ac:dyDescent="0.2">
      <c r="A8" s="5">
        <v>7</v>
      </c>
      <c r="B8" s="21" t="s">
        <v>91</v>
      </c>
      <c r="C8" s="2" t="s">
        <v>143</v>
      </c>
      <c r="D8" t="s">
        <v>5</v>
      </c>
      <c r="E8" s="13">
        <v>1</v>
      </c>
      <c r="F8" s="14"/>
    </row>
    <row r="9" spans="1:12" x14ac:dyDescent="0.2">
      <c r="A9" s="5">
        <v>8</v>
      </c>
      <c r="B9" s="21" t="s">
        <v>55</v>
      </c>
      <c r="C9" s="2" t="s">
        <v>144</v>
      </c>
      <c r="D9" t="s">
        <v>5</v>
      </c>
      <c r="E9" s="13">
        <v>1</v>
      </c>
      <c r="F9" s="14"/>
    </row>
    <row r="10" spans="1:12" x14ac:dyDescent="0.2">
      <c r="A10" s="5">
        <v>9</v>
      </c>
      <c r="B10" s="21" t="s">
        <v>14</v>
      </c>
      <c r="C10" s="2" t="s">
        <v>145</v>
      </c>
      <c r="D10" t="s">
        <v>5</v>
      </c>
      <c r="E10" s="13">
        <v>1</v>
      </c>
      <c r="F10" s="14"/>
      <c r="K10" s="7" t="s">
        <v>83</v>
      </c>
      <c r="L10" t="s">
        <v>80</v>
      </c>
    </row>
    <row r="11" spans="1:12" x14ac:dyDescent="0.2">
      <c r="A11" s="5">
        <v>10</v>
      </c>
      <c r="B11" s="21" t="s">
        <v>91</v>
      </c>
      <c r="C11" s="2" t="s">
        <v>146</v>
      </c>
      <c r="D11" t="s">
        <v>5</v>
      </c>
      <c r="E11" s="13">
        <v>1</v>
      </c>
      <c r="F11" s="14"/>
      <c r="K11" s="4" t="s">
        <v>15</v>
      </c>
      <c r="L11" s="8">
        <v>16</v>
      </c>
    </row>
    <row r="12" spans="1:12" x14ac:dyDescent="0.2">
      <c r="A12" s="5">
        <v>11</v>
      </c>
      <c r="B12" s="21"/>
      <c r="C12" s="2"/>
      <c r="D12" t="s">
        <v>5</v>
      </c>
      <c r="E12" s="13">
        <v>1</v>
      </c>
      <c r="F12" s="14"/>
      <c r="K12" s="9" t="s">
        <v>61</v>
      </c>
      <c r="L12" s="8">
        <v>3</v>
      </c>
    </row>
    <row r="13" spans="1:12" x14ac:dyDescent="0.2">
      <c r="A13" s="5">
        <v>12</v>
      </c>
      <c r="B13" s="21"/>
      <c r="C13" s="2"/>
      <c r="D13" t="s">
        <v>5</v>
      </c>
      <c r="E13" s="13">
        <v>1</v>
      </c>
      <c r="F13" s="14"/>
      <c r="K13" s="9" t="s">
        <v>66</v>
      </c>
      <c r="L13" s="8">
        <v>1</v>
      </c>
    </row>
    <row r="14" spans="1:12" x14ac:dyDescent="0.2">
      <c r="A14" s="5">
        <v>13</v>
      </c>
      <c r="B14" s="21"/>
      <c r="C14" s="2"/>
      <c r="D14" t="s">
        <v>5</v>
      </c>
      <c r="E14" s="13">
        <v>1</v>
      </c>
      <c r="F14" s="14"/>
      <c r="K14" s="9" t="s">
        <v>17</v>
      </c>
      <c r="L14" s="8">
        <v>5</v>
      </c>
    </row>
    <row r="15" spans="1:12" x14ac:dyDescent="0.2">
      <c r="A15" s="5">
        <v>14</v>
      </c>
      <c r="B15" s="21"/>
      <c r="C15" s="2"/>
      <c r="D15" t="s">
        <v>5</v>
      </c>
      <c r="E15" s="13">
        <v>1</v>
      </c>
      <c r="F15" s="14"/>
      <c r="K15" s="9" t="s">
        <v>5</v>
      </c>
      <c r="L15" s="8">
        <v>1</v>
      </c>
    </row>
    <row r="16" spans="1:12" x14ac:dyDescent="0.2">
      <c r="A16" s="5">
        <v>15</v>
      </c>
      <c r="B16" s="21"/>
      <c r="C16" s="2"/>
      <c r="D16" t="s">
        <v>5</v>
      </c>
      <c r="E16" s="13">
        <v>1</v>
      </c>
      <c r="F16" s="14"/>
      <c r="K16" s="9" t="s">
        <v>18</v>
      </c>
      <c r="L16" s="8">
        <v>3</v>
      </c>
    </row>
    <row r="17" spans="1:12" x14ac:dyDescent="0.2">
      <c r="A17" s="5">
        <v>16</v>
      </c>
      <c r="B17" s="21"/>
      <c r="C17" s="1"/>
      <c r="D17" t="s">
        <v>5</v>
      </c>
      <c r="E17" s="13">
        <v>1</v>
      </c>
      <c r="F17" s="14"/>
      <c r="K17" s="9" t="s">
        <v>16</v>
      </c>
      <c r="L17" s="8">
        <v>3</v>
      </c>
    </row>
    <row r="18" spans="1:12" x14ac:dyDescent="0.2">
      <c r="A18" s="5">
        <v>17</v>
      </c>
      <c r="B18" s="21"/>
      <c r="C18" s="1"/>
      <c r="D18" t="s">
        <v>5</v>
      </c>
      <c r="E18" s="13">
        <v>1</v>
      </c>
      <c r="F18" s="14"/>
      <c r="K18" s="4" t="s">
        <v>14</v>
      </c>
      <c r="L18" s="8">
        <v>15</v>
      </c>
    </row>
    <row r="19" spans="1:12" x14ac:dyDescent="0.2">
      <c r="A19" s="5">
        <v>18</v>
      </c>
      <c r="B19" s="21" t="s">
        <v>108</v>
      </c>
      <c r="C19" s="1" t="s">
        <v>130</v>
      </c>
      <c r="D19" t="s">
        <v>19</v>
      </c>
      <c r="E19" s="13">
        <v>1</v>
      </c>
      <c r="F19" s="14"/>
      <c r="K19" s="9" t="s">
        <v>61</v>
      </c>
      <c r="L19" s="8">
        <v>2</v>
      </c>
    </row>
    <row r="20" spans="1:12" x14ac:dyDescent="0.2">
      <c r="A20" s="5">
        <v>19</v>
      </c>
      <c r="B20" s="20" t="s">
        <v>14</v>
      </c>
      <c r="C20" s="1" t="s">
        <v>131</v>
      </c>
      <c r="D20" t="s">
        <v>19</v>
      </c>
      <c r="E20" s="13">
        <v>1</v>
      </c>
      <c r="F20" s="14"/>
      <c r="K20" s="9" t="s">
        <v>66</v>
      </c>
      <c r="L20" s="8">
        <v>1</v>
      </c>
    </row>
    <row r="21" spans="1:12" x14ac:dyDescent="0.2">
      <c r="A21" s="5">
        <v>20</v>
      </c>
      <c r="B21" s="20" t="s">
        <v>43</v>
      </c>
      <c r="C21" s="6" t="s">
        <v>132</v>
      </c>
      <c r="D21" t="s">
        <v>19</v>
      </c>
      <c r="E21" s="13">
        <v>1</v>
      </c>
      <c r="F21" s="14"/>
      <c r="K21" s="9" t="s">
        <v>20</v>
      </c>
      <c r="L21" s="8">
        <v>1</v>
      </c>
    </row>
    <row r="22" spans="1:12" x14ac:dyDescent="0.2">
      <c r="A22" s="5">
        <v>21</v>
      </c>
      <c r="B22" s="20" t="s">
        <v>91</v>
      </c>
      <c r="C22" s="6" t="s">
        <v>133</v>
      </c>
      <c r="D22" t="s">
        <v>19</v>
      </c>
      <c r="E22" s="13">
        <v>1</v>
      </c>
      <c r="K22" s="9" t="s">
        <v>17</v>
      </c>
      <c r="L22" s="8">
        <v>2</v>
      </c>
    </row>
    <row r="23" spans="1:12" x14ac:dyDescent="0.2">
      <c r="A23" s="5">
        <v>22</v>
      </c>
      <c r="B23" s="20" t="s">
        <v>14</v>
      </c>
      <c r="C23" s="6" t="s">
        <v>134</v>
      </c>
      <c r="D23" t="s">
        <v>19</v>
      </c>
      <c r="E23" s="13">
        <v>1</v>
      </c>
      <c r="K23" s="9" t="s">
        <v>5</v>
      </c>
      <c r="L23" s="8">
        <v>2</v>
      </c>
    </row>
    <row r="24" spans="1:12" x14ac:dyDescent="0.2">
      <c r="A24" s="13">
        <v>23</v>
      </c>
      <c r="B24" s="20" t="s">
        <v>12</v>
      </c>
      <c r="C24" t="s">
        <v>135</v>
      </c>
      <c r="D24" t="s">
        <v>19</v>
      </c>
      <c r="E24" s="13">
        <v>1</v>
      </c>
      <c r="K24" s="9" t="s">
        <v>19</v>
      </c>
      <c r="L24" s="8">
        <v>2</v>
      </c>
    </row>
    <row r="25" spans="1:12" x14ac:dyDescent="0.2">
      <c r="A25" s="13">
        <v>24</v>
      </c>
      <c r="B25" s="20" t="s">
        <v>55</v>
      </c>
      <c r="C25" s="1" t="s">
        <v>136</v>
      </c>
      <c r="D25" t="s">
        <v>19</v>
      </c>
      <c r="E25" s="13">
        <v>1</v>
      </c>
      <c r="K25" s="9" t="s">
        <v>18</v>
      </c>
      <c r="L25" s="8">
        <v>2</v>
      </c>
    </row>
    <row r="26" spans="1:12" x14ac:dyDescent="0.2">
      <c r="A26" s="13">
        <v>25</v>
      </c>
      <c r="B26" s="21" t="s">
        <v>14</v>
      </c>
      <c r="C26" s="2" t="s">
        <v>147</v>
      </c>
      <c r="D26" t="s">
        <v>16</v>
      </c>
      <c r="E26" s="13">
        <v>1</v>
      </c>
      <c r="K26" s="9" t="s">
        <v>16</v>
      </c>
      <c r="L26" s="8">
        <v>3</v>
      </c>
    </row>
    <row r="27" spans="1:12" x14ac:dyDescent="0.2">
      <c r="A27" s="13">
        <v>26</v>
      </c>
      <c r="B27" s="21" t="s">
        <v>15</v>
      </c>
      <c r="C27" s="2" t="s">
        <v>148</v>
      </c>
      <c r="D27" t="s">
        <v>16</v>
      </c>
      <c r="E27" s="13">
        <v>1</v>
      </c>
      <c r="K27" s="4" t="s">
        <v>6</v>
      </c>
      <c r="L27" s="8">
        <v>14</v>
      </c>
    </row>
    <row r="28" spans="1:12" x14ac:dyDescent="0.2">
      <c r="A28" s="13">
        <v>27</v>
      </c>
      <c r="B28" s="21" t="s">
        <v>12</v>
      </c>
      <c r="C28" s="2" t="s">
        <v>149</v>
      </c>
      <c r="D28" t="s">
        <v>16</v>
      </c>
      <c r="E28" s="13">
        <v>1</v>
      </c>
      <c r="K28" s="9" t="s">
        <v>61</v>
      </c>
      <c r="L28" s="8">
        <v>4</v>
      </c>
    </row>
    <row r="29" spans="1:12" x14ac:dyDescent="0.2">
      <c r="A29" s="13">
        <v>28</v>
      </c>
      <c r="B29" s="21" t="s">
        <v>6</v>
      </c>
      <c r="C29" s="2" t="s">
        <v>7</v>
      </c>
      <c r="D29" t="s">
        <v>16</v>
      </c>
      <c r="E29" s="13">
        <v>1</v>
      </c>
      <c r="K29" s="9" t="s">
        <v>20</v>
      </c>
      <c r="L29" s="8">
        <v>2</v>
      </c>
    </row>
    <row r="30" spans="1:12" x14ac:dyDescent="0.2">
      <c r="A30" s="13">
        <v>29</v>
      </c>
      <c r="B30" s="21" t="s">
        <v>91</v>
      </c>
      <c r="C30" s="2" t="s">
        <v>150</v>
      </c>
      <c r="D30" t="s">
        <v>16</v>
      </c>
      <c r="E30" s="13">
        <v>1</v>
      </c>
      <c r="K30" s="9" t="s">
        <v>17</v>
      </c>
      <c r="L30" s="8">
        <v>3</v>
      </c>
    </row>
    <row r="31" spans="1:12" x14ac:dyDescent="0.2">
      <c r="A31" s="13">
        <v>30</v>
      </c>
      <c r="B31" s="21" t="s">
        <v>12</v>
      </c>
      <c r="C31" s="2" t="s">
        <v>151</v>
      </c>
      <c r="D31" t="s">
        <v>16</v>
      </c>
      <c r="E31" s="13">
        <v>1</v>
      </c>
      <c r="K31" s="9" t="s">
        <v>18</v>
      </c>
      <c r="L31" s="8">
        <v>3</v>
      </c>
    </row>
    <row r="32" spans="1:12" x14ac:dyDescent="0.2">
      <c r="A32" s="13">
        <v>31</v>
      </c>
      <c r="B32" s="21" t="s">
        <v>14</v>
      </c>
      <c r="C32" s="2" t="s">
        <v>152</v>
      </c>
      <c r="D32" t="s">
        <v>16</v>
      </c>
      <c r="E32" s="13">
        <v>1</v>
      </c>
      <c r="K32" s="9" t="s">
        <v>16</v>
      </c>
      <c r="L32" s="8">
        <v>2</v>
      </c>
    </row>
    <row r="33" spans="1:12" x14ac:dyDescent="0.2">
      <c r="A33" s="13">
        <v>32</v>
      </c>
      <c r="B33" s="21" t="s">
        <v>6</v>
      </c>
      <c r="C33" s="2" t="s">
        <v>10</v>
      </c>
      <c r="D33" t="s">
        <v>16</v>
      </c>
      <c r="E33" s="13">
        <v>1</v>
      </c>
      <c r="K33" s="4" t="s">
        <v>12</v>
      </c>
      <c r="L33" s="8">
        <v>12</v>
      </c>
    </row>
    <row r="34" spans="1:12" x14ac:dyDescent="0.2">
      <c r="A34" s="13">
        <v>33</v>
      </c>
      <c r="B34" s="21" t="s">
        <v>15</v>
      </c>
      <c r="C34" s="2" t="s">
        <v>153</v>
      </c>
      <c r="D34" t="s">
        <v>16</v>
      </c>
      <c r="E34" s="13">
        <v>1</v>
      </c>
      <c r="K34" s="9" t="s">
        <v>61</v>
      </c>
      <c r="L34" s="8">
        <v>4</v>
      </c>
    </row>
    <row r="35" spans="1:12" x14ac:dyDescent="0.2">
      <c r="A35" s="13">
        <v>34</v>
      </c>
      <c r="B35" s="21" t="s">
        <v>51</v>
      </c>
      <c r="C35" s="2" t="s">
        <v>154</v>
      </c>
      <c r="D35" t="s">
        <v>16</v>
      </c>
      <c r="E35" s="13">
        <v>1</v>
      </c>
      <c r="K35" s="9" t="s">
        <v>5</v>
      </c>
      <c r="L35" s="8">
        <v>2</v>
      </c>
    </row>
    <row r="36" spans="1:12" x14ac:dyDescent="0.2">
      <c r="A36" s="13">
        <v>35</v>
      </c>
      <c r="B36" s="21" t="s">
        <v>12</v>
      </c>
      <c r="C36" s="2" t="s">
        <v>41</v>
      </c>
      <c r="D36" t="s">
        <v>16</v>
      </c>
      <c r="E36" s="13">
        <v>1</v>
      </c>
      <c r="K36" s="9" t="s">
        <v>19</v>
      </c>
      <c r="L36" s="8">
        <v>1</v>
      </c>
    </row>
    <row r="37" spans="1:12" x14ac:dyDescent="0.2">
      <c r="A37" s="13">
        <v>36</v>
      </c>
      <c r="B37" s="21" t="s">
        <v>14</v>
      </c>
      <c r="C37" s="2" t="s">
        <v>155</v>
      </c>
      <c r="D37" t="s">
        <v>16</v>
      </c>
      <c r="E37" s="13">
        <v>1</v>
      </c>
      <c r="K37" s="9" t="s">
        <v>16</v>
      </c>
      <c r="L37" s="8">
        <v>5</v>
      </c>
    </row>
    <row r="38" spans="1:12" x14ac:dyDescent="0.2">
      <c r="A38" s="13">
        <v>37</v>
      </c>
      <c r="B38" s="21" t="s">
        <v>43</v>
      </c>
      <c r="C38" s="2" t="s">
        <v>39</v>
      </c>
      <c r="D38" t="s">
        <v>16</v>
      </c>
      <c r="E38" s="13">
        <v>1</v>
      </c>
      <c r="K38" s="4" t="s">
        <v>91</v>
      </c>
      <c r="L38" s="8">
        <v>11</v>
      </c>
    </row>
    <row r="39" spans="1:12" x14ac:dyDescent="0.2">
      <c r="A39" s="13">
        <v>38</v>
      </c>
      <c r="B39" s="21" t="s">
        <v>12</v>
      </c>
      <c r="C39" s="1" t="s">
        <v>9</v>
      </c>
      <c r="D39" t="s">
        <v>16</v>
      </c>
      <c r="E39" s="13">
        <v>1</v>
      </c>
      <c r="K39" s="9" t="s">
        <v>61</v>
      </c>
      <c r="L39" s="8">
        <v>2</v>
      </c>
    </row>
    <row r="40" spans="1:12" x14ac:dyDescent="0.2">
      <c r="A40" s="13">
        <v>39</v>
      </c>
      <c r="B40" s="21" t="s">
        <v>15</v>
      </c>
      <c r="C40" s="1" t="s">
        <v>40</v>
      </c>
      <c r="D40" t="s">
        <v>16</v>
      </c>
      <c r="E40" s="13">
        <v>1</v>
      </c>
      <c r="K40" s="9" t="s">
        <v>66</v>
      </c>
      <c r="L40" s="8">
        <v>1</v>
      </c>
    </row>
    <row r="41" spans="1:12" x14ac:dyDescent="0.2">
      <c r="A41" s="13">
        <v>40</v>
      </c>
      <c r="B41" s="21" t="s">
        <v>55</v>
      </c>
      <c r="C41" s="1" t="s">
        <v>156</v>
      </c>
      <c r="D41" t="s">
        <v>16</v>
      </c>
      <c r="E41" s="13">
        <v>1</v>
      </c>
      <c r="K41" s="9" t="s">
        <v>17</v>
      </c>
      <c r="L41" s="8">
        <v>1</v>
      </c>
    </row>
    <row r="42" spans="1:12" x14ac:dyDescent="0.2">
      <c r="A42" s="13">
        <v>41</v>
      </c>
      <c r="B42" s="21" t="s">
        <v>12</v>
      </c>
      <c r="C42" s="1" t="s">
        <v>157</v>
      </c>
      <c r="D42" t="s">
        <v>16</v>
      </c>
      <c r="E42" s="13">
        <v>1</v>
      </c>
      <c r="K42" s="9" t="s">
        <v>5</v>
      </c>
      <c r="L42" s="8">
        <v>3</v>
      </c>
    </row>
    <row r="43" spans="1:12" x14ac:dyDescent="0.2">
      <c r="A43" s="13">
        <v>42</v>
      </c>
      <c r="B43" s="21" t="s">
        <v>45</v>
      </c>
      <c r="C43" s="1" t="s">
        <v>158</v>
      </c>
      <c r="D43" t="s">
        <v>16</v>
      </c>
      <c r="E43" s="13">
        <v>1</v>
      </c>
      <c r="K43" s="9" t="s">
        <v>19</v>
      </c>
      <c r="L43" s="8">
        <v>1</v>
      </c>
    </row>
    <row r="44" spans="1:12" x14ac:dyDescent="0.2">
      <c r="A44" s="13">
        <v>43</v>
      </c>
      <c r="B44" s="21" t="s">
        <v>44</v>
      </c>
      <c r="C44" s="1" t="s">
        <v>42</v>
      </c>
      <c r="D44" t="s">
        <v>16</v>
      </c>
      <c r="E44" s="13">
        <v>1</v>
      </c>
      <c r="K44" s="9" t="s">
        <v>18</v>
      </c>
      <c r="L44" s="8">
        <v>1</v>
      </c>
    </row>
    <row r="45" spans="1:12" x14ac:dyDescent="0.2">
      <c r="A45" s="13">
        <v>44</v>
      </c>
      <c r="B45" s="21" t="s">
        <v>91</v>
      </c>
      <c r="C45" s="1" t="s">
        <v>159</v>
      </c>
      <c r="D45" t="s">
        <v>16</v>
      </c>
      <c r="E45" s="13">
        <v>1</v>
      </c>
      <c r="K45" s="9" t="s">
        <v>16</v>
      </c>
      <c r="L45" s="8">
        <v>2</v>
      </c>
    </row>
    <row r="46" spans="1:12" x14ac:dyDescent="0.2">
      <c r="A46" s="13">
        <v>45</v>
      </c>
      <c r="B46" s="21" t="s">
        <v>51</v>
      </c>
      <c r="C46" s="2" t="s">
        <v>160</v>
      </c>
      <c r="D46" t="s">
        <v>16</v>
      </c>
      <c r="E46" s="13">
        <v>1</v>
      </c>
      <c r="K46" s="4" t="s">
        <v>43</v>
      </c>
      <c r="L46" s="8">
        <v>9</v>
      </c>
    </row>
    <row r="47" spans="1:12" x14ac:dyDescent="0.2">
      <c r="A47" s="13">
        <v>46</v>
      </c>
      <c r="B47" s="21"/>
      <c r="C47" s="2"/>
      <c r="D47" t="s">
        <v>16</v>
      </c>
      <c r="E47" s="13">
        <v>1</v>
      </c>
      <c r="K47" s="9" t="s">
        <v>66</v>
      </c>
      <c r="L47" s="8">
        <v>1</v>
      </c>
    </row>
    <row r="48" spans="1:12" x14ac:dyDescent="0.2">
      <c r="A48" s="13">
        <v>47</v>
      </c>
      <c r="B48" s="21" t="s">
        <v>108</v>
      </c>
      <c r="C48" s="2" t="s">
        <v>161</v>
      </c>
      <c r="D48" t="s">
        <v>18</v>
      </c>
      <c r="E48" s="13">
        <v>1</v>
      </c>
      <c r="K48" s="9" t="s">
        <v>5</v>
      </c>
      <c r="L48" s="8">
        <v>1</v>
      </c>
    </row>
    <row r="49" spans="1:12" x14ac:dyDescent="0.2">
      <c r="A49" s="5">
        <v>48</v>
      </c>
      <c r="B49" s="20" t="s">
        <v>43</v>
      </c>
      <c r="C49" t="s">
        <v>162</v>
      </c>
      <c r="D49" t="s">
        <v>18</v>
      </c>
      <c r="E49" s="13">
        <v>1</v>
      </c>
      <c r="K49" s="9" t="s">
        <v>19</v>
      </c>
      <c r="L49" s="8">
        <v>1</v>
      </c>
    </row>
    <row r="50" spans="1:12" x14ac:dyDescent="0.2">
      <c r="A50" s="13">
        <v>49</v>
      </c>
      <c r="B50" s="20" t="s">
        <v>6</v>
      </c>
      <c r="C50" s="19" t="s">
        <v>163</v>
      </c>
      <c r="D50" t="s">
        <v>18</v>
      </c>
      <c r="E50" s="13">
        <v>1</v>
      </c>
      <c r="K50" s="9" t="s">
        <v>18</v>
      </c>
      <c r="L50" s="8">
        <v>5</v>
      </c>
    </row>
    <row r="51" spans="1:12" x14ac:dyDescent="0.2">
      <c r="A51" s="13">
        <v>50</v>
      </c>
      <c r="B51" s="20" t="s">
        <v>43</v>
      </c>
      <c r="C51" s="19" t="s">
        <v>164</v>
      </c>
      <c r="D51" t="s">
        <v>18</v>
      </c>
      <c r="E51" s="13">
        <v>1</v>
      </c>
      <c r="K51" s="9" t="s">
        <v>16</v>
      </c>
      <c r="L51" s="8">
        <v>1</v>
      </c>
    </row>
    <row r="52" spans="1:12" x14ac:dyDescent="0.2">
      <c r="A52" s="13">
        <v>51</v>
      </c>
      <c r="B52" s="20" t="s">
        <v>91</v>
      </c>
      <c r="C52" s="19" t="s">
        <v>165</v>
      </c>
      <c r="D52" t="s">
        <v>18</v>
      </c>
      <c r="E52" s="13">
        <v>1</v>
      </c>
      <c r="K52" s="4" t="s">
        <v>55</v>
      </c>
      <c r="L52" s="8">
        <v>9</v>
      </c>
    </row>
    <row r="53" spans="1:12" x14ac:dyDescent="0.2">
      <c r="A53" s="13">
        <v>52</v>
      </c>
      <c r="B53" s="20" t="s">
        <v>55</v>
      </c>
      <c r="C53" s="19" t="s">
        <v>166</v>
      </c>
      <c r="D53" t="s">
        <v>18</v>
      </c>
      <c r="E53" s="13">
        <v>1</v>
      </c>
      <c r="K53" s="9" t="s">
        <v>66</v>
      </c>
      <c r="L53" s="8">
        <v>1</v>
      </c>
    </row>
    <row r="54" spans="1:12" x14ac:dyDescent="0.2">
      <c r="A54" s="13">
        <v>53</v>
      </c>
      <c r="B54" s="20" t="s">
        <v>108</v>
      </c>
      <c r="C54" s="19" t="s">
        <v>167</v>
      </c>
      <c r="D54" t="s">
        <v>18</v>
      </c>
      <c r="E54" s="13">
        <v>1</v>
      </c>
      <c r="K54" s="9" t="s">
        <v>38</v>
      </c>
      <c r="L54" s="8">
        <v>2</v>
      </c>
    </row>
    <row r="55" spans="1:12" x14ac:dyDescent="0.2">
      <c r="A55" s="13">
        <v>54</v>
      </c>
      <c r="B55" s="20" t="s">
        <v>14</v>
      </c>
      <c r="C55" s="19" t="s">
        <v>168</v>
      </c>
      <c r="D55" t="s">
        <v>18</v>
      </c>
      <c r="E55" s="13">
        <v>1</v>
      </c>
      <c r="K55" s="9" t="s">
        <v>20</v>
      </c>
      <c r="L55" s="8">
        <v>1</v>
      </c>
    </row>
    <row r="56" spans="1:12" x14ac:dyDescent="0.2">
      <c r="A56" s="13">
        <v>55</v>
      </c>
      <c r="B56" s="20" t="s">
        <v>6</v>
      </c>
      <c r="C56" s="19" t="s">
        <v>46</v>
      </c>
      <c r="D56" t="s">
        <v>18</v>
      </c>
      <c r="E56" s="13">
        <v>1</v>
      </c>
      <c r="K56" s="9" t="s">
        <v>17</v>
      </c>
      <c r="L56" s="8">
        <v>1</v>
      </c>
    </row>
    <row r="57" spans="1:12" x14ac:dyDescent="0.2">
      <c r="A57" s="13">
        <v>56</v>
      </c>
      <c r="B57" s="20" t="s">
        <v>43</v>
      </c>
      <c r="C57" s="19" t="s">
        <v>169</v>
      </c>
      <c r="D57" t="s">
        <v>18</v>
      </c>
      <c r="E57" s="13">
        <v>1</v>
      </c>
      <c r="K57" s="9" t="s">
        <v>5</v>
      </c>
      <c r="L57" s="8">
        <v>1</v>
      </c>
    </row>
    <row r="58" spans="1:12" x14ac:dyDescent="0.2">
      <c r="A58" s="13">
        <v>57</v>
      </c>
      <c r="B58" s="20" t="s">
        <v>14</v>
      </c>
      <c r="C58" s="19" t="s">
        <v>170</v>
      </c>
      <c r="D58" t="s">
        <v>18</v>
      </c>
      <c r="E58" s="13">
        <v>1</v>
      </c>
      <c r="K58" s="9" t="s">
        <v>19</v>
      </c>
      <c r="L58" s="8">
        <v>1</v>
      </c>
    </row>
    <row r="59" spans="1:12" x14ac:dyDescent="0.2">
      <c r="A59" s="13">
        <v>58</v>
      </c>
      <c r="B59" s="20" t="s">
        <v>6</v>
      </c>
      <c r="C59" s="19" t="s">
        <v>171</v>
      </c>
      <c r="D59" t="s">
        <v>18</v>
      </c>
      <c r="E59" s="13">
        <v>1</v>
      </c>
      <c r="K59" s="9" t="s">
        <v>18</v>
      </c>
      <c r="L59" s="8">
        <v>1</v>
      </c>
    </row>
    <row r="60" spans="1:12" x14ac:dyDescent="0.2">
      <c r="A60" s="13">
        <v>59</v>
      </c>
      <c r="B60" s="20" t="s">
        <v>15</v>
      </c>
      <c r="C60" s="19" t="s">
        <v>172</v>
      </c>
      <c r="D60" t="s">
        <v>18</v>
      </c>
      <c r="E60" s="13">
        <v>1</v>
      </c>
      <c r="K60" s="9" t="s">
        <v>16</v>
      </c>
      <c r="L60" s="8">
        <v>1</v>
      </c>
    </row>
    <row r="61" spans="1:12" x14ac:dyDescent="0.2">
      <c r="A61" s="13">
        <v>60</v>
      </c>
      <c r="B61" s="20" t="s">
        <v>43</v>
      </c>
      <c r="C61" s="19" t="s">
        <v>173</v>
      </c>
      <c r="D61" t="s">
        <v>18</v>
      </c>
      <c r="E61" s="13">
        <v>1</v>
      </c>
      <c r="K61" s="4" t="s">
        <v>51</v>
      </c>
      <c r="L61" s="8">
        <v>8</v>
      </c>
    </row>
    <row r="62" spans="1:12" x14ac:dyDescent="0.2">
      <c r="A62" s="13">
        <v>61</v>
      </c>
      <c r="B62" s="20" t="s">
        <v>45</v>
      </c>
      <c r="C62" s="19" t="s">
        <v>47</v>
      </c>
      <c r="D62" t="s">
        <v>18</v>
      </c>
      <c r="E62" s="13">
        <v>1</v>
      </c>
      <c r="K62" s="9" t="s">
        <v>61</v>
      </c>
      <c r="L62" s="8">
        <v>1</v>
      </c>
    </row>
    <row r="63" spans="1:12" x14ac:dyDescent="0.2">
      <c r="A63" s="13">
        <v>62</v>
      </c>
      <c r="B63" s="20" t="s">
        <v>43</v>
      </c>
      <c r="C63" s="19" t="s">
        <v>174</v>
      </c>
      <c r="D63" t="s">
        <v>18</v>
      </c>
      <c r="E63" s="13">
        <v>1</v>
      </c>
      <c r="K63" s="9" t="s">
        <v>38</v>
      </c>
      <c r="L63" s="8">
        <v>1</v>
      </c>
    </row>
    <row r="64" spans="1:12" x14ac:dyDescent="0.2">
      <c r="A64" s="13">
        <v>63</v>
      </c>
      <c r="B64" s="20" t="s">
        <v>15</v>
      </c>
      <c r="C64" t="s">
        <v>175</v>
      </c>
      <c r="D64" t="s">
        <v>18</v>
      </c>
      <c r="E64" s="13">
        <v>1</v>
      </c>
      <c r="K64" s="9" t="s">
        <v>70</v>
      </c>
      <c r="L64" s="8">
        <v>1</v>
      </c>
    </row>
    <row r="65" spans="1:12" x14ac:dyDescent="0.2">
      <c r="A65" s="13">
        <v>64</v>
      </c>
      <c r="B65" s="20" t="s">
        <v>15</v>
      </c>
      <c r="C65" s="13" t="s">
        <v>176</v>
      </c>
      <c r="D65" t="s">
        <v>18</v>
      </c>
      <c r="E65" s="13">
        <v>1</v>
      </c>
      <c r="K65" s="9" t="s">
        <v>20</v>
      </c>
      <c r="L65" s="8">
        <v>1</v>
      </c>
    </row>
    <row r="66" spans="1:12" x14ac:dyDescent="0.2">
      <c r="A66" s="13">
        <v>65</v>
      </c>
      <c r="B66" s="20" t="s">
        <v>45</v>
      </c>
      <c r="C66" s="13" t="s">
        <v>177</v>
      </c>
      <c r="D66" t="s">
        <v>18</v>
      </c>
      <c r="E66" s="13">
        <v>1</v>
      </c>
      <c r="K66" s="9" t="s">
        <v>17</v>
      </c>
      <c r="L66" s="8">
        <v>2</v>
      </c>
    </row>
    <row r="67" spans="1:12" x14ac:dyDescent="0.2">
      <c r="A67" s="13">
        <v>66</v>
      </c>
      <c r="B67" s="20" t="s">
        <v>6</v>
      </c>
      <c r="C67" s="13" t="s">
        <v>92</v>
      </c>
      <c r="D67" t="s">
        <v>61</v>
      </c>
      <c r="E67" s="13">
        <v>1</v>
      </c>
      <c r="K67" s="9" t="s">
        <v>16</v>
      </c>
      <c r="L67" s="8">
        <v>2</v>
      </c>
    </row>
    <row r="68" spans="1:12" x14ac:dyDescent="0.2">
      <c r="A68" s="13">
        <v>67</v>
      </c>
      <c r="B68" s="20" t="s">
        <v>14</v>
      </c>
      <c r="C68" s="13" t="s">
        <v>93</v>
      </c>
      <c r="D68" t="s">
        <v>61</v>
      </c>
      <c r="E68" s="13">
        <v>1</v>
      </c>
      <c r="K68" s="4" t="s">
        <v>45</v>
      </c>
      <c r="L68" s="8">
        <v>7</v>
      </c>
    </row>
    <row r="69" spans="1:12" x14ac:dyDescent="0.2">
      <c r="A69" s="13">
        <v>68</v>
      </c>
      <c r="B69" s="20" t="s">
        <v>15</v>
      </c>
      <c r="C69" s="13" t="s">
        <v>94</v>
      </c>
      <c r="D69" t="s">
        <v>61</v>
      </c>
      <c r="E69" s="13">
        <v>1</v>
      </c>
      <c r="K69" s="9" t="s">
        <v>61</v>
      </c>
      <c r="L69" s="8">
        <v>3</v>
      </c>
    </row>
    <row r="70" spans="1:12" x14ac:dyDescent="0.2">
      <c r="A70" s="13">
        <v>69</v>
      </c>
      <c r="B70" s="20" t="s">
        <v>12</v>
      </c>
      <c r="C70" s="13" t="s">
        <v>95</v>
      </c>
      <c r="D70" t="s">
        <v>61</v>
      </c>
      <c r="E70" s="13">
        <v>1</v>
      </c>
      <c r="K70" s="9" t="s">
        <v>70</v>
      </c>
      <c r="L70" s="8">
        <v>1</v>
      </c>
    </row>
    <row r="71" spans="1:12" x14ac:dyDescent="0.2">
      <c r="A71" s="13">
        <v>70</v>
      </c>
      <c r="B71" s="20" t="s">
        <v>91</v>
      </c>
      <c r="C71" s="13" t="s">
        <v>96</v>
      </c>
      <c r="D71" t="s">
        <v>61</v>
      </c>
      <c r="E71" s="13">
        <v>1</v>
      </c>
      <c r="K71" s="9" t="s">
        <v>18</v>
      </c>
      <c r="L71" s="8">
        <v>2</v>
      </c>
    </row>
    <row r="72" spans="1:12" x14ac:dyDescent="0.2">
      <c r="A72" s="13">
        <v>71</v>
      </c>
      <c r="B72" s="20" t="s">
        <v>12</v>
      </c>
      <c r="C72" s="13" t="s">
        <v>49</v>
      </c>
      <c r="D72" t="s">
        <v>61</v>
      </c>
      <c r="E72" s="13">
        <v>1</v>
      </c>
      <c r="K72" s="9" t="s">
        <v>16</v>
      </c>
      <c r="L72" s="8">
        <v>1</v>
      </c>
    </row>
    <row r="73" spans="1:12" x14ac:dyDescent="0.2">
      <c r="A73" s="13">
        <v>72</v>
      </c>
      <c r="B73" s="20" t="s">
        <v>6</v>
      </c>
      <c r="C73" s="13" t="s">
        <v>81</v>
      </c>
      <c r="D73" t="s">
        <v>61</v>
      </c>
      <c r="E73" s="13">
        <v>1</v>
      </c>
      <c r="K73" s="4" t="s">
        <v>185</v>
      </c>
      <c r="L73" s="8">
        <v>6</v>
      </c>
    </row>
    <row r="74" spans="1:12" x14ac:dyDescent="0.2">
      <c r="A74" s="13">
        <v>73</v>
      </c>
      <c r="B74" s="20" t="s">
        <v>14</v>
      </c>
      <c r="C74" s="13" t="s">
        <v>97</v>
      </c>
      <c r="D74" t="s">
        <v>61</v>
      </c>
      <c r="E74" s="13">
        <v>1</v>
      </c>
      <c r="K74" s="9" t="s">
        <v>61</v>
      </c>
      <c r="L74" s="8">
        <v>2</v>
      </c>
    </row>
    <row r="75" spans="1:12" x14ac:dyDescent="0.2">
      <c r="A75" s="13">
        <v>74</v>
      </c>
      <c r="B75" s="20" t="s">
        <v>15</v>
      </c>
      <c r="C75" s="13" t="s">
        <v>21</v>
      </c>
      <c r="D75" t="s">
        <v>61</v>
      </c>
      <c r="E75" s="13">
        <v>1</v>
      </c>
      <c r="K75" s="9" t="s">
        <v>38</v>
      </c>
      <c r="L75" s="8">
        <v>1</v>
      </c>
    </row>
    <row r="76" spans="1:12" x14ac:dyDescent="0.2">
      <c r="A76" s="13">
        <v>75</v>
      </c>
      <c r="B76" s="22" t="s">
        <v>185</v>
      </c>
      <c r="C76" s="13" t="s">
        <v>186</v>
      </c>
      <c r="D76" t="s">
        <v>61</v>
      </c>
      <c r="E76" s="13">
        <v>1</v>
      </c>
      <c r="K76" s="9" t="s">
        <v>20</v>
      </c>
      <c r="L76" s="8">
        <v>1</v>
      </c>
    </row>
    <row r="77" spans="1:12" x14ac:dyDescent="0.2">
      <c r="A77" s="13">
        <v>76</v>
      </c>
      <c r="B77" s="22" t="s">
        <v>107</v>
      </c>
      <c r="C77" s="13" t="s">
        <v>98</v>
      </c>
      <c r="D77" t="s">
        <v>61</v>
      </c>
      <c r="E77" s="13">
        <v>1</v>
      </c>
      <c r="K77" s="9" t="s">
        <v>17</v>
      </c>
      <c r="L77" s="8">
        <v>2</v>
      </c>
    </row>
    <row r="78" spans="1:12" x14ac:dyDescent="0.2">
      <c r="A78" s="13">
        <v>77</v>
      </c>
      <c r="B78" s="22" t="s">
        <v>15</v>
      </c>
      <c r="C78" s="13" t="s">
        <v>11</v>
      </c>
      <c r="D78" t="s">
        <v>61</v>
      </c>
      <c r="E78" s="13">
        <v>1</v>
      </c>
      <c r="K78" s="4" t="s">
        <v>44</v>
      </c>
      <c r="L78" s="8">
        <v>6</v>
      </c>
    </row>
    <row r="79" spans="1:12" x14ac:dyDescent="0.2">
      <c r="A79" s="13">
        <v>78</v>
      </c>
      <c r="B79" s="20" t="s">
        <v>44</v>
      </c>
      <c r="C79" s="13" t="s">
        <v>48</v>
      </c>
      <c r="D79" t="s">
        <v>61</v>
      </c>
      <c r="E79" s="13">
        <v>1</v>
      </c>
      <c r="K79" s="9" t="s">
        <v>61</v>
      </c>
      <c r="L79" s="8">
        <v>2</v>
      </c>
    </row>
    <row r="80" spans="1:12" x14ac:dyDescent="0.2">
      <c r="A80" s="13">
        <v>79</v>
      </c>
      <c r="B80" s="20" t="s">
        <v>6</v>
      </c>
      <c r="C80" s="13" t="s">
        <v>99</v>
      </c>
      <c r="D80" t="s">
        <v>61</v>
      </c>
      <c r="E80" s="13">
        <v>1</v>
      </c>
      <c r="K80" s="9" t="s">
        <v>20</v>
      </c>
      <c r="L80" s="8">
        <v>2</v>
      </c>
    </row>
    <row r="81" spans="1:12" x14ac:dyDescent="0.2">
      <c r="A81" s="13">
        <v>80</v>
      </c>
      <c r="B81" s="20" t="s">
        <v>45</v>
      </c>
      <c r="C81" s="13" t="s">
        <v>100</v>
      </c>
      <c r="D81" t="s">
        <v>61</v>
      </c>
      <c r="E81" s="13">
        <v>1</v>
      </c>
      <c r="K81" s="9" t="s">
        <v>17</v>
      </c>
      <c r="L81" s="8">
        <v>1</v>
      </c>
    </row>
    <row r="82" spans="1:12" x14ac:dyDescent="0.2">
      <c r="A82" s="13">
        <v>81</v>
      </c>
      <c r="B82" s="20" t="s">
        <v>108</v>
      </c>
      <c r="C82" s="13" t="s">
        <v>101</v>
      </c>
      <c r="D82" t="s">
        <v>61</v>
      </c>
      <c r="E82" s="13">
        <v>1</v>
      </c>
      <c r="K82" s="9" t="s">
        <v>16</v>
      </c>
      <c r="L82" s="8">
        <v>1</v>
      </c>
    </row>
    <row r="83" spans="1:12" x14ac:dyDescent="0.2">
      <c r="A83" s="13">
        <v>82</v>
      </c>
      <c r="B83" s="20" t="s">
        <v>51</v>
      </c>
      <c r="C83" s="13" t="s">
        <v>8</v>
      </c>
      <c r="D83" t="s">
        <v>61</v>
      </c>
      <c r="E83" s="13">
        <v>1</v>
      </c>
      <c r="K83" s="4" t="s">
        <v>107</v>
      </c>
      <c r="L83" s="8">
        <v>5</v>
      </c>
    </row>
    <row r="84" spans="1:12" x14ac:dyDescent="0.2">
      <c r="A84" s="13">
        <v>83</v>
      </c>
      <c r="B84" s="20" t="s">
        <v>6</v>
      </c>
      <c r="C84" s="13" t="s">
        <v>102</v>
      </c>
      <c r="D84" t="s">
        <v>61</v>
      </c>
      <c r="E84" s="13">
        <v>1</v>
      </c>
      <c r="K84" s="9" t="s">
        <v>61</v>
      </c>
      <c r="L84" s="8">
        <v>1</v>
      </c>
    </row>
    <row r="85" spans="1:12" x14ac:dyDescent="0.2">
      <c r="A85" s="13">
        <v>84</v>
      </c>
      <c r="B85" s="20" t="s">
        <v>45</v>
      </c>
      <c r="C85" s="13" t="s">
        <v>103</v>
      </c>
      <c r="D85" t="s">
        <v>61</v>
      </c>
      <c r="E85" s="13">
        <v>1</v>
      </c>
      <c r="K85" s="9" t="s">
        <v>70</v>
      </c>
      <c r="L85" s="8">
        <v>1</v>
      </c>
    </row>
    <row r="86" spans="1:12" x14ac:dyDescent="0.2">
      <c r="A86" s="13">
        <v>85</v>
      </c>
      <c r="B86" s="22" t="s">
        <v>12</v>
      </c>
      <c r="C86" s="13" t="s">
        <v>187</v>
      </c>
      <c r="D86" t="s">
        <v>61</v>
      </c>
      <c r="E86" s="13">
        <v>1</v>
      </c>
      <c r="K86" s="9" t="s">
        <v>17</v>
      </c>
      <c r="L86" s="8">
        <v>3</v>
      </c>
    </row>
    <row r="87" spans="1:12" x14ac:dyDescent="0.2">
      <c r="A87" s="13">
        <v>86</v>
      </c>
      <c r="B87" s="20" t="s">
        <v>44</v>
      </c>
      <c r="C87" s="13" t="s">
        <v>104</v>
      </c>
      <c r="D87" t="s">
        <v>61</v>
      </c>
      <c r="E87" s="13">
        <v>1</v>
      </c>
      <c r="K87" s="4" t="s">
        <v>108</v>
      </c>
      <c r="L87" s="8">
        <v>4</v>
      </c>
    </row>
    <row r="88" spans="1:12" x14ac:dyDescent="0.2">
      <c r="A88" s="13">
        <v>87</v>
      </c>
      <c r="B88" s="20" t="s">
        <v>12</v>
      </c>
      <c r="C88" s="13" t="s">
        <v>105</v>
      </c>
      <c r="D88" t="s">
        <v>61</v>
      </c>
      <c r="E88" s="13">
        <v>1</v>
      </c>
      <c r="K88" s="9" t="s">
        <v>61</v>
      </c>
      <c r="L88" s="8">
        <v>1</v>
      </c>
    </row>
    <row r="89" spans="1:12" x14ac:dyDescent="0.2">
      <c r="A89" s="13">
        <v>88</v>
      </c>
      <c r="B89" s="20" t="s">
        <v>45</v>
      </c>
      <c r="C89" s="13" t="s">
        <v>50</v>
      </c>
      <c r="D89" t="s">
        <v>61</v>
      </c>
      <c r="E89" s="13">
        <v>1</v>
      </c>
      <c r="K89" s="9" t="s">
        <v>19</v>
      </c>
      <c r="L89" s="8">
        <v>1</v>
      </c>
    </row>
    <row r="90" spans="1:12" x14ac:dyDescent="0.2">
      <c r="A90" s="13">
        <v>89</v>
      </c>
      <c r="B90" s="20" t="s">
        <v>91</v>
      </c>
      <c r="C90" s="13" t="s">
        <v>106</v>
      </c>
      <c r="D90" t="s">
        <v>61</v>
      </c>
      <c r="E90" s="13">
        <v>1</v>
      </c>
      <c r="K90" s="9" t="s">
        <v>18</v>
      </c>
      <c r="L90" s="8">
        <v>2</v>
      </c>
    </row>
    <row r="91" spans="1:12" x14ac:dyDescent="0.2">
      <c r="A91" s="13">
        <v>90</v>
      </c>
      <c r="B91" s="22" t="s">
        <v>185</v>
      </c>
      <c r="C91" s="13" t="s">
        <v>188</v>
      </c>
      <c r="D91" t="s">
        <v>61</v>
      </c>
      <c r="E91" s="13">
        <v>1</v>
      </c>
      <c r="K91" s="4" t="s">
        <v>13</v>
      </c>
      <c r="L91" s="8">
        <v>1</v>
      </c>
    </row>
    <row r="92" spans="1:12" x14ac:dyDescent="0.2">
      <c r="A92" s="13">
        <v>91</v>
      </c>
      <c r="B92" s="20"/>
      <c r="D92" t="s">
        <v>61</v>
      </c>
      <c r="E92" s="13">
        <v>1</v>
      </c>
      <c r="K92" s="9" t="s">
        <v>66</v>
      </c>
      <c r="L92" s="8">
        <v>1</v>
      </c>
    </row>
    <row r="93" spans="1:12" x14ac:dyDescent="0.2">
      <c r="A93" s="13">
        <v>92</v>
      </c>
      <c r="B93" s="20"/>
      <c r="C93" s="13"/>
      <c r="D93" t="s">
        <v>61</v>
      </c>
      <c r="E93" s="13">
        <v>1</v>
      </c>
      <c r="K93" s="4" t="s">
        <v>88</v>
      </c>
      <c r="L93" s="8"/>
    </row>
    <row r="94" spans="1:12" x14ac:dyDescent="0.2">
      <c r="A94" s="13">
        <v>93</v>
      </c>
      <c r="B94" s="20"/>
      <c r="C94" s="13"/>
      <c r="D94" t="s">
        <v>61</v>
      </c>
      <c r="E94" s="13">
        <v>1</v>
      </c>
      <c r="K94" s="9" t="s">
        <v>61</v>
      </c>
      <c r="L94" s="8"/>
    </row>
    <row r="95" spans="1:12" x14ac:dyDescent="0.2">
      <c r="A95" s="13">
        <v>94</v>
      </c>
      <c r="B95" s="20"/>
      <c r="C95" s="13"/>
      <c r="D95" t="s">
        <v>61</v>
      </c>
      <c r="E95" s="13">
        <v>1</v>
      </c>
      <c r="K95" s="9" t="s">
        <v>66</v>
      </c>
      <c r="L95" s="8"/>
    </row>
    <row r="96" spans="1:12" x14ac:dyDescent="0.2">
      <c r="A96" s="13">
        <v>95</v>
      </c>
      <c r="B96" s="20"/>
      <c r="C96" s="13"/>
      <c r="D96" t="s">
        <v>61</v>
      </c>
      <c r="E96" s="13">
        <v>1</v>
      </c>
      <c r="K96" s="9" t="s">
        <v>38</v>
      </c>
      <c r="L96" s="8"/>
    </row>
    <row r="97" spans="1:12" x14ac:dyDescent="0.2">
      <c r="A97" s="13">
        <v>96</v>
      </c>
      <c r="B97" s="20"/>
      <c r="C97" s="13"/>
      <c r="D97" t="s">
        <v>61</v>
      </c>
      <c r="E97" s="13">
        <v>1</v>
      </c>
      <c r="K97" s="9" t="s">
        <v>70</v>
      </c>
      <c r="L97" s="8"/>
    </row>
    <row r="98" spans="1:12" x14ac:dyDescent="0.2">
      <c r="A98" s="13">
        <v>97</v>
      </c>
      <c r="B98" s="20"/>
      <c r="C98" s="13"/>
      <c r="D98" t="s">
        <v>61</v>
      </c>
      <c r="E98" s="13">
        <v>1</v>
      </c>
      <c r="K98" s="9" t="s">
        <v>71</v>
      </c>
      <c r="L98" s="8"/>
    </row>
    <row r="99" spans="1:12" x14ac:dyDescent="0.2">
      <c r="A99" s="13">
        <v>98</v>
      </c>
      <c r="B99" s="20" t="s">
        <v>14</v>
      </c>
      <c r="C99" s="74" t="s">
        <v>53</v>
      </c>
      <c r="D99" t="s">
        <v>66</v>
      </c>
      <c r="E99" s="13">
        <v>1</v>
      </c>
      <c r="K99" s="9" t="s">
        <v>20</v>
      </c>
      <c r="L99" s="8"/>
    </row>
    <row r="100" spans="1:12" x14ac:dyDescent="0.2">
      <c r="A100" s="13">
        <v>99</v>
      </c>
      <c r="B100" s="22" t="s">
        <v>43</v>
      </c>
      <c r="C100" s="74" t="s">
        <v>89</v>
      </c>
      <c r="D100" t="s">
        <v>66</v>
      </c>
      <c r="E100" s="13">
        <v>1</v>
      </c>
      <c r="K100" s="9" t="s">
        <v>17</v>
      </c>
      <c r="L100" s="8"/>
    </row>
    <row r="101" spans="1:12" x14ac:dyDescent="0.2">
      <c r="A101" s="13">
        <v>100</v>
      </c>
      <c r="B101" s="20" t="s">
        <v>55</v>
      </c>
      <c r="C101" s="74" t="s">
        <v>52</v>
      </c>
      <c r="D101" t="s">
        <v>66</v>
      </c>
      <c r="E101" s="13">
        <v>1</v>
      </c>
      <c r="K101" s="9" t="s">
        <v>5</v>
      </c>
      <c r="L101" s="8"/>
    </row>
    <row r="102" spans="1:12" x14ac:dyDescent="0.2">
      <c r="A102" s="13">
        <v>101</v>
      </c>
      <c r="B102" s="20" t="s">
        <v>91</v>
      </c>
      <c r="C102" s="13" t="s">
        <v>90</v>
      </c>
      <c r="D102" t="s">
        <v>66</v>
      </c>
      <c r="E102" s="13">
        <v>1</v>
      </c>
      <c r="K102" s="9" t="s">
        <v>16</v>
      </c>
      <c r="L102" s="8"/>
    </row>
    <row r="103" spans="1:12" x14ac:dyDescent="0.2">
      <c r="A103" s="13">
        <v>102</v>
      </c>
      <c r="B103" s="20" t="s">
        <v>13</v>
      </c>
      <c r="C103" s="13" t="s">
        <v>54</v>
      </c>
      <c r="D103" t="s">
        <v>66</v>
      </c>
      <c r="E103" s="13">
        <v>1</v>
      </c>
      <c r="K103" s="4" t="s">
        <v>79</v>
      </c>
      <c r="L103" s="8">
        <v>123</v>
      </c>
    </row>
    <row r="104" spans="1:12" x14ac:dyDescent="0.2">
      <c r="A104" s="13">
        <v>103</v>
      </c>
      <c r="B104" s="20" t="s">
        <v>15</v>
      </c>
      <c r="C104" s="13" t="s">
        <v>63</v>
      </c>
      <c r="D104" t="s">
        <v>66</v>
      </c>
      <c r="E104" s="13">
        <v>1</v>
      </c>
    </row>
    <row r="105" spans="1:12" x14ac:dyDescent="0.2">
      <c r="A105" s="13">
        <v>104</v>
      </c>
      <c r="B105" s="20"/>
      <c r="C105" s="13"/>
      <c r="D105" t="s">
        <v>66</v>
      </c>
      <c r="E105" s="13">
        <v>1</v>
      </c>
    </row>
    <row r="106" spans="1:12" x14ac:dyDescent="0.2">
      <c r="A106" s="13">
        <v>105</v>
      </c>
      <c r="B106" s="20"/>
      <c r="C106" s="13"/>
      <c r="D106" t="s">
        <v>66</v>
      </c>
      <c r="E106" s="13">
        <v>1</v>
      </c>
    </row>
    <row r="107" spans="1:12" x14ac:dyDescent="0.2">
      <c r="A107" s="13">
        <v>106</v>
      </c>
      <c r="B107" s="20"/>
      <c r="C107" s="13"/>
      <c r="D107" t="s">
        <v>66</v>
      </c>
      <c r="E107" s="13">
        <v>1</v>
      </c>
    </row>
    <row r="108" spans="1:12" x14ac:dyDescent="0.2">
      <c r="A108" s="13">
        <v>107</v>
      </c>
      <c r="B108" s="20"/>
      <c r="C108" s="13"/>
      <c r="D108" t="s">
        <v>66</v>
      </c>
      <c r="E108" s="13">
        <v>1</v>
      </c>
    </row>
    <row r="109" spans="1:12" x14ac:dyDescent="0.2">
      <c r="A109" s="13">
        <v>108</v>
      </c>
      <c r="B109" s="20"/>
      <c r="C109" s="13"/>
      <c r="D109" t="s">
        <v>66</v>
      </c>
      <c r="E109" s="13">
        <v>1</v>
      </c>
    </row>
    <row r="110" spans="1:12" x14ac:dyDescent="0.2">
      <c r="A110" s="13">
        <v>109</v>
      </c>
      <c r="B110" s="20"/>
      <c r="C110" s="13"/>
      <c r="D110" t="s">
        <v>66</v>
      </c>
      <c r="E110" s="13">
        <v>1</v>
      </c>
    </row>
    <row r="111" spans="1:12" x14ac:dyDescent="0.2">
      <c r="A111" s="13">
        <v>110</v>
      </c>
      <c r="B111" s="20"/>
      <c r="C111" s="13"/>
      <c r="D111" t="s">
        <v>66</v>
      </c>
      <c r="E111" s="13">
        <v>1</v>
      </c>
    </row>
    <row r="112" spans="1:12" x14ac:dyDescent="0.2">
      <c r="A112" s="13">
        <v>111</v>
      </c>
      <c r="B112" s="20"/>
      <c r="C112" s="13"/>
      <c r="D112" t="s">
        <v>66</v>
      </c>
      <c r="E112" s="13">
        <v>1</v>
      </c>
    </row>
    <row r="113" spans="1:5" x14ac:dyDescent="0.2">
      <c r="A113" s="13">
        <v>112</v>
      </c>
      <c r="B113" s="20"/>
      <c r="C113" s="13"/>
      <c r="D113" t="s">
        <v>66</v>
      </c>
      <c r="E113" s="13">
        <v>1</v>
      </c>
    </row>
    <row r="114" spans="1:5" x14ac:dyDescent="0.2">
      <c r="A114" s="13">
        <v>113</v>
      </c>
      <c r="B114" s="20"/>
      <c r="C114" s="13"/>
      <c r="D114" t="s">
        <v>66</v>
      </c>
      <c r="E114" s="13">
        <v>1</v>
      </c>
    </row>
    <row r="115" spans="1:5" x14ac:dyDescent="0.2">
      <c r="A115" s="13">
        <v>114</v>
      </c>
      <c r="B115" s="20"/>
      <c r="C115" s="13"/>
      <c r="D115" t="s">
        <v>66</v>
      </c>
      <c r="E115" s="13">
        <v>1</v>
      </c>
    </row>
    <row r="116" spans="1:5" x14ac:dyDescent="0.2">
      <c r="A116" s="13">
        <v>115</v>
      </c>
      <c r="B116" s="20"/>
      <c r="C116" s="13"/>
      <c r="D116" t="s">
        <v>66</v>
      </c>
      <c r="E116" s="13">
        <v>1</v>
      </c>
    </row>
    <row r="117" spans="1:5" x14ac:dyDescent="0.2">
      <c r="A117" s="13">
        <v>116</v>
      </c>
      <c r="B117" s="20"/>
      <c r="C117" s="13"/>
      <c r="D117" t="s">
        <v>66</v>
      </c>
      <c r="E117" s="13">
        <v>1</v>
      </c>
    </row>
    <row r="118" spans="1:5" x14ac:dyDescent="0.2">
      <c r="A118" s="13">
        <v>117</v>
      </c>
      <c r="B118" s="20"/>
      <c r="C118" s="13"/>
      <c r="D118" t="s">
        <v>66</v>
      </c>
      <c r="E118" s="13">
        <v>1</v>
      </c>
    </row>
    <row r="119" spans="1:5" x14ac:dyDescent="0.2">
      <c r="A119" s="13">
        <v>118</v>
      </c>
      <c r="B119" s="20"/>
      <c r="C119" s="13"/>
      <c r="D119" t="s">
        <v>66</v>
      </c>
      <c r="E119" s="13">
        <v>1</v>
      </c>
    </row>
    <row r="120" spans="1:5" x14ac:dyDescent="0.2">
      <c r="A120" s="13">
        <v>119</v>
      </c>
      <c r="B120" s="20"/>
      <c r="C120" s="13"/>
      <c r="D120" t="s">
        <v>66</v>
      </c>
      <c r="E120" s="13">
        <v>1</v>
      </c>
    </row>
    <row r="121" spans="1:5" x14ac:dyDescent="0.2">
      <c r="A121" s="13">
        <v>120</v>
      </c>
      <c r="B121" s="20"/>
      <c r="C121" s="13"/>
      <c r="D121" t="s">
        <v>66</v>
      </c>
      <c r="E121" s="13">
        <v>1</v>
      </c>
    </row>
    <row r="122" spans="1:5" x14ac:dyDescent="0.2">
      <c r="A122" s="13">
        <v>121</v>
      </c>
      <c r="B122" s="20"/>
      <c r="C122" s="13"/>
      <c r="D122" t="s">
        <v>66</v>
      </c>
      <c r="E122" s="13">
        <v>1</v>
      </c>
    </row>
    <row r="123" spans="1:5" x14ac:dyDescent="0.2">
      <c r="A123" s="13">
        <v>122</v>
      </c>
      <c r="B123" s="20"/>
      <c r="C123" s="13"/>
      <c r="D123" t="s">
        <v>66</v>
      </c>
      <c r="E123" s="13">
        <v>1</v>
      </c>
    </row>
    <row r="124" spans="1:5" x14ac:dyDescent="0.2">
      <c r="A124" s="13">
        <v>123</v>
      </c>
      <c r="B124" s="20"/>
      <c r="C124" s="13"/>
      <c r="D124" t="s">
        <v>66</v>
      </c>
      <c r="E124" s="13">
        <v>1</v>
      </c>
    </row>
    <row r="125" spans="1:5" x14ac:dyDescent="0.2">
      <c r="A125" s="13">
        <v>124</v>
      </c>
      <c r="B125" s="20" t="s">
        <v>107</v>
      </c>
      <c r="C125" s="13" t="s">
        <v>118</v>
      </c>
      <c r="D125" t="s">
        <v>17</v>
      </c>
      <c r="E125" s="13">
        <v>1</v>
      </c>
    </row>
    <row r="126" spans="1:5" x14ac:dyDescent="0.2">
      <c r="A126" s="13">
        <v>125</v>
      </c>
      <c r="B126" s="20" t="s">
        <v>68</v>
      </c>
      <c r="C126" s="13" t="s">
        <v>119</v>
      </c>
      <c r="D126" t="s">
        <v>17</v>
      </c>
      <c r="E126" s="13">
        <v>1</v>
      </c>
    </row>
    <row r="127" spans="1:5" x14ac:dyDescent="0.2">
      <c r="A127" s="13">
        <v>126</v>
      </c>
      <c r="B127" s="20" t="s">
        <v>6</v>
      </c>
      <c r="C127" t="s">
        <v>56</v>
      </c>
      <c r="D127" t="s">
        <v>17</v>
      </c>
      <c r="E127" s="13">
        <v>1</v>
      </c>
    </row>
    <row r="128" spans="1:5" x14ac:dyDescent="0.2">
      <c r="A128" s="13">
        <v>127</v>
      </c>
      <c r="B128" s="20" t="s">
        <v>14</v>
      </c>
      <c r="C128" s="13" t="s">
        <v>120</v>
      </c>
      <c r="D128" t="s">
        <v>17</v>
      </c>
      <c r="E128" s="13">
        <v>1</v>
      </c>
    </row>
    <row r="129" spans="1:5" x14ac:dyDescent="0.2">
      <c r="A129" s="13">
        <v>128</v>
      </c>
      <c r="B129" s="20" t="s">
        <v>44</v>
      </c>
      <c r="C129" s="13" t="s">
        <v>58</v>
      </c>
      <c r="D129" t="s">
        <v>17</v>
      </c>
      <c r="E129" s="13">
        <v>1</v>
      </c>
    </row>
    <row r="130" spans="1:5" x14ac:dyDescent="0.2">
      <c r="A130" s="13">
        <v>129</v>
      </c>
      <c r="B130" s="20" t="s">
        <v>15</v>
      </c>
      <c r="C130" s="13" t="s">
        <v>60</v>
      </c>
      <c r="D130" t="s">
        <v>17</v>
      </c>
      <c r="E130" s="13">
        <v>1</v>
      </c>
    </row>
    <row r="131" spans="1:5" x14ac:dyDescent="0.2">
      <c r="A131" s="13">
        <v>130</v>
      </c>
      <c r="B131" s="20" t="s">
        <v>107</v>
      </c>
      <c r="C131" s="13" t="s">
        <v>121</v>
      </c>
      <c r="D131" t="s">
        <v>17</v>
      </c>
      <c r="E131" s="13">
        <v>1</v>
      </c>
    </row>
    <row r="132" spans="1:5" x14ac:dyDescent="0.2">
      <c r="A132" s="13">
        <v>131</v>
      </c>
      <c r="B132" s="20" t="s">
        <v>6</v>
      </c>
      <c r="C132" s="13" t="s">
        <v>122</v>
      </c>
      <c r="D132" t="s">
        <v>17</v>
      </c>
      <c r="E132" s="13">
        <v>1</v>
      </c>
    </row>
    <row r="133" spans="1:5" x14ac:dyDescent="0.2">
      <c r="A133" s="13">
        <v>132</v>
      </c>
      <c r="B133" s="20" t="s">
        <v>51</v>
      </c>
      <c r="C133" s="13" t="s">
        <v>57</v>
      </c>
      <c r="D133" t="s">
        <v>17</v>
      </c>
      <c r="E133" s="13">
        <v>1</v>
      </c>
    </row>
    <row r="134" spans="1:5" x14ac:dyDescent="0.2">
      <c r="A134" s="13">
        <v>133</v>
      </c>
      <c r="B134" s="20" t="s">
        <v>14</v>
      </c>
      <c r="C134" s="13" t="s">
        <v>123</v>
      </c>
      <c r="D134" t="s">
        <v>17</v>
      </c>
      <c r="E134" s="13">
        <v>1</v>
      </c>
    </row>
    <row r="135" spans="1:5" x14ac:dyDescent="0.2">
      <c r="A135" s="13">
        <v>134</v>
      </c>
      <c r="B135" s="20" t="s">
        <v>6</v>
      </c>
      <c r="C135" s="13" t="s">
        <v>124</v>
      </c>
      <c r="D135" t="s">
        <v>17</v>
      </c>
      <c r="E135" s="13">
        <v>1</v>
      </c>
    </row>
    <row r="136" spans="1:5" x14ac:dyDescent="0.2">
      <c r="A136" s="13">
        <v>135</v>
      </c>
      <c r="B136" s="22" t="s">
        <v>51</v>
      </c>
      <c r="C136" s="13" t="s">
        <v>125</v>
      </c>
      <c r="D136" t="s">
        <v>17</v>
      </c>
      <c r="E136" s="13">
        <v>1</v>
      </c>
    </row>
    <row r="137" spans="1:5" x14ac:dyDescent="0.2">
      <c r="A137" s="13">
        <v>136</v>
      </c>
      <c r="B137" s="20" t="s">
        <v>15</v>
      </c>
      <c r="C137" s="13" t="s">
        <v>59</v>
      </c>
      <c r="D137" t="s">
        <v>17</v>
      </c>
      <c r="E137" s="13">
        <v>1</v>
      </c>
    </row>
    <row r="138" spans="1:5" x14ac:dyDescent="0.2">
      <c r="A138" s="13">
        <v>137</v>
      </c>
      <c r="B138" s="20" t="s">
        <v>107</v>
      </c>
      <c r="C138" s="13" t="s">
        <v>126</v>
      </c>
      <c r="D138" t="s">
        <v>17</v>
      </c>
      <c r="E138" s="13">
        <v>1</v>
      </c>
    </row>
    <row r="139" spans="1:5" x14ac:dyDescent="0.2">
      <c r="A139" s="13">
        <v>138</v>
      </c>
      <c r="B139" s="20" t="s">
        <v>91</v>
      </c>
      <c r="C139" s="13" t="s">
        <v>82</v>
      </c>
      <c r="D139" t="s">
        <v>17</v>
      </c>
      <c r="E139" s="13">
        <v>1</v>
      </c>
    </row>
    <row r="140" spans="1:5" x14ac:dyDescent="0.2">
      <c r="A140" s="13">
        <v>139</v>
      </c>
      <c r="B140" s="20" t="s">
        <v>68</v>
      </c>
      <c r="C140" s="13" t="s">
        <v>127</v>
      </c>
      <c r="D140" t="s">
        <v>17</v>
      </c>
      <c r="E140" s="13">
        <v>1</v>
      </c>
    </row>
    <row r="141" spans="1:5" x14ac:dyDescent="0.2">
      <c r="A141" s="13">
        <v>140</v>
      </c>
      <c r="B141" s="20" t="s">
        <v>55</v>
      </c>
      <c r="C141" s="13" t="s">
        <v>128</v>
      </c>
      <c r="D141" t="s">
        <v>17</v>
      </c>
      <c r="E141" s="13">
        <v>1</v>
      </c>
    </row>
    <row r="142" spans="1:5" x14ac:dyDescent="0.2">
      <c r="A142" s="13">
        <v>141</v>
      </c>
      <c r="B142" s="20" t="s">
        <v>15</v>
      </c>
      <c r="C142" s="13" t="s">
        <v>129</v>
      </c>
      <c r="D142" t="s">
        <v>17</v>
      </c>
      <c r="E142" s="13">
        <v>1</v>
      </c>
    </row>
    <row r="143" spans="1:5" x14ac:dyDescent="0.2">
      <c r="A143" s="13">
        <v>142</v>
      </c>
      <c r="B143" s="22" t="s">
        <v>185</v>
      </c>
      <c r="C143" s="13" t="s">
        <v>190</v>
      </c>
      <c r="D143" t="s">
        <v>17</v>
      </c>
      <c r="E143" s="13">
        <v>1</v>
      </c>
    </row>
    <row r="144" spans="1:5" x14ac:dyDescent="0.2">
      <c r="A144" s="13">
        <v>143</v>
      </c>
      <c r="B144" s="22" t="s">
        <v>185</v>
      </c>
      <c r="C144" s="13" t="s">
        <v>191</v>
      </c>
      <c r="D144" t="s">
        <v>17</v>
      </c>
      <c r="E144" s="13">
        <v>1</v>
      </c>
    </row>
    <row r="145" spans="1:5" x14ac:dyDescent="0.2">
      <c r="A145" s="13">
        <v>144</v>
      </c>
      <c r="B145" s="20"/>
      <c r="C145" s="13"/>
      <c r="D145" t="s">
        <v>17</v>
      </c>
      <c r="E145" s="13">
        <v>1</v>
      </c>
    </row>
    <row r="146" spans="1:5" x14ac:dyDescent="0.2">
      <c r="A146" s="13">
        <v>145</v>
      </c>
      <c r="B146" s="20"/>
      <c r="C146" s="13"/>
      <c r="D146" t="s">
        <v>17</v>
      </c>
      <c r="E146" s="13">
        <v>1</v>
      </c>
    </row>
    <row r="147" spans="1:5" x14ac:dyDescent="0.2">
      <c r="A147" s="13">
        <v>146</v>
      </c>
      <c r="B147" s="20"/>
      <c r="C147" s="13"/>
      <c r="D147" t="s">
        <v>17</v>
      </c>
      <c r="E147" s="13">
        <v>1</v>
      </c>
    </row>
    <row r="148" spans="1:5" x14ac:dyDescent="0.2">
      <c r="A148" s="13">
        <v>147</v>
      </c>
      <c r="B148" s="20"/>
      <c r="C148" s="13"/>
      <c r="D148" t="s">
        <v>17</v>
      </c>
      <c r="E148" s="13">
        <v>1</v>
      </c>
    </row>
    <row r="149" spans="1:5" x14ac:dyDescent="0.2">
      <c r="A149" s="13">
        <v>148</v>
      </c>
      <c r="B149" s="20"/>
      <c r="C149" s="13"/>
      <c r="D149" t="s">
        <v>17</v>
      </c>
      <c r="E149" s="13">
        <v>1</v>
      </c>
    </row>
    <row r="150" spans="1:5" x14ac:dyDescent="0.2">
      <c r="A150" s="13">
        <v>149</v>
      </c>
      <c r="B150" s="20"/>
      <c r="C150" s="13"/>
      <c r="D150" t="s">
        <v>17</v>
      </c>
      <c r="E150" s="13">
        <v>1</v>
      </c>
    </row>
    <row r="151" spans="1:5" x14ac:dyDescent="0.2">
      <c r="A151" s="13">
        <v>150</v>
      </c>
      <c r="B151" s="20"/>
      <c r="C151" s="13"/>
      <c r="D151" t="s">
        <v>17</v>
      </c>
      <c r="E151" s="13">
        <v>1</v>
      </c>
    </row>
    <row r="152" spans="1:5" x14ac:dyDescent="0.2">
      <c r="A152" s="13">
        <v>151</v>
      </c>
      <c r="B152" s="20"/>
      <c r="C152" s="13"/>
      <c r="D152" t="s">
        <v>17</v>
      </c>
      <c r="E152" s="13">
        <v>1</v>
      </c>
    </row>
    <row r="153" spans="1:5" x14ac:dyDescent="0.2">
      <c r="A153" s="13">
        <v>152</v>
      </c>
      <c r="B153" s="20"/>
      <c r="D153" t="s">
        <v>17</v>
      </c>
      <c r="E153" s="13">
        <v>1</v>
      </c>
    </row>
    <row r="154" spans="1:5" x14ac:dyDescent="0.2">
      <c r="A154" s="13">
        <v>153</v>
      </c>
      <c r="B154" s="20" t="s">
        <v>44</v>
      </c>
      <c r="C154" s="13" t="s">
        <v>114</v>
      </c>
      <c r="D154" t="s">
        <v>20</v>
      </c>
      <c r="E154" s="13">
        <v>1</v>
      </c>
    </row>
    <row r="155" spans="1:5" x14ac:dyDescent="0.2">
      <c r="A155" s="13">
        <v>154</v>
      </c>
      <c r="B155" s="20" t="s">
        <v>6</v>
      </c>
      <c r="C155" s="13" t="s">
        <v>62</v>
      </c>
      <c r="D155" t="s">
        <v>20</v>
      </c>
      <c r="E155" s="13">
        <v>1</v>
      </c>
    </row>
    <row r="156" spans="1:5" x14ac:dyDescent="0.2">
      <c r="A156" s="13">
        <v>155</v>
      </c>
      <c r="B156" s="20" t="s">
        <v>51</v>
      </c>
      <c r="C156" s="13" t="s">
        <v>115</v>
      </c>
      <c r="D156" t="s">
        <v>20</v>
      </c>
      <c r="E156" s="13">
        <v>1</v>
      </c>
    </row>
    <row r="157" spans="1:5" x14ac:dyDescent="0.2">
      <c r="A157" s="13">
        <v>156</v>
      </c>
      <c r="B157" s="20" t="s">
        <v>44</v>
      </c>
      <c r="C157" s="13" t="s">
        <v>65</v>
      </c>
      <c r="D157" t="s">
        <v>20</v>
      </c>
      <c r="E157" s="13">
        <v>1</v>
      </c>
    </row>
    <row r="158" spans="1:5" x14ac:dyDescent="0.2">
      <c r="A158" s="13">
        <v>157</v>
      </c>
      <c r="B158" s="20" t="s">
        <v>55</v>
      </c>
      <c r="C158" s="13" t="s">
        <v>116</v>
      </c>
      <c r="D158" t="s">
        <v>20</v>
      </c>
      <c r="E158" s="13">
        <v>1</v>
      </c>
    </row>
    <row r="159" spans="1:5" x14ac:dyDescent="0.2">
      <c r="A159" s="13">
        <v>158</v>
      </c>
      <c r="B159" s="20" t="s">
        <v>6</v>
      </c>
      <c r="C159" s="13" t="s">
        <v>117</v>
      </c>
      <c r="D159" t="s">
        <v>20</v>
      </c>
      <c r="E159" s="13">
        <v>1</v>
      </c>
    </row>
    <row r="160" spans="1:5" x14ac:dyDescent="0.2">
      <c r="A160" s="13">
        <v>159</v>
      </c>
      <c r="B160" s="20" t="s">
        <v>14</v>
      </c>
      <c r="C160" s="13" t="s">
        <v>64</v>
      </c>
      <c r="D160" t="s">
        <v>20</v>
      </c>
      <c r="E160" s="13">
        <v>1</v>
      </c>
    </row>
    <row r="161" spans="1:5" x14ac:dyDescent="0.2">
      <c r="A161" s="13">
        <v>160</v>
      </c>
      <c r="B161" s="22" t="s">
        <v>185</v>
      </c>
      <c r="C161" s="13" t="s">
        <v>189</v>
      </c>
      <c r="D161" t="s">
        <v>20</v>
      </c>
      <c r="E161" s="13">
        <v>1</v>
      </c>
    </row>
    <row r="162" spans="1:5" x14ac:dyDescent="0.2">
      <c r="A162" s="13">
        <v>161</v>
      </c>
      <c r="B162" s="20"/>
      <c r="C162" s="13"/>
      <c r="D162" t="s">
        <v>20</v>
      </c>
      <c r="E162" s="13">
        <v>1</v>
      </c>
    </row>
    <row r="163" spans="1:5" x14ac:dyDescent="0.2">
      <c r="A163" s="13">
        <v>162</v>
      </c>
      <c r="B163" s="20"/>
      <c r="C163" s="13"/>
      <c r="D163" t="s">
        <v>20</v>
      </c>
      <c r="E163" s="13">
        <v>1</v>
      </c>
    </row>
    <row r="164" spans="1:5" x14ac:dyDescent="0.2">
      <c r="A164" s="13">
        <v>163</v>
      </c>
      <c r="B164" s="20"/>
      <c r="C164" s="13"/>
      <c r="D164" t="s">
        <v>20</v>
      </c>
      <c r="E164" s="13">
        <v>1</v>
      </c>
    </row>
    <row r="165" spans="1:5" x14ac:dyDescent="0.2">
      <c r="A165" s="13">
        <v>164</v>
      </c>
      <c r="B165" s="20"/>
      <c r="C165" s="13"/>
      <c r="D165" t="s">
        <v>20</v>
      </c>
      <c r="E165" s="13">
        <v>1</v>
      </c>
    </row>
    <row r="166" spans="1:5" x14ac:dyDescent="0.2">
      <c r="A166" s="13">
        <v>165</v>
      </c>
      <c r="B166" s="20"/>
      <c r="D166" t="s">
        <v>20</v>
      </c>
      <c r="E166" s="13">
        <v>1</v>
      </c>
    </row>
    <row r="167" spans="1:5" x14ac:dyDescent="0.2">
      <c r="A167" s="13">
        <v>166</v>
      </c>
      <c r="B167" s="20" t="s">
        <v>51</v>
      </c>
      <c r="C167" s="13" t="s">
        <v>112</v>
      </c>
      <c r="D167" t="s">
        <v>38</v>
      </c>
      <c r="E167" s="13">
        <v>1</v>
      </c>
    </row>
    <row r="168" spans="1:5" x14ac:dyDescent="0.2">
      <c r="A168" s="13">
        <v>167</v>
      </c>
      <c r="B168" s="20" t="s">
        <v>55</v>
      </c>
      <c r="C168" s="13" t="s">
        <v>113</v>
      </c>
      <c r="D168" t="s">
        <v>38</v>
      </c>
      <c r="E168" s="13">
        <v>1</v>
      </c>
    </row>
    <row r="169" spans="1:5" x14ac:dyDescent="0.2">
      <c r="A169" s="13">
        <v>168</v>
      </c>
      <c r="B169" s="20" t="s">
        <v>55</v>
      </c>
      <c r="C169" s="13" t="s">
        <v>67</v>
      </c>
      <c r="D169" t="s">
        <v>38</v>
      </c>
      <c r="E169" s="13">
        <v>1</v>
      </c>
    </row>
    <row r="170" spans="1:5" x14ac:dyDescent="0.2">
      <c r="A170" s="13">
        <v>169</v>
      </c>
      <c r="B170" s="22" t="s">
        <v>185</v>
      </c>
      <c r="C170" t="s">
        <v>192</v>
      </c>
      <c r="D170" t="s">
        <v>38</v>
      </c>
      <c r="E170" s="13">
        <v>1</v>
      </c>
    </row>
    <row r="171" spans="1:5" x14ac:dyDescent="0.2">
      <c r="A171" s="13">
        <v>170</v>
      </c>
      <c r="B171" s="22"/>
      <c r="D171" t="s">
        <v>38</v>
      </c>
      <c r="E171" s="13">
        <v>1</v>
      </c>
    </row>
    <row r="172" spans="1:5" x14ac:dyDescent="0.2">
      <c r="A172" s="13">
        <v>171</v>
      </c>
      <c r="D172" t="s">
        <v>38</v>
      </c>
      <c r="E172" s="13">
        <v>1</v>
      </c>
    </row>
    <row r="173" spans="1:5" x14ac:dyDescent="0.2">
      <c r="A173" s="13">
        <v>172</v>
      </c>
      <c r="D173" t="s">
        <v>38</v>
      </c>
      <c r="E173" s="13">
        <v>1</v>
      </c>
    </row>
    <row r="174" spans="1:5" x14ac:dyDescent="0.2">
      <c r="A174" s="13">
        <v>173</v>
      </c>
      <c r="D174" t="s">
        <v>38</v>
      </c>
      <c r="E174" s="13">
        <v>1</v>
      </c>
    </row>
    <row r="175" spans="1:5" x14ac:dyDescent="0.2">
      <c r="A175" s="13">
        <v>174</v>
      </c>
      <c r="D175" t="s">
        <v>38</v>
      </c>
      <c r="E175" s="13">
        <v>1</v>
      </c>
    </row>
    <row r="176" spans="1:5" x14ac:dyDescent="0.2">
      <c r="A176" s="13">
        <v>175</v>
      </c>
      <c r="D176" t="s">
        <v>38</v>
      </c>
      <c r="E176" s="13">
        <v>1</v>
      </c>
    </row>
    <row r="177" spans="1:5" x14ac:dyDescent="0.2">
      <c r="A177" s="13">
        <v>176</v>
      </c>
      <c r="D177" t="s">
        <v>38</v>
      </c>
      <c r="E177" s="13">
        <v>1</v>
      </c>
    </row>
    <row r="178" spans="1:5" x14ac:dyDescent="0.2">
      <c r="A178" s="13">
        <v>177</v>
      </c>
      <c r="D178" t="s">
        <v>38</v>
      </c>
      <c r="E178" s="13">
        <v>1</v>
      </c>
    </row>
    <row r="179" spans="1:5" x14ac:dyDescent="0.2">
      <c r="A179" s="13">
        <v>178</v>
      </c>
      <c r="D179" t="s">
        <v>38</v>
      </c>
      <c r="E179" s="13">
        <v>1</v>
      </c>
    </row>
    <row r="180" spans="1:5" x14ac:dyDescent="0.2">
      <c r="A180" s="13">
        <v>179</v>
      </c>
      <c r="D180" t="s">
        <v>38</v>
      </c>
      <c r="E180" s="13">
        <v>1</v>
      </c>
    </row>
    <row r="181" spans="1:5" x14ac:dyDescent="0.2">
      <c r="A181" s="13">
        <v>180</v>
      </c>
      <c r="D181" t="s">
        <v>38</v>
      </c>
      <c r="E181" s="13">
        <v>1</v>
      </c>
    </row>
    <row r="182" spans="1:5" x14ac:dyDescent="0.2">
      <c r="A182" s="13">
        <v>181</v>
      </c>
      <c r="D182" t="s">
        <v>38</v>
      </c>
      <c r="E182" s="13">
        <v>1</v>
      </c>
    </row>
    <row r="183" spans="1:5" x14ac:dyDescent="0.2">
      <c r="A183" s="13">
        <v>182</v>
      </c>
      <c r="B183" s="18" t="s">
        <v>107</v>
      </c>
      <c r="C183" t="s">
        <v>109</v>
      </c>
      <c r="D183" t="s">
        <v>70</v>
      </c>
      <c r="E183" s="13">
        <v>1</v>
      </c>
    </row>
    <row r="184" spans="1:5" x14ac:dyDescent="0.2">
      <c r="A184" s="13">
        <v>183</v>
      </c>
      <c r="B184" s="18" t="s">
        <v>51</v>
      </c>
      <c r="C184" t="s">
        <v>110</v>
      </c>
      <c r="D184" t="s">
        <v>70</v>
      </c>
      <c r="E184" s="13">
        <v>1</v>
      </c>
    </row>
    <row r="185" spans="1:5" x14ac:dyDescent="0.2">
      <c r="A185" s="13">
        <v>184</v>
      </c>
      <c r="B185" s="18" t="s">
        <v>45</v>
      </c>
      <c r="C185" t="s">
        <v>69</v>
      </c>
      <c r="D185" t="s">
        <v>70</v>
      </c>
      <c r="E185" s="13">
        <v>1</v>
      </c>
    </row>
    <row r="186" spans="1:5" x14ac:dyDescent="0.2">
      <c r="A186" s="13">
        <v>185</v>
      </c>
      <c r="D186" t="s">
        <v>70</v>
      </c>
      <c r="E186" s="13">
        <v>1</v>
      </c>
    </row>
    <row r="187" spans="1:5" x14ac:dyDescent="0.2">
      <c r="A187" s="13">
        <v>186</v>
      </c>
      <c r="D187" t="s">
        <v>70</v>
      </c>
      <c r="E187" s="13">
        <v>1</v>
      </c>
    </row>
    <row r="188" spans="1:5" x14ac:dyDescent="0.2">
      <c r="A188" s="13">
        <v>187</v>
      </c>
      <c r="D188" t="s">
        <v>70</v>
      </c>
      <c r="E188" s="13">
        <v>1</v>
      </c>
    </row>
    <row r="189" spans="1:5" x14ac:dyDescent="0.2">
      <c r="A189" s="13">
        <v>188</v>
      </c>
      <c r="D189" t="s">
        <v>71</v>
      </c>
      <c r="E189" s="13">
        <v>1</v>
      </c>
    </row>
    <row r="190" spans="1:5" x14ac:dyDescent="0.2">
      <c r="A190" s="13">
        <v>189</v>
      </c>
      <c r="D190" t="s">
        <v>71</v>
      </c>
      <c r="E190" s="13">
        <v>1</v>
      </c>
    </row>
    <row r="191" spans="1:5" x14ac:dyDescent="0.2">
      <c r="A191" s="13">
        <v>190</v>
      </c>
    </row>
    <row r="192" spans="1:5" x14ac:dyDescent="0.2">
      <c r="A192" s="13">
        <v>191</v>
      </c>
    </row>
    <row r="193" spans="1:1" x14ac:dyDescent="0.2">
      <c r="A193" s="13">
        <v>192</v>
      </c>
    </row>
    <row r="194" spans="1:1" x14ac:dyDescent="0.2">
      <c r="A194" s="13">
        <v>193</v>
      </c>
    </row>
    <row r="195" spans="1:1" x14ac:dyDescent="0.2">
      <c r="A195" s="13">
        <v>194</v>
      </c>
    </row>
    <row r="196" spans="1:1" x14ac:dyDescent="0.2">
      <c r="A196" s="13">
        <v>195</v>
      </c>
    </row>
    <row r="197" spans="1:1" x14ac:dyDescent="0.2">
      <c r="A197" s="13">
        <v>196</v>
      </c>
    </row>
    <row r="198" spans="1:1" x14ac:dyDescent="0.2">
      <c r="A198" s="13">
        <v>197</v>
      </c>
    </row>
    <row r="199" spans="1:1" x14ac:dyDescent="0.2">
      <c r="A199" s="13">
        <v>198</v>
      </c>
    </row>
    <row r="200" spans="1:1" x14ac:dyDescent="0.2">
      <c r="A200" s="13">
        <v>199</v>
      </c>
    </row>
    <row r="201" spans="1:1" x14ac:dyDescent="0.2">
      <c r="A201" s="13">
        <v>200</v>
      </c>
    </row>
  </sheetData>
  <autoFilter ref="A1:E1"/>
  <pageMargins left="0.75" right="0.75" top="1" bottom="1" header="0.5" footer="0.5"/>
  <pageSetup paperSize="9" orientation="portrait" horizontalDpi="4294967292" verticalDpi="4294967292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showZeros="0" tabSelected="1" topLeftCell="B1" zoomScale="110" zoomScaleNormal="110" zoomScalePageLayoutView="110" workbookViewId="0">
      <pane ySplit="6" topLeftCell="A7" activePane="bottomLeft" state="frozen"/>
      <selection activeCell="A2" sqref="A2"/>
      <selection pane="bottomLeft" activeCell="L18" sqref="L18"/>
    </sheetView>
  </sheetViews>
  <sheetFormatPr baseColWidth="10" defaultRowHeight="16" x14ac:dyDescent="0.2"/>
  <cols>
    <col min="1" max="1" width="7.6640625" style="13" hidden="1" customWidth="1"/>
    <col min="2" max="2" width="12.6640625" customWidth="1"/>
    <col min="3" max="3" width="17.83203125" customWidth="1"/>
    <col min="5" max="5" width="2.6640625" style="13" customWidth="1"/>
    <col min="7" max="7" width="2.6640625" style="13" customWidth="1"/>
    <col min="9" max="9" width="2.6640625" style="13" customWidth="1"/>
    <col min="11" max="11" width="2.6640625" style="13" customWidth="1"/>
    <col min="13" max="13" width="2.6640625" style="13" customWidth="1"/>
    <col min="15" max="15" width="2.6640625" style="13" customWidth="1"/>
    <col min="17" max="17" width="2.6640625" style="13" customWidth="1"/>
    <col min="19" max="27" width="10.83203125" hidden="1" customWidth="1"/>
    <col min="28" max="28" width="10" customWidth="1"/>
    <col min="29" max="30" width="9.6640625" customWidth="1"/>
    <col min="31" max="31" width="4.83203125" customWidth="1"/>
    <col min="32" max="32" width="4.6640625" customWidth="1"/>
    <col min="33" max="33" width="15.33203125" customWidth="1"/>
    <col min="34" max="34" width="25.33203125" customWidth="1"/>
  </cols>
  <sheetData>
    <row r="1" spans="1:34" ht="15" customHeight="1" thickBot="1" x14ac:dyDescent="0.25">
      <c r="A1" s="56" t="s">
        <v>5</v>
      </c>
    </row>
    <row r="2" spans="1:34" ht="40.5" customHeight="1" thickBot="1" x14ac:dyDescent="0.25">
      <c r="A2" s="14"/>
      <c r="B2" s="14"/>
      <c r="D2" s="98" t="s">
        <v>87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</row>
    <row r="3" spans="1:34" ht="17" thickBot="1" x14ac:dyDescent="0.25">
      <c r="AE3" s="15"/>
      <c r="AF3" s="15"/>
    </row>
    <row r="4" spans="1:34" ht="79" customHeight="1" thickBot="1" x14ac:dyDescent="0.25">
      <c r="D4" s="95" t="s">
        <v>31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7"/>
      <c r="S4" s="24"/>
      <c r="AC4" s="13"/>
      <c r="AD4" s="13"/>
      <c r="AE4" s="23"/>
    </row>
    <row r="6" spans="1:34" ht="49" customHeight="1" thickBot="1" x14ac:dyDescent="0.25">
      <c r="B6" s="10" t="s">
        <v>1</v>
      </c>
      <c r="C6" s="10" t="s">
        <v>22</v>
      </c>
      <c r="D6" s="11" t="s">
        <v>23</v>
      </c>
      <c r="E6" s="12" t="s">
        <v>72</v>
      </c>
      <c r="F6" s="11" t="s">
        <v>24</v>
      </c>
      <c r="G6" s="72" t="s">
        <v>72</v>
      </c>
      <c r="H6" s="11" t="s">
        <v>25</v>
      </c>
      <c r="I6" s="12" t="s">
        <v>72</v>
      </c>
      <c r="J6" s="11" t="s">
        <v>26</v>
      </c>
      <c r="K6" s="25" t="s">
        <v>72</v>
      </c>
      <c r="L6" s="11" t="s">
        <v>27</v>
      </c>
      <c r="M6" s="12" t="s">
        <v>72</v>
      </c>
      <c r="N6" s="11" t="s">
        <v>28</v>
      </c>
      <c r="O6" s="12" t="s">
        <v>72</v>
      </c>
      <c r="P6" s="11" t="s">
        <v>29</v>
      </c>
      <c r="Q6" s="12" t="s">
        <v>72</v>
      </c>
      <c r="R6" s="11" t="s">
        <v>30</v>
      </c>
      <c r="U6" s="12" t="s">
        <v>23</v>
      </c>
      <c r="V6" s="12" t="s">
        <v>24</v>
      </c>
      <c r="W6" s="12" t="s">
        <v>25</v>
      </c>
      <c r="X6" s="12" t="s">
        <v>26</v>
      </c>
      <c r="Y6" s="12" t="s">
        <v>27</v>
      </c>
      <c r="Z6" s="12" t="s">
        <v>28</v>
      </c>
      <c r="AA6" s="12" t="s">
        <v>29</v>
      </c>
      <c r="AB6" s="37" t="s">
        <v>32</v>
      </c>
      <c r="AC6" s="41" t="s">
        <v>33</v>
      </c>
      <c r="AD6" s="80"/>
    </row>
    <row r="7" spans="1:34" ht="17" thickBot="1" x14ac:dyDescent="0.25">
      <c r="A7" s="36">
        <f t="array" ref="A7:A200">IFERROR(SMALL(IF(EXACT($A$1,Inscriptions!$D$2:$D$200),ROW(Inscriptions!$A$2:$A$200)),Inscriptions!$A$2:$A$200),"")</f>
        <v>2</v>
      </c>
      <c r="B7" s="15" t="str">
        <f>IFERROR(INDEX(Inscriptions!$B$1:$B$21,A7),"")</f>
        <v>ATOS</v>
      </c>
      <c r="C7" s="15" t="str">
        <f>IFERROR(INDEX(Inscriptions!$C$1:$C$200,A7),"")</f>
        <v>Meffre Sacha</v>
      </c>
      <c r="D7" s="42">
        <v>3.5069444444444444E-4</v>
      </c>
      <c r="E7" s="31">
        <f t="shared" ref="E7:E50" si="0">U7</f>
        <v>2</v>
      </c>
      <c r="F7" s="47"/>
      <c r="G7" s="32" t="str">
        <f>V7</f>
        <v/>
      </c>
      <c r="H7" s="51"/>
      <c r="I7" s="33" t="str">
        <f>W7</f>
        <v/>
      </c>
      <c r="J7" s="52">
        <v>20</v>
      </c>
      <c r="K7" s="35">
        <f t="shared" ref="K7:K23" si="1">X7</f>
        <v>1</v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>
        <f>IFERROR(RANK(D7,D$7:D$50,1),"")</f>
        <v>2</v>
      </c>
      <c r="V7" t="str">
        <f>IFERROR(RANK(F7,F$7:F$50,1),"")</f>
        <v/>
      </c>
      <c r="W7" t="str">
        <f>IFERROR(RANK(H7,H$7:H$50,1),"")</f>
        <v/>
      </c>
      <c r="X7">
        <f>IFERROR(RANK(J7,J$7:J$50,0),"")</f>
        <v>1</v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>
        <f>IF(R7="OUI",9999,IF(SUM(U7:AA7)&gt;0,SUM(U7:AA7)))</f>
        <v>3</v>
      </c>
      <c r="AC7" s="26">
        <f>IFERROR(RANK(AB7,AB$7:AB$50,1),"")</f>
        <v>3</v>
      </c>
      <c r="AD7" s="23"/>
      <c r="AG7" s="101" t="s">
        <v>85</v>
      </c>
      <c r="AH7" s="102"/>
    </row>
    <row r="8" spans="1:34" ht="17" thickBot="1" x14ac:dyDescent="0.25">
      <c r="A8" s="36">
        <v>3</v>
      </c>
      <c r="B8" t="str">
        <f>IFERROR(INDEX(Inscriptions!$B$1:$B$21,A8),"")</f>
        <v>Léo Lagrange</v>
      </c>
      <c r="C8" s="15" t="str">
        <f>IFERROR(INDEX(Inscriptions!$C$1:$C$200,A8),"")</f>
        <v>Beltrand Thibault</v>
      </c>
      <c r="D8" s="43">
        <v>9.699074074074075E-4</v>
      </c>
      <c r="E8" s="31">
        <f t="shared" si="0"/>
        <v>3</v>
      </c>
      <c r="F8" s="44"/>
      <c r="G8" s="32" t="str">
        <f t="shared" ref="G8:G50" si="2">V8</f>
        <v/>
      </c>
      <c r="H8" s="48"/>
      <c r="I8" s="32" t="str">
        <f t="shared" ref="I8:I50" si="3">W8</f>
        <v/>
      </c>
      <c r="J8" s="53">
        <v>15</v>
      </c>
      <c r="K8" s="35">
        <f t="shared" si="1"/>
        <v>3</v>
      </c>
      <c r="L8" s="48"/>
      <c r="M8" s="32" t="str">
        <f t="shared" ref="M8:M23" si="4">Y8</f>
        <v/>
      </c>
      <c r="N8" s="48"/>
      <c r="O8" s="32" t="str">
        <f t="shared" ref="O8:O50" si="5">Z8</f>
        <v/>
      </c>
      <c r="P8" s="48"/>
      <c r="Q8" s="32" t="str">
        <f t="shared" ref="Q8:Q50" si="6">AA8</f>
        <v/>
      </c>
      <c r="R8" s="43"/>
      <c r="U8">
        <f t="shared" ref="U8:U50" si="7">IFERROR(RANK(D8,D$7:D$50,1),"")</f>
        <v>3</v>
      </c>
      <c r="V8" t="str">
        <f t="shared" ref="V8:V50" si="8">IFERROR(RANK(F8,F$7:F$50,1),"")</f>
        <v/>
      </c>
      <c r="W8" t="str">
        <f t="shared" ref="W8:W50" si="9">IFERROR(RANK(H8,H$7:H$50,1),"")</f>
        <v/>
      </c>
      <c r="X8">
        <f t="shared" ref="X8:X50" si="10">IFERROR(RANK(J8,J$7:J$50,0),"")</f>
        <v>3</v>
      </c>
      <c r="Y8" t="str">
        <f t="shared" ref="Y8:Y50" si="11">IFERROR(RANK(L8,L$7:L$50,1),"")</f>
        <v/>
      </c>
      <c r="Z8" t="str">
        <f t="shared" ref="Z8:Z50" si="12">IFERROR(RANK(N8,N$7:N$50,1),"")</f>
        <v/>
      </c>
      <c r="AA8" t="str">
        <f t="shared" ref="AA8:AA50" si="13">IFERROR(RANK(P8,P$7:P$50,1),"")</f>
        <v/>
      </c>
      <c r="AB8" s="39">
        <f t="shared" ref="AB8:AB50" si="14">IF(R8="OUI",9999,IF(SUM(U8:AA8)&gt;0,SUM(U8:AA8)))</f>
        <v>6</v>
      </c>
      <c r="AC8" s="27">
        <f t="shared" ref="AC8:AC50" si="15">IFERROR(RANK(AB8,AB$7:AB$50,1),"")</f>
        <v>5</v>
      </c>
      <c r="AD8" s="23"/>
      <c r="AF8" s="81" t="s">
        <v>72</v>
      </c>
      <c r="AG8" s="78" t="s">
        <v>84</v>
      </c>
      <c r="AH8" s="79" t="s">
        <v>1</v>
      </c>
    </row>
    <row r="9" spans="1:34" ht="19" x14ac:dyDescent="0.25">
      <c r="A9" s="36">
        <v>4</v>
      </c>
      <c r="B9" s="15" t="str">
        <f>IFERROR(INDEX(Inscriptions!$B$1:$B$200,A9),"")</f>
        <v>CSPG</v>
      </c>
      <c r="C9" s="15" t="str">
        <f>IFERROR(INDEX(Inscriptions!$C$1:$C$200,A9),"")</f>
        <v>Popiolek benjamin</v>
      </c>
      <c r="D9" s="43">
        <v>1.4351851851851852E-4</v>
      </c>
      <c r="E9" s="31">
        <f t="shared" si="0"/>
        <v>1</v>
      </c>
      <c r="F9" s="44"/>
      <c r="G9" s="32" t="str">
        <f t="shared" si="2"/>
        <v/>
      </c>
      <c r="H9" s="48"/>
      <c r="I9" s="32" t="str">
        <f t="shared" si="3"/>
        <v/>
      </c>
      <c r="J9" s="53"/>
      <c r="K9" s="35" t="str">
        <f t="shared" si="1"/>
        <v/>
      </c>
      <c r="L9" s="48"/>
      <c r="M9" s="32" t="str">
        <f t="shared" si="4"/>
        <v/>
      </c>
      <c r="N9" s="48"/>
      <c r="O9" s="32" t="str">
        <f t="shared" si="5"/>
        <v/>
      </c>
      <c r="P9" s="48"/>
      <c r="Q9" s="32" t="str">
        <f t="shared" si="6"/>
        <v/>
      </c>
      <c r="R9" s="43"/>
      <c r="S9" s="23"/>
      <c r="T9" s="23"/>
      <c r="U9">
        <f t="shared" si="7"/>
        <v>1</v>
      </c>
      <c r="V9" t="str">
        <f t="shared" si="8"/>
        <v/>
      </c>
      <c r="W9" t="str">
        <f t="shared" si="9"/>
        <v/>
      </c>
      <c r="X9" t="str">
        <f t="shared" si="10"/>
        <v/>
      </c>
      <c r="Y9" t="str">
        <f t="shared" si="11"/>
        <v/>
      </c>
      <c r="Z9" t="str">
        <f t="shared" si="12"/>
        <v/>
      </c>
      <c r="AA9" t="str">
        <f t="shared" si="13"/>
        <v/>
      </c>
      <c r="AB9" s="39">
        <f t="shared" si="14"/>
        <v>1</v>
      </c>
      <c r="AC9" s="27">
        <f t="shared" si="15"/>
        <v>1</v>
      </c>
      <c r="AD9" s="23"/>
      <c r="AE9" s="85">
        <v>1</v>
      </c>
      <c r="AF9" s="75">
        <f>SMALL($AB$7:$AB$50,ROW(A1))</f>
        <v>1</v>
      </c>
      <c r="AG9" s="89" t="str">
        <f t="array" ref="AG9">INDEX($C$6:$C$50,SMALL(IF(RG=AF9,ROW(RG)-5),COUNTIF($AF$9:$AF9,AF9)))</f>
        <v>Popiolek benjamin</v>
      </c>
      <c r="AH9" s="92" t="str">
        <f>INDEX($B$6:$B$50,MATCH(AG9,$C$6:C50,0))</f>
        <v>CSPG</v>
      </c>
    </row>
    <row r="10" spans="1:34" x14ac:dyDescent="0.2">
      <c r="A10" s="36">
        <v>5</v>
      </c>
      <c r="B10" s="15" t="str">
        <f>IFERROR(INDEX(Inscriptions!$B$1:$B$200,A10),"")</f>
        <v>Rouquayrol</v>
      </c>
      <c r="C10" s="15" t="str">
        <f>IFERROR(INDEX(Inscriptions!$C$1:$C$200,A10),"")</f>
        <v>Hoiret Benjamin</v>
      </c>
      <c r="D10" s="43"/>
      <c r="E10" s="31" t="str">
        <f t="shared" si="0"/>
        <v/>
      </c>
      <c r="F10" s="44"/>
      <c r="G10" s="32" t="str">
        <f t="shared" si="2"/>
        <v/>
      </c>
      <c r="H10" s="48"/>
      <c r="I10" s="32" t="str">
        <f t="shared" si="3"/>
        <v/>
      </c>
      <c r="J10" s="53">
        <v>10</v>
      </c>
      <c r="K10" s="35">
        <f t="shared" si="1"/>
        <v>4</v>
      </c>
      <c r="L10" s="48"/>
      <c r="M10" s="32" t="str">
        <f t="shared" si="4"/>
        <v/>
      </c>
      <c r="N10" s="48"/>
      <c r="O10" s="32" t="str">
        <f t="shared" si="5"/>
        <v/>
      </c>
      <c r="P10" s="48"/>
      <c r="Q10" s="32" t="str">
        <f t="shared" si="6"/>
        <v/>
      </c>
      <c r="R10" s="45"/>
      <c r="U10" t="str">
        <f t="shared" si="7"/>
        <v/>
      </c>
      <c r="V10" t="str">
        <f t="shared" si="8"/>
        <v/>
      </c>
      <c r="W10" t="str">
        <f t="shared" si="9"/>
        <v/>
      </c>
      <c r="X10">
        <f t="shared" si="10"/>
        <v>4</v>
      </c>
      <c r="Y10" t="str">
        <f t="shared" si="11"/>
        <v/>
      </c>
      <c r="Z10" t="str">
        <f t="shared" si="12"/>
        <v/>
      </c>
      <c r="AA10" t="str">
        <f t="shared" si="13"/>
        <v/>
      </c>
      <c r="AB10" s="39">
        <f t="shared" si="14"/>
        <v>4</v>
      </c>
      <c r="AC10" s="27">
        <f t="shared" si="15"/>
        <v>4</v>
      </c>
      <c r="AD10" s="23"/>
      <c r="AE10" s="84">
        <v>2</v>
      </c>
      <c r="AF10" s="76">
        <f>SMALL($AB$7:$AB$50,ROW(A2))</f>
        <v>1</v>
      </c>
      <c r="AG10" s="90" t="str">
        <f t="array" ref="AG10">INDEX($C$6:$C$50,SMALL(IF(RG=AF10,ROW(RG)-5),COUNTIF($AF$9:$AF10,AF10)))</f>
        <v>Vaillant Corentin</v>
      </c>
      <c r="AH10" s="93" t="str">
        <f>INDEX($B$6:$B$50,MATCH(AG10,$C$6:C51,0))</f>
        <v>Hippocampe</v>
      </c>
    </row>
    <row r="11" spans="1:34" ht="17" thickBot="1" x14ac:dyDescent="0.25">
      <c r="A11" s="36">
        <v>6</v>
      </c>
      <c r="B11" s="15" t="str">
        <f>IFERROR(INDEX(Inscriptions!$B$1:$B$200,A11),"")</f>
        <v>Hippocampe</v>
      </c>
      <c r="C11" s="15" t="str">
        <f>IFERROR(INDEX(Inscriptions!$C$1:$C$200,A11),"")</f>
        <v>Vaillant Corentin</v>
      </c>
      <c r="D11" s="43"/>
      <c r="E11" s="31" t="str">
        <f t="shared" si="0"/>
        <v/>
      </c>
      <c r="F11" s="44"/>
      <c r="G11" s="32" t="str">
        <f t="shared" si="2"/>
        <v/>
      </c>
      <c r="H11" s="48"/>
      <c r="I11" s="32" t="str">
        <f t="shared" si="3"/>
        <v/>
      </c>
      <c r="J11" s="53">
        <v>20</v>
      </c>
      <c r="K11" s="35">
        <f t="shared" si="1"/>
        <v>1</v>
      </c>
      <c r="L11" s="48"/>
      <c r="M11" s="32" t="str">
        <f t="shared" si="4"/>
        <v/>
      </c>
      <c r="N11" s="48"/>
      <c r="O11" s="32" t="str">
        <f t="shared" si="5"/>
        <v/>
      </c>
      <c r="P11" s="48"/>
      <c r="Q11" s="32" t="str">
        <f t="shared" si="6"/>
        <v/>
      </c>
      <c r="R11" s="45"/>
      <c r="U11" t="str">
        <f t="shared" si="7"/>
        <v/>
      </c>
      <c r="V11" t="str">
        <f t="shared" si="8"/>
        <v/>
      </c>
      <c r="W11" t="str">
        <f t="shared" si="9"/>
        <v/>
      </c>
      <c r="X11">
        <f t="shared" si="10"/>
        <v>1</v>
      </c>
      <c r="Y11" t="str">
        <f t="shared" si="11"/>
        <v/>
      </c>
      <c r="Z11" t="str">
        <f t="shared" si="12"/>
        <v/>
      </c>
      <c r="AA11" t="str">
        <f t="shared" si="13"/>
        <v/>
      </c>
      <c r="AB11" s="39">
        <f t="shared" si="14"/>
        <v>1</v>
      </c>
      <c r="AC11" s="27">
        <f t="shared" si="15"/>
        <v>1</v>
      </c>
      <c r="AD11" s="23"/>
      <c r="AE11" s="82">
        <v>3</v>
      </c>
      <c r="AF11" s="77">
        <f>SMALL($AB$7:$AB$50,ROW(A3))</f>
        <v>3</v>
      </c>
      <c r="AG11" s="91" t="str">
        <f t="array" ref="AG11">INDEX($C$6:$C$50,SMALL(IF(RG=AF11,ROW(RG)-5),COUNTIF($AF$9:$AF11,AF11)))</f>
        <v>Meffre Sacha</v>
      </c>
      <c r="AH11" s="94" t="str">
        <f>INDEX($B$6:$B$50,MATCH(AG11,$C$6:C52,0))</f>
        <v>ATOS</v>
      </c>
    </row>
    <row r="12" spans="1:34" x14ac:dyDescent="0.2">
      <c r="A12" s="13">
        <v>7</v>
      </c>
      <c r="B12" s="15" t="str">
        <f>IFERROR(INDEX(Inscriptions!$B$1:$B$200,A12),"")</f>
        <v>CSPG</v>
      </c>
      <c r="C12" s="15" t="str">
        <f>IFERROR(INDEX(Inscriptions!$C$1:$C$200,A12),"")</f>
        <v>Sabatier Sohen</v>
      </c>
      <c r="D12" s="43"/>
      <c r="E12" s="31" t="str">
        <f t="shared" si="0"/>
        <v/>
      </c>
      <c r="F12" s="44"/>
      <c r="G12" s="32" t="str">
        <f t="shared" si="2"/>
        <v/>
      </c>
      <c r="H12" s="48"/>
      <c r="I12" s="32" t="str">
        <f t="shared" si="3"/>
        <v/>
      </c>
      <c r="J12" s="53"/>
      <c r="K12" s="35" t="str">
        <f t="shared" si="1"/>
        <v/>
      </c>
      <c r="L12" s="48"/>
      <c r="M12" s="32" t="str">
        <f t="shared" si="4"/>
        <v/>
      </c>
      <c r="N12" s="48"/>
      <c r="O12" s="32" t="str">
        <f t="shared" si="5"/>
        <v/>
      </c>
      <c r="P12" s="48"/>
      <c r="Q12" s="32" t="str">
        <f t="shared" si="6"/>
        <v/>
      </c>
      <c r="R12" s="45"/>
      <c r="U12" t="str">
        <f t="shared" si="7"/>
        <v/>
      </c>
      <c r="V12" t="str">
        <f t="shared" si="8"/>
        <v/>
      </c>
      <c r="W12" t="str">
        <f t="shared" si="9"/>
        <v/>
      </c>
      <c r="X12" t="str">
        <f t="shared" si="10"/>
        <v/>
      </c>
      <c r="Y12" t="str">
        <f t="shared" si="11"/>
        <v/>
      </c>
      <c r="Z12" t="str">
        <f t="shared" si="12"/>
        <v/>
      </c>
      <c r="AA12" t="str">
        <f t="shared" si="13"/>
        <v/>
      </c>
      <c r="AB12" s="39" t="b">
        <f t="shared" si="14"/>
        <v>0</v>
      </c>
      <c r="AC12" s="27" t="str">
        <f t="shared" si="15"/>
        <v/>
      </c>
      <c r="AD12" s="23"/>
    </row>
    <row r="13" spans="1:34" x14ac:dyDescent="0.2">
      <c r="A13" s="13">
        <v>8</v>
      </c>
      <c r="B13" s="15" t="str">
        <f>IFERROR(INDEX(Inscriptions!$B$1:$B$200,A13),"")</f>
        <v>Hippocampe</v>
      </c>
      <c r="C13" s="15" t="str">
        <f>IFERROR(INDEX(Inscriptions!$C$1:$C$200,A13),"")</f>
        <v>Lebars Camille</v>
      </c>
      <c r="D13" s="43"/>
      <c r="E13" s="31" t="str">
        <f t="shared" si="0"/>
        <v/>
      </c>
      <c r="F13" s="44"/>
      <c r="G13" s="32" t="str">
        <f t="shared" si="2"/>
        <v/>
      </c>
      <c r="H13" s="48"/>
      <c r="I13" s="32" t="str">
        <f t="shared" si="3"/>
        <v/>
      </c>
      <c r="J13" s="53"/>
      <c r="K13" s="35" t="str">
        <f t="shared" si="1"/>
        <v/>
      </c>
      <c r="L13" s="48"/>
      <c r="M13" s="32" t="str">
        <f t="shared" si="4"/>
        <v/>
      </c>
      <c r="N13" s="48"/>
      <c r="O13" s="32" t="str">
        <f t="shared" si="5"/>
        <v/>
      </c>
      <c r="P13" s="48"/>
      <c r="Q13" s="32" t="str">
        <f t="shared" si="6"/>
        <v/>
      </c>
      <c r="R13" s="45"/>
      <c r="U13" t="str">
        <f t="shared" si="7"/>
        <v/>
      </c>
      <c r="V13" t="str">
        <f t="shared" si="8"/>
        <v/>
      </c>
      <c r="W13" t="str">
        <f t="shared" si="9"/>
        <v/>
      </c>
      <c r="X13" t="str">
        <f t="shared" si="10"/>
        <v/>
      </c>
      <c r="Y13" t="str">
        <f t="shared" si="11"/>
        <v/>
      </c>
      <c r="Z13" t="str">
        <f t="shared" si="12"/>
        <v/>
      </c>
      <c r="AA13" t="str">
        <f t="shared" si="13"/>
        <v/>
      </c>
      <c r="AB13" s="39" t="b">
        <f t="shared" si="14"/>
        <v>0</v>
      </c>
      <c r="AC13" s="27" t="str">
        <f t="shared" si="15"/>
        <v/>
      </c>
      <c r="AD13" s="23"/>
    </row>
    <row r="14" spans="1:34" x14ac:dyDescent="0.2">
      <c r="A14" s="13">
        <v>9</v>
      </c>
      <c r="B14" s="15" t="str">
        <f>IFERROR(INDEX(Inscriptions!$B$1:$B$200,A14),"")</f>
        <v>Colomiers</v>
      </c>
      <c r="C14" s="15" t="str">
        <f>IFERROR(INDEX(Inscriptions!$C$1:$C$200,A14),"")</f>
        <v>Cheric Alec</v>
      </c>
      <c r="D14" s="43"/>
      <c r="E14" s="31" t="str">
        <f t="shared" si="0"/>
        <v/>
      </c>
      <c r="F14" s="44"/>
      <c r="G14" s="32" t="str">
        <f t="shared" si="2"/>
        <v/>
      </c>
      <c r="H14" s="48"/>
      <c r="I14" s="32" t="str">
        <f t="shared" si="3"/>
        <v/>
      </c>
      <c r="J14" s="53"/>
      <c r="K14" s="35" t="str">
        <f t="shared" si="1"/>
        <v/>
      </c>
      <c r="L14" s="48"/>
      <c r="M14" s="32" t="str">
        <f t="shared" si="4"/>
        <v/>
      </c>
      <c r="N14" s="48"/>
      <c r="O14" s="32" t="str">
        <f t="shared" si="5"/>
        <v/>
      </c>
      <c r="P14" s="48"/>
      <c r="Q14" s="32" t="str">
        <f t="shared" si="6"/>
        <v/>
      </c>
      <c r="R14" s="45"/>
      <c r="U14" t="str">
        <f t="shared" si="7"/>
        <v/>
      </c>
      <c r="V14" t="str">
        <f t="shared" si="8"/>
        <v/>
      </c>
      <c r="W14" t="str">
        <f t="shared" si="9"/>
        <v/>
      </c>
      <c r="X14" t="str">
        <f t="shared" si="10"/>
        <v/>
      </c>
      <c r="Y14" t="str">
        <f t="shared" si="11"/>
        <v/>
      </c>
      <c r="Z14" t="str">
        <f t="shared" si="12"/>
        <v/>
      </c>
      <c r="AA14" t="str">
        <f t="shared" si="13"/>
        <v/>
      </c>
      <c r="AB14" s="39" t="b">
        <f t="shared" si="14"/>
        <v>0</v>
      </c>
      <c r="AC14" s="27" t="str">
        <f t="shared" si="15"/>
        <v/>
      </c>
      <c r="AD14" s="23"/>
    </row>
    <row r="15" spans="1:34" x14ac:dyDescent="0.2">
      <c r="A15" s="13">
        <v>10</v>
      </c>
      <c r="B15" s="15" t="str">
        <f>IFERROR(INDEX(Inscriptions!$B$1:$B$200,A15),"")</f>
        <v>ATOS</v>
      </c>
      <c r="C15" s="15" t="str">
        <f>IFERROR(INDEX(Inscriptions!$C$1:$C$200,A15),"")</f>
        <v>Renaud Gabriel</v>
      </c>
      <c r="D15" s="43"/>
      <c r="E15" s="31" t="str">
        <f t="shared" si="0"/>
        <v/>
      </c>
      <c r="F15" s="44"/>
      <c r="G15" s="32" t="str">
        <f t="shared" si="2"/>
        <v/>
      </c>
      <c r="H15" s="48"/>
      <c r="I15" s="32" t="str">
        <f t="shared" si="3"/>
        <v/>
      </c>
      <c r="J15" s="53"/>
      <c r="K15" s="35" t="str">
        <f t="shared" si="1"/>
        <v/>
      </c>
      <c r="L15" s="48"/>
      <c r="M15" s="32" t="str">
        <f t="shared" si="4"/>
        <v/>
      </c>
      <c r="N15" s="48"/>
      <c r="O15" s="32" t="str">
        <f t="shared" si="5"/>
        <v/>
      </c>
      <c r="P15" s="48"/>
      <c r="Q15" s="32" t="str">
        <f t="shared" si="6"/>
        <v/>
      </c>
      <c r="R15" s="45"/>
      <c r="U15" t="str">
        <f t="shared" si="7"/>
        <v/>
      </c>
      <c r="V15" t="str">
        <f t="shared" si="8"/>
        <v/>
      </c>
      <c r="W15" t="str">
        <f t="shared" si="9"/>
        <v/>
      </c>
      <c r="X15" t="str">
        <f t="shared" si="10"/>
        <v/>
      </c>
      <c r="Y15" t="str">
        <f t="shared" si="11"/>
        <v/>
      </c>
      <c r="Z15" t="str">
        <f t="shared" si="12"/>
        <v/>
      </c>
      <c r="AA15" t="str">
        <f t="shared" si="13"/>
        <v/>
      </c>
      <c r="AB15" s="39" t="b">
        <f t="shared" si="14"/>
        <v>0</v>
      </c>
      <c r="AC15" s="27" t="str">
        <f t="shared" si="15"/>
        <v/>
      </c>
      <c r="AD15" s="23"/>
    </row>
    <row r="16" spans="1:34" x14ac:dyDescent="0.2">
      <c r="A16" s="13">
        <v>11</v>
      </c>
      <c r="B16" s="15" t="str">
        <f>IFERROR(INDEX(Inscriptions!$B$1:$B$200,A16),"")</f>
        <v>Hippocampe</v>
      </c>
      <c r="C16" s="15" t="str">
        <f>IFERROR(INDEX(Inscriptions!$C$1:$C$200,A16),"")</f>
        <v>Roziere Emmanuel</v>
      </c>
      <c r="D16" s="43"/>
      <c r="E16" s="31" t="str">
        <f t="shared" si="0"/>
        <v/>
      </c>
      <c r="F16" s="44"/>
      <c r="G16" s="32" t="str">
        <f t="shared" si="2"/>
        <v/>
      </c>
      <c r="H16" s="48"/>
      <c r="I16" s="32" t="str">
        <f t="shared" si="3"/>
        <v/>
      </c>
      <c r="J16" s="53"/>
      <c r="K16" s="35" t="str">
        <f t="shared" si="1"/>
        <v/>
      </c>
      <c r="L16" s="48"/>
      <c r="M16" s="32" t="str">
        <f t="shared" si="4"/>
        <v/>
      </c>
      <c r="N16" s="48"/>
      <c r="O16" s="32" t="str">
        <f t="shared" si="5"/>
        <v/>
      </c>
      <c r="P16" s="48"/>
      <c r="Q16" s="32" t="str">
        <f t="shared" si="6"/>
        <v/>
      </c>
      <c r="R16" s="45"/>
      <c r="U16" t="str">
        <f t="shared" si="7"/>
        <v/>
      </c>
      <c r="V16" t="str">
        <f t="shared" si="8"/>
        <v/>
      </c>
      <c r="W16" t="str">
        <f t="shared" si="9"/>
        <v/>
      </c>
      <c r="X16" t="str">
        <f t="shared" si="10"/>
        <v/>
      </c>
      <c r="Y16" t="str">
        <f t="shared" si="11"/>
        <v/>
      </c>
      <c r="Z16" t="str">
        <f t="shared" si="12"/>
        <v/>
      </c>
      <c r="AA16" t="str">
        <f t="shared" si="13"/>
        <v/>
      </c>
      <c r="AB16" s="39" t="b">
        <f t="shared" si="14"/>
        <v>0</v>
      </c>
      <c r="AC16" s="27" t="str">
        <f t="shared" si="15"/>
        <v/>
      </c>
      <c r="AD16" s="23"/>
    </row>
    <row r="17" spans="1:31" x14ac:dyDescent="0.2">
      <c r="A17" s="13">
        <v>12</v>
      </c>
      <c r="B17" s="15">
        <f>IFERROR(INDEX(Inscriptions!$B$1:$B$200,A17),"")</f>
        <v>0</v>
      </c>
      <c r="C17" s="15">
        <f>IFERROR(INDEX(Inscriptions!$C$1:$C$200,A17),"")</f>
        <v>0</v>
      </c>
      <c r="D17" s="43"/>
      <c r="E17" s="31" t="str">
        <f t="shared" si="0"/>
        <v/>
      </c>
      <c r="F17" s="44"/>
      <c r="G17" s="32" t="str">
        <f t="shared" si="2"/>
        <v/>
      </c>
      <c r="H17" s="48"/>
      <c r="I17" s="32" t="str">
        <f t="shared" si="3"/>
        <v/>
      </c>
      <c r="J17" s="53"/>
      <c r="K17" s="35" t="str">
        <f t="shared" si="1"/>
        <v/>
      </c>
      <c r="L17" s="48"/>
      <c r="M17" s="32" t="str">
        <f t="shared" si="4"/>
        <v/>
      </c>
      <c r="N17" s="48"/>
      <c r="O17" s="32" t="str">
        <f t="shared" si="5"/>
        <v/>
      </c>
      <c r="P17" s="48"/>
      <c r="Q17" s="32" t="str">
        <f t="shared" si="6"/>
        <v/>
      </c>
      <c r="R17" s="45"/>
      <c r="U17" t="str">
        <f t="shared" si="7"/>
        <v/>
      </c>
      <c r="V17" t="str">
        <f t="shared" si="8"/>
        <v/>
      </c>
      <c r="W17" t="str">
        <f t="shared" si="9"/>
        <v/>
      </c>
      <c r="X17" t="str">
        <f t="shared" si="10"/>
        <v/>
      </c>
      <c r="Y17" t="str">
        <f t="shared" si="11"/>
        <v/>
      </c>
      <c r="Z17" t="str">
        <f t="shared" si="12"/>
        <v/>
      </c>
      <c r="AA17" t="str">
        <f t="shared" si="13"/>
        <v/>
      </c>
      <c r="AB17" s="39" t="b">
        <f t="shared" si="14"/>
        <v>0</v>
      </c>
      <c r="AC17" s="27" t="str">
        <f t="shared" si="15"/>
        <v/>
      </c>
      <c r="AD17" s="23"/>
    </row>
    <row r="18" spans="1:31" x14ac:dyDescent="0.2">
      <c r="A18" s="13">
        <v>13</v>
      </c>
      <c r="B18" s="15">
        <f>IFERROR(INDEX(Inscriptions!$B$1:$B$200,A18),"")</f>
        <v>0</v>
      </c>
      <c r="C18" s="15">
        <f>IFERROR(INDEX(Inscriptions!$C$1:$C$200,A18),"")</f>
        <v>0</v>
      </c>
      <c r="D18" s="43"/>
      <c r="E18" s="31" t="str">
        <f t="shared" si="0"/>
        <v/>
      </c>
      <c r="F18" s="44"/>
      <c r="G18" s="32" t="str">
        <f t="shared" si="2"/>
        <v/>
      </c>
      <c r="H18" s="48"/>
      <c r="I18" s="32" t="str">
        <f t="shared" si="3"/>
        <v/>
      </c>
      <c r="J18" s="53"/>
      <c r="K18" s="35" t="str">
        <f t="shared" si="1"/>
        <v/>
      </c>
      <c r="L18" s="48"/>
      <c r="M18" s="32" t="str">
        <f t="shared" si="4"/>
        <v/>
      </c>
      <c r="N18" s="48"/>
      <c r="O18" s="32" t="str">
        <f t="shared" si="5"/>
        <v/>
      </c>
      <c r="P18" s="48"/>
      <c r="Q18" s="32" t="str">
        <f t="shared" si="6"/>
        <v/>
      </c>
      <c r="R18" s="45"/>
      <c r="U18" t="str">
        <f t="shared" si="7"/>
        <v/>
      </c>
      <c r="V18" t="str">
        <f t="shared" si="8"/>
        <v/>
      </c>
      <c r="W18" t="str">
        <f t="shared" si="9"/>
        <v/>
      </c>
      <c r="X18" t="str">
        <f t="shared" si="10"/>
        <v/>
      </c>
      <c r="Y18" t="str">
        <f t="shared" si="11"/>
        <v/>
      </c>
      <c r="Z18" t="str">
        <f t="shared" si="12"/>
        <v/>
      </c>
      <c r="AA18" t="str">
        <f t="shared" si="13"/>
        <v/>
      </c>
      <c r="AB18" s="39" t="b">
        <f t="shared" si="14"/>
        <v>0</v>
      </c>
      <c r="AC18" s="27" t="str">
        <f t="shared" si="15"/>
        <v/>
      </c>
      <c r="AD18" s="23"/>
      <c r="AE18" s="83"/>
    </row>
    <row r="19" spans="1:31" x14ac:dyDescent="0.2">
      <c r="A19" s="13">
        <v>14</v>
      </c>
      <c r="B19" s="15">
        <f>IFERROR(INDEX(Inscriptions!$B$1:$B$200,A19),"")</f>
        <v>0</v>
      </c>
      <c r="C19" s="15">
        <f>IFERROR(INDEX(Inscriptions!$C$1:$C$200,A19),"")</f>
        <v>0</v>
      </c>
      <c r="D19" s="43"/>
      <c r="E19" s="31" t="str">
        <f t="shared" si="0"/>
        <v/>
      </c>
      <c r="F19" s="44"/>
      <c r="G19" s="32" t="str">
        <f t="shared" si="2"/>
        <v/>
      </c>
      <c r="H19" s="48"/>
      <c r="I19" s="32" t="str">
        <f t="shared" si="3"/>
        <v/>
      </c>
      <c r="J19" s="53"/>
      <c r="K19" s="35" t="str">
        <f t="shared" si="1"/>
        <v/>
      </c>
      <c r="L19" s="48"/>
      <c r="M19" s="32" t="str">
        <f t="shared" si="4"/>
        <v/>
      </c>
      <c r="N19" s="48"/>
      <c r="O19" s="32" t="str">
        <f t="shared" si="5"/>
        <v/>
      </c>
      <c r="P19" s="48"/>
      <c r="Q19" s="32" t="str">
        <f t="shared" si="6"/>
        <v/>
      </c>
      <c r="R19" s="45"/>
      <c r="U19" t="str">
        <f t="shared" si="7"/>
        <v/>
      </c>
      <c r="V19" t="str">
        <f t="shared" si="8"/>
        <v/>
      </c>
      <c r="W19" t="str">
        <f t="shared" si="9"/>
        <v/>
      </c>
      <c r="X19" t="str">
        <f t="shared" si="10"/>
        <v/>
      </c>
      <c r="Y19" t="str">
        <f t="shared" si="11"/>
        <v/>
      </c>
      <c r="Z19" t="str">
        <f t="shared" si="12"/>
        <v/>
      </c>
      <c r="AA19" t="str">
        <f t="shared" si="13"/>
        <v/>
      </c>
      <c r="AB19" s="39" t="b">
        <f t="shared" si="14"/>
        <v>0</v>
      </c>
      <c r="AC19" s="27" t="str">
        <f t="shared" si="15"/>
        <v/>
      </c>
      <c r="AD19" s="23"/>
    </row>
    <row r="20" spans="1:31" x14ac:dyDescent="0.2">
      <c r="A20" s="13">
        <v>15</v>
      </c>
      <c r="B20" s="15">
        <f>IFERROR(INDEX(Inscriptions!$B$1:$B$200,A20),"")</f>
        <v>0</v>
      </c>
      <c r="C20" s="15">
        <f>IFERROR(INDEX(Inscriptions!$C$1:$C$200,A20),"")</f>
        <v>0</v>
      </c>
      <c r="D20" s="43"/>
      <c r="E20" s="31" t="str">
        <f t="shared" si="0"/>
        <v/>
      </c>
      <c r="F20" s="44"/>
      <c r="G20" s="32" t="str">
        <f t="shared" si="2"/>
        <v/>
      </c>
      <c r="H20" s="48"/>
      <c r="I20" s="32" t="str">
        <f t="shared" si="3"/>
        <v/>
      </c>
      <c r="J20" s="53"/>
      <c r="K20" s="35" t="str">
        <f t="shared" si="1"/>
        <v/>
      </c>
      <c r="L20" s="48"/>
      <c r="M20" s="32" t="str">
        <f t="shared" si="4"/>
        <v/>
      </c>
      <c r="N20" s="48"/>
      <c r="O20" s="32" t="str">
        <f t="shared" si="5"/>
        <v/>
      </c>
      <c r="P20" s="48"/>
      <c r="Q20" s="32" t="str">
        <f t="shared" si="6"/>
        <v/>
      </c>
      <c r="R20" s="45"/>
      <c r="U20" t="str">
        <f t="shared" si="7"/>
        <v/>
      </c>
      <c r="V20" t="str">
        <f t="shared" si="8"/>
        <v/>
      </c>
      <c r="W20" t="str">
        <f t="shared" si="9"/>
        <v/>
      </c>
      <c r="X20" t="str">
        <f t="shared" si="10"/>
        <v/>
      </c>
      <c r="Y20" t="str">
        <f t="shared" si="11"/>
        <v/>
      </c>
      <c r="Z20" t="str">
        <f t="shared" si="12"/>
        <v/>
      </c>
      <c r="AA20" t="str">
        <f t="shared" si="13"/>
        <v/>
      </c>
      <c r="AB20" s="39" t="b">
        <f t="shared" si="14"/>
        <v>0</v>
      </c>
      <c r="AC20" s="27" t="str">
        <f t="shared" si="15"/>
        <v/>
      </c>
      <c r="AD20" s="23"/>
    </row>
    <row r="21" spans="1:31" x14ac:dyDescent="0.2">
      <c r="A21" s="13">
        <v>16</v>
      </c>
      <c r="B21" s="15">
        <f>IFERROR(INDEX(Inscriptions!$B$1:$B$200,A21),"")</f>
        <v>0</v>
      </c>
      <c r="C21" s="15">
        <f>IFERROR(INDEX(Inscriptions!$C$1:$C$200,A21),"")</f>
        <v>0</v>
      </c>
      <c r="D21" s="44"/>
      <c r="E21" s="32" t="str">
        <f t="shared" si="0"/>
        <v/>
      </c>
      <c r="F21" s="48"/>
      <c r="G21" s="32" t="str">
        <f t="shared" si="2"/>
        <v/>
      </c>
      <c r="H21" s="48"/>
      <c r="I21" s="32" t="str">
        <f t="shared" si="3"/>
        <v/>
      </c>
      <c r="J21" s="53"/>
      <c r="K21" s="35" t="str">
        <f t="shared" si="1"/>
        <v/>
      </c>
      <c r="L21" s="48"/>
      <c r="M21" s="32" t="str">
        <f t="shared" si="4"/>
        <v/>
      </c>
      <c r="N21" s="48"/>
      <c r="O21" s="32" t="str">
        <f t="shared" si="5"/>
        <v/>
      </c>
      <c r="P21" s="48"/>
      <c r="Q21" s="32" t="str">
        <f t="shared" si="6"/>
        <v/>
      </c>
      <c r="R21" s="45"/>
      <c r="U21" t="str">
        <f t="shared" si="7"/>
        <v/>
      </c>
      <c r="V21" t="str">
        <f t="shared" si="8"/>
        <v/>
      </c>
      <c r="W21" t="str">
        <f t="shared" si="9"/>
        <v/>
      </c>
      <c r="X21" t="str">
        <f t="shared" si="10"/>
        <v/>
      </c>
      <c r="Y21" t="str">
        <f t="shared" si="11"/>
        <v/>
      </c>
      <c r="Z21" t="str">
        <f t="shared" si="12"/>
        <v/>
      </c>
      <c r="AA21" t="str">
        <f t="shared" si="13"/>
        <v/>
      </c>
      <c r="AB21" s="39" t="b">
        <f t="shared" si="14"/>
        <v>0</v>
      </c>
      <c r="AC21" s="27" t="str">
        <f t="shared" si="15"/>
        <v/>
      </c>
      <c r="AD21" s="23"/>
    </row>
    <row r="22" spans="1:31" x14ac:dyDescent="0.2">
      <c r="A22" s="13">
        <v>17</v>
      </c>
      <c r="B22" s="15">
        <f>IFERROR(INDEX(Inscriptions!$B$1:$B$200,A22),"")</f>
        <v>0</v>
      </c>
      <c r="C22" s="15">
        <f>IFERROR(INDEX(Inscriptions!$C$1:$C$200,A22),"")</f>
        <v>0</v>
      </c>
      <c r="D22" s="44"/>
      <c r="E22" s="32" t="str">
        <f t="shared" si="0"/>
        <v/>
      </c>
      <c r="F22" s="48"/>
      <c r="G22" s="32" t="str">
        <f t="shared" si="2"/>
        <v/>
      </c>
      <c r="H22" s="48"/>
      <c r="I22" s="32" t="str">
        <f t="shared" si="3"/>
        <v/>
      </c>
      <c r="J22" s="53"/>
      <c r="K22" s="35" t="str">
        <f t="shared" si="1"/>
        <v/>
      </c>
      <c r="L22" s="48"/>
      <c r="M22" s="32" t="str">
        <f t="shared" si="4"/>
        <v/>
      </c>
      <c r="N22" s="48"/>
      <c r="O22" s="32" t="str">
        <f t="shared" si="5"/>
        <v/>
      </c>
      <c r="P22" s="48"/>
      <c r="Q22" s="32" t="str">
        <f t="shared" si="6"/>
        <v/>
      </c>
      <c r="R22" s="45"/>
      <c r="U22" t="str">
        <f t="shared" si="7"/>
        <v/>
      </c>
      <c r="V22" t="str">
        <f t="shared" si="8"/>
        <v/>
      </c>
      <c r="W22" t="str">
        <f t="shared" si="9"/>
        <v/>
      </c>
      <c r="X22" t="str">
        <f t="shared" si="10"/>
        <v/>
      </c>
      <c r="Y22" t="str">
        <f t="shared" si="11"/>
        <v/>
      </c>
      <c r="Z22" t="str">
        <f t="shared" si="12"/>
        <v/>
      </c>
      <c r="AA22" t="str">
        <f t="shared" si="13"/>
        <v/>
      </c>
      <c r="AB22" s="39" t="b">
        <f t="shared" si="14"/>
        <v>0</v>
      </c>
      <c r="AC22" s="27" t="str">
        <f t="shared" si="15"/>
        <v/>
      </c>
      <c r="AD22" s="23"/>
    </row>
    <row r="23" spans="1:31" x14ac:dyDescent="0.2">
      <c r="A23" s="13">
        <v>18</v>
      </c>
      <c r="B23" s="15">
        <f>IFERROR(INDEX(Inscriptions!$B$1:$B$200,A23),"")</f>
        <v>0</v>
      </c>
      <c r="C23" s="15">
        <f>IFERROR(INDEX(Inscriptions!$C$1:$C$200,A23),"")</f>
        <v>0</v>
      </c>
      <c r="D23" s="44"/>
      <c r="E23" s="32" t="str">
        <f t="shared" si="0"/>
        <v/>
      </c>
      <c r="F23" s="48"/>
      <c r="G23" s="32" t="str">
        <f t="shared" si="2"/>
        <v/>
      </c>
      <c r="H23" s="48"/>
      <c r="I23" s="32" t="str">
        <f t="shared" si="3"/>
        <v/>
      </c>
      <c r="J23" s="53"/>
      <c r="K23" s="35" t="str">
        <f t="shared" si="1"/>
        <v/>
      </c>
      <c r="L23" s="48"/>
      <c r="M23" s="32" t="str">
        <f t="shared" si="4"/>
        <v/>
      </c>
      <c r="N23" s="48"/>
      <c r="O23" s="32" t="str">
        <f t="shared" si="5"/>
        <v/>
      </c>
      <c r="P23" s="48"/>
      <c r="Q23" s="32" t="str">
        <f t="shared" si="6"/>
        <v/>
      </c>
      <c r="R23" s="45"/>
      <c r="S23" s="23"/>
      <c r="T23" s="23"/>
      <c r="U23" t="str">
        <f t="shared" si="7"/>
        <v/>
      </c>
      <c r="V23" t="str">
        <f t="shared" si="8"/>
        <v/>
      </c>
      <c r="W23" t="str">
        <f t="shared" si="9"/>
        <v/>
      </c>
      <c r="X23" t="str">
        <f t="shared" si="10"/>
        <v/>
      </c>
      <c r="Y23" t="str">
        <f t="shared" si="11"/>
        <v/>
      </c>
      <c r="Z23" t="str">
        <f t="shared" si="12"/>
        <v/>
      </c>
      <c r="AA23" t="str">
        <f t="shared" si="13"/>
        <v/>
      </c>
      <c r="AB23" s="39" t="b">
        <f t="shared" si="14"/>
        <v>0</v>
      </c>
      <c r="AC23" s="27" t="str">
        <f t="shared" si="15"/>
        <v/>
      </c>
      <c r="AD23" s="23"/>
    </row>
    <row r="24" spans="1:31" x14ac:dyDescent="0.2">
      <c r="A24" s="13" t="str">
        <v/>
      </c>
      <c r="B24" s="15" t="str">
        <f>IFERROR(INDEX(Inscriptions!$B$1:$B$200,A24),"")</f>
        <v/>
      </c>
      <c r="C24" s="15"/>
      <c r="D24" s="44"/>
      <c r="E24" s="32" t="str">
        <f t="shared" si="0"/>
        <v/>
      </c>
      <c r="F24" s="49"/>
      <c r="G24" s="32" t="str">
        <f t="shared" si="2"/>
        <v/>
      </c>
      <c r="H24" s="49"/>
      <c r="I24" s="32" t="str">
        <f t="shared" si="3"/>
        <v/>
      </c>
      <c r="J24" s="54"/>
      <c r="K24" s="35"/>
      <c r="L24" s="49"/>
      <c r="M24" s="32"/>
      <c r="N24" s="49"/>
      <c r="O24" s="32"/>
      <c r="P24" s="49"/>
      <c r="Q24" s="32" t="str">
        <f t="shared" si="6"/>
        <v/>
      </c>
      <c r="R24" s="45"/>
      <c r="U24" t="str">
        <f t="shared" si="7"/>
        <v/>
      </c>
      <c r="V24" t="str">
        <f t="shared" si="8"/>
        <v/>
      </c>
      <c r="W24" t="str">
        <f t="shared" si="9"/>
        <v/>
      </c>
      <c r="X24" t="str">
        <f t="shared" si="10"/>
        <v/>
      </c>
      <c r="Y24" t="str">
        <f t="shared" si="11"/>
        <v/>
      </c>
      <c r="Z24" t="str">
        <f t="shared" si="12"/>
        <v/>
      </c>
      <c r="AA24" t="str">
        <f t="shared" si="13"/>
        <v/>
      </c>
      <c r="AB24" s="39" t="b">
        <f t="shared" si="14"/>
        <v>0</v>
      </c>
      <c r="AC24" s="27" t="str">
        <f t="shared" si="15"/>
        <v/>
      </c>
      <c r="AD24" s="23"/>
    </row>
    <row r="25" spans="1:31" x14ac:dyDescent="0.2">
      <c r="A25" s="13" t="str">
        <v/>
      </c>
      <c r="B25" s="15" t="str">
        <f>IFERROR(INDEX(Inscriptions!$B$1:$B$200,A25),"")</f>
        <v/>
      </c>
      <c r="C25" s="15" t="str">
        <f>IFERROR(INDEX(Inscriptions!$C$1:$C$200,A25),"")</f>
        <v/>
      </c>
      <c r="D25" s="43"/>
      <c r="E25" s="32" t="str">
        <f t="shared" si="0"/>
        <v/>
      </c>
      <c r="F25" s="49"/>
      <c r="G25" s="32" t="str">
        <f t="shared" si="2"/>
        <v/>
      </c>
      <c r="H25" s="49"/>
      <c r="I25" s="32" t="str">
        <f t="shared" si="3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5"/>
        <v/>
      </c>
      <c r="P25" s="49"/>
      <c r="Q25" s="32" t="str">
        <f t="shared" si="6"/>
        <v/>
      </c>
      <c r="R25" s="45"/>
      <c r="U25" t="str">
        <f t="shared" si="7"/>
        <v/>
      </c>
      <c r="V25" t="str">
        <f t="shared" si="8"/>
        <v/>
      </c>
      <c r="W25" t="str">
        <f t="shared" si="9"/>
        <v/>
      </c>
      <c r="X25" t="str">
        <f t="shared" si="10"/>
        <v/>
      </c>
      <c r="Y25" t="str">
        <f t="shared" si="11"/>
        <v/>
      </c>
      <c r="Z25" t="str">
        <f t="shared" si="12"/>
        <v/>
      </c>
      <c r="AA25" t="str">
        <f t="shared" si="13"/>
        <v/>
      </c>
      <c r="AB25" s="39" t="b">
        <f t="shared" si="14"/>
        <v>0</v>
      </c>
      <c r="AC25" s="27" t="str">
        <f t="shared" si="15"/>
        <v/>
      </c>
      <c r="AD25" s="23"/>
    </row>
    <row r="26" spans="1:31" x14ac:dyDescent="0.2">
      <c r="A26" s="13" t="str">
        <v/>
      </c>
      <c r="B26" s="15" t="str">
        <f>IFERROR(INDEX(Inscriptions!$B$1:$B$200,A26),"")</f>
        <v/>
      </c>
      <c r="C26" s="15" t="str">
        <f>IFERROR(INDEX(Inscriptions!$C$1:$C$200,A26),"")</f>
        <v/>
      </c>
      <c r="D26" s="43"/>
      <c r="E26" s="32" t="str">
        <f t="shared" si="0"/>
        <v/>
      </c>
      <c r="F26" s="49"/>
      <c r="G26" s="32" t="str">
        <f t="shared" si="2"/>
        <v/>
      </c>
      <c r="H26" s="49"/>
      <c r="I26" s="32" t="str">
        <f t="shared" si="3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5"/>
        <v/>
      </c>
      <c r="P26" s="49"/>
      <c r="Q26" s="32" t="str">
        <f t="shared" si="6"/>
        <v/>
      </c>
      <c r="R26" s="45"/>
      <c r="U26" t="str">
        <f t="shared" si="7"/>
        <v/>
      </c>
      <c r="V26" t="str">
        <f t="shared" si="8"/>
        <v/>
      </c>
      <c r="W26" t="str">
        <f t="shared" si="9"/>
        <v/>
      </c>
      <c r="X26" t="str">
        <f t="shared" si="10"/>
        <v/>
      </c>
      <c r="Y26" t="str">
        <f t="shared" si="11"/>
        <v/>
      </c>
      <c r="Z26" t="str">
        <f t="shared" si="12"/>
        <v/>
      </c>
      <c r="AA26" t="str">
        <f t="shared" si="13"/>
        <v/>
      </c>
      <c r="AB26" s="39" t="b">
        <f t="shared" si="14"/>
        <v>0</v>
      </c>
      <c r="AC26" s="27" t="str">
        <f t="shared" si="15"/>
        <v/>
      </c>
      <c r="AD26" s="23"/>
    </row>
    <row r="27" spans="1:31" x14ac:dyDescent="0.2">
      <c r="A27" s="13" t="str">
        <v/>
      </c>
      <c r="B27" s="15" t="str">
        <f>IFERROR(INDEX(Inscriptions!$B$1:$B$200,A27),"")</f>
        <v/>
      </c>
      <c r="C27" s="15" t="str">
        <f>IFERROR(INDEX(Inscriptions!$C$1:$C$200,A27),"")</f>
        <v/>
      </c>
      <c r="D27" s="43"/>
      <c r="E27" s="32" t="str">
        <f t="shared" si="0"/>
        <v/>
      </c>
      <c r="F27" s="49"/>
      <c r="G27" s="32" t="str">
        <f t="shared" si="2"/>
        <v/>
      </c>
      <c r="H27" s="49"/>
      <c r="I27" s="32" t="str">
        <f t="shared" si="3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5"/>
        <v/>
      </c>
      <c r="P27" s="49"/>
      <c r="Q27" s="32" t="str">
        <f t="shared" si="6"/>
        <v/>
      </c>
      <c r="R27" s="45"/>
      <c r="U27" t="str">
        <f t="shared" si="7"/>
        <v/>
      </c>
      <c r="V27" t="str">
        <f t="shared" si="8"/>
        <v/>
      </c>
      <c r="W27" t="str">
        <f t="shared" si="9"/>
        <v/>
      </c>
      <c r="X27" t="str">
        <f t="shared" si="10"/>
        <v/>
      </c>
      <c r="Y27" t="str">
        <f t="shared" si="11"/>
        <v/>
      </c>
      <c r="Z27" t="str">
        <f t="shared" si="12"/>
        <v/>
      </c>
      <c r="AA27" t="str">
        <f t="shared" si="13"/>
        <v/>
      </c>
      <c r="AB27" s="39" t="b">
        <f t="shared" si="14"/>
        <v>0</v>
      </c>
      <c r="AC27" s="27" t="str">
        <f t="shared" si="15"/>
        <v/>
      </c>
      <c r="AD27" s="23"/>
    </row>
    <row r="28" spans="1:31" x14ac:dyDescent="0.2">
      <c r="A28" s="13" t="str">
        <v/>
      </c>
      <c r="B28" s="15" t="str">
        <f>IFERROR(INDEX(Inscriptions!$B$1:$B$200,A28),"")</f>
        <v/>
      </c>
      <c r="C28" s="15" t="str">
        <f>IFERROR(INDEX(Inscriptions!$C$1:$C$200,A28),"")</f>
        <v/>
      </c>
      <c r="D28" s="43"/>
      <c r="E28" s="32" t="str">
        <f t="shared" si="0"/>
        <v/>
      </c>
      <c r="F28" s="49"/>
      <c r="G28" s="32" t="str">
        <f t="shared" si="2"/>
        <v/>
      </c>
      <c r="H28" s="49"/>
      <c r="I28" s="32" t="str">
        <f t="shared" si="3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5"/>
        <v/>
      </c>
      <c r="P28" s="49"/>
      <c r="Q28" s="32" t="str">
        <f t="shared" si="6"/>
        <v/>
      </c>
      <c r="R28" s="45"/>
      <c r="U28" t="str">
        <f t="shared" si="7"/>
        <v/>
      </c>
      <c r="V28" t="str">
        <f t="shared" si="8"/>
        <v/>
      </c>
      <c r="W28" t="str">
        <f t="shared" si="9"/>
        <v/>
      </c>
      <c r="X28" t="str">
        <f t="shared" si="10"/>
        <v/>
      </c>
      <c r="Y28" t="str">
        <f t="shared" si="11"/>
        <v/>
      </c>
      <c r="Z28" t="str">
        <f t="shared" si="12"/>
        <v/>
      </c>
      <c r="AA28" t="str">
        <f t="shared" si="13"/>
        <v/>
      </c>
      <c r="AB28" s="39" t="b">
        <f t="shared" si="14"/>
        <v>0</v>
      </c>
      <c r="AC28" s="27" t="str">
        <f t="shared" si="15"/>
        <v/>
      </c>
      <c r="AD28" s="23"/>
    </row>
    <row r="29" spans="1:31" x14ac:dyDescent="0.2">
      <c r="A29" s="13" t="str">
        <v/>
      </c>
      <c r="B29" s="15" t="str">
        <f>IFERROR(INDEX(Inscriptions!$B$1:$B$200,A29),"")</f>
        <v/>
      </c>
      <c r="C29" s="15" t="str">
        <f>IFERROR(INDEX(Inscriptions!$C$1:$C$200,A29),"")</f>
        <v/>
      </c>
      <c r="D29" s="43"/>
      <c r="E29" s="32" t="str">
        <f t="shared" si="0"/>
        <v/>
      </c>
      <c r="F29" s="49"/>
      <c r="G29" s="32" t="str">
        <f t="shared" si="2"/>
        <v/>
      </c>
      <c r="H29" s="49"/>
      <c r="I29" s="32" t="str">
        <f t="shared" si="3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5"/>
        <v/>
      </c>
      <c r="P29" s="49"/>
      <c r="Q29" s="32" t="str">
        <f t="shared" si="6"/>
        <v/>
      </c>
      <c r="R29" s="45"/>
      <c r="U29" t="str">
        <f t="shared" si="7"/>
        <v/>
      </c>
      <c r="V29" t="str">
        <f t="shared" si="8"/>
        <v/>
      </c>
      <c r="W29" t="str">
        <f t="shared" si="9"/>
        <v/>
      </c>
      <c r="X29" t="str">
        <f t="shared" si="10"/>
        <v/>
      </c>
      <c r="Y29" t="str">
        <f t="shared" si="11"/>
        <v/>
      </c>
      <c r="Z29" t="str">
        <f t="shared" si="12"/>
        <v/>
      </c>
      <c r="AA29" t="str">
        <f t="shared" si="13"/>
        <v/>
      </c>
      <c r="AB29" s="39" t="b">
        <f t="shared" si="14"/>
        <v>0</v>
      </c>
      <c r="AC29" s="27" t="str">
        <f t="shared" si="15"/>
        <v/>
      </c>
      <c r="AD29" s="23"/>
    </row>
    <row r="30" spans="1:31" x14ac:dyDescent="0.2">
      <c r="A30" s="13" t="str">
        <v/>
      </c>
      <c r="B30" s="15" t="str">
        <f>IFERROR(INDEX(Inscriptions!$B$1:$B$200,A30),"")</f>
        <v/>
      </c>
      <c r="C30" s="15" t="str">
        <f>IFERROR(INDEX(Inscriptions!$C$1:$C$200,A30),"")</f>
        <v/>
      </c>
      <c r="D30" s="43"/>
      <c r="E30" s="32" t="str">
        <f t="shared" si="0"/>
        <v/>
      </c>
      <c r="F30" s="49"/>
      <c r="G30" s="32" t="str">
        <f t="shared" si="2"/>
        <v/>
      </c>
      <c r="H30" s="49"/>
      <c r="I30" s="32" t="str">
        <f t="shared" si="3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5"/>
        <v/>
      </c>
      <c r="P30" s="49"/>
      <c r="Q30" s="32" t="str">
        <f t="shared" si="6"/>
        <v/>
      </c>
      <c r="R30" s="45"/>
      <c r="U30" t="str">
        <f t="shared" si="7"/>
        <v/>
      </c>
      <c r="V30" t="str">
        <f t="shared" si="8"/>
        <v/>
      </c>
      <c r="W30" t="str">
        <f t="shared" si="9"/>
        <v/>
      </c>
      <c r="X30" t="str">
        <f t="shared" si="10"/>
        <v/>
      </c>
      <c r="Y30" t="str">
        <f t="shared" si="11"/>
        <v/>
      </c>
      <c r="Z30" t="str">
        <f t="shared" si="12"/>
        <v/>
      </c>
      <c r="AA30" t="str">
        <f t="shared" si="13"/>
        <v/>
      </c>
      <c r="AB30" s="39" t="b">
        <f t="shared" si="14"/>
        <v>0</v>
      </c>
      <c r="AC30" s="27" t="str">
        <f t="shared" si="15"/>
        <v/>
      </c>
      <c r="AD30" s="23"/>
    </row>
    <row r="31" spans="1:31" x14ac:dyDescent="0.2">
      <c r="A31" s="13" t="str">
        <v/>
      </c>
      <c r="B31" s="15" t="str">
        <f>IFERROR(INDEX(Inscriptions!$B$1:$B$200,A31),"")</f>
        <v/>
      </c>
      <c r="C31" s="15" t="str">
        <f>IFERROR(INDEX(Inscriptions!$C$1:$C$200,A31),"")</f>
        <v/>
      </c>
      <c r="D31" s="45"/>
      <c r="E31" s="32" t="str">
        <f t="shared" si="0"/>
        <v/>
      </c>
      <c r="F31" s="50"/>
      <c r="G31" s="32" t="str">
        <f t="shared" si="2"/>
        <v/>
      </c>
      <c r="H31" s="50"/>
      <c r="I31" s="32" t="str">
        <f t="shared" si="3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5"/>
        <v/>
      </c>
      <c r="P31" s="50"/>
      <c r="Q31" s="32" t="str">
        <f t="shared" si="6"/>
        <v/>
      </c>
      <c r="R31" s="45"/>
      <c r="U31" t="str">
        <f t="shared" si="7"/>
        <v/>
      </c>
      <c r="V31" t="str">
        <f t="shared" si="8"/>
        <v/>
      </c>
      <c r="W31" t="str">
        <f t="shared" si="9"/>
        <v/>
      </c>
      <c r="X31" t="str">
        <f t="shared" si="10"/>
        <v/>
      </c>
      <c r="Y31" t="str">
        <f t="shared" si="11"/>
        <v/>
      </c>
      <c r="Z31" t="str">
        <f t="shared" si="12"/>
        <v/>
      </c>
      <c r="AA31" t="str">
        <f t="shared" si="13"/>
        <v/>
      </c>
      <c r="AB31" s="39" t="b">
        <f t="shared" si="14"/>
        <v>0</v>
      </c>
      <c r="AC31" s="27" t="str">
        <f t="shared" si="15"/>
        <v/>
      </c>
      <c r="AD31" s="23"/>
    </row>
    <row r="32" spans="1:31" x14ac:dyDescent="0.2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0"/>
        <v/>
      </c>
      <c r="F32" s="50"/>
      <c r="G32" s="32" t="str">
        <f t="shared" si="2"/>
        <v/>
      </c>
      <c r="H32" s="50"/>
      <c r="I32" s="32" t="str">
        <f t="shared" si="3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5"/>
        <v/>
      </c>
      <c r="P32" s="50"/>
      <c r="Q32" s="32" t="str">
        <f t="shared" si="6"/>
        <v/>
      </c>
      <c r="R32" s="45"/>
      <c r="U32" t="str">
        <f t="shared" si="7"/>
        <v/>
      </c>
      <c r="V32" t="str">
        <f t="shared" si="8"/>
        <v/>
      </c>
      <c r="W32" t="str">
        <f t="shared" si="9"/>
        <v/>
      </c>
      <c r="X32" t="str">
        <f t="shared" si="10"/>
        <v/>
      </c>
      <c r="Y32" t="str">
        <f t="shared" si="11"/>
        <v/>
      </c>
      <c r="Z32" t="str">
        <f t="shared" si="12"/>
        <v/>
      </c>
      <c r="AA32" t="str">
        <f t="shared" si="13"/>
        <v/>
      </c>
      <c r="AB32" s="39" t="b">
        <f t="shared" si="14"/>
        <v>0</v>
      </c>
      <c r="AC32" s="27" t="str">
        <f t="shared" si="15"/>
        <v/>
      </c>
      <c r="AD32" s="23"/>
    </row>
    <row r="33" spans="1:30" x14ac:dyDescent="0.2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0"/>
        <v/>
      </c>
      <c r="F33" s="50"/>
      <c r="G33" s="32" t="str">
        <f t="shared" si="2"/>
        <v/>
      </c>
      <c r="H33" s="50"/>
      <c r="I33" s="32" t="str">
        <f t="shared" si="3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5"/>
        <v/>
      </c>
      <c r="P33" s="49"/>
      <c r="Q33" s="32" t="str">
        <f t="shared" si="6"/>
        <v/>
      </c>
      <c r="R33" s="45"/>
      <c r="U33" t="str">
        <f t="shared" si="7"/>
        <v/>
      </c>
      <c r="V33" t="str">
        <f t="shared" si="8"/>
        <v/>
      </c>
      <c r="W33" t="str">
        <f t="shared" si="9"/>
        <v/>
      </c>
      <c r="X33" t="str">
        <f t="shared" si="10"/>
        <v/>
      </c>
      <c r="Y33" t="str">
        <f t="shared" si="11"/>
        <v/>
      </c>
      <c r="Z33" t="str">
        <f t="shared" si="12"/>
        <v/>
      </c>
      <c r="AA33" t="str">
        <f t="shared" si="13"/>
        <v/>
      </c>
      <c r="AB33" s="39" t="b">
        <f t="shared" si="14"/>
        <v>0</v>
      </c>
      <c r="AC33" s="27" t="str">
        <f t="shared" si="15"/>
        <v/>
      </c>
      <c r="AD33" s="23"/>
    </row>
    <row r="34" spans="1:30" x14ac:dyDescent="0.2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0"/>
        <v/>
      </c>
      <c r="F34" s="50"/>
      <c r="G34" s="32" t="str">
        <f t="shared" si="2"/>
        <v/>
      </c>
      <c r="H34" s="50"/>
      <c r="I34" s="32" t="str">
        <f t="shared" si="3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5"/>
        <v/>
      </c>
      <c r="P34" s="50"/>
      <c r="Q34" s="32" t="str">
        <f t="shared" si="6"/>
        <v/>
      </c>
      <c r="R34" s="45"/>
      <c r="U34" t="str">
        <f t="shared" si="7"/>
        <v/>
      </c>
      <c r="V34" t="str">
        <f t="shared" si="8"/>
        <v/>
      </c>
      <c r="W34" t="str">
        <f t="shared" si="9"/>
        <v/>
      </c>
      <c r="X34" t="str">
        <f t="shared" si="10"/>
        <v/>
      </c>
      <c r="Y34" t="str">
        <f t="shared" si="11"/>
        <v/>
      </c>
      <c r="Z34" t="str">
        <f t="shared" si="12"/>
        <v/>
      </c>
      <c r="AA34" t="str">
        <f t="shared" si="13"/>
        <v/>
      </c>
      <c r="AB34" s="39" t="b">
        <f t="shared" si="14"/>
        <v>0</v>
      </c>
      <c r="AC34" s="27" t="str">
        <f t="shared" si="15"/>
        <v/>
      </c>
      <c r="AD34" s="23"/>
    </row>
    <row r="35" spans="1:30" x14ac:dyDescent="0.2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0"/>
        <v/>
      </c>
      <c r="F35" s="50"/>
      <c r="G35" s="32" t="str">
        <f t="shared" si="2"/>
        <v/>
      </c>
      <c r="H35" s="50"/>
      <c r="I35" s="32" t="str">
        <f t="shared" si="3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5"/>
        <v/>
      </c>
      <c r="P35" s="50"/>
      <c r="Q35" s="32" t="str">
        <f t="shared" si="6"/>
        <v/>
      </c>
      <c r="R35" s="45"/>
      <c r="U35" t="str">
        <f t="shared" si="7"/>
        <v/>
      </c>
      <c r="V35" t="str">
        <f t="shared" si="8"/>
        <v/>
      </c>
      <c r="W35" t="str">
        <f t="shared" si="9"/>
        <v/>
      </c>
      <c r="X35" t="str">
        <f t="shared" si="10"/>
        <v/>
      </c>
      <c r="Y35" t="str">
        <f t="shared" si="11"/>
        <v/>
      </c>
      <c r="Z35" t="str">
        <f t="shared" si="12"/>
        <v/>
      </c>
      <c r="AA35" t="str">
        <f t="shared" si="13"/>
        <v/>
      </c>
      <c r="AB35" s="39" t="b">
        <f t="shared" si="14"/>
        <v>0</v>
      </c>
      <c r="AC35" s="27" t="str">
        <f t="shared" si="15"/>
        <v/>
      </c>
      <c r="AD35" s="23"/>
    </row>
    <row r="36" spans="1:30" x14ac:dyDescent="0.2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0"/>
        <v/>
      </c>
      <c r="F36" s="50"/>
      <c r="G36" s="32" t="str">
        <f t="shared" si="2"/>
        <v/>
      </c>
      <c r="H36" s="50"/>
      <c r="I36" s="32" t="str">
        <f t="shared" si="3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5"/>
        <v/>
      </c>
      <c r="P36" s="50"/>
      <c r="Q36" s="32" t="str">
        <f t="shared" si="6"/>
        <v/>
      </c>
      <c r="R36" s="45"/>
      <c r="U36" t="str">
        <f t="shared" si="7"/>
        <v/>
      </c>
      <c r="V36" t="str">
        <f t="shared" si="8"/>
        <v/>
      </c>
      <c r="W36" t="str">
        <f t="shared" si="9"/>
        <v/>
      </c>
      <c r="X36" t="str">
        <f t="shared" si="10"/>
        <v/>
      </c>
      <c r="Y36" t="str">
        <f t="shared" si="11"/>
        <v/>
      </c>
      <c r="Z36" t="str">
        <f t="shared" si="12"/>
        <v/>
      </c>
      <c r="AA36" t="str">
        <f t="shared" si="13"/>
        <v/>
      </c>
      <c r="AB36" s="39" t="b">
        <f t="shared" si="14"/>
        <v>0</v>
      </c>
      <c r="AC36" s="27" t="str">
        <f t="shared" si="15"/>
        <v/>
      </c>
      <c r="AD36" s="23"/>
    </row>
    <row r="37" spans="1:30" x14ac:dyDescent="0.2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0"/>
        <v/>
      </c>
      <c r="F37" s="50"/>
      <c r="G37" s="32" t="str">
        <f t="shared" si="2"/>
        <v/>
      </c>
      <c r="H37" s="50"/>
      <c r="I37" s="32" t="str">
        <f t="shared" si="3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5"/>
        <v/>
      </c>
      <c r="P37" s="50"/>
      <c r="Q37" s="32" t="str">
        <f t="shared" si="6"/>
        <v/>
      </c>
      <c r="R37" s="45"/>
      <c r="U37" t="str">
        <f t="shared" si="7"/>
        <v/>
      </c>
      <c r="V37" t="str">
        <f t="shared" si="8"/>
        <v/>
      </c>
      <c r="W37" t="str">
        <f t="shared" si="9"/>
        <v/>
      </c>
      <c r="X37" t="str">
        <f t="shared" si="10"/>
        <v/>
      </c>
      <c r="Y37" t="str">
        <f t="shared" si="11"/>
        <v/>
      </c>
      <c r="Z37" t="str">
        <f t="shared" si="12"/>
        <v/>
      </c>
      <c r="AA37" t="str">
        <f t="shared" si="13"/>
        <v/>
      </c>
      <c r="AB37" s="39" t="b">
        <f t="shared" si="14"/>
        <v>0</v>
      </c>
      <c r="AC37" s="27" t="str">
        <f t="shared" si="15"/>
        <v/>
      </c>
      <c r="AD37" s="23"/>
    </row>
    <row r="38" spans="1:30" x14ac:dyDescent="0.2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0"/>
        <v/>
      </c>
      <c r="F38" s="50"/>
      <c r="G38" s="32" t="str">
        <f t="shared" si="2"/>
        <v/>
      </c>
      <c r="H38" s="50"/>
      <c r="I38" s="32" t="str">
        <f t="shared" si="3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5"/>
        <v/>
      </c>
      <c r="P38" s="50"/>
      <c r="Q38" s="32" t="str">
        <f t="shared" si="6"/>
        <v/>
      </c>
      <c r="R38" s="45"/>
      <c r="U38" t="str">
        <f t="shared" si="7"/>
        <v/>
      </c>
      <c r="V38" t="str">
        <f t="shared" si="8"/>
        <v/>
      </c>
      <c r="W38" t="str">
        <f t="shared" si="9"/>
        <v/>
      </c>
      <c r="X38" t="str">
        <f t="shared" si="10"/>
        <v/>
      </c>
      <c r="Y38" t="str">
        <f t="shared" si="11"/>
        <v/>
      </c>
      <c r="Z38" t="str">
        <f t="shared" si="12"/>
        <v/>
      </c>
      <c r="AA38" t="str">
        <f t="shared" si="13"/>
        <v/>
      </c>
      <c r="AB38" s="39" t="b">
        <f t="shared" si="14"/>
        <v>0</v>
      </c>
      <c r="AC38" s="27" t="str">
        <f t="shared" si="15"/>
        <v/>
      </c>
      <c r="AD38" s="23"/>
    </row>
    <row r="39" spans="1:30" x14ac:dyDescent="0.2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0"/>
        <v/>
      </c>
      <c r="F39" s="50"/>
      <c r="G39" s="32" t="str">
        <f t="shared" si="2"/>
        <v/>
      </c>
      <c r="H39" s="50"/>
      <c r="I39" s="32" t="str">
        <f t="shared" si="3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5"/>
        <v/>
      </c>
      <c r="P39" s="50"/>
      <c r="Q39" s="32" t="str">
        <f t="shared" si="6"/>
        <v/>
      </c>
      <c r="R39" s="45"/>
      <c r="U39" t="str">
        <f t="shared" si="7"/>
        <v/>
      </c>
      <c r="V39" t="str">
        <f t="shared" si="8"/>
        <v/>
      </c>
      <c r="W39" t="str">
        <f t="shared" si="9"/>
        <v/>
      </c>
      <c r="X39" t="str">
        <f t="shared" si="10"/>
        <v/>
      </c>
      <c r="Y39" t="str">
        <f t="shared" si="11"/>
        <v/>
      </c>
      <c r="Z39" t="str">
        <f t="shared" si="12"/>
        <v/>
      </c>
      <c r="AA39" t="str">
        <f t="shared" si="13"/>
        <v/>
      </c>
      <c r="AB39" s="39" t="b">
        <f t="shared" si="14"/>
        <v>0</v>
      </c>
      <c r="AC39" s="27" t="str">
        <f t="shared" si="15"/>
        <v/>
      </c>
      <c r="AD39" s="23"/>
    </row>
    <row r="40" spans="1:30" x14ac:dyDescent="0.2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0"/>
        <v/>
      </c>
      <c r="F40" s="50"/>
      <c r="G40" s="32" t="str">
        <f t="shared" si="2"/>
        <v/>
      </c>
      <c r="H40" s="50"/>
      <c r="I40" s="32" t="str">
        <f t="shared" si="3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5"/>
        <v/>
      </c>
      <c r="P40" s="49"/>
      <c r="Q40" s="32" t="str">
        <f t="shared" si="6"/>
        <v/>
      </c>
      <c r="R40" s="45"/>
      <c r="U40" t="str">
        <f t="shared" si="7"/>
        <v/>
      </c>
      <c r="V40" t="str">
        <f t="shared" si="8"/>
        <v/>
      </c>
      <c r="W40" t="str">
        <f t="shared" si="9"/>
        <v/>
      </c>
      <c r="X40" t="str">
        <f t="shared" si="10"/>
        <v/>
      </c>
      <c r="Y40" t="str">
        <f t="shared" si="11"/>
        <v/>
      </c>
      <c r="Z40" t="str">
        <f t="shared" si="12"/>
        <v/>
      </c>
      <c r="AA40" t="str">
        <f t="shared" si="13"/>
        <v/>
      </c>
      <c r="AB40" s="39" t="b">
        <f t="shared" si="14"/>
        <v>0</v>
      </c>
      <c r="AC40" s="27" t="str">
        <f t="shared" si="15"/>
        <v/>
      </c>
      <c r="AD40" s="23"/>
    </row>
    <row r="41" spans="1:30" x14ac:dyDescent="0.2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0"/>
        <v/>
      </c>
      <c r="F41" s="50"/>
      <c r="G41" s="32" t="str">
        <f t="shared" si="2"/>
        <v/>
      </c>
      <c r="H41" s="50"/>
      <c r="I41" s="32" t="str">
        <f t="shared" si="3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5"/>
        <v/>
      </c>
      <c r="P41" s="49"/>
      <c r="Q41" s="32" t="str">
        <f t="shared" si="6"/>
        <v/>
      </c>
      <c r="R41" s="45"/>
      <c r="U41" t="str">
        <f t="shared" si="7"/>
        <v/>
      </c>
      <c r="V41" t="str">
        <f t="shared" si="8"/>
        <v/>
      </c>
      <c r="W41" t="str">
        <f t="shared" si="9"/>
        <v/>
      </c>
      <c r="X41" t="str">
        <f t="shared" si="10"/>
        <v/>
      </c>
      <c r="Y41" t="str">
        <f t="shared" si="11"/>
        <v/>
      </c>
      <c r="Z41" t="str">
        <f t="shared" si="12"/>
        <v/>
      </c>
      <c r="AA41" t="str">
        <f t="shared" si="13"/>
        <v/>
      </c>
      <c r="AB41" s="39" t="b">
        <f t="shared" si="14"/>
        <v>0</v>
      </c>
      <c r="AC41" s="27" t="str">
        <f t="shared" si="15"/>
        <v/>
      </c>
      <c r="AD41" s="23"/>
    </row>
    <row r="42" spans="1:30" x14ac:dyDescent="0.2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0"/>
        <v/>
      </c>
      <c r="F42" s="50"/>
      <c r="G42" s="32" t="str">
        <f t="shared" si="2"/>
        <v/>
      </c>
      <c r="H42" s="50"/>
      <c r="I42" s="32" t="str">
        <f t="shared" si="3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5"/>
        <v/>
      </c>
      <c r="P42" s="50"/>
      <c r="Q42" s="32" t="str">
        <f t="shared" si="6"/>
        <v/>
      </c>
      <c r="R42" s="45"/>
      <c r="U42" t="str">
        <f t="shared" si="7"/>
        <v/>
      </c>
      <c r="V42" t="str">
        <f t="shared" si="8"/>
        <v/>
      </c>
      <c r="W42" t="str">
        <f t="shared" si="9"/>
        <v/>
      </c>
      <c r="X42" t="str">
        <f t="shared" si="10"/>
        <v/>
      </c>
      <c r="Y42" t="str">
        <f t="shared" si="11"/>
        <v/>
      </c>
      <c r="Z42" t="str">
        <f t="shared" si="12"/>
        <v/>
      </c>
      <c r="AA42" t="str">
        <f t="shared" si="13"/>
        <v/>
      </c>
      <c r="AB42" s="39" t="b">
        <f t="shared" si="14"/>
        <v>0</v>
      </c>
      <c r="AC42" s="27" t="str">
        <f t="shared" si="15"/>
        <v/>
      </c>
      <c r="AD42" s="23"/>
    </row>
    <row r="43" spans="1:30" x14ac:dyDescent="0.2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0"/>
        <v/>
      </c>
      <c r="F43" s="50"/>
      <c r="G43" s="32" t="str">
        <f t="shared" si="2"/>
        <v/>
      </c>
      <c r="H43" s="50"/>
      <c r="I43" s="32" t="str">
        <f t="shared" si="3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5"/>
        <v/>
      </c>
      <c r="P43" s="50"/>
      <c r="Q43" s="32" t="str">
        <f t="shared" si="6"/>
        <v/>
      </c>
      <c r="R43" s="45"/>
      <c r="U43" t="str">
        <f t="shared" si="7"/>
        <v/>
      </c>
      <c r="V43" t="str">
        <f t="shared" si="8"/>
        <v/>
      </c>
      <c r="W43" t="str">
        <f t="shared" si="9"/>
        <v/>
      </c>
      <c r="X43" t="str">
        <f t="shared" si="10"/>
        <v/>
      </c>
      <c r="Y43" t="str">
        <f t="shared" si="11"/>
        <v/>
      </c>
      <c r="Z43" t="str">
        <f t="shared" si="12"/>
        <v/>
      </c>
      <c r="AA43" t="str">
        <f t="shared" si="13"/>
        <v/>
      </c>
      <c r="AB43" s="39" t="b">
        <f t="shared" si="14"/>
        <v>0</v>
      </c>
      <c r="AC43" s="27" t="str">
        <f t="shared" si="15"/>
        <v/>
      </c>
      <c r="AD43" s="23"/>
    </row>
    <row r="44" spans="1:30" x14ac:dyDescent="0.2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0"/>
        <v/>
      </c>
      <c r="F44" s="50"/>
      <c r="G44" s="32" t="str">
        <f t="shared" si="2"/>
        <v/>
      </c>
      <c r="H44" s="50"/>
      <c r="I44" s="32" t="str">
        <f t="shared" si="3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5"/>
        <v/>
      </c>
      <c r="P44" s="50"/>
      <c r="Q44" s="32" t="str">
        <f t="shared" si="6"/>
        <v/>
      </c>
      <c r="R44" s="45"/>
      <c r="U44" t="str">
        <f t="shared" si="7"/>
        <v/>
      </c>
      <c r="V44" t="str">
        <f t="shared" si="8"/>
        <v/>
      </c>
      <c r="W44" t="str">
        <f t="shared" si="9"/>
        <v/>
      </c>
      <c r="X44" t="str">
        <f t="shared" si="10"/>
        <v/>
      </c>
      <c r="Y44" t="str">
        <f t="shared" si="11"/>
        <v/>
      </c>
      <c r="Z44" t="str">
        <f t="shared" si="12"/>
        <v/>
      </c>
      <c r="AA44" t="str">
        <f t="shared" si="13"/>
        <v/>
      </c>
      <c r="AB44" s="39" t="b">
        <f t="shared" si="14"/>
        <v>0</v>
      </c>
      <c r="AC44" s="27" t="str">
        <f t="shared" si="15"/>
        <v/>
      </c>
      <c r="AD44" s="23"/>
    </row>
    <row r="45" spans="1:30" x14ac:dyDescent="0.2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0"/>
        <v/>
      </c>
      <c r="F45" s="50"/>
      <c r="G45" s="32" t="str">
        <f t="shared" si="2"/>
        <v/>
      </c>
      <c r="H45" s="50"/>
      <c r="I45" s="32" t="str">
        <f t="shared" si="3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5"/>
        <v/>
      </c>
      <c r="P45" s="50"/>
      <c r="Q45" s="32" t="str">
        <f t="shared" si="6"/>
        <v/>
      </c>
      <c r="R45" s="45"/>
      <c r="U45" t="str">
        <f t="shared" si="7"/>
        <v/>
      </c>
      <c r="V45" t="str">
        <f t="shared" si="8"/>
        <v/>
      </c>
      <c r="W45" t="str">
        <f t="shared" si="9"/>
        <v/>
      </c>
      <c r="X45" t="str">
        <f t="shared" si="10"/>
        <v/>
      </c>
      <c r="Y45" t="str">
        <f t="shared" si="11"/>
        <v/>
      </c>
      <c r="Z45" t="str">
        <f t="shared" si="12"/>
        <v/>
      </c>
      <c r="AA45" t="str">
        <f t="shared" si="13"/>
        <v/>
      </c>
      <c r="AB45" s="39" t="b">
        <f t="shared" si="14"/>
        <v>0</v>
      </c>
      <c r="AC45" s="27" t="str">
        <f t="shared" si="15"/>
        <v/>
      </c>
      <c r="AD45" s="23"/>
    </row>
    <row r="46" spans="1:30" x14ac:dyDescent="0.2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0"/>
        <v/>
      </c>
      <c r="F46" s="50"/>
      <c r="G46" s="32" t="str">
        <f t="shared" si="2"/>
        <v/>
      </c>
      <c r="H46" s="50"/>
      <c r="I46" s="32" t="str">
        <f t="shared" si="3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5"/>
        <v/>
      </c>
      <c r="P46" s="50"/>
      <c r="Q46" s="32" t="str">
        <f t="shared" si="6"/>
        <v/>
      </c>
      <c r="R46" s="45"/>
      <c r="U46" t="str">
        <f t="shared" si="7"/>
        <v/>
      </c>
      <c r="V46" t="str">
        <f t="shared" si="8"/>
        <v/>
      </c>
      <c r="W46" t="str">
        <f t="shared" si="9"/>
        <v/>
      </c>
      <c r="X46" t="str">
        <f t="shared" si="10"/>
        <v/>
      </c>
      <c r="Y46" t="str">
        <f t="shared" si="11"/>
        <v/>
      </c>
      <c r="Z46" t="str">
        <f t="shared" si="12"/>
        <v/>
      </c>
      <c r="AA46" t="str">
        <f t="shared" si="13"/>
        <v/>
      </c>
      <c r="AB46" s="39" t="b">
        <f t="shared" si="14"/>
        <v>0</v>
      </c>
      <c r="AC46" s="27" t="str">
        <f t="shared" si="15"/>
        <v/>
      </c>
      <c r="AD46" s="23"/>
    </row>
    <row r="47" spans="1:30" x14ac:dyDescent="0.2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0"/>
        <v/>
      </c>
      <c r="F47" s="50"/>
      <c r="G47" s="32" t="str">
        <f t="shared" si="2"/>
        <v/>
      </c>
      <c r="H47" s="50"/>
      <c r="I47" s="32" t="str">
        <f t="shared" si="3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5"/>
        <v/>
      </c>
      <c r="P47" s="49"/>
      <c r="Q47" s="32" t="str">
        <f t="shared" si="6"/>
        <v/>
      </c>
      <c r="R47" s="45"/>
      <c r="U47" t="str">
        <f t="shared" si="7"/>
        <v/>
      </c>
      <c r="V47" t="str">
        <f t="shared" si="8"/>
        <v/>
      </c>
      <c r="W47" t="str">
        <f t="shared" si="9"/>
        <v/>
      </c>
      <c r="X47" t="str">
        <f t="shared" si="10"/>
        <v/>
      </c>
      <c r="Y47" t="str">
        <f t="shared" si="11"/>
        <v/>
      </c>
      <c r="Z47" t="str">
        <f t="shared" si="12"/>
        <v/>
      </c>
      <c r="AA47" t="str">
        <f t="shared" si="13"/>
        <v/>
      </c>
      <c r="AB47" s="39" t="b">
        <f t="shared" si="14"/>
        <v>0</v>
      </c>
      <c r="AC47" s="27" t="str">
        <f t="shared" si="15"/>
        <v/>
      </c>
      <c r="AD47" s="23"/>
    </row>
    <row r="48" spans="1:30" x14ac:dyDescent="0.2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0"/>
        <v/>
      </c>
      <c r="F48" s="50"/>
      <c r="G48" s="32" t="str">
        <f t="shared" si="2"/>
        <v/>
      </c>
      <c r="H48" s="50"/>
      <c r="I48" s="32" t="str">
        <f t="shared" si="3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5"/>
        <v/>
      </c>
      <c r="P48" s="49"/>
      <c r="Q48" s="32" t="str">
        <f t="shared" si="6"/>
        <v/>
      </c>
      <c r="R48" s="45"/>
      <c r="U48" t="str">
        <f t="shared" si="7"/>
        <v/>
      </c>
      <c r="V48" t="str">
        <f t="shared" si="8"/>
        <v/>
      </c>
      <c r="W48" t="str">
        <f t="shared" si="9"/>
        <v/>
      </c>
      <c r="X48" t="str">
        <f t="shared" si="10"/>
        <v/>
      </c>
      <c r="Y48" t="str">
        <f t="shared" si="11"/>
        <v/>
      </c>
      <c r="Z48" t="str">
        <f t="shared" si="12"/>
        <v/>
      </c>
      <c r="AA48" t="str">
        <f t="shared" si="13"/>
        <v/>
      </c>
      <c r="AB48" s="39" t="b">
        <f t="shared" si="14"/>
        <v>0</v>
      </c>
      <c r="AC48" s="27" t="str">
        <f t="shared" si="15"/>
        <v/>
      </c>
      <c r="AD48" s="23"/>
    </row>
    <row r="49" spans="1:30" x14ac:dyDescent="0.2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0"/>
        <v/>
      </c>
      <c r="F49" s="50"/>
      <c r="G49" s="32" t="str">
        <f t="shared" si="2"/>
        <v/>
      </c>
      <c r="H49" s="50"/>
      <c r="I49" s="32" t="str">
        <f t="shared" si="3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5"/>
        <v/>
      </c>
      <c r="P49" s="49"/>
      <c r="Q49" s="32" t="str">
        <f t="shared" si="6"/>
        <v/>
      </c>
      <c r="R49" s="45"/>
      <c r="U49" t="str">
        <f t="shared" si="7"/>
        <v/>
      </c>
      <c r="V49" t="str">
        <f t="shared" si="8"/>
        <v/>
      </c>
      <c r="W49" t="str">
        <f t="shared" si="9"/>
        <v/>
      </c>
      <c r="X49" t="str">
        <f t="shared" si="10"/>
        <v/>
      </c>
      <c r="Y49" t="str">
        <f t="shared" si="11"/>
        <v/>
      </c>
      <c r="Z49" t="str">
        <f t="shared" si="12"/>
        <v/>
      </c>
      <c r="AA49" t="str">
        <f t="shared" si="13"/>
        <v/>
      </c>
      <c r="AB49" s="39" t="b">
        <f t="shared" si="14"/>
        <v>0</v>
      </c>
      <c r="AC49" s="27" t="str">
        <f t="shared" si="15"/>
        <v/>
      </c>
      <c r="AD49" s="23"/>
    </row>
    <row r="50" spans="1:30" x14ac:dyDescent="0.2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0"/>
        <v/>
      </c>
      <c r="F50" s="70"/>
      <c r="G50" s="73" t="str">
        <f t="shared" si="2"/>
        <v/>
      </c>
      <c r="H50" s="71"/>
      <c r="I50" s="32" t="str">
        <f t="shared" si="3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5"/>
        <v/>
      </c>
      <c r="P50" s="55"/>
      <c r="Q50" s="32" t="str">
        <f t="shared" si="6"/>
        <v/>
      </c>
      <c r="R50" s="46"/>
      <c r="U50" t="str">
        <f t="shared" si="7"/>
        <v/>
      </c>
      <c r="V50" t="str">
        <f t="shared" si="8"/>
        <v/>
      </c>
      <c r="W50" t="str">
        <f t="shared" si="9"/>
        <v/>
      </c>
      <c r="X50" t="str">
        <f t="shared" si="10"/>
        <v/>
      </c>
      <c r="Y50" t="str">
        <f t="shared" si="11"/>
        <v/>
      </c>
      <c r="Z50" t="str">
        <f t="shared" si="12"/>
        <v/>
      </c>
      <c r="AA50" t="str">
        <f t="shared" si="13"/>
        <v/>
      </c>
      <c r="AB50" s="40" t="b">
        <f t="shared" si="14"/>
        <v>0</v>
      </c>
      <c r="AC50" s="28" t="str">
        <f t="shared" si="15"/>
        <v/>
      </c>
      <c r="AD50" s="23"/>
    </row>
    <row r="51" spans="1:30" x14ac:dyDescent="0.2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30" x14ac:dyDescent="0.2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30" x14ac:dyDescent="0.2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30" x14ac:dyDescent="0.2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30" x14ac:dyDescent="0.2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30" x14ac:dyDescent="0.2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30" x14ac:dyDescent="0.2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30" x14ac:dyDescent="0.2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30" x14ac:dyDescent="0.2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30" x14ac:dyDescent="0.2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30" x14ac:dyDescent="0.2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30" x14ac:dyDescent="0.2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30" x14ac:dyDescent="0.2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30" x14ac:dyDescent="0.2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 x14ac:dyDescent="0.2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 x14ac:dyDescent="0.2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 x14ac:dyDescent="0.2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 x14ac:dyDescent="0.2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 x14ac:dyDescent="0.2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 x14ac:dyDescent="0.2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 x14ac:dyDescent="0.2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 x14ac:dyDescent="0.2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 x14ac:dyDescent="0.2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 x14ac:dyDescent="0.2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 x14ac:dyDescent="0.2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 x14ac:dyDescent="0.2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 x14ac:dyDescent="0.2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 x14ac:dyDescent="0.2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 x14ac:dyDescent="0.2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 x14ac:dyDescent="0.2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 x14ac:dyDescent="0.2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 x14ac:dyDescent="0.2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 x14ac:dyDescent="0.2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 x14ac:dyDescent="0.2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 x14ac:dyDescent="0.2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 x14ac:dyDescent="0.2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 x14ac:dyDescent="0.2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 x14ac:dyDescent="0.2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 x14ac:dyDescent="0.2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 x14ac:dyDescent="0.2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 x14ac:dyDescent="0.2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 x14ac:dyDescent="0.2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 x14ac:dyDescent="0.2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 x14ac:dyDescent="0.2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 x14ac:dyDescent="0.2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 x14ac:dyDescent="0.2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 x14ac:dyDescent="0.2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 x14ac:dyDescent="0.2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 x14ac:dyDescent="0.2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 x14ac:dyDescent="0.2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 x14ac:dyDescent="0.2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 x14ac:dyDescent="0.2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 x14ac:dyDescent="0.2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 x14ac:dyDescent="0.2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 x14ac:dyDescent="0.2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 x14ac:dyDescent="0.2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 x14ac:dyDescent="0.2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 x14ac:dyDescent="0.2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 x14ac:dyDescent="0.2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 x14ac:dyDescent="0.2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 x14ac:dyDescent="0.2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 x14ac:dyDescent="0.2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 x14ac:dyDescent="0.2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 x14ac:dyDescent="0.2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 x14ac:dyDescent="0.2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 x14ac:dyDescent="0.2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 x14ac:dyDescent="0.2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 x14ac:dyDescent="0.2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 x14ac:dyDescent="0.2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 x14ac:dyDescent="0.2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 x14ac:dyDescent="0.2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 x14ac:dyDescent="0.2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 x14ac:dyDescent="0.2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 x14ac:dyDescent="0.2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 x14ac:dyDescent="0.2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 x14ac:dyDescent="0.2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 x14ac:dyDescent="0.2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 x14ac:dyDescent="0.2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 x14ac:dyDescent="0.2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 x14ac:dyDescent="0.2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 x14ac:dyDescent="0.2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 x14ac:dyDescent="0.2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 x14ac:dyDescent="0.2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 x14ac:dyDescent="0.2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 x14ac:dyDescent="0.2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 x14ac:dyDescent="0.2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 x14ac:dyDescent="0.2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 x14ac:dyDescent="0.2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 x14ac:dyDescent="0.2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 x14ac:dyDescent="0.2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 x14ac:dyDescent="0.2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 x14ac:dyDescent="0.2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 x14ac:dyDescent="0.2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 x14ac:dyDescent="0.2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 x14ac:dyDescent="0.2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 x14ac:dyDescent="0.2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 x14ac:dyDescent="0.2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 x14ac:dyDescent="0.2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 x14ac:dyDescent="0.2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 x14ac:dyDescent="0.2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 x14ac:dyDescent="0.2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 x14ac:dyDescent="0.2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 x14ac:dyDescent="0.2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 x14ac:dyDescent="0.2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 x14ac:dyDescent="0.2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 x14ac:dyDescent="0.2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 x14ac:dyDescent="0.2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 x14ac:dyDescent="0.2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 x14ac:dyDescent="0.2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 x14ac:dyDescent="0.2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 x14ac:dyDescent="0.2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 x14ac:dyDescent="0.2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 x14ac:dyDescent="0.2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 x14ac:dyDescent="0.2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 x14ac:dyDescent="0.2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 x14ac:dyDescent="0.2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 x14ac:dyDescent="0.2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 x14ac:dyDescent="0.2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 x14ac:dyDescent="0.2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 x14ac:dyDescent="0.2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 x14ac:dyDescent="0.2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 x14ac:dyDescent="0.2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 x14ac:dyDescent="0.2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 x14ac:dyDescent="0.2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 x14ac:dyDescent="0.2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 x14ac:dyDescent="0.2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 x14ac:dyDescent="0.2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 x14ac:dyDescent="0.2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 x14ac:dyDescent="0.2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 x14ac:dyDescent="0.2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 x14ac:dyDescent="0.2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 x14ac:dyDescent="0.2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 x14ac:dyDescent="0.2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 x14ac:dyDescent="0.2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 x14ac:dyDescent="0.2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 x14ac:dyDescent="0.2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 x14ac:dyDescent="0.2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 x14ac:dyDescent="0.2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 x14ac:dyDescent="0.2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 x14ac:dyDescent="0.2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 x14ac:dyDescent="0.2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 x14ac:dyDescent="0.2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 x14ac:dyDescent="0.2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 x14ac:dyDescent="0.2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 x14ac:dyDescent="0.2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 x14ac:dyDescent="0.2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 x14ac:dyDescent="0.2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 x14ac:dyDescent="0.2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 x14ac:dyDescent="0.2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 x14ac:dyDescent="0.2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sheetProtection password="B635" sheet="1" objects="1" scenarios="1"/>
  <sortState ref="A8:C16">
    <sortCondition ref="C7:C8"/>
  </sortState>
  <mergeCells count="3">
    <mergeCell ref="D4:R4"/>
    <mergeCell ref="D2:R2"/>
    <mergeCell ref="AG7:AH7"/>
  </mergeCells>
  <conditionalFormatting sqref="AC7:AD54">
    <cfRule type="colorScale" priority="2">
      <colorScale>
        <cfvo type="num" val="1"/>
        <cfvo type="num" val="2"/>
        <color rgb="FFFF7128"/>
        <color rgb="FFFFEF9C"/>
      </colorScale>
    </cfRule>
    <cfRule type="top10" dxfId="10" priority="3" bottom="1" rank="3"/>
  </conditionalFormatting>
  <conditionalFormatting sqref="AC7:AD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showZeros="0" topLeftCell="B1" zoomScale="110" zoomScaleNormal="110" zoomScalePageLayoutView="110" workbookViewId="0">
      <pane ySplit="6" topLeftCell="A7" activePane="bottomLeft" state="frozen"/>
      <selection activeCell="A2" sqref="A2"/>
      <selection pane="bottomLeft" activeCell="AG19" sqref="AG19"/>
    </sheetView>
  </sheetViews>
  <sheetFormatPr baseColWidth="10" defaultRowHeight="16" x14ac:dyDescent="0.2"/>
  <cols>
    <col min="1" max="1" width="0" style="13" hidden="1" customWidth="1"/>
    <col min="3" max="3" width="17.83203125" customWidth="1"/>
    <col min="5" max="5" width="2.6640625" style="13" customWidth="1"/>
    <col min="7" max="7" width="2.6640625" style="13" customWidth="1"/>
    <col min="9" max="9" width="2.6640625" style="13" customWidth="1"/>
    <col min="11" max="11" width="2.6640625" style="13" customWidth="1"/>
    <col min="13" max="13" width="2.6640625" style="13" customWidth="1"/>
    <col min="15" max="15" width="2.6640625" style="13" customWidth="1"/>
    <col min="17" max="17" width="2.6640625" style="13" customWidth="1"/>
    <col min="19" max="27" width="10.83203125" hidden="1" customWidth="1"/>
    <col min="28" max="28" width="10.83203125" customWidth="1"/>
    <col min="30" max="31" width="4.1640625" customWidth="1"/>
    <col min="32" max="32" width="5.5" customWidth="1"/>
    <col min="33" max="33" width="17.1640625" customWidth="1"/>
    <col min="34" max="34" width="20.33203125" style="13" customWidth="1"/>
  </cols>
  <sheetData>
    <row r="1" spans="1:34" ht="12" customHeight="1" thickBot="1" x14ac:dyDescent="0.25">
      <c r="A1" s="13" t="s">
        <v>19</v>
      </c>
    </row>
    <row r="2" spans="1:34" ht="40.5" customHeight="1" thickBot="1" x14ac:dyDescent="0.25">
      <c r="A2" s="14"/>
      <c r="B2" s="14"/>
      <c r="D2" s="98" t="s">
        <v>87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</row>
    <row r="3" spans="1:34" ht="17" thickBot="1" x14ac:dyDescent="0.25"/>
    <row r="4" spans="1:34" ht="79" customHeight="1" thickBot="1" x14ac:dyDescent="0.25">
      <c r="D4" s="95" t="s">
        <v>31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7"/>
      <c r="S4" s="24"/>
      <c r="AC4" s="13"/>
      <c r="AD4" s="23"/>
    </row>
    <row r="6" spans="1:34" ht="49" customHeight="1" thickBot="1" x14ac:dyDescent="0.25">
      <c r="B6" s="10" t="s">
        <v>1</v>
      </c>
      <c r="C6" s="10" t="s">
        <v>22</v>
      </c>
      <c r="D6" s="11" t="s">
        <v>23</v>
      </c>
      <c r="E6" s="12" t="s">
        <v>72</v>
      </c>
      <c r="F6" s="11" t="s">
        <v>24</v>
      </c>
      <c r="G6" s="72" t="s">
        <v>72</v>
      </c>
      <c r="H6" s="11" t="s">
        <v>25</v>
      </c>
      <c r="I6" s="12" t="s">
        <v>72</v>
      </c>
      <c r="J6" s="11" t="s">
        <v>26</v>
      </c>
      <c r="K6" s="25" t="s">
        <v>72</v>
      </c>
      <c r="L6" s="11" t="s">
        <v>27</v>
      </c>
      <c r="M6" s="12" t="s">
        <v>72</v>
      </c>
      <c r="N6" s="11" t="s">
        <v>28</v>
      </c>
      <c r="O6" s="12" t="s">
        <v>72</v>
      </c>
      <c r="P6" s="11" t="s">
        <v>29</v>
      </c>
      <c r="Q6" s="12" t="s">
        <v>72</v>
      </c>
      <c r="R6" s="11" t="s">
        <v>30</v>
      </c>
      <c r="U6" s="12" t="s">
        <v>23</v>
      </c>
      <c r="V6" s="12" t="s">
        <v>24</v>
      </c>
      <c r="W6" s="12" t="s">
        <v>25</v>
      </c>
      <c r="X6" s="12" t="s">
        <v>26</v>
      </c>
      <c r="Y6" s="12" t="s">
        <v>27</v>
      </c>
      <c r="Z6" s="12" t="s">
        <v>28</v>
      </c>
      <c r="AA6" s="12" t="s">
        <v>29</v>
      </c>
      <c r="AB6" s="37" t="s">
        <v>32</v>
      </c>
      <c r="AC6" s="41" t="s">
        <v>33</v>
      </c>
    </row>
    <row r="7" spans="1:34" ht="17" thickBot="1" x14ac:dyDescent="0.25">
      <c r="A7" s="36">
        <f t="array" ref="A7:A200">IFERROR(SMALL(IF(EXACT($A$1,Inscriptions!$D$2:$D$200),ROW(Inscriptions!$A$2:$A$200)),Inscriptions!$A$2:$A$200),"")</f>
        <v>19</v>
      </c>
      <c r="B7" t="str">
        <f>IFERROR(INDEX(Inscriptions!$B$1:$B$21,A7),"")</f>
        <v>Leo Lagrange</v>
      </c>
      <c r="C7" s="15" t="str">
        <f>IFERROR(INDEX(Inscriptions!$C$1:$C$200,A7),"")</f>
        <v>Molas Gladys</v>
      </c>
      <c r="D7" s="42"/>
      <c r="E7" s="29" t="str">
        <f>EQUATION</f>
        <v/>
      </c>
      <c r="F7" s="47"/>
      <c r="G7" s="32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G7" s="101" t="s">
        <v>85</v>
      </c>
      <c r="AH7" s="102"/>
    </row>
    <row r="8" spans="1:34" ht="17" thickBot="1" x14ac:dyDescent="0.25">
      <c r="A8" s="36">
        <v>20</v>
      </c>
      <c r="B8" s="15" t="str">
        <f>IFERROR(INDEX(Inscriptions!$B$1:$B$21,A8),"")</f>
        <v>ATOS</v>
      </c>
      <c r="C8" s="15" t="str">
        <f>IFERROR(INDEX(Inscriptions!$C$1:$C$200,A8),"")</f>
        <v>Iquia Alice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81" t="s">
        <v>72</v>
      </c>
      <c r="AG8" s="78" t="s">
        <v>84</v>
      </c>
      <c r="AH8" s="79" t="s">
        <v>1</v>
      </c>
    </row>
    <row r="9" spans="1:34" ht="17" thickBot="1" x14ac:dyDescent="0.25">
      <c r="A9" s="36">
        <v>21</v>
      </c>
      <c r="B9" s="15" t="str">
        <f>IFERROR(INDEX(Inscriptions!$B$1:$B$200,A9),"")</f>
        <v>Rouquayrol</v>
      </c>
      <c r="C9" s="15" t="str">
        <f>IFERROR(INDEX(Inscriptions!$C$1:$C$200,A9),"")</f>
        <v>Hoiret Justine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86">
        <v>1</v>
      </c>
      <c r="AF9" s="75" t="e">
        <f>SMALL($AB$7:$AB$50,ROW(A1))</f>
        <v>#NUM!</v>
      </c>
      <c r="AG9" s="66" t="e">
        <f t="array" ref="AG9">INDEX($C$6:$C$50,SMALL(IF(PG=AF9,ROW(PG)-5),COUNTIF($AF$9:$AF9,AF9)))</f>
        <v>#NUM!</v>
      </c>
      <c r="AH9" s="92" t="e">
        <f>INDEX($B$6:$B$50,MATCH(AG9,$C$6:C50,0))</f>
        <v>#NUM!</v>
      </c>
    </row>
    <row r="10" spans="1:34" ht="17" thickBot="1" x14ac:dyDescent="0.25">
      <c r="A10" s="36">
        <v>22</v>
      </c>
      <c r="B10" s="15" t="str">
        <f>IFERROR(INDEX(Inscriptions!$B$1:$B$200,A10),"")</f>
        <v>Hippocampe</v>
      </c>
      <c r="C10" s="15" t="str">
        <f>IFERROR(INDEX(Inscriptions!$C$1:$C$200,A10),"")</f>
        <v>Dechelle Mailie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84">
        <v>2</v>
      </c>
      <c r="AF10" s="76" t="e">
        <f>SMALL($AB$7:$AB$50,ROW(A2))</f>
        <v>#NUM!</v>
      </c>
      <c r="AG10" s="66" t="e">
        <f t="array" ref="AG10">INDEX($C$6:$C$50,SMALL(IF(PG=AF10,ROW(PG)-5),COUNTIF($AF$9:$AF10,AF10)))</f>
        <v>#NUM!</v>
      </c>
      <c r="AH10" s="92" t="e">
        <f>INDEX($B$6:$B$50,MATCH(AG10,$C$6:C51,0))</f>
        <v>#NUM!</v>
      </c>
    </row>
    <row r="11" spans="1:34" ht="17" thickBot="1" x14ac:dyDescent="0.25">
      <c r="A11" s="36">
        <v>23</v>
      </c>
      <c r="B11" s="15" t="str">
        <f>IFERROR(INDEX(Inscriptions!$B$1:$B$200,A11),"")</f>
        <v>ATOS</v>
      </c>
      <c r="C11" s="15" t="str">
        <f>IFERROR(INDEX(Inscriptions!$C$1:$C$200,A11),"")</f>
        <v>Durand Clara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87">
        <v>3</v>
      </c>
      <c r="AF11" s="77" t="e">
        <f>SMALL($AB$7:$AB$50,ROW(A3))</f>
        <v>#NUM!</v>
      </c>
      <c r="AG11" s="66" t="e">
        <f t="array" ref="AG11">INDEX($C$6:$C$50,SMALL(IF(PG=AF11,ROW(PG)-5),COUNTIF($AF$9:$AF11,AF11)))</f>
        <v>#NUM!</v>
      </c>
      <c r="AH11" s="92" t="e">
        <f>INDEX($B$6:$B$50,MATCH(AG11,$C$6:C52,0))</f>
        <v>#NUM!</v>
      </c>
    </row>
    <row r="12" spans="1:34" x14ac:dyDescent="0.2">
      <c r="A12" s="13">
        <v>24</v>
      </c>
      <c r="B12" s="15" t="str">
        <f>IFERROR(INDEX(Inscriptions!$B$1:$B$200,A12),"")</f>
        <v>CSPG</v>
      </c>
      <c r="C12" s="15" t="str">
        <f>IFERROR(INDEX(Inscriptions!$C$1:$C$200,A12),"")</f>
        <v>Bottos Romane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4" x14ac:dyDescent="0.2">
      <c r="A13" s="13">
        <v>25</v>
      </c>
      <c r="B13" s="15" t="str">
        <f>IFERROR(INDEX(Inscriptions!$B$1:$B$200,A13),"")</f>
        <v>Colomiers</v>
      </c>
      <c r="C13" s="15" t="str">
        <f>IFERROR(INDEX(Inscriptions!$C$1:$C$200,A13),"")</f>
        <v>Corbi Louison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4" x14ac:dyDescent="0.2">
      <c r="A14" s="13" t="str">
        <v/>
      </c>
      <c r="B14" s="15" t="str">
        <f>IFERROR(INDEX(Inscriptions!$B$1:$B$200,A14),"")</f>
        <v/>
      </c>
      <c r="C14" s="15" t="str">
        <f>IFERROR(INDEX(Inscriptions!$C$1:$C$200,A14),"")</f>
        <v/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4" x14ac:dyDescent="0.2">
      <c r="A15" s="13" t="str">
        <v/>
      </c>
      <c r="B15" s="15" t="str">
        <f>IFERROR(INDEX(Inscriptions!$B$1:$B$200,A15),"")</f>
        <v/>
      </c>
      <c r="C15" s="15" t="str">
        <f>IFERROR(INDEX(Inscriptions!$C$1:$C$200,A15),"")</f>
        <v/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4" x14ac:dyDescent="0.2">
      <c r="A16" s="13" t="str">
        <v/>
      </c>
      <c r="B16" s="15" t="str">
        <f>IFERROR(INDEX(Inscriptions!$B$1:$B$200,A16),"")</f>
        <v/>
      </c>
      <c r="C16" s="15" t="str">
        <f>IFERROR(INDEX(Inscriptions!$C$1:$C$200,A16),"")</f>
        <v/>
      </c>
      <c r="D16" s="43"/>
      <c r="E16" s="31" t="str">
        <f t="shared" si="15"/>
        <v/>
      </c>
      <c r="F16" s="44"/>
      <c r="G16" s="32" t="str">
        <f t="shared" si="0"/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 x14ac:dyDescent="0.2">
      <c r="A17" s="13" t="str">
        <v/>
      </c>
      <c r="B17" s="15" t="str">
        <f>IFERROR(INDEX(Inscriptions!$B$1:$B$200,A17),"")</f>
        <v/>
      </c>
      <c r="C17" s="15" t="str">
        <f>IFERROR(INDEX(Inscriptions!$C$1:$C$200,A17),"")</f>
        <v/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 x14ac:dyDescent="0.2">
      <c r="A18" s="13" t="str">
        <v/>
      </c>
      <c r="B18" s="15" t="str">
        <f>IFERROR(INDEX(Inscriptions!$B$1:$B$200,A18),"")</f>
        <v/>
      </c>
      <c r="C18" s="15" t="str">
        <f>IFERROR(INDEX(Inscriptions!$C$1:$C$200,A18),"")</f>
        <v/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 x14ac:dyDescent="0.2">
      <c r="A19" s="13" t="str">
        <v/>
      </c>
      <c r="B19" s="15" t="str">
        <f>IFERROR(INDEX(Inscriptions!$B$1:$B$200,A19),"")</f>
        <v/>
      </c>
      <c r="C19" s="15" t="str">
        <f>IFERROR(INDEX(Inscriptions!$C$1:$C$200,A19),"")</f>
        <v/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 x14ac:dyDescent="0.2">
      <c r="A20" s="13" t="str">
        <v/>
      </c>
      <c r="B20" s="15" t="str">
        <f>IFERROR(INDEX(Inscriptions!$B$1:$B$200,A20),"")</f>
        <v/>
      </c>
      <c r="C20" s="15" t="str">
        <f>IFERROR(INDEX(Inscriptions!$C$1:$C$200,A20),"")</f>
        <v/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 x14ac:dyDescent="0.2">
      <c r="A21" s="13" t="str">
        <v/>
      </c>
      <c r="B21" s="15" t="str">
        <f>IFERROR(INDEX(Inscriptions!$B$1:$B$200,A21),"")</f>
        <v/>
      </c>
      <c r="C21" s="15" t="str">
        <f>IFERROR(INDEX(Inscriptions!$C$1:$C$200,A21),"")</f>
        <v/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 x14ac:dyDescent="0.2">
      <c r="A22" s="13" t="str">
        <v/>
      </c>
      <c r="B22" s="15" t="str">
        <f>IFERROR(INDEX(Inscriptions!$B$1:$B$200,A22),"")</f>
        <v/>
      </c>
      <c r="C22" s="15" t="str">
        <f>IFERROR(INDEX(Inscriptions!$C$1:$C$200,A22),"")</f>
        <v/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 x14ac:dyDescent="0.2">
      <c r="A23" s="13" t="str">
        <v/>
      </c>
      <c r="B23" s="15" t="str">
        <f>IFERROR(INDEX(Inscriptions!$B$1:$B$200,A23),"")</f>
        <v/>
      </c>
      <c r="C23" s="15" t="str">
        <f>IFERROR(INDEX(Inscriptions!$C$1:$C$200,A23),"")</f>
        <v/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 x14ac:dyDescent="0.2">
      <c r="A24" s="13" t="str">
        <v/>
      </c>
      <c r="B24" s="15" t="str">
        <f>IFERROR(INDEX(Inscriptions!$B$1:$B$200,A24),"")</f>
        <v/>
      </c>
      <c r="C24" s="15"/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 x14ac:dyDescent="0.2">
      <c r="A25" s="13" t="str">
        <v/>
      </c>
      <c r="B25" s="15" t="str">
        <f>IFERROR(INDEX(Inscriptions!$B$1:$B$200,A25),"")</f>
        <v/>
      </c>
      <c r="C25" s="15" t="str">
        <f>IFERROR(INDEX(Inscriptions!$C$1:$C$200,A25),"")</f>
        <v/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 x14ac:dyDescent="0.2">
      <c r="A26" s="13" t="str">
        <v/>
      </c>
      <c r="B26" s="15" t="str">
        <f>IFERROR(INDEX(Inscriptions!$B$1:$B$200,A26),"")</f>
        <v/>
      </c>
      <c r="C26" s="15" t="str">
        <f>IFERROR(INDEX(Inscriptions!$C$1:$C$200,A26),"")</f>
        <v/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 x14ac:dyDescent="0.2">
      <c r="A27" s="13" t="str">
        <v/>
      </c>
      <c r="B27" s="15" t="str">
        <f>IFERROR(INDEX(Inscriptions!$B$1:$B$200,A27),"")</f>
        <v/>
      </c>
      <c r="C27" s="15" t="str">
        <f>IFERROR(INDEX(Inscriptions!$C$1:$C$200,A27),"")</f>
        <v/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 x14ac:dyDescent="0.2">
      <c r="A28" s="13" t="str">
        <v/>
      </c>
      <c r="B28" s="15" t="str">
        <f>IFERROR(INDEX(Inscriptions!$B$1:$B$200,A28),"")</f>
        <v/>
      </c>
      <c r="C28" s="15" t="str">
        <f>IFERROR(INDEX(Inscriptions!$C$1:$C$200,A28),"")</f>
        <v/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 x14ac:dyDescent="0.2">
      <c r="A29" s="13" t="str">
        <v/>
      </c>
      <c r="B29" s="15" t="str">
        <f>IFERROR(INDEX(Inscriptions!$B$1:$B$200,A29),"")</f>
        <v/>
      </c>
      <c r="C29" s="15" t="str">
        <f>IFERROR(INDEX(Inscriptions!$C$1:$C$200,A29),"")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 x14ac:dyDescent="0.2">
      <c r="A30" s="13" t="str">
        <v/>
      </c>
      <c r="B30" s="15" t="str">
        <f>IFERROR(INDEX(Inscriptions!$B$1:$B$200,A30),"")</f>
        <v/>
      </c>
      <c r="C30" s="15" t="str">
        <f>IFERROR(INDEX(Inscriptions!$C$1:$C$200,A30),"")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 x14ac:dyDescent="0.2">
      <c r="A31" s="13" t="str">
        <v/>
      </c>
      <c r="B31" s="15" t="str">
        <f>IFERROR(INDEX(Inscriptions!$B$1:$B$200,A31),"")</f>
        <v/>
      </c>
      <c r="C31" s="15" t="str">
        <f>IFERROR(INDEX(Inscriptions!$C$1:$C$200,A31),"")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 x14ac:dyDescent="0.2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 x14ac:dyDescent="0.2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 x14ac:dyDescent="0.2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 x14ac:dyDescent="0.2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 x14ac:dyDescent="0.2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 x14ac:dyDescent="0.2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 x14ac:dyDescent="0.2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 x14ac:dyDescent="0.2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 x14ac:dyDescent="0.2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 x14ac:dyDescent="0.2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 x14ac:dyDescent="0.2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 x14ac:dyDescent="0.2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 x14ac:dyDescent="0.2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 x14ac:dyDescent="0.2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 x14ac:dyDescent="0.2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 x14ac:dyDescent="0.2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 x14ac:dyDescent="0.2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 x14ac:dyDescent="0.2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 x14ac:dyDescent="0.2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70"/>
      <c r="G50" s="73" t="str">
        <f t="shared" si="0"/>
        <v/>
      </c>
      <c r="H50" s="71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 x14ac:dyDescent="0.2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 x14ac:dyDescent="0.2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 x14ac:dyDescent="0.2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 x14ac:dyDescent="0.2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 x14ac:dyDescent="0.2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 x14ac:dyDescent="0.2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 x14ac:dyDescent="0.2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 x14ac:dyDescent="0.2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 x14ac:dyDescent="0.2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 x14ac:dyDescent="0.2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 x14ac:dyDescent="0.2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 x14ac:dyDescent="0.2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 x14ac:dyDescent="0.2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 x14ac:dyDescent="0.2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 x14ac:dyDescent="0.2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 x14ac:dyDescent="0.2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 x14ac:dyDescent="0.2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 x14ac:dyDescent="0.2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 x14ac:dyDescent="0.2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 x14ac:dyDescent="0.2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 x14ac:dyDescent="0.2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 x14ac:dyDescent="0.2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 x14ac:dyDescent="0.2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 x14ac:dyDescent="0.2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 x14ac:dyDescent="0.2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 x14ac:dyDescent="0.2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 x14ac:dyDescent="0.2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 x14ac:dyDescent="0.2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 x14ac:dyDescent="0.2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 x14ac:dyDescent="0.2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 x14ac:dyDescent="0.2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 x14ac:dyDescent="0.2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 x14ac:dyDescent="0.2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 x14ac:dyDescent="0.2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 x14ac:dyDescent="0.2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 x14ac:dyDescent="0.2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 x14ac:dyDescent="0.2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 x14ac:dyDescent="0.2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 x14ac:dyDescent="0.2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 x14ac:dyDescent="0.2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 x14ac:dyDescent="0.2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 x14ac:dyDescent="0.2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 x14ac:dyDescent="0.2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 x14ac:dyDescent="0.2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 x14ac:dyDescent="0.2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 x14ac:dyDescent="0.2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 x14ac:dyDescent="0.2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 x14ac:dyDescent="0.2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 x14ac:dyDescent="0.2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 x14ac:dyDescent="0.2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 x14ac:dyDescent="0.2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 x14ac:dyDescent="0.2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 x14ac:dyDescent="0.2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 x14ac:dyDescent="0.2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 x14ac:dyDescent="0.2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 x14ac:dyDescent="0.2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 x14ac:dyDescent="0.2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 x14ac:dyDescent="0.2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 x14ac:dyDescent="0.2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 x14ac:dyDescent="0.2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 x14ac:dyDescent="0.2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 x14ac:dyDescent="0.2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 x14ac:dyDescent="0.2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 x14ac:dyDescent="0.2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 x14ac:dyDescent="0.2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 x14ac:dyDescent="0.2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 x14ac:dyDescent="0.2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 x14ac:dyDescent="0.2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 x14ac:dyDescent="0.2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 x14ac:dyDescent="0.2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 x14ac:dyDescent="0.2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 x14ac:dyDescent="0.2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 x14ac:dyDescent="0.2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 x14ac:dyDescent="0.2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 x14ac:dyDescent="0.2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 x14ac:dyDescent="0.2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 x14ac:dyDescent="0.2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 x14ac:dyDescent="0.2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 x14ac:dyDescent="0.2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 x14ac:dyDescent="0.2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 x14ac:dyDescent="0.2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 x14ac:dyDescent="0.2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 x14ac:dyDescent="0.2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 x14ac:dyDescent="0.2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 x14ac:dyDescent="0.2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 x14ac:dyDescent="0.2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 x14ac:dyDescent="0.2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 x14ac:dyDescent="0.2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 x14ac:dyDescent="0.2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 x14ac:dyDescent="0.2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 x14ac:dyDescent="0.2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 x14ac:dyDescent="0.2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 x14ac:dyDescent="0.2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 x14ac:dyDescent="0.2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 x14ac:dyDescent="0.2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 x14ac:dyDescent="0.2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 x14ac:dyDescent="0.2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 x14ac:dyDescent="0.2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 x14ac:dyDescent="0.2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 x14ac:dyDescent="0.2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 x14ac:dyDescent="0.2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 x14ac:dyDescent="0.2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 x14ac:dyDescent="0.2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 x14ac:dyDescent="0.2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 x14ac:dyDescent="0.2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 x14ac:dyDescent="0.2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 x14ac:dyDescent="0.2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 x14ac:dyDescent="0.2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 x14ac:dyDescent="0.2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 x14ac:dyDescent="0.2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 x14ac:dyDescent="0.2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 x14ac:dyDescent="0.2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 x14ac:dyDescent="0.2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 x14ac:dyDescent="0.2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 x14ac:dyDescent="0.2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 x14ac:dyDescent="0.2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 x14ac:dyDescent="0.2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 x14ac:dyDescent="0.2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 x14ac:dyDescent="0.2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 x14ac:dyDescent="0.2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 x14ac:dyDescent="0.2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 x14ac:dyDescent="0.2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 x14ac:dyDescent="0.2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 x14ac:dyDescent="0.2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 x14ac:dyDescent="0.2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 x14ac:dyDescent="0.2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 x14ac:dyDescent="0.2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 x14ac:dyDescent="0.2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 x14ac:dyDescent="0.2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 x14ac:dyDescent="0.2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 x14ac:dyDescent="0.2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 x14ac:dyDescent="0.2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 x14ac:dyDescent="0.2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 x14ac:dyDescent="0.2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 x14ac:dyDescent="0.2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 x14ac:dyDescent="0.2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 x14ac:dyDescent="0.2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 x14ac:dyDescent="0.2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 x14ac:dyDescent="0.2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 x14ac:dyDescent="0.2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 x14ac:dyDescent="0.2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 x14ac:dyDescent="0.2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 x14ac:dyDescent="0.2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 x14ac:dyDescent="0.2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 x14ac:dyDescent="0.2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 x14ac:dyDescent="0.2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 x14ac:dyDescent="0.2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 x14ac:dyDescent="0.2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 x14ac:dyDescent="0.2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 x14ac:dyDescent="0.2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sheetProtection password="B635" sheet="1" objects="1" scenarios="1"/>
  <mergeCells count="3">
    <mergeCell ref="D2:R2"/>
    <mergeCell ref="D4:R4"/>
    <mergeCell ref="AG7:AH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9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showZeros="0" topLeftCell="B1" zoomScale="110" zoomScaleNormal="110" zoomScalePageLayoutView="110" workbookViewId="0">
      <pane ySplit="6" topLeftCell="A7" activePane="bottomLeft" state="frozen"/>
      <selection activeCell="A2" sqref="A2"/>
      <selection pane="bottomLeft" activeCell="M14" sqref="M14"/>
    </sheetView>
  </sheetViews>
  <sheetFormatPr baseColWidth="10" defaultRowHeight="16" x14ac:dyDescent="0.2"/>
  <cols>
    <col min="1" max="1" width="0" style="13" hidden="1" customWidth="1"/>
    <col min="3" max="3" width="17.83203125" customWidth="1"/>
    <col min="5" max="5" width="2.6640625" style="13" customWidth="1"/>
    <col min="7" max="7" width="2.6640625" style="13" customWidth="1"/>
    <col min="9" max="9" width="2.6640625" style="13" customWidth="1"/>
    <col min="11" max="11" width="2.6640625" style="13" customWidth="1"/>
    <col min="13" max="13" width="2.6640625" style="13" customWidth="1"/>
    <col min="15" max="15" width="2.6640625" style="13" customWidth="1"/>
    <col min="17" max="17" width="2.6640625" style="13" customWidth="1"/>
    <col min="19" max="27" width="10.83203125" hidden="1" customWidth="1"/>
    <col min="28" max="28" width="10.83203125" customWidth="1"/>
    <col min="30" max="30" width="7.33203125" customWidth="1"/>
    <col min="31" max="31" width="4.6640625" customWidth="1"/>
    <col min="32" max="32" width="6.33203125" customWidth="1"/>
    <col min="33" max="33" width="15.83203125" customWidth="1"/>
    <col min="34" max="34" width="16.33203125" style="13" customWidth="1"/>
  </cols>
  <sheetData>
    <row r="1" spans="1:34" ht="17.25" customHeight="1" thickBot="1" x14ac:dyDescent="0.25">
      <c r="A1" s="56" t="s">
        <v>16</v>
      </c>
    </row>
    <row r="2" spans="1:34" ht="40.5" customHeight="1" thickBot="1" x14ac:dyDescent="0.25">
      <c r="A2" s="14"/>
      <c r="B2" s="14"/>
      <c r="D2" s="98" t="s">
        <v>87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</row>
    <row r="3" spans="1:34" ht="17" thickBot="1" x14ac:dyDescent="0.25"/>
    <row r="4" spans="1:34" ht="79" customHeight="1" thickBot="1" x14ac:dyDescent="0.25">
      <c r="D4" s="95" t="s">
        <v>31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7"/>
      <c r="S4" s="24"/>
      <c r="AC4" s="13"/>
      <c r="AD4" s="13"/>
      <c r="AE4" s="23"/>
    </row>
    <row r="6" spans="1:34" ht="49" customHeight="1" thickBot="1" x14ac:dyDescent="0.25">
      <c r="B6" s="10" t="s">
        <v>1</v>
      </c>
      <c r="C6" s="10" t="s">
        <v>22</v>
      </c>
      <c r="D6" s="11" t="s">
        <v>23</v>
      </c>
      <c r="E6" s="12" t="s">
        <v>72</v>
      </c>
      <c r="F6" s="11" t="s">
        <v>24</v>
      </c>
      <c r="G6" s="12" t="s">
        <v>72</v>
      </c>
      <c r="H6" s="11" t="s">
        <v>25</v>
      </c>
      <c r="I6" s="12" t="s">
        <v>72</v>
      </c>
      <c r="J6" s="11" t="s">
        <v>26</v>
      </c>
      <c r="K6" s="25" t="s">
        <v>72</v>
      </c>
      <c r="L6" s="11" t="s">
        <v>27</v>
      </c>
      <c r="M6" s="12" t="s">
        <v>72</v>
      </c>
      <c r="N6" s="11" t="s">
        <v>28</v>
      </c>
      <c r="O6" s="12" t="s">
        <v>72</v>
      </c>
      <c r="P6" s="11" t="s">
        <v>29</v>
      </c>
      <c r="Q6" s="12" t="s">
        <v>72</v>
      </c>
      <c r="R6" s="11" t="s">
        <v>30</v>
      </c>
      <c r="U6" s="12" t="s">
        <v>23</v>
      </c>
      <c r="V6" s="12" t="s">
        <v>24</v>
      </c>
      <c r="W6" s="12" t="s">
        <v>25</v>
      </c>
      <c r="X6" s="12" t="s">
        <v>26</v>
      </c>
      <c r="Y6" s="12" t="s">
        <v>27</v>
      </c>
      <c r="Z6" s="12" t="s">
        <v>28</v>
      </c>
      <c r="AA6" s="12" t="s">
        <v>29</v>
      </c>
      <c r="AB6" s="37" t="s">
        <v>32</v>
      </c>
      <c r="AC6" s="41" t="s">
        <v>33</v>
      </c>
      <c r="AD6" s="88"/>
    </row>
    <row r="7" spans="1:34" ht="17" thickBot="1" x14ac:dyDescent="0.25">
      <c r="A7" s="36">
        <f t="array" ref="A7:A200">IFERROR(SMALL(IF(EXACT($A$1,Inscriptions!$D$2:$D$200),ROW(Inscriptions!$A$2:$A$200)),Inscriptions!$A$2:$A$200),"")</f>
        <v>26</v>
      </c>
      <c r="B7" s="15" t="str">
        <f>IFERROR(INDEX(Inscriptions!$B$1:$B$200,A7),"")</f>
        <v>ATOS</v>
      </c>
      <c r="C7" s="15" t="str">
        <f>IFERROR(INDEX(Inscriptions!$C$1:$C$200,A7),"")</f>
        <v>Maury Aymeric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D7" s="23"/>
      <c r="AG7" s="101" t="s">
        <v>85</v>
      </c>
      <c r="AH7" s="102"/>
    </row>
    <row r="8" spans="1:34" ht="17" thickBot="1" x14ac:dyDescent="0.25">
      <c r="A8" s="36">
        <v>27</v>
      </c>
      <c r="B8" s="15" t="str">
        <f>IFERROR(INDEX(Inscriptions!$B$1:$B$200,A8),"")</f>
        <v>Léo Lagrange</v>
      </c>
      <c r="C8" s="15" t="str">
        <f>IFERROR(INDEX(Inscriptions!$C$1:$C$200,A8),"")</f>
        <v>Ferrisi Dorian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D8" s="23"/>
      <c r="AF8" s="81" t="s">
        <v>72</v>
      </c>
      <c r="AG8" s="78" t="s">
        <v>84</v>
      </c>
      <c r="AH8" s="79" t="s">
        <v>1</v>
      </c>
    </row>
    <row r="9" spans="1:34" ht="17" thickBot="1" x14ac:dyDescent="0.25">
      <c r="A9" s="36">
        <v>28</v>
      </c>
      <c r="B9" s="15" t="str">
        <f>IFERROR(INDEX(Inscriptions!$B$1:$B$200,A9),"")</f>
        <v>CSPG</v>
      </c>
      <c r="C9" s="15" t="str">
        <f>IFERROR(INDEX(Inscriptions!$C$1:$C$200,A9),"")</f>
        <v>Popiollek Jeremy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D9" s="23"/>
      <c r="AE9" s="86">
        <v>1</v>
      </c>
      <c r="AF9" s="75" t="e">
        <f>SMALL($AB$7:$AB$50,ROW(A1))</f>
        <v>#NUM!</v>
      </c>
      <c r="AG9" s="66" t="e">
        <f t="array" ref="AG9">INDEX($C$6:$C$50,SMALL(IF(MD=AF9,ROW(MD)-5),COUNTIF($AF$9:$AF9,AF9)))</f>
        <v>#NUM!</v>
      </c>
      <c r="AH9" s="92" t="e">
        <f>INDEX($B$6:$B$50,MATCH(AG9,$C$6:C50,0))</f>
        <v>#NUM!</v>
      </c>
    </row>
    <row r="10" spans="1:34" ht="17" thickBot="1" x14ac:dyDescent="0.25">
      <c r="A10" s="36">
        <v>29</v>
      </c>
      <c r="B10" s="15" t="str">
        <f>IFERROR(INDEX(Inscriptions!$B$1:$B$200,A10),"")</f>
        <v>Agachon</v>
      </c>
      <c r="C10" s="15" t="str">
        <f>IFERROR(INDEX(Inscriptions!$C$1:$C$200,A10),"")</f>
        <v>Vallejo Jeremie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D10" s="23"/>
      <c r="AE10" s="84">
        <v>2</v>
      </c>
      <c r="AF10" s="76" t="e">
        <f>SMALL($AB$7:$AB$50,ROW(A2))</f>
        <v>#NUM!</v>
      </c>
      <c r="AG10" s="66" t="e">
        <f t="array" ref="AG10">INDEX($C$6:$C$50,SMALL(IF(MD=AF10,ROW(MD)-5),COUNTIF($AF$9:$AF10,AF10)))</f>
        <v>#NUM!</v>
      </c>
      <c r="AH10" s="92" t="e">
        <f>INDEX($B$6:$B$50,MATCH(AG10,$C$6:C51,0))</f>
        <v>#NUM!</v>
      </c>
    </row>
    <row r="11" spans="1:34" ht="17" thickBot="1" x14ac:dyDescent="0.25">
      <c r="A11" s="36">
        <v>30</v>
      </c>
      <c r="B11" s="15" t="str">
        <f>IFERROR(INDEX(Inscriptions!$B$1:$B$200,A11),"")</f>
        <v>Hippocampe</v>
      </c>
      <c r="C11" s="15" t="str">
        <f>IFERROR(INDEX(Inscriptions!$C$1:$C$200,A11),"")</f>
        <v>Zuazola Warren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D11" s="23"/>
      <c r="AE11" s="87">
        <v>3</v>
      </c>
      <c r="AF11" s="77" t="e">
        <f>SMALL($AB$7:$AB$50,ROW(A3))</f>
        <v>#NUM!</v>
      </c>
      <c r="AG11" s="66" t="e">
        <f t="array" ref="AG11">INDEX($C$6:$C$50,SMALL(IF(MD=AF11,ROW(MD)-5),COUNTIF($AF$9:$AF11,AF11)))</f>
        <v>#NUM!</v>
      </c>
      <c r="AH11" s="92" t="e">
        <f>INDEX($B$6:$B$50,MATCH(AG11,$C$6:C52,0))</f>
        <v>#NUM!</v>
      </c>
    </row>
    <row r="12" spans="1:34" x14ac:dyDescent="0.2">
      <c r="A12" s="13">
        <v>31</v>
      </c>
      <c r="B12" s="15" t="str">
        <f>IFERROR(INDEX(Inscriptions!$B$1:$B$200,A12),"")</f>
        <v>CSPG</v>
      </c>
      <c r="C12" s="15" t="str">
        <f>IFERROR(INDEX(Inscriptions!$C$1:$C$200,A12),"")</f>
        <v>Bouagal Noah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  <c r="AD12" s="23"/>
    </row>
    <row r="13" spans="1:34" x14ac:dyDescent="0.2">
      <c r="A13" s="13">
        <v>32</v>
      </c>
      <c r="B13" s="15" t="str">
        <f>IFERROR(INDEX(Inscriptions!$B$1:$B$200,A13),"")</f>
        <v>ATOS</v>
      </c>
      <c r="C13" s="15" t="str">
        <f>IFERROR(INDEX(Inscriptions!$C$1:$C$200,A13),"")</f>
        <v>Blanchet Romain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  <c r="AD13" s="23"/>
    </row>
    <row r="14" spans="1:34" x14ac:dyDescent="0.2">
      <c r="A14" s="13">
        <v>33</v>
      </c>
      <c r="B14" s="15" t="str">
        <f>IFERROR(INDEX(Inscriptions!$B$1:$B$200,A14),"")</f>
        <v>Agachon</v>
      </c>
      <c r="C14" s="15" t="str">
        <f>IFERROR(INDEX(Inscriptions!$C$1:$C$200,A14),"")</f>
        <v>Meignen Alexis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  <c r="AD14" s="23"/>
    </row>
    <row r="15" spans="1:34" x14ac:dyDescent="0.2">
      <c r="A15" s="13">
        <v>34</v>
      </c>
      <c r="B15" s="15" t="str">
        <f>IFERROR(INDEX(Inscriptions!$B$1:$B$200,A15),"")</f>
        <v>Léo Lagrange</v>
      </c>
      <c r="C15" s="15" t="str">
        <f>IFERROR(INDEX(Inscriptions!$C$1:$C$200,A15),"")</f>
        <v>Marescal Théo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  <c r="AD15" s="23"/>
    </row>
    <row r="16" spans="1:34" x14ac:dyDescent="0.2">
      <c r="A16" s="13">
        <v>35</v>
      </c>
      <c r="B16" s="15" t="str">
        <f>IFERROR(INDEX(Inscriptions!$B$1:$B$200,A16),"")</f>
        <v>Capdenac</v>
      </c>
      <c r="C16" s="15" t="str">
        <f>IFERROR(INDEX(Inscriptions!$C$1:$C$200,A16),"")</f>
        <v>Lebois Elouan</v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  <c r="AD16" s="23"/>
    </row>
    <row r="17" spans="1:30" x14ac:dyDescent="0.2">
      <c r="A17" s="13">
        <v>36</v>
      </c>
      <c r="B17" s="15" t="str">
        <f>IFERROR(INDEX(Inscriptions!$B$1:$B$200,A17),"")</f>
        <v>CSPG</v>
      </c>
      <c r="C17" s="15" t="str">
        <f>IFERROR(INDEX(Inscriptions!$C$1:$C$200,A17),"")</f>
        <v>Bons Cyprien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  <c r="AD17" s="23"/>
    </row>
    <row r="18" spans="1:30" x14ac:dyDescent="0.2">
      <c r="A18" s="13">
        <v>37</v>
      </c>
      <c r="B18" s="15" t="str">
        <f>IFERROR(INDEX(Inscriptions!$B$1:$B$200,A18),"")</f>
        <v>ATOS</v>
      </c>
      <c r="C18" s="15" t="str">
        <f>IFERROR(INDEX(Inscriptions!$C$1:$C$200,A18),"")</f>
        <v>Devlaeminck Guilhem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  <c r="AD18" s="23"/>
    </row>
    <row r="19" spans="1:30" x14ac:dyDescent="0.2">
      <c r="A19" s="13">
        <v>38</v>
      </c>
      <c r="B19" s="15" t="str">
        <f>IFERROR(INDEX(Inscriptions!$B$1:$B$200,A19),"")</f>
        <v>Rouquayrol</v>
      </c>
      <c r="C19" s="15" t="str">
        <f>IFERROR(INDEX(Inscriptions!$C$1:$C$200,A19),"")</f>
        <v>Liautard Axel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  <c r="AD19" s="23"/>
    </row>
    <row r="20" spans="1:30" x14ac:dyDescent="0.2">
      <c r="A20" s="13">
        <v>39</v>
      </c>
      <c r="B20" s="15" t="str">
        <f>IFERROR(INDEX(Inscriptions!$B$1:$B$200,A20),"")</f>
        <v>CSPG</v>
      </c>
      <c r="C20" s="15" t="str">
        <f>IFERROR(INDEX(Inscriptions!$C$1:$C$200,A20),"")</f>
        <v>Etchemendy Esteban</v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  <c r="AD20" s="23"/>
    </row>
    <row r="21" spans="1:30" x14ac:dyDescent="0.2">
      <c r="A21" s="13">
        <v>40</v>
      </c>
      <c r="B21" s="15" t="str">
        <f>IFERROR(INDEX(Inscriptions!$B$1:$B$200,A21),"")</f>
        <v>Léo Lagrange</v>
      </c>
      <c r="C21" s="15" t="str">
        <f>IFERROR(INDEX(Inscriptions!$C$1:$C$200,A21),"")</f>
        <v>Medjebeur Yanis</v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  <c r="AD21" s="23"/>
    </row>
    <row r="22" spans="1:30" x14ac:dyDescent="0.2">
      <c r="A22" s="13">
        <v>41</v>
      </c>
      <c r="B22" s="15" t="str">
        <f>IFERROR(INDEX(Inscriptions!$B$1:$B$200,A22),"")</f>
        <v>Colomiers</v>
      </c>
      <c r="C22" s="15" t="str">
        <f>IFERROR(INDEX(Inscriptions!$C$1:$C$200,A22),"")</f>
        <v>Ravary Malo</v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  <c r="AD22" s="23"/>
    </row>
    <row r="23" spans="1:30" x14ac:dyDescent="0.2">
      <c r="A23" s="13">
        <v>42</v>
      </c>
      <c r="B23" s="15" t="str">
        <f>IFERROR(INDEX(Inscriptions!$B$1:$B$200,A23),"")</f>
        <v>CSPG</v>
      </c>
      <c r="C23" s="15" t="str">
        <f>IFERROR(INDEX(Inscriptions!$C$1:$C$200,A23),"")</f>
        <v>Rouviere Cyprien</v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  <c r="AD23" s="23"/>
    </row>
    <row r="24" spans="1:30" x14ac:dyDescent="0.2">
      <c r="A24" s="13">
        <v>43</v>
      </c>
      <c r="B24" s="15" t="str">
        <f>IFERROR(INDEX(Inscriptions!$B$1:$B$200,A24),"")</f>
        <v>Bergerac</v>
      </c>
      <c r="C24" s="15" t="str">
        <f>IFERROR(INDEX(Inscriptions!$C$1:$C$200,A24),"")</f>
        <v>Fourcade Valentin</v>
      </c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  <c r="AD24" s="23"/>
    </row>
    <row r="25" spans="1:30" x14ac:dyDescent="0.2">
      <c r="A25" s="13">
        <v>44</v>
      </c>
      <c r="B25" s="15" t="str">
        <f>IFERROR(INDEX(Inscriptions!$B$1:$B$200,A25),"")</f>
        <v>GPES</v>
      </c>
      <c r="C25" s="15" t="str">
        <f>IFERROR(INDEX(Inscriptions!$C$1:$C$200,A25),"")</f>
        <v>Ramos Nolan</v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  <c r="AD25" s="23"/>
    </row>
    <row r="26" spans="1:30" x14ac:dyDescent="0.2">
      <c r="A26" s="13">
        <v>45</v>
      </c>
      <c r="B26" s="15" t="str">
        <f>IFERROR(INDEX(Inscriptions!$B$1:$B$200,A26),"")</f>
        <v>Hippocampe</v>
      </c>
      <c r="C26" s="15" t="str">
        <f>IFERROR(INDEX(Inscriptions!$C$1:$C$200,A26),"")</f>
        <v>Vaillant Aymeric</v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  <c r="AD26" s="23"/>
    </row>
    <row r="27" spans="1:30" x14ac:dyDescent="0.2">
      <c r="A27" s="13">
        <v>46</v>
      </c>
      <c r="B27" s="15" t="str">
        <f>IFERROR(INDEX(Inscriptions!$B$1:$B$200,A27),"")</f>
        <v>Capdenac</v>
      </c>
      <c r="C27" s="15" t="str">
        <f>IFERROR(INDEX(Inscriptions!$C$1:$C$200,A27),"")</f>
        <v>Taillade Gael</v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  <c r="AD27" s="23"/>
    </row>
    <row r="28" spans="1:30" x14ac:dyDescent="0.2">
      <c r="A28" s="13">
        <v>47</v>
      </c>
      <c r="B28" s="15">
        <f>IFERROR(INDEX(Inscriptions!$B$1:$B$200,A28),"")</f>
        <v>0</v>
      </c>
      <c r="C28" s="15">
        <f>IFERROR(INDEX(Inscriptions!$C$1:$C$200,A28),"")</f>
        <v>0</v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  <c r="AD28" s="23"/>
    </row>
    <row r="29" spans="1:30" x14ac:dyDescent="0.2">
      <c r="A29" s="13" t="str">
        <v/>
      </c>
      <c r="B29" s="15" t="str">
        <f>IFERROR(INDEX(Inscriptions!$B$1:$B$200,A29),"")</f>
        <v/>
      </c>
      <c r="C29" s="15" t="str">
        <f>IFERROR(INDEX(Inscriptions!$C$1:$C$200,A29),"")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  <c r="AD29" s="23"/>
    </row>
    <row r="30" spans="1:30" x14ac:dyDescent="0.2">
      <c r="A30" s="13" t="str">
        <v/>
      </c>
      <c r="B30" s="15" t="str">
        <f>IFERROR(INDEX(Inscriptions!$B$1:$B$200,A30),"")</f>
        <v/>
      </c>
      <c r="C30" s="15" t="str">
        <f>IFERROR(INDEX(Inscriptions!$C$1:$C$200,A30),"")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  <c r="AD30" s="23"/>
    </row>
    <row r="31" spans="1:30" x14ac:dyDescent="0.2">
      <c r="A31" s="13" t="str">
        <v/>
      </c>
      <c r="B31" s="15" t="str">
        <f>IFERROR(INDEX(Inscriptions!$B$1:$B$200,A31),"")</f>
        <v/>
      </c>
      <c r="C31" s="15" t="str">
        <f>IFERROR(INDEX(Inscriptions!$C$1:$C$200,A31),"")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  <c r="AD31" s="23"/>
    </row>
    <row r="32" spans="1:30" x14ac:dyDescent="0.2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  <c r="AD32" s="23"/>
    </row>
    <row r="33" spans="1:30" x14ac:dyDescent="0.2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  <c r="AD33" s="23"/>
    </row>
    <row r="34" spans="1:30" x14ac:dyDescent="0.2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  <c r="AD34" s="23"/>
    </row>
    <row r="35" spans="1:30" x14ac:dyDescent="0.2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  <c r="AD35" s="23"/>
    </row>
    <row r="36" spans="1:30" x14ac:dyDescent="0.2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  <c r="AD36" s="23"/>
    </row>
    <row r="37" spans="1:30" x14ac:dyDescent="0.2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  <c r="AD37" s="23"/>
    </row>
    <row r="38" spans="1:30" x14ac:dyDescent="0.2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  <c r="AD38" s="23"/>
    </row>
    <row r="39" spans="1:30" x14ac:dyDescent="0.2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  <c r="AD39" s="23"/>
    </row>
    <row r="40" spans="1:30" x14ac:dyDescent="0.2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  <c r="AD40" s="23"/>
    </row>
    <row r="41" spans="1:30" x14ac:dyDescent="0.2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  <c r="AD41" s="23"/>
    </row>
    <row r="42" spans="1:30" x14ac:dyDescent="0.2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  <c r="AD42" s="23"/>
    </row>
    <row r="43" spans="1:30" x14ac:dyDescent="0.2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  <c r="AD43" s="23"/>
    </row>
    <row r="44" spans="1:30" x14ac:dyDescent="0.2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  <c r="AD44" s="23"/>
    </row>
    <row r="45" spans="1:30" x14ac:dyDescent="0.2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  <c r="AD45" s="23"/>
    </row>
    <row r="46" spans="1:30" x14ac:dyDescent="0.2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  <c r="AD46" s="23"/>
    </row>
    <row r="47" spans="1:30" x14ac:dyDescent="0.2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  <c r="AD47" s="23"/>
    </row>
    <row r="48" spans="1:30" x14ac:dyDescent="0.2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  <c r="AD48" s="23"/>
    </row>
    <row r="49" spans="1:30" x14ac:dyDescent="0.2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  <c r="AD49" s="23"/>
    </row>
    <row r="50" spans="1:30" x14ac:dyDescent="0.2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32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  <c r="AD50" s="23"/>
    </row>
    <row r="51" spans="1:30" x14ac:dyDescent="0.2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30" x14ac:dyDescent="0.2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30" x14ac:dyDescent="0.2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30" x14ac:dyDescent="0.2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30" x14ac:dyDescent="0.2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30" x14ac:dyDescent="0.2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30" x14ac:dyDescent="0.2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30" x14ac:dyDescent="0.2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30" x14ac:dyDescent="0.2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30" x14ac:dyDescent="0.2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30" x14ac:dyDescent="0.2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30" x14ac:dyDescent="0.2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30" x14ac:dyDescent="0.2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30" x14ac:dyDescent="0.2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 x14ac:dyDescent="0.2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 x14ac:dyDescent="0.2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 x14ac:dyDescent="0.2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 x14ac:dyDescent="0.2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 x14ac:dyDescent="0.2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 x14ac:dyDescent="0.2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 x14ac:dyDescent="0.2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 x14ac:dyDescent="0.2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 x14ac:dyDescent="0.2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 x14ac:dyDescent="0.2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 x14ac:dyDescent="0.2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 x14ac:dyDescent="0.2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 x14ac:dyDescent="0.2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 x14ac:dyDescent="0.2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 x14ac:dyDescent="0.2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 x14ac:dyDescent="0.2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 x14ac:dyDescent="0.2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 x14ac:dyDescent="0.2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 x14ac:dyDescent="0.2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 x14ac:dyDescent="0.2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 x14ac:dyDescent="0.2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 x14ac:dyDescent="0.2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 x14ac:dyDescent="0.2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 x14ac:dyDescent="0.2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 x14ac:dyDescent="0.2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 x14ac:dyDescent="0.2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 x14ac:dyDescent="0.2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 x14ac:dyDescent="0.2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 x14ac:dyDescent="0.2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 x14ac:dyDescent="0.2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 x14ac:dyDescent="0.2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 x14ac:dyDescent="0.2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 x14ac:dyDescent="0.2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 x14ac:dyDescent="0.2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 x14ac:dyDescent="0.2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 x14ac:dyDescent="0.2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 x14ac:dyDescent="0.2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 x14ac:dyDescent="0.2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 x14ac:dyDescent="0.2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 x14ac:dyDescent="0.2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 x14ac:dyDescent="0.2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 x14ac:dyDescent="0.2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 x14ac:dyDescent="0.2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 x14ac:dyDescent="0.2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 x14ac:dyDescent="0.2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 x14ac:dyDescent="0.2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 x14ac:dyDescent="0.2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 x14ac:dyDescent="0.2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 x14ac:dyDescent="0.2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 x14ac:dyDescent="0.2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 x14ac:dyDescent="0.2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 x14ac:dyDescent="0.2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 x14ac:dyDescent="0.2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 x14ac:dyDescent="0.2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 x14ac:dyDescent="0.2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 x14ac:dyDescent="0.2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 x14ac:dyDescent="0.2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 x14ac:dyDescent="0.2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 x14ac:dyDescent="0.2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 x14ac:dyDescent="0.2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 x14ac:dyDescent="0.2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 x14ac:dyDescent="0.2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 x14ac:dyDescent="0.2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 x14ac:dyDescent="0.2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 x14ac:dyDescent="0.2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 x14ac:dyDescent="0.2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 x14ac:dyDescent="0.2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 x14ac:dyDescent="0.2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 x14ac:dyDescent="0.2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 x14ac:dyDescent="0.2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 x14ac:dyDescent="0.2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 x14ac:dyDescent="0.2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 x14ac:dyDescent="0.2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 x14ac:dyDescent="0.2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 x14ac:dyDescent="0.2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 x14ac:dyDescent="0.2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 x14ac:dyDescent="0.2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 x14ac:dyDescent="0.2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 x14ac:dyDescent="0.2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 x14ac:dyDescent="0.2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 x14ac:dyDescent="0.2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 x14ac:dyDescent="0.2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 x14ac:dyDescent="0.2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 x14ac:dyDescent="0.2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 x14ac:dyDescent="0.2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 x14ac:dyDescent="0.2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 x14ac:dyDescent="0.2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 x14ac:dyDescent="0.2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 x14ac:dyDescent="0.2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 x14ac:dyDescent="0.2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 x14ac:dyDescent="0.2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 x14ac:dyDescent="0.2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 x14ac:dyDescent="0.2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 x14ac:dyDescent="0.2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 x14ac:dyDescent="0.2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 x14ac:dyDescent="0.2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 x14ac:dyDescent="0.2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 x14ac:dyDescent="0.2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 x14ac:dyDescent="0.2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 x14ac:dyDescent="0.2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 x14ac:dyDescent="0.2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 x14ac:dyDescent="0.2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 x14ac:dyDescent="0.2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 x14ac:dyDescent="0.2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 x14ac:dyDescent="0.2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 x14ac:dyDescent="0.2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 x14ac:dyDescent="0.2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 x14ac:dyDescent="0.2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 x14ac:dyDescent="0.2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 x14ac:dyDescent="0.2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 x14ac:dyDescent="0.2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 x14ac:dyDescent="0.2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 x14ac:dyDescent="0.2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 x14ac:dyDescent="0.2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 x14ac:dyDescent="0.2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 x14ac:dyDescent="0.2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 x14ac:dyDescent="0.2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 x14ac:dyDescent="0.2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 x14ac:dyDescent="0.2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 x14ac:dyDescent="0.2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 x14ac:dyDescent="0.2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 x14ac:dyDescent="0.2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 x14ac:dyDescent="0.2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 x14ac:dyDescent="0.2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 x14ac:dyDescent="0.2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 x14ac:dyDescent="0.2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 x14ac:dyDescent="0.2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 x14ac:dyDescent="0.2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 x14ac:dyDescent="0.2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 x14ac:dyDescent="0.2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 x14ac:dyDescent="0.2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 x14ac:dyDescent="0.2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 x14ac:dyDescent="0.2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 x14ac:dyDescent="0.2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 x14ac:dyDescent="0.2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 x14ac:dyDescent="0.2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sheetProtection password="B635" sheet="1" objects="1" scenarios="1"/>
  <mergeCells count="3">
    <mergeCell ref="D2:R2"/>
    <mergeCell ref="D4:R4"/>
    <mergeCell ref="AG7:AH7"/>
  </mergeCells>
  <conditionalFormatting sqref="AC7:AD54">
    <cfRule type="colorScale" priority="2">
      <colorScale>
        <cfvo type="num" val="1"/>
        <cfvo type="num" val="2"/>
        <color rgb="FFFF7128"/>
        <color rgb="FFFFEF9C"/>
      </colorScale>
    </cfRule>
    <cfRule type="top10" dxfId="8" priority="3" bottom="1" rank="3"/>
  </conditionalFormatting>
  <conditionalFormatting sqref="AC7:AD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showZeros="0" topLeftCell="B1" zoomScale="110" zoomScaleNormal="110" zoomScalePageLayoutView="110" workbookViewId="0">
      <pane ySplit="6" topLeftCell="A7" activePane="bottomLeft" state="frozen"/>
      <selection activeCell="A2" sqref="A2"/>
      <selection pane="bottomLeft" activeCell="L14" sqref="L14"/>
    </sheetView>
  </sheetViews>
  <sheetFormatPr baseColWidth="10" defaultRowHeight="16" x14ac:dyDescent="0.2"/>
  <cols>
    <col min="1" max="1" width="0" style="13" hidden="1" customWidth="1"/>
    <col min="2" max="2" width="11.6640625" customWidth="1"/>
    <col min="3" max="3" width="17.83203125" customWidth="1"/>
    <col min="5" max="5" width="2.6640625" style="13" customWidth="1"/>
    <col min="7" max="7" width="2.6640625" style="13" customWidth="1"/>
    <col min="9" max="9" width="2.6640625" style="13" customWidth="1"/>
    <col min="11" max="11" width="2.6640625" style="13" customWidth="1"/>
    <col min="13" max="13" width="2.6640625" style="13" customWidth="1"/>
    <col min="15" max="15" width="2.6640625" style="13" customWidth="1"/>
    <col min="17" max="17" width="2.6640625" style="13" customWidth="1"/>
    <col min="19" max="27" width="10.83203125" hidden="1" customWidth="1"/>
    <col min="28" max="28" width="10.83203125" customWidth="1"/>
    <col min="31" max="31" width="3.83203125" customWidth="1"/>
    <col min="32" max="32" width="6.5" customWidth="1"/>
    <col min="33" max="33" width="13.83203125" customWidth="1"/>
    <col min="34" max="34" width="16" style="13" customWidth="1"/>
  </cols>
  <sheetData>
    <row r="1" spans="1:34" ht="17.25" customHeight="1" thickBot="1" x14ac:dyDescent="0.25">
      <c r="A1" s="56" t="s">
        <v>18</v>
      </c>
    </row>
    <row r="2" spans="1:34" ht="40.5" customHeight="1" thickBot="1" x14ac:dyDescent="0.25">
      <c r="A2" s="14"/>
      <c r="B2" s="14"/>
      <c r="D2" s="98" t="s">
        <v>87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</row>
    <row r="3" spans="1:34" ht="17" thickBot="1" x14ac:dyDescent="0.25"/>
    <row r="4" spans="1:34" ht="79" customHeight="1" thickBot="1" x14ac:dyDescent="0.25">
      <c r="D4" s="95" t="s">
        <v>31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7"/>
      <c r="S4" s="24"/>
      <c r="AC4" s="13"/>
      <c r="AD4" s="13"/>
      <c r="AE4" s="23"/>
    </row>
    <row r="6" spans="1:34" ht="49" customHeight="1" thickBot="1" x14ac:dyDescent="0.25">
      <c r="B6" s="10" t="s">
        <v>1</v>
      </c>
      <c r="C6" s="10" t="s">
        <v>22</v>
      </c>
      <c r="D6" s="11" t="s">
        <v>23</v>
      </c>
      <c r="E6" s="12" t="s">
        <v>72</v>
      </c>
      <c r="F6" s="11" t="s">
        <v>24</v>
      </c>
      <c r="G6" s="12" t="s">
        <v>72</v>
      </c>
      <c r="H6" s="11" t="s">
        <v>25</v>
      </c>
      <c r="I6" s="12" t="s">
        <v>72</v>
      </c>
      <c r="J6" s="11" t="s">
        <v>26</v>
      </c>
      <c r="K6" s="25" t="s">
        <v>72</v>
      </c>
      <c r="L6" s="11" t="s">
        <v>27</v>
      </c>
      <c r="M6" s="12" t="s">
        <v>72</v>
      </c>
      <c r="N6" s="11" t="s">
        <v>28</v>
      </c>
      <c r="O6" s="12" t="s">
        <v>72</v>
      </c>
      <c r="P6" s="11" t="s">
        <v>29</v>
      </c>
      <c r="Q6" s="12" t="s">
        <v>72</v>
      </c>
      <c r="R6" s="11" t="s">
        <v>30</v>
      </c>
      <c r="U6" s="12" t="s">
        <v>23</v>
      </c>
      <c r="V6" s="12" t="s">
        <v>24</v>
      </c>
      <c r="W6" s="12" t="s">
        <v>25</v>
      </c>
      <c r="X6" s="12" t="s">
        <v>26</v>
      </c>
      <c r="Y6" s="12" t="s">
        <v>27</v>
      </c>
      <c r="Z6" s="12" t="s">
        <v>28</v>
      </c>
      <c r="AA6" s="12" t="s">
        <v>29</v>
      </c>
      <c r="AB6" s="37" t="s">
        <v>32</v>
      </c>
      <c r="AC6" s="41" t="s">
        <v>33</v>
      </c>
      <c r="AD6" s="88"/>
    </row>
    <row r="7" spans="1:34" ht="17" thickBot="1" x14ac:dyDescent="0.25">
      <c r="A7" s="36">
        <f t="array" ref="A7:A200">IFERROR(SMALL(IF(EXACT($A$1,Inscriptions!$D$2:$D$200),ROW(Inscriptions!$A$2:$A$200)),Inscriptions!$A$2:$A$200),"")</f>
        <v>48</v>
      </c>
      <c r="B7" s="15" t="str">
        <f>IFERROR(INDEX(Inscriptions!$B$1:$B$200,A7),"")</f>
        <v>Leo Lagrange</v>
      </c>
      <c r="C7" s="15" t="str">
        <f>IFERROR(INDEX(Inscriptions!$C$1:$C$200,A7),"")</f>
        <v>Hernandez Jade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D7" s="23"/>
      <c r="AG7" s="101" t="s">
        <v>85</v>
      </c>
      <c r="AH7" s="102"/>
    </row>
    <row r="8" spans="1:34" ht="17" thickBot="1" x14ac:dyDescent="0.25">
      <c r="A8" s="36">
        <v>49</v>
      </c>
      <c r="B8" s="15" t="str">
        <f>IFERROR(INDEX(Inscriptions!$B$1:$B$200,A8),"")</f>
        <v>Rouquayrol</v>
      </c>
      <c r="C8" s="15" t="str">
        <f>IFERROR(INDEX(Inscriptions!$C$1:$C$200,A8),"")</f>
        <v>Migayrou Julie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D8" s="23"/>
      <c r="AF8" s="81" t="s">
        <v>72</v>
      </c>
      <c r="AG8" s="78" t="s">
        <v>84</v>
      </c>
      <c r="AH8" s="79" t="s">
        <v>1</v>
      </c>
    </row>
    <row r="9" spans="1:34" ht="20" thickBot="1" x14ac:dyDescent="0.3">
      <c r="A9" s="36">
        <v>50</v>
      </c>
      <c r="B9" s="15" t="str">
        <f>IFERROR(INDEX(Inscriptions!$B$1:$B$200,A9),"")</f>
        <v>Agachon</v>
      </c>
      <c r="C9" s="15" t="str">
        <f>IFERROR(INDEX(Inscriptions!$C$1:$C$200,A9),"")</f>
        <v>Mascarell Léa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D9" s="23"/>
      <c r="AE9" s="85">
        <v>1</v>
      </c>
      <c r="AF9" s="75" t="e">
        <f>SMALL($AB$7:$AB$50,ROW(A1))</f>
        <v>#NUM!</v>
      </c>
      <c r="AG9" s="66" t="e">
        <f t="array" ref="AG9">INDEX($C$6:$C$50,SMALL(IF(PF=AF9,ROW(PF)-5),COUNTIF($AF$9:$AF9,AF9)))</f>
        <v>#NUM!</v>
      </c>
      <c r="AH9" s="92" t="e">
        <f>INDEX($B$6:$B$50,MATCH(AG9,$C$6:C50,0))</f>
        <v>#NUM!</v>
      </c>
    </row>
    <row r="10" spans="1:34" ht="17" thickBot="1" x14ac:dyDescent="0.25">
      <c r="A10" s="36">
        <v>51</v>
      </c>
      <c r="B10" s="15" t="str">
        <f>IFERROR(INDEX(Inscriptions!$B$1:$B$200,A10),"")</f>
        <v>Rouquayrol</v>
      </c>
      <c r="C10" s="15" t="str">
        <f>IFERROR(INDEX(Inscriptions!$C$1:$C$200,A10),"")</f>
        <v>Hoiret Victoire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D10" s="23"/>
      <c r="AE10" s="84">
        <v>2</v>
      </c>
      <c r="AF10" s="76" t="e">
        <f>SMALL($AB$7:$AB$50,ROW(A2))</f>
        <v>#NUM!</v>
      </c>
      <c r="AG10" s="66" t="e">
        <f t="array" ref="AG10">INDEX($C$6:$C$50,SMALL(IF(PF=AF10,ROW(PF)-5),COUNTIF($AF$9:$AF10,AF10)))</f>
        <v>#NUM!</v>
      </c>
      <c r="AH10" s="92" t="e">
        <f>INDEX($B$6:$B$50,MATCH(AG10,$C$6:C51,0))</f>
        <v>#NUM!</v>
      </c>
    </row>
    <row r="11" spans="1:34" ht="17" thickBot="1" x14ac:dyDescent="0.25">
      <c r="A11" s="36">
        <v>52</v>
      </c>
      <c r="B11" s="15" t="str">
        <f>IFERROR(INDEX(Inscriptions!$B$1:$B$200,A11),"")</f>
        <v>Hippocampe</v>
      </c>
      <c r="C11" s="15" t="str">
        <f>IFERROR(INDEX(Inscriptions!$C$1:$C$200,A11),"")</f>
        <v>Ayme Charlyne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D11" s="23"/>
      <c r="AE11" s="82">
        <v>3</v>
      </c>
      <c r="AF11" s="77" t="e">
        <f>SMALL($AB$7:$AB$50,ROW(A3))</f>
        <v>#NUM!</v>
      </c>
      <c r="AG11" s="66" t="e">
        <f t="array" ref="AG11">INDEX($C$6:$C$50,SMALL(IF(PF=AF11,ROW(PF)-5),COUNTIF($AF$9:$AF11,AF11)))</f>
        <v>#NUM!</v>
      </c>
      <c r="AH11" s="92" t="e">
        <f>INDEX($B$6:$B$50,MATCH(AG11,$C$6:C52,0))</f>
        <v>#NUM!</v>
      </c>
    </row>
    <row r="12" spans="1:34" x14ac:dyDescent="0.2">
      <c r="A12" s="13">
        <v>53</v>
      </c>
      <c r="B12" s="15" t="str">
        <f>IFERROR(INDEX(Inscriptions!$B$1:$B$200,A12),"")</f>
        <v>Colomiers</v>
      </c>
      <c r="C12" s="15" t="str">
        <f>IFERROR(INDEX(Inscriptions!$C$1:$C$200,A12),"")</f>
        <v>Marion Constance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  <c r="AD12" s="23"/>
    </row>
    <row r="13" spans="1:34" x14ac:dyDescent="0.2">
      <c r="A13" s="13">
        <v>54</v>
      </c>
      <c r="B13" s="15" t="str">
        <f>IFERROR(INDEX(Inscriptions!$B$1:$B$200,A13),"")</f>
        <v>Leo Lagrange</v>
      </c>
      <c r="C13" s="15" t="str">
        <f>IFERROR(INDEX(Inscriptions!$C$1:$C$200,A13),"")</f>
        <v>Hebert Ines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  <c r="AD13" s="23"/>
    </row>
    <row r="14" spans="1:34" x14ac:dyDescent="0.2">
      <c r="A14" s="13">
        <v>55</v>
      </c>
      <c r="B14" s="15" t="str">
        <f>IFERROR(INDEX(Inscriptions!$B$1:$B$200,A14),"")</f>
        <v>ATOS</v>
      </c>
      <c r="C14" s="15" t="str">
        <f>IFERROR(INDEX(Inscriptions!$C$1:$C$200,A14),"")</f>
        <v>Renaud Alexandra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  <c r="AD14" s="23"/>
    </row>
    <row r="15" spans="1:34" x14ac:dyDescent="0.2">
      <c r="A15" s="13">
        <v>56</v>
      </c>
      <c r="B15" s="15" t="str">
        <f>IFERROR(INDEX(Inscriptions!$B$1:$B$200,A15),"")</f>
        <v>Agachon</v>
      </c>
      <c r="C15" s="15" t="str">
        <f>IFERROR(INDEX(Inscriptions!$C$1:$C$200,A15),"")</f>
        <v>Philippe Louane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  <c r="AD15" s="23"/>
    </row>
    <row r="16" spans="1:34" x14ac:dyDescent="0.2">
      <c r="A16" s="13">
        <v>57</v>
      </c>
      <c r="B16" s="15" t="str">
        <f>IFERROR(INDEX(Inscriptions!$B$1:$B$200,A16),"")</f>
        <v>Rouquayrol</v>
      </c>
      <c r="C16" s="15" t="str">
        <f>IFERROR(INDEX(Inscriptions!$C$1:$C$200,A16),"")</f>
        <v>Viguier Marjorie</v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  <c r="AD16" s="23"/>
    </row>
    <row r="17" spans="1:30" x14ac:dyDescent="0.2">
      <c r="A17" s="13">
        <v>58</v>
      </c>
      <c r="B17" s="15" t="str">
        <f>IFERROR(INDEX(Inscriptions!$B$1:$B$200,A17),"")</f>
        <v>ATOS</v>
      </c>
      <c r="C17" s="15" t="str">
        <f>IFERROR(INDEX(Inscriptions!$C$1:$C$200,A17),"")</f>
        <v>Zair Sirine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  <c r="AD17" s="23"/>
    </row>
    <row r="18" spans="1:30" x14ac:dyDescent="0.2">
      <c r="A18" s="13">
        <v>59</v>
      </c>
      <c r="B18" s="15" t="str">
        <f>IFERROR(INDEX(Inscriptions!$B$1:$B$200,A18),"")</f>
        <v>Agachon</v>
      </c>
      <c r="C18" s="15" t="str">
        <f>IFERROR(INDEX(Inscriptions!$C$1:$C$200,A18),"")</f>
        <v>Fayos Emy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  <c r="AD18" s="23"/>
    </row>
    <row r="19" spans="1:30" x14ac:dyDescent="0.2">
      <c r="A19" s="13">
        <v>60</v>
      </c>
      <c r="B19" s="15" t="str">
        <f>IFERROR(INDEX(Inscriptions!$B$1:$B$200,A19),"")</f>
        <v>Léo Lagrange</v>
      </c>
      <c r="C19" s="15" t="str">
        <f>IFERROR(INDEX(Inscriptions!$C$1:$C$200,A19),"")</f>
        <v>Le Goualec Manon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  <c r="AD19" s="23"/>
    </row>
    <row r="20" spans="1:30" x14ac:dyDescent="0.2">
      <c r="A20" s="13">
        <v>61</v>
      </c>
      <c r="B20" s="15" t="str">
        <f>IFERROR(INDEX(Inscriptions!$B$1:$B$200,A20),"")</f>
        <v>Rouquayrol</v>
      </c>
      <c r="C20" s="15" t="str">
        <f>IFERROR(INDEX(Inscriptions!$C$1:$C$200,A20),"")</f>
        <v>Austruy Pauline</v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  <c r="AD20" s="23"/>
    </row>
    <row r="21" spans="1:30" x14ac:dyDescent="0.2">
      <c r="A21" s="13">
        <v>62</v>
      </c>
      <c r="B21" s="15" t="str">
        <f>IFERROR(INDEX(Inscriptions!$B$1:$B$200,A21),"")</f>
        <v>Bergerac</v>
      </c>
      <c r="C21" s="15" t="str">
        <f>IFERROR(INDEX(Inscriptions!$C$1:$C$200,A21),"")</f>
        <v>Chopin Salomé</v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  <c r="AD21" s="23"/>
    </row>
    <row r="22" spans="1:30" x14ac:dyDescent="0.2">
      <c r="A22" s="13">
        <v>63</v>
      </c>
      <c r="B22" s="15" t="str">
        <f>IFERROR(INDEX(Inscriptions!$B$1:$B$200,A22),"")</f>
        <v>Rouquayrol</v>
      </c>
      <c r="C22" s="15" t="str">
        <f>IFERROR(INDEX(Inscriptions!$C$1:$C$200,A22),"")</f>
        <v>Querbes Romane</v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  <c r="AD22" s="23"/>
    </row>
    <row r="23" spans="1:30" x14ac:dyDescent="0.2">
      <c r="A23" s="13">
        <v>64</v>
      </c>
      <c r="B23" s="15" t="str">
        <f>IFERROR(INDEX(Inscriptions!$B$1:$B$200,A23),"")</f>
        <v>Léo Lagrange</v>
      </c>
      <c r="C23" s="15" t="str">
        <f>IFERROR(INDEX(Inscriptions!$C$1:$C$200,A23),"")</f>
        <v>Ormieres Gabrielle</v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  <c r="AD23" s="23"/>
    </row>
    <row r="24" spans="1:30" x14ac:dyDescent="0.2">
      <c r="A24" s="13">
        <v>65</v>
      </c>
      <c r="B24" s="15" t="str">
        <f>IFERROR(INDEX(Inscriptions!$B$1:$B$200,A24),"")</f>
        <v>Léo Lagrange</v>
      </c>
      <c r="C24" s="15" t="str">
        <f>IFERROR(INDEX(Inscriptions!$C$1:$C$200,A24),"")</f>
        <v>Deloupy Camille</v>
      </c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  <c r="AD24" s="23"/>
    </row>
    <row r="25" spans="1:30" x14ac:dyDescent="0.2">
      <c r="A25" s="13">
        <v>66</v>
      </c>
      <c r="B25" s="15" t="str">
        <f>IFERROR(INDEX(Inscriptions!$B$1:$B$200,A25),"")</f>
        <v>Bergerac</v>
      </c>
      <c r="C25" s="15" t="str">
        <f>IFERROR(INDEX(Inscriptions!$C$1:$C$200,A25),"")</f>
        <v>Bilancini Andrea</v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  <c r="AD25" s="23"/>
    </row>
    <row r="26" spans="1:30" x14ac:dyDescent="0.2">
      <c r="A26" s="13" t="str">
        <v/>
      </c>
      <c r="B26" s="15" t="str">
        <f>IFERROR(INDEX(Inscriptions!$B$1:$B$200,A26),"")</f>
        <v/>
      </c>
      <c r="C26" s="15" t="str">
        <f>IFERROR(INDEX(Inscriptions!$C$1:$C$200,A26),"")</f>
        <v/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  <c r="AD26" s="23"/>
    </row>
    <row r="27" spans="1:30" x14ac:dyDescent="0.2">
      <c r="A27" s="13" t="str">
        <v/>
      </c>
      <c r="B27" s="15" t="str">
        <f>IFERROR(INDEX(Inscriptions!$B$1:$B$200,A27),"")</f>
        <v/>
      </c>
      <c r="C27" s="15" t="str">
        <f>IFERROR(INDEX(Inscriptions!$C$1:$C$200,A27),"")</f>
        <v/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  <c r="AD27" s="23"/>
    </row>
    <row r="28" spans="1:30" x14ac:dyDescent="0.2">
      <c r="A28" s="13" t="str">
        <v/>
      </c>
      <c r="B28" s="15" t="str">
        <f>IFERROR(INDEX(Inscriptions!$B$1:$B$200,A28),"")</f>
        <v/>
      </c>
      <c r="C28" s="15" t="str">
        <f>IFERROR(INDEX(Inscriptions!$C$1:$C$200,A28),"")</f>
        <v/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  <c r="AD28" s="23"/>
    </row>
    <row r="29" spans="1:30" x14ac:dyDescent="0.2">
      <c r="A29" s="13" t="str">
        <v/>
      </c>
      <c r="B29" s="15" t="str">
        <f>IFERROR(INDEX(Inscriptions!$B$1:$B$200,A29),"")</f>
        <v/>
      </c>
      <c r="C29" s="15" t="str">
        <f>IFERROR(INDEX(Inscriptions!$C$1:$C$200,A29),"")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  <c r="AD29" s="23"/>
    </row>
    <row r="30" spans="1:30" x14ac:dyDescent="0.2">
      <c r="A30" s="13" t="str">
        <v/>
      </c>
      <c r="B30" s="15" t="str">
        <f>IFERROR(INDEX(Inscriptions!$B$1:$B$200,A30),"")</f>
        <v/>
      </c>
      <c r="C30" s="15" t="str">
        <f>IFERROR(INDEX(Inscriptions!$C$1:$C$200,A30),"")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  <c r="AD30" s="23"/>
    </row>
    <row r="31" spans="1:30" x14ac:dyDescent="0.2">
      <c r="A31" s="13" t="str">
        <v/>
      </c>
      <c r="B31" s="15" t="str">
        <f>IFERROR(INDEX(Inscriptions!$B$1:$B$200,A31),"")</f>
        <v/>
      </c>
      <c r="C31" s="15" t="str">
        <f>IFERROR(INDEX(Inscriptions!$C$1:$C$200,A31),"")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  <c r="AD31" s="23"/>
    </row>
    <row r="32" spans="1:30" x14ac:dyDescent="0.2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  <c r="AD32" s="23"/>
    </row>
    <row r="33" spans="1:30" x14ac:dyDescent="0.2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  <c r="AD33" s="23"/>
    </row>
    <row r="34" spans="1:30" x14ac:dyDescent="0.2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  <c r="AD34" s="23"/>
    </row>
    <row r="35" spans="1:30" x14ac:dyDescent="0.2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  <c r="AD35" s="23"/>
    </row>
    <row r="36" spans="1:30" x14ac:dyDescent="0.2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  <c r="AD36" s="23"/>
    </row>
    <row r="37" spans="1:30" x14ac:dyDescent="0.2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  <c r="AD37" s="23"/>
    </row>
    <row r="38" spans="1:30" x14ac:dyDescent="0.2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  <c r="AD38" s="23"/>
    </row>
    <row r="39" spans="1:30" x14ac:dyDescent="0.2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  <c r="AD39" s="23"/>
    </row>
    <row r="40" spans="1:30" x14ac:dyDescent="0.2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  <c r="AD40" s="23"/>
    </row>
    <row r="41" spans="1:30" x14ac:dyDescent="0.2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  <c r="AD41" s="23"/>
    </row>
    <row r="42" spans="1:30" x14ac:dyDescent="0.2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  <c r="AD42" s="23"/>
    </row>
    <row r="43" spans="1:30" x14ac:dyDescent="0.2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  <c r="AD43" s="23"/>
    </row>
    <row r="44" spans="1:30" x14ac:dyDescent="0.2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  <c r="AD44" s="23"/>
    </row>
    <row r="45" spans="1:30" x14ac:dyDescent="0.2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  <c r="AD45" s="23"/>
    </row>
    <row r="46" spans="1:30" x14ac:dyDescent="0.2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  <c r="AD46" s="23"/>
    </row>
    <row r="47" spans="1:30" x14ac:dyDescent="0.2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  <c r="AD47" s="23"/>
    </row>
    <row r="48" spans="1:30" x14ac:dyDescent="0.2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  <c r="AD48" s="23"/>
    </row>
    <row r="49" spans="1:30" x14ac:dyDescent="0.2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  <c r="AD49" s="23"/>
    </row>
    <row r="50" spans="1:30" x14ac:dyDescent="0.2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32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  <c r="AD50" s="23"/>
    </row>
    <row r="51" spans="1:30" x14ac:dyDescent="0.2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30" x14ac:dyDescent="0.2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30" x14ac:dyDescent="0.2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30" x14ac:dyDescent="0.2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30" x14ac:dyDescent="0.2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30" x14ac:dyDescent="0.2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30" x14ac:dyDescent="0.2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30" x14ac:dyDescent="0.2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30" x14ac:dyDescent="0.2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30" x14ac:dyDescent="0.2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30" x14ac:dyDescent="0.2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30" x14ac:dyDescent="0.2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30" x14ac:dyDescent="0.2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30" x14ac:dyDescent="0.2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 x14ac:dyDescent="0.2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 x14ac:dyDescent="0.2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 x14ac:dyDescent="0.2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 x14ac:dyDescent="0.2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 x14ac:dyDescent="0.2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 x14ac:dyDescent="0.2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 x14ac:dyDescent="0.2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 x14ac:dyDescent="0.2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 x14ac:dyDescent="0.2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 x14ac:dyDescent="0.2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 x14ac:dyDescent="0.2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 x14ac:dyDescent="0.2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 x14ac:dyDescent="0.2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 x14ac:dyDescent="0.2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 x14ac:dyDescent="0.2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 x14ac:dyDescent="0.2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 x14ac:dyDescent="0.2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 x14ac:dyDescent="0.2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 x14ac:dyDescent="0.2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 x14ac:dyDescent="0.2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 x14ac:dyDescent="0.2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 x14ac:dyDescent="0.2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 x14ac:dyDescent="0.2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 x14ac:dyDescent="0.2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 x14ac:dyDescent="0.2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 x14ac:dyDescent="0.2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 x14ac:dyDescent="0.2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 x14ac:dyDescent="0.2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 x14ac:dyDescent="0.2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 x14ac:dyDescent="0.2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 x14ac:dyDescent="0.2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 x14ac:dyDescent="0.2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 x14ac:dyDescent="0.2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 x14ac:dyDescent="0.2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 x14ac:dyDescent="0.2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 x14ac:dyDescent="0.2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 x14ac:dyDescent="0.2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 x14ac:dyDescent="0.2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 x14ac:dyDescent="0.2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 x14ac:dyDescent="0.2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 x14ac:dyDescent="0.2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 x14ac:dyDescent="0.2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 x14ac:dyDescent="0.2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 x14ac:dyDescent="0.2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 x14ac:dyDescent="0.2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 x14ac:dyDescent="0.2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 x14ac:dyDescent="0.2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 x14ac:dyDescent="0.2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 x14ac:dyDescent="0.2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 x14ac:dyDescent="0.2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 x14ac:dyDescent="0.2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 x14ac:dyDescent="0.2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 x14ac:dyDescent="0.2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 x14ac:dyDescent="0.2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 x14ac:dyDescent="0.2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 x14ac:dyDescent="0.2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 x14ac:dyDescent="0.2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 x14ac:dyDescent="0.2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 x14ac:dyDescent="0.2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 x14ac:dyDescent="0.2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 x14ac:dyDescent="0.2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 x14ac:dyDescent="0.2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 x14ac:dyDescent="0.2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 x14ac:dyDescent="0.2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 x14ac:dyDescent="0.2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 x14ac:dyDescent="0.2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 x14ac:dyDescent="0.2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 x14ac:dyDescent="0.2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 x14ac:dyDescent="0.2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 x14ac:dyDescent="0.2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 x14ac:dyDescent="0.2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 x14ac:dyDescent="0.2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 x14ac:dyDescent="0.2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 x14ac:dyDescent="0.2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 x14ac:dyDescent="0.2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 x14ac:dyDescent="0.2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 x14ac:dyDescent="0.2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 x14ac:dyDescent="0.2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 x14ac:dyDescent="0.2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 x14ac:dyDescent="0.2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 x14ac:dyDescent="0.2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 x14ac:dyDescent="0.2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 x14ac:dyDescent="0.2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 x14ac:dyDescent="0.2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 x14ac:dyDescent="0.2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 x14ac:dyDescent="0.2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 x14ac:dyDescent="0.2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 x14ac:dyDescent="0.2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 x14ac:dyDescent="0.2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 x14ac:dyDescent="0.2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 x14ac:dyDescent="0.2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 x14ac:dyDescent="0.2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 x14ac:dyDescent="0.2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 x14ac:dyDescent="0.2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 x14ac:dyDescent="0.2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 x14ac:dyDescent="0.2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 x14ac:dyDescent="0.2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 x14ac:dyDescent="0.2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 x14ac:dyDescent="0.2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 x14ac:dyDescent="0.2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 x14ac:dyDescent="0.2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 x14ac:dyDescent="0.2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 x14ac:dyDescent="0.2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 x14ac:dyDescent="0.2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 x14ac:dyDescent="0.2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 x14ac:dyDescent="0.2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 x14ac:dyDescent="0.2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 x14ac:dyDescent="0.2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 x14ac:dyDescent="0.2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 x14ac:dyDescent="0.2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 x14ac:dyDescent="0.2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 x14ac:dyDescent="0.2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 x14ac:dyDescent="0.2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 x14ac:dyDescent="0.2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 x14ac:dyDescent="0.2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 x14ac:dyDescent="0.2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 x14ac:dyDescent="0.2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 x14ac:dyDescent="0.2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 x14ac:dyDescent="0.2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 x14ac:dyDescent="0.2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 x14ac:dyDescent="0.2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 x14ac:dyDescent="0.2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 x14ac:dyDescent="0.2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 x14ac:dyDescent="0.2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 x14ac:dyDescent="0.2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 x14ac:dyDescent="0.2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 x14ac:dyDescent="0.2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 x14ac:dyDescent="0.2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 x14ac:dyDescent="0.2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 x14ac:dyDescent="0.2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 x14ac:dyDescent="0.2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 x14ac:dyDescent="0.2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 x14ac:dyDescent="0.2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 x14ac:dyDescent="0.2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 x14ac:dyDescent="0.2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 x14ac:dyDescent="0.2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sheetProtection password="B635" sheet="1" objects="1" scenarios="1"/>
  <mergeCells count="3">
    <mergeCell ref="D2:R2"/>
    <mergeCell ref="D4:R4"/>
    <mergeCell ref="AG7:AH7"/>
  </mergeCells>
  <conditionalFormatting sqref="AC7:AD54">
    <cfRule type="colorScale" priority="2">
      <colorScale>
        <cfvo type="num" val="1"/>
        <cfvo type="num" val="2"/>
        <color rgb="FFFF7128"/>
        <color rgb="FFFFEF9C"/>
      </colorScale>
    </cfRule>
    <cfRule type="top10" dxfId="7" priority="3" bottom="1" rank="3"/>
  </conditionalFormatting>
  <conditionalFormatting sqref="AC7:AD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showZeros="0" topLeftCell="B1" zoomScale="110" zoomScaleNormal="110" zoomScalePageLayoutView="110" workbookViewId="0">
      <pane ySplit="6" topLeftCell="A26" activePane="bottomLeft" state="frozen"/>
      <selection activeCell="A2" sqref="A2"/>
      <selection pane="bottomLeft" activeCell="C22" sqref="C22"/>
    </sheetView>
  </sheetViews>
  <sheetFormatPr baseColWidth="10" defaultRowHeight="16" x14ac:dyDescent="0.2"/>
  <cols>
    <col min="1" max="1" width="0" style="13" hidden="1" customWidth="1"/>
    <col min="3" max="3" width="17.83203125" customWidth="1"/>
    <col min="5" max="5" width="2.6640625" style="13" customWidth="1"/>
    <col min="7" max="7" width="2.6640625" style="13" customWidth="1"/>
    <col min="9" max="9" width="2.6640625" style="13" customWidth="1"/>
    <col min="11" max="11" width="2.6640625" style="13" customWidth="1"/>
    <col min="13" max="13" width="2.6640625" style="13" customWidth="1"/>
    <col min="15" max="15" width="2.6640625" style="13" customWidth="1"/>
    <col min="17" max="17" width="2.6640625" style="13" customWidth="1"/>
    <col min="19" max="27" width="10.83203125" hidden="1" customWidth="1"/>
    <col min="28" max="28" width="10.83203125" customWidth="1"/>
    <col min="30" max="31" width="4.1640625" customWidth="1"/>
    <col min="32" max="32" width="4" customWidth="1"/>
    <col min="33" max="33" width="19" customWidth="1"/>
    <col min="34" max="34" width="16" style="13" customWidth="1"/>
  </cols>
  <sheetData>
    <row r="1" spans="1:34" ht="17.25" customHeight="1" thickBot="1" x14ac:dyDescent="0.25">
      <c r="A1" s="56" t="s">
        <v>61</v>
      </c>
    </row>
    <row r="2" spans="1:34" ht="40.5" customHeight="1" thickBot="1" x14ac:dyDescent="0.25">
      <c r="A2" s="14"/>
      <c r="B2" s="14"/>
      <c r="D2" s="98" t="s">
        <v>87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</row>
    <row r="3" spans="1:34" ht="17" thickBot="1" x14ac:dyDescent="0.25"/>
    <row r="4" spans="1:34" ht="79" customHeight="1" thickBot="1" x14ac:dyDescent="0.25">
      <c r="D4" s="95" t="s">
        <v>31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7"/>
      <c r="S4" s="24"/>
      <c r="AC4" s="13"/>
      <c r="AD4" s="23"/>
      <c r="AE4" s="23"/>
    </row>
    <row r="6" spans="1:34" ht="49" customHeight="1" thickBot="1" x14ac:dyDescent="0.25">
      <c r="B6" s="10" t="s">
        <v>1</v>
      </c>
      <c r="C6" s="10" t="s">
        <v>22</v>
      </c>
      <c r="D6" s="11" t="s">
        <v>23</v>
      </c>
      <c r="E6" s="12" t="s">
        <v>72</v>
      </c>
      <c r="F6" s="11" t="s">
        <v>24</v>
      </c>
      <c r="G6" s="12" t="s">
        <v>72</v>
      </c>
      <c r="H6" s="11" t="s">
        <v>25</v>
      </c>
      <c r="I6" s="12" t="s">
        <v>72</v>
      </c>
      <c r="J6" s="11" t="s">
        <v>26</v>
      </c>
      <c r="K6" s="25" t="s">
        <v>72</v>
      </c>
      <c r="L6" s="11" t="s">
        <v>27</v>
      </c>
      <c r="M6" s="12" t="s">
        <v>72</v>
      </c>
      <c r="N6" s="11" t="s">
        <v>28</v>
      </c>
      <c r="O6" s="12" t="s">
        <v>72</v>
      </c>
      <c r="P6" s="11" t="s">
        <v>29</v>
      </c>
      <c r="Q6" s="12" t="s">
        <v>72</v>
      </c>
      <c r="R6" s="11" t="s">
        <v>30</v>
      </c>
      <c r="U6" s="12" t="s">
        <v>23</v>
      </c>
      <c r="V6" s="12" t="s">
        <v>24</v>
      </c>
      <c r="W6" s="12" t="s">
        <v>25</v>
      </c>
      <c r="X6" s="12" t="s">
        <v>26</v>
      </c>
      <c r="Y6" s="12" t="s">
        <v>27</v>
      </c>
      <c r="Z6" s="12" t="s">
        <v>28</v>
      </c>
      <c r="AA6" s="12" t="s">
        <v>29</v>
      </c>
      <c r="AB6" s="37" t="s">
        <v>32</v>
      </c>
      <c r="AC6" s="41" t="s">
        <v>33</v>
      </c>
    </row>
    <row r="7" spans="1:34" ht="17" thickBot="1" x14ac:dyDescent="0.25">
      <c r="A7" s="36">
        <f t="array" ref="A7:A200">IFERROR(SMALL(IF(EXACT($A$1,Inscriptions!$D$2:$D$200),ROW(Inscriptions!$A$2:$A$200)),Inscriptions!$A$2:$A$200),"")</f>
        <v>67</v>
      </c>
      <c r="B7" s="15" t="str">
        <f>IFERROR(INDEX(Inscriptions!$B$1:$B$200,A7),"")</f>
        <v>Agachon</v>
      </c>
      <c r="C7" s="15" t="str">
        <f>IFERROR(INDEX(Inscriptions!$C$1:$C$200,A7),"")</f>
        <v>Carbonel Paulin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G7" s="101" t="s">
        <v>85</v>
      </c>
      <c r="AH7" s="102"/>
    </row>
    <row r="8" spans="1:34" ht="17" thickBot="1" x14ac:dyDescent="0.25">
      <c r="A8" s="36">
        <v>68</v>
      </c>
      <c r="B8" s="15" t="str">
        <f>IFERROR(INDEX(Inscriptions!$B$1:$B$200,A8),"")</f>
        <v>ATOS</v>
      </c>
      <c r="C8" s="15" t="str">
        <f>IFERROR(INDEX(Inscriptions!$C$1:$C$200,A8),"")</f>
        <v>Mauru Nicolas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81" t="s">
        <v>72</v>
      </c>
      <c r="AG8" s="78" t="s">
        <v>84</v>
      </c>
      <c r="AH8" s="79" t="s">
        <v>1</v>
      </c>
    </row>
    <row r="9" spans="1:34" ht="20" thickBot="1" x14ac:dyDescent="0.3">
      <c r="A9" s="36">
        <v>69</v>
      </c>
      <c r="B9" s="15" t="str">
        <f>IFERROR(INDEX(Inscriptions!$B$1:$B$200,A9),"")</f>
        <v>Léo Lagrange</v>
      </c>
      <c r="C9" s="15" t="str">
        <f>IFERROR(INDEX(Inscriptions!$C$1:$C$200,A9),"")</f>
        <v>Orduna Victor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85">
        <v>1</v>
      </c>
      <c r="AF9" s="75" t="e">
        <f>SMALL($AB$7:$AB$50,ROW(A1))</f>
        <v>#NUM!</v>
      </c>
      <c r="AG9" s="66" t="e">
        <f t="array" ref="AG9">INDEX($C$6:$C$50,SMALL(IF(BG=AF9,ROW(BG)-5),COUNTIF($AF$9:$AF9,AF9)))</f>
        <v>#NUM!</v>
      </c>
      <c r="AH9" s="92" t="e">
        <f>INDEX($B$6:$B$50,MATCH(AG9,$C$6:C50,0))</f>
        <v>#NUM!</v>
      </c>
    </row>
    <row r="10" spans="1:34" ht="17" thickBot="1" x14ac:dyDescent="0.25">
      <c r="A10" s="36">
        <v>70</v>
      </c>
      <c r="B10" s="15" t="str">
        <f>IFERROR(INDEX(Inscriptions!$B$1:$B$200,A10),"")</f>
        <v>CSPG</v>
      </c>
      <c r="C10" s="15" t="str">
        <f>IFERROR(INDEX(Inscriptions!$C$1:$C$200,A10),"")</f>
        <v>Fesquet Tom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84">
        <v>2</v>
      </c>
      <c r="AF10" s="76" t="e">
        <f>SMALL($AB$7:$AB$50,ROW(A2))</f>
        <v>#NUM!</v>
      </c>
      <c r="AG10" s="66" t="e">
        <f t="array" ref="AG10">INDEX($C$6:$C$50,SMALL(IF(BG=AF10,ROW(BG)-5),COUNTIF($AF$9:$AF10,AF10)))</f>
        <v>#NUM!</v>
      </c>
      <c r="AH10" s="92" t="e">
        <f>INDEX($B$6:$B$50,MATCH(AG10,$C$6:C51,0))</f>
        <v>#NUM!</v>
      </c>
    </row>
    <row r="11" spans="1:34" ht="17" thickBot="1" x14ac:dyDescent="0.25">
      <c r="A11" s="36">
        <v>71</v>
      </c>
      <c r="B11" s="15" t="str">
        <f>IFERROR(INDEX(Inscriptions!$B$1:$B$200,A11),"")</f>
        <v>Hippocampe</v>
      </c>
      <c r="C11" s="15" t="str">
        <f>IFERROR(INDEX(Inscriptions!$C$1:$C$200,A11),"")</f>
        <v>Lebars Guilhem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82">
        <v>3</v>
      </c>
      <c r="AF11" s="77" t="e">
        <f>SMALL($AB$7:$AB$50,ROW(A3))</f>
        <v>#NUM!</v>
      </c>
      <c r="AG11" s="66" t="e">
        <f t="array" ref="AG11">INDEX($C$6:$C$50,SMALL(IF(BG=AF11,ROW(BG)-5),COUNTIF($AF$9:$AF11,AF11)))</f>
        <v>#NUM!</v>
      </c>
      <c r="AH11" s="92" t="e">
        <f>INDEX($B$6:$B$50,MATCH(AG11,$C$6:C52,0))</f>
        <v>#NUM!</v>
      </c>
    </row>
    <row r="12" spans="1:34" x14ac:dyDescent="0.2">
      <c r="A12" s="13">
        <v>72</v>
      </c>
      <c r="B12" s="15" t="str">
        <f>IFERROR(INDEX(Inscriptions!$B$1:$B$200,A12),"")</f>
        <v>CSPG</v>
      </c>
      <c r="C12" s="15" t="str">
        <f>IFERROR(INDEX(Inscriptions!$C$1:$C$200,A12),"")</f>
        <v>Dubois Thomas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4" x14ac:dyDescent="0.2">
      <c r="A13" s="13">
        <v>73</v>
      </c>
      <c r="B13" s="15" t="str">
        <f>IFERROR(INDEX(Inscriptions!$B$1:$B$200,A13),"")</f>
        <v>Agachon</v>
      </c>
      <c r="C13" s="15" t="str">
        <f>IFERROR(INDEX(Inscriptions!$C$1:$C$200,A13),"")</f>
        <v>Roussel Rémy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4" x14ac:dyDescent="0.2">
      <c r="A14" s="13">
        <v>74</v>
      </c>
      <c r="B14" s="15" t="str">
        <f>IFERROR(INDEX(Inscriptions!$B$1:$B$200,A14),"")</f>
        <v>ATOS</v>
      </c>
      <c r="C14" s="15" t="str">
        <f>IFERROR(INDEX(Inscriptions!$C$1:$C$200,A14),"")</f>
        <v>Durand Johan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4" x14ac:dyDescent="0.2">
      <c r="A15" s="13">
        <v>75</v>
      </c>
      <c r="B15" s="15" t="str">
        <f>IFERROR(INDEX(Inscriptions!$B$1:$B$200,A15),"")</f>
        <v>Léo Lagrange</v>
      </c>
      <c r="C15" s="15" t="str">
        <f>IFERROR(INDEX(Inscriptions!$C$1:$C$200,A15),"")</f>
        <v>Millot Florian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4" x14ac:dyDescent="0.2">
      <c r="A16" s="13">
        <v>76</v>
      </c>
      <c r="B16" s="15" t="str">
        <f>IFERROR(INDEX(Inscriptions!$B$1:$B$200,A16),"")</f>
        <v>CSR</v>
      </c>
      <c r="C16" s="15" t="str">
        <f>IFERROR(INDEX(Inscriptions!$C$1:$C$200,A16),"")</f>
        <v>Maurel Leo</v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 x14ac:dyDescent="0.2">
      <c r="A17" s="13">
        <v>77</v>
      </c>
      <c r="B17" s="15" t="str">
        <f>IFERROR(INDEX(Inscriptions!$B$1:$B$200,A17),"")</f>
        <v>Lavaur</v>
      </c>
      <c r="C17" s="15" t="str">
        <f>IFERROR(INDEX(Inscriptions!$C$1:$C$200,A17),"")</f>
        <v>Bousquet Nicolas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 x14ac:dyDescent="0.2">
      <c r="A18" s="13">
        <v>78</v>
      </c>
      <c r="B18" s="15" t="str">
        <f>IFERROR(INDEX(Inscriptions!$B$1:$B$200,A18),"")</f>
        <v>Léo Lagrange</v>
      </c>
      <c r="C18" s="15" t="str">
        <f>IFERROR(INDEX(Inscriptions!$C$1:$C$200,A18),"")</f>
        <v>Andres Hugo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 x14ac:dyDescent="0.2">
      <c r="A19" s="13">
        <v>79</v>
      </c>
      <c r="B19" s="15" t="str">
        <f>IFERROR(INDEX(Inscriptions!$B$1:$B$200,A19),"")</f>
        <v>GPES</v>
      </c>
      <c r="C19" s="15" t="str">
        <f>IFERROR(INDEX(Inscriptions!$C$1:$C$200,A19),"")</f>
        <v>Belkacemi Naïm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 x14ac:dyDescent="0.2">
      <c r="A20" s="13">
        <v>80</v>
      </c>
      <c r="B20" s="15" t="str">
        <f>IFERROR(INDEX(Inscriptions!$B$1:$B$200,A20),"")</f>
        <v>Agachon</v>
      </c>
      <c r="C20" s="15" t="str">
        <f>IFERROR(INDEX(Inscriptions!$C$1:$C$200,A20),"")</f>
        <v>Fernandez Guillaume</v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 x14ac:dyDescent="0.2">
      <c r="A21" s="13">
        <v>81</v>
      </c>
      <c r="B21" s="15" t="str">
        <f>IFERROR(INDEX(Inscriptions!$B$1:$B$200,A21),"")</f>
        <v>Bergerac</v>
      </c>
      <c r="C21" s="15" t="str">
        <f>IFERROR(INDEX(Inscriptions!$C$1:$C$200,A21),"")</f>
        <v>El Assad Noah</v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 x14ac:dyDescent="0.2">
      <c r="A22" s="13">
        <v>82</v>
      </c>
      <c r="B22" s="15" t="str">
        <f>IFERROR(INDEX(Inscriptions!$B$1:$B$200,A22),"")</f>
        <v>Leo Lagrange</v>
      </c>
      <c r="C22" s="15" t="str">
        <f>IFERROR(INDEX(Inscriptions!$C$1:$C$200,A22),"")</f>
        <v>Milles Thibault</v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 x14ac:dyDescent="0.2">
      <c r="A23" s="13">
        <v>83</v>
      </c>
      <c r="B23" s="15" t="str">
        <f>IFERROR(INDEX(Inscriptions!$B$1:$B$200,A23),"")</f>
        <v>Capdenac</v>
      </c>
      <c r="C23" s="15" t="str">
        <f>IFERROR(INDEX(Inscriptions!$C$1:$C$200,A23),"")</f>
        <v>Auriac Germain</v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 x14ac:dyDescent="0.2">
      <c r="A24" s="13">
        <v>84</v>
      </c>
      <c r="B24" s="15" t="str">
        <f>IFERROR(INDEX(Inscriptions!$B$1:$B$200,A24),"")</f>
        <v>Agachon</v>
      </c>
      <c r="C24" s="15" t="str">
        <f>IFERROR(INDEX(Inscriptions!$C$1:$C$200,A24),"")</f>
        <v>Torra Louis</v>
      </c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 x14ac:dyDescent="0.2">
      <c r="A25" s="13">
        <v>85</v>
      </c>
      <c r="B25" s="15" t="str">
        <f>IFERROR(INDEX(Inscriptions!$B$1:$B$200,A25),"")</f>
        <v>Bergerac</v>
      </c>
      <c r="C25" s="15" t="str">
        <f>IFERROR(INDEX(Inscriptions!$C$1:$C$200,A25),"")</f>
        <v>Porcaro Dario</v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 x14ac:dyDescent="0.2">
      <c r="A26" s="13">
        <v>86</v>
      </c>
      <c r="B26" s="15" t="str">
        <f>IFERROR(INDEX(Inscriptions!$B$1:$B$200,A26),"")</f>
        <v>CSPG</v>
      </c>
      <c r="C26" s="15" t="str">
        <f>IFERROR(INDEX(Inscriptions!$C$1:$C$200,A26),"")</f>
        <v>Braun Simon</v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 x14ac:dyDescent="0.2">
      <c r="A27" s="13">
        <v>87</v>
      </c>
      <c r="B27" s="15" t="str">
        <f>IFERROR(INDEX(Inscriptions!$B$1:$B$200,A27),"")</f>
        <v>GPES</v>
      </c>
      <c r="C27" s="15" t="str">
        <f>IFERROR(INDEX(Inscriptions!$C$1:$C$200,A27),"")</f>
        <v>Lallemand Axel</v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 x14ac:dyDescent="0.2">
      <c r="A28" s="13">
        <v>88</v>
      </c>
      <c r="B28" s="15" t="str">
        <f>IFERROR(INDEX(Inscriptions!$B$1:$B$200,A28),"")</f>
        <v>CSPG</v>
      </c>
      <c r="C28" s="15" t="str">
        <f>IFERROR(INDEX(Inscriptions!$C$1:$C$200,A28),"")</f>
        <v>Remy Noe</v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 x14ac:dyDescent="0.2">
      <c r="A29" s="13">
        <v>89</v>
      </c>
      <c r="B29" s="15" t="str">
        <f>IFERROR(INDEX(Inscriptions!$B$1:$B$200,A29),"")</f>
        <v>Bergerac</v>
      </c>
      <c r="C29" s="15" t="str">
        <f>IFERROR(INDEX(Inscriptions!$C$1:$C$200,A29),"")</f>
        <v>Caratella Tom</v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 x14ac:dyDescent="0.2">
      <c r="A30" s="13">
        <v>90</v>
      </c>
      <c r="B30" s="15" t="str">
        <f>IFERROR(INDEX(Inscriptions!$B$1:$B$200,A30),"")</f>
        <v>Hippocampe</v>
      </c>
      <c r="C30" s="15" t="str">
        <f>IFERROR(INDEX(Inscriptions!$C$1:$C$200,A30),"")</f>
        <v>Pichi Enzo</v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 x14ac:dyDescent="0.2">
      <c r="A31" s="13">
        <v>91</v>
      </c>
      <c r="B31" s="15" t="str">
        <f>IFERROR(INDEX(Inscriptions!$B$1:$B$200,A31),"")</f>
        <v>CSR</v>
      </c>
      <c r="C31" s="15" t="str">
        <f>IFERROR(INDEX(Inscriptions!$C$1:$C$200,A31),"")</f>
        <v>Turlan Mathis</v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 x14ac:dyDescent="0.2">
      <c r="A32" s="13">
        <v>92</v>
      </c>
      <c r="B32" s="15">
        <f>IFERROR(INDEX(Inscriptions!$B$1:$B$200,A32),"")</f>
        <v>0</v>
      </c>
      <c r="C32" s="15">
        <f>IFERROR(INDEX(Inscriptions!$C$1:$C$200,A32),"")</f>
        <v>0</v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 x14ac:dyDescent="0.2">
      <c r="A33" s="13">
        <v>93</v>
      </c>
      <c r="B33" s="15">
        <f>IFERROR(INDEX(Inscriptions!$B$1:$B$200,A33),"")</f>
        <v>0</v>
      </c>
      <c r="C33" s="15">
        <f>IFERROR(INDEX(Inscriptions!$C$1:$C$200,A33),"")</f>
        <v>0</v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 x14ac:dyDescent="0.2">
      <c r="A34" s="13">
        <v>94</v>
      </c>
      <c r="B34" s="15">
        <f>IFERROR(INDEX(Inscriptions!$B$1:$B$200,A34),"")</f>
        <v>0</v>
      </c>
      <c r="C34" s="15">
        <f>IFERROR(INDEX(Inscriptions!$C$1:$C$200,A34),"")</f>
        <v>0</v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 x14ac:dyDescent="0.2">
      <c r="A35" s="13">
        <v>95</v>
      </c>
      <c r="B35" s="15">
        <f>IFERROR(INDEX(Inscriptions!$B$1:$B$200,A35),"")</f>
        <v>0</v>
      </c>
      <c r="C35" s="15">
        <f>IFERROR(INDEX(Inscriptions!$C$1:$C$200,A35),"")</f>
        <v>0</v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 x14ac:dyDescent="0.2">
      <c r="A36" s="13">
        <v>96</v>
      </c>
      <c r="B36" s="15">
        <f>IFERROR(INDEX(Inscriptions!$B$1:$B$200,A36),"")</f>
        <v>0</v>
      </c>
      <c r="C36" s="15">
        <f>IFERROR(INDEX(Inscriptions!$C$1:$C$200,A36),"")</f>
        <v>0</v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 x14ac:dyDescent="0.2">
      <c r="A37" s="13">
        <v>97</v>
      </c>
      <c r="B37" s="15">
        <f>IFERROR(INDEX(Inscriptions!$B$1:$B$200,A37),"")</f>
        <v>0</v>
      </c>
      <c r="C37" s="15">
        <f>IFERROR(INDEX(Inscriptions!$C$1:$C$200,A37),"")</f>
        <v>0</v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 x14ac:dyDescent="0.2">
      <c r="A38" s="13">
        <v>98</v>
      </c>
      <c r="B38" s="15">
        <f>IFERROR(INDEX(Inscriptions!$B$1:$B$200,A38),"")</f>
        <v>0</v>
      </c>
      <c r="C38" s="15">
        <f>IFERROR(INDEX(Inscriptions!$C$1:$C$200,A38),"")</f>
        <v>0</v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 x14ac:dyDescent="0.2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 x14ac:dyDescent="0.2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 x14ac:dyDescent="0.2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 x14ac:dyDescent="0.2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 x14ac:dyDescent="0.2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 x14ac:dyDescent="0.2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 x14ac:dyDescent="0.2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 x14ac:dyDescent="0.2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 x14ac:dyDescent="0.2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 x14ac:dyDescent="0.2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 x14ac:dyDescent="0.2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 x14ac:dyDescent="0.2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73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 x14ac:dyDescent="0.2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 x14ac:dyDescent="0.2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 x14ac:dyDescent="0.2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 x14ac:dyDescent="0.2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 x14ac:dyDescent="0.2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 x14ac:dyDescent="0.2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 x14ac:dyDescent="0.2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 x14ac:dyDescent="0.2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 x14ac:dyDescent="0.2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 x14ac:dyDescent="0.2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 x14ac:dyDescent="0.2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 x14ac:dyDescent="0.2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 x14ac:dyDescent="0.2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 x14ac:dyDescent="0.2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 x14ac:dyDescent="0.2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 x14ac:dyDescent="0.2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 x14ac:dyDescent="0.2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 x14ac:dyDescent="0.2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 x14ac:dyDescent="0.2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 x14ac:dyDescent="0.2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 x14ac:dyDescent="0.2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 x14ac:dyDescent="0.2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 x14ac:dyDescent="0.2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 x14ac:dyDescent="0.2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 x14ac:dyDescent="0.2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 x14ac:dyDescent="0.2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 x14ac:dyDescent="0.2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 x14ac:dyDescent="0.2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 x14ac:dyDescent="0.2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 x14ac:dyDescent="0.2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 x14ac:dyDescent="0.2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 x14ac:dyDescent="0.2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 x14ac:dyDescent="0.2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 x14ac:dyDescent="0.2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 x14ac:dyDescent="0.2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 x14ac:dyDescent="0.2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 x14ac:dyDescent="0.2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 x14ac:dyDescent="0.2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 x14ac:dyDescent="0.2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 x14ac:dyDescent="0.2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 x14ac:dyDescent="0.2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 x14ac:dyDescent="0.2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 x14ac:dyDescent="0.2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 x14ac:dyDescent="0.2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 x14ac:dyDescent="0.2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 x14ac:dyDescent="0.2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 x14ac:dyDescent="0.2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 x14ac:dyDescent="0.2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 x14ac:dyDescent="0.2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 x14ac:dyDescent="0.2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 x14ac:dyDescent="0.2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 x14ac:dyDescent="0.2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 x14ac:dyDescent="0.2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 x14ac:dyDescent="0.2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 x14ac:dyDescent="0.2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 x14ac:dyDescent="0.2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 x14ac:dyDescent="0.2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 x14ac:dyDescent="0.2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 x14ac:dyDescent="0.2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 x14ac:dyDescent="0.2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 x14ac:dyDescent="0.2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 x14ac:dyDescent="0.2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 x14ac:dyDescent="0.2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 x14ac:dyDescent="0.2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 x14ac:dyDescent="0.2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 x14ac:dyDescent="0.2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 x14ac:dyDescent="0.2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 x14ac:dyDescent="0.2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 x14ac:dyDescent="0.2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 x14ac:dyDescent="0.2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 x14ac:dyDescent="0.2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 x14ac:dyDescent="0.2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 x14ac:dyDescent="0.2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 x14ac:dyDescent="0.2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 x14ac:dyDescent="0.2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 x14ac:dyDescent="0.2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 x14ac:dyDescent="0.2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 x14ac:dyDescent="0.2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 x14ac:dyDescent="0.2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 x14ac:dyDescent="0.2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 x14ac:dyDescent="0.2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 x14ac:dyDescent="0.2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 x14ac:dyDescent="0.2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 x14ac:dyDescent="0.2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 x14ac:dyDescent="0.2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 x14ac:dyDescent="0.2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 x14ac:dyDescent="0.2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 x14ac:dyDescent="0.2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 x14ac:dyDescent="0.2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 x14ac:dyDescent="0.2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 x14ac:dyDescent="0.2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 x14ac:dyDescent="0.2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 x14ac:dyDescent="0.2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 x14ac:dyDescent="0.2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 x14ac:dyDescent="0.2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 x14ac:dyDescent="0.2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 x14ac:dyDescent="0.2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 x14ac:dyDescent="0.2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 x14ac:dyDescent="0.2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 x14ac:dyDescent="0.2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 x14ac:dyDescent="0.2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 x14ac:dyDescent="0.2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 x14ac:dyDescent="0.2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 x14ac:dyDescent="0.2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 x14ac:dyDescent="0.2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 x14ac:dyDescent="0.2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 x14ac:dyDescent="0.2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 x14ac:dyDescent="0.2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 x14ac:dyDescent="0.2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 x14ac:dyDescent="0.2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 x14ac:dyDescent="0.2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 x14ac:dyDescent="0.2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 x14ac:dyDescent="0.2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 x14ac:dyDescent="0.2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 x14ac:dyDescent="0.2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 x14ac:dyDescent="0.2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 x14ac:dyDescent="0.2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 x14ac:dyDescent="0.2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 x14ac:dyDescent="0.2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 x14ac:dyDescent="0.2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 x14ac:dyDescent="0.2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 x14ac:dyDescent="0.2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 x14ac:dyDescent="0.2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 x14ac:dyDescent="0.2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 x14ac:dyDescent="0.2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 x14ac:dyDescent="0.2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 x14ac:dyDescent="0.2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 x14ac:dyDescent="0.2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 x14ac:dyDescent="0.2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 x14ac:dyDescent="0.2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 x14ac:dyDescent="0.2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 x14ac:dyDescent="0.2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 x14ac:dyDescent="0.2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 x14ac:dyDescent="0.2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 x14ac:dyDescent="0.2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 x14ac:dyDescent="0.2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 x14ac:dyDescent="0.2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 x14ac:dyDescent="0.2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 x14ac:dyDescent="0.2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 x14ac:dyDescent="0.2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 x14ac:dyDescent="0.2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 x14ac:dyDescent="0.2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 x14ac:dyDescent="0.2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 x14ac:dyDescent="0.2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 x14ac:dyDescent="0.2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 x14ac:dyDescent="0.2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 x14ac:dyDescent="0.2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 x14ac:dyDescent="0.2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 x14ac:dyDescent="0.2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 x14ac:dyDescent="0.2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sheetProtection password="B635" sheet="1" objects="1" scenarios="1"/>
  <mergeCells count="3">
    <mergeCell ref="D2:R2"/>
    <mergeCell ref="D4:R4"/>
    <mergeCell ref="AG7:AH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6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showZeros="0" topLeftCell="B1" zoomScale="110" zoomScaleNormal="110" zoomScalePageLayoutView="110" workbookViewId="0">
      <pane ySplit="6" topLeftCell="A7" activePane="bottomLeft" state="frozen"/>
      <selection activeCell="A2" sqref="A2"/>
      <selection pane="bottomLeft" activeCell="P9" sqref="P9"/>
    </sheetView>
  </sheetViews>
  <sheetFormatPr baseColWidth="10" defaultRowHeight="16" x14ac:dyDescent="0.2"/>
  <cols>
    <col min="1" max="1" width="0" style="13" hidden="1" customWidth="1"/>
    <col min="3" max="3" width="17.83203125" customWidth="1"/>
    <col min="5" max="5" width="2.6640625" style="13" customWidth="1"/>
    <col min="7" max="7" width="4" style="13" customWidth="1"/>
    <col min="9" max="9" width="2.6640625" style="13" customWidth="1"/>
    <col min="11" max="11" width="2.6640625" style="13" customWidth="1"/>
    <col min="13" max="13" width="2.6640625" style="13" customWidth="1"/>
    <col min="15" max="15" width="2.6640625" style="13" customWidth="1"/>
    <col min="17" max="17" width="2.6640625" style="13" customWidth="1"/>
    <col min="19" max="27" width="10.83203125" hidden="1" customWidth="1"/>
    <col min="28" max="28" width="10.83203125" customWidth="1"/>
    <col min="30" max="31" width="4.33203125" customWidth="1"/>
    <col min="32" max="32" width="3.83203125" customWidth="1"/>
    <col min="33" max="33" width="16.5" customWidth="1"/>
    <col min="34" max="34" width="15.6640625" style="13" customWidth="1"/>
  </cols>
  <sheetData>
    <row r="1" spans="1:34" ht="17.25" customHeight="1" thickBot="1" x14ac:dyDescent="0.25">
      <c r="A1" s="56" t="s">
        <v>66</v>
      </c>
    </row>
    <row r="2" spans="1:34" ht="40.5" customHeight="1" thickBot="1" x14ac:dyDescent="0.25">
      <c r="A2" s="14"/>
      <c r="B2" s="14"/>
      <c r="D2" s="98" t="s">
        <v>87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</row>
    <row r="3" spans="1:34" ht="17" thickBot="1" x14ac:dyDescent="0.25"/>
    <row r="4" spans="1:34" ht="79" customHeight="1" thickBot="1" x14ac:dyDescent="0.25">
      <c r="D4" s="95" t="s">
        <v>31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7"/>
      <c r="S4" s="24"/>
      <c r="AC4" s="13"/>
      <c r="AD4" s="23"/>
      <c r="AE4" s="23"/>
    </row>
    <row r="6" spans="1:34" ht="49" customHeight="1" thickBot="1" x14ac:dyDescent="0.25">
      <c r="B6" s="10" t="s">
        <v>1</v>
      </c>
      <c r="C6" s="10" t="s">
        <v>22</v>
      </c>
      <c r="D6" s="11" t="s">
        <v>23</v>
      </c>
      <c r="E6" s="12" t="s">
        <v>72</v>
      </c>
      <c r="F6" s="11" t="s">
        <v>179</v>
      </c>
      <c r="G6" s="72" t="s">
        <v>72</v>
      </c>
      <c r="H6" s="11" t="s">
        <v>25</v>
      </c>
      <c r="I6" s="12" t="s">
        <v>72</v>
      </c>
      <c r="J6" s="11" t="s">
        <v>26</v>
      </c>
      <c r="K6" s="25" t="s">
        <v>72</v>
      </c>
      <c r="L6" s="11" t="s">
        <v>27</v>
      </c>
      <c r="M6" s="12" t="s">
        <v>72</v>
      </c>
      <c r="N6" s="11" t="s">
        <v>28</v>
      </c>
      <c r="O6" s="12" t="s">
        <v>72</v>
      </c>
      <c r="P6" s="11" t="s">
        <v>180</v>
      </c>
      <c r="Q6" s="12" t="s">
        <v>72</v>
      </c>
      <c r="R6" s="11" t="s">
        <v>30</v>
      </c>
      <c r="U6" s="12" t="s">
        <v>23</v>
      </c>
      <c r="V6" s="12" t="s">
        <v>24</v>
      </c>
      <c r="W6" s="12" t="s">
        <v>25</v>
      </c>
      <c r="X6" s="12" t="s">
        <v>26</v>
      </c>
      <c r="Y6" s="12" t="s">
        <v>27</v>
      </c>
      <c r="Z6" s="12" t="s">
        <v>28</v>
      </c>
      <c r="AA6" s="12" t="s">
        <v>29</v>
      </c>
      <c r="AB6" s="37" t="s">
        <v>32</v>
      </c>
      <c r="AC6" s="41" t="s">
        <v>33</v>
      </c>
    </row>
    <row r="7" spans="1:34" ht="17" thickBot="1" x14ac:dyDescent="0.25">
      <c r="A7" s="36">
        <f t="array" ref="A7:A200">IFERROR(SMALL(IF(EXACT($A$1,Inscriptions!$D$2:$D$200),ROW(Inscriptions!$A$2:$A$200)),Inscriptions!$A$2:$A$200),"")</f>
        <v>99</v>
      </c>
      <c r="B7" s="15" t="str">
        <f>IFERROR(INDEX(Inscriptions!$B$1:$B$200,A7),"")</f>
        <v>ATOS</v>
      </c>
      <c r="C7" s="15" t="str">
        <f>IFERROR(INDEX(Inscriptions!$C$1:$C$200,A7),"")</f>
        <v>Bertand Margaux</v>
      </c>
      <c r="D7" s="42"/>
      <c r="E7" s="29" t="str">
        <f>EQUATION</f>
        <v/>
      </c>
      <c r="F7" s="47"/>
      <c r="G7" s="32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G7" s="101" t="s">
        <v>85</v>
      </c>
      <c r="AH7" s="102"/>
    </row>
    <row r="8" spans="1:34" ht="17" thickBot="1" x14ac:dyDescent="0.25">
      <c r="A8" s="36">
        <v>100</v>
      </c>
      <c r="B8" s="15" t="str">
        <f>IFERROR(INDEX(Inscriptions!$B$1:$B$200,A8),"")</f>
        <v>Rouquayrol</v>
      </c>
      <c r="C8" s="15" t="str">
        <f>IFERROR(INDEX(Inscriptions!$C$1:$C$200,A8),"")</f>
        <v>Migayrou Emma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81" t="s">
        <v>72</v>
      </c>
      <c r="AG8" s="78" t="s">
        <v>84</v>
      </c>
      <c r="AH8" s="79" t="s">
        <v>1</v>
      </c>
    </row>
    <row r="9" spans="1:34" ht="20" thickBot="1" x14ac:dyDescent="0.3">
      <c r="A9" s="36">
        <v>101</v>
      </c>
      <c r="B9" s="15" t="str">
        <f>IFERROR(INDEX(Inscriptions!$B$1:$B$200,A9),"")</f>
        <v>Colomiers</v>
      </c>
      <c r="C9" s="15" t="str">
        <f>IFERROR(INDEX(Inscriptions!$C$1:$C$200,A9),"")</f>
        <v>Herubel Loïse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85">
        <v>1</v>
      </c>
      <c r="AF9" s="75" t="e">
        <f>SMALL($AB$7:$AB$50,ROW(A1))</f>
        <v>#NUM!</v>
      </c>
      <c r="AG9" s="66" t="e">
        <f t="array" ref="AG9">INDEX($C$6:$C$50,SMALL(IF(BF=AF9,ROW(BF)-5),COUNTIF($AF$9:$AF9,AF9)))</f>
        <v>#NUM!</v>
      </c>
      <c r="AH9" s="92" t="e">
        <f>INDEX($B$6:$B$50,MATCH(AG9,$C$6:C50,0))</f>
        <v>#NUM!</v>
      </c>
    </row>
    <row r="10" spans="1:34" ht="17" thickBot="1" x14ac:dyDescent="0.25">
      <c r="A10" s="36">
        <v>102</v>
      </c>
      <c r="B10" s="15" t="str">
        <f>IFERROR(INDEX(Inscriptions!$B$1:$B$200,A10),"")</f>
        <v>Hippocampe</v>
      </c>
      <c r="C10" s="15" t="str">
        <f>IFERROR(INDEX(Inscriptions!$C$1:$C$200,A10),"")</f>
        <v>Crette Lilou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84">
        <v>2</v>
      </c>
      <c r="AF10" s="76" t="e">
        <f>SMALL($AB$7:$AB$50,ROW(A2))</f>
        <v>#NUM!</v>
      </c>
      <c r="AG10" s="66" t="e">
        <f t="array" ref="AG10">INDEX($C$6:$C$50,SMALL(IF(BF=AF10,ROW(BF)-5),COUNTIF($AF$9:$AF10,AF10)))</f>
        <v>#NUM!</v>
      </c>
      <c r="AH10" s="92" t="e">
        <f>INDEX($B$6:$B$50,MATCH(AG10,$C$6:C51,0))</f>
        <v>#NUM!</v>
      </c>
    </row>
    <row r="11" spans="1:34" ht="17" thickBot="1" x14ac:dyDescent="0.25">
      <c r="A11" s="36">
        <v>103</v>
      </c>
      <c r="B11" s="15" t="str">
        <f>IFERROR(INDEX(Inscriptions!$B$1:$B$200,A11),"")</f>
        <v>Gaillac</v>
      </c>
      <c r="C11" s="15" t="str">
        <f>IFERROR(INDEX(Inscriptions!$C$1:$C$200,A11),"")</f>
        <v>Puech Selena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82">
        <v>3</v>
      </c>
      <c r="AF11" s="77" t="e">
        <f>SMALL($AB$7:$AB$50,ROW(A3))</f>
        <v>#NUM!</v>
      </c>
      <c r="AG11" s="66" t="e">
        <f t="array" ref="AG11">INDEX($C$6:$C$50,SMALL(IF(BF=AF11,ROW(BF)-5),COUNTIF($AF$9:$AF11,AF11)))</f>
        <v>#NUM!</v>
      </c>
      <c r="AH11" s="92" t="e">
        <f>INDEX($B$6:$B$50,MATCH(AG11,$C$6:C52,0))</f>
        <v>#NUM!</v>
      </c>
    </row>
    <row r="12" spans="1:34" x14ac:dyDescent="0.2">
      <c r="A12" s="13">
        <v>104</v>
      </c>
      <c r="B12" s="15" t="str">
        <f>IFERROR(INDEX(Inscriptions!$B$1:$B$200,A12),"")</f>
        <v>Léo Lagrange</v>
      </c>
      <c r="C12" s="15" t="str">
        <f>IFERROR(INDEX(Inscriptions!$C$1:$C$200,A12),"")</f>
        <v>Coustham Maiewenn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4" x14ac:dyDescent="0.2">
      <c r="A13" s="13">
        <v>105</v>
      </c>
      <c r="B13" s="15">
        <f>IFERROR(INDEX(Inscriptions!$B$1:$B$200,A13),"")</f>
        <v>0</v>
      </c>
      <c r="C13" s="15">
        <f>IFERROR(INDEX(Inscriptions!$C$1:$C$200,A13),"")</f>
        <v>0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4" x14ac:dyDescent="0.2">
      <c r="A14" s="13">
        <v>106</v>
      </c>
      <c r="B14" s="15">
        <f>IFERROR(INDEX(Inscriptions!$B$1:$B$200,A14),"")</f>
        <v>0</v>
      </c>
      <c r="C14" s="15">
        <f>IFERROR(INDEX(Inscriptions!$C$1:$C$200,A14),"")</f>
        <v>0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4" x14ac:dyDescent="0.2">
      <c r="A15" s="13">
        <v>107</v>
      </c>
      <c r="B15" s="15">
        <f>IFERROR(INDEX(Inscriptions!$B$1:$B$200,A15),"")</f>
        <v>0</v>
      </c>
      <c r="C15" s="15">
        <f>IFERROR(INDEX(Inscriptions!$C$1:$C$200,A15),"")</f>
        <v>0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4" x14ac:dyDescent="0.2">
      <c r="A16" s="13">
        <v>108</v>
      </c>
      <c r="B16" s="15">
        <f>IFERROR(INDEX(Inscriptions!$B$1:$B$200,A16),"")</f>
        <v>0</v>
      </c>
      <c r="C16" s="15">
        <f>IFERROR(INDEX(Inscriptions!$C$1:$C$200,A16),"")</f>
        <v>0</v>
      </c>
      <c r="D16" s="43"/>
      <c r="E16" s="31" t="str">
        <f t="shared" si="15"/>
        <v/>
      </c>
      <c r="F16" s="44"/>
      <c r="G16" s="32" t="str">
        <f t="shared" si="0"/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 x14ac:dyDescent="0.2">
      <c r="A17" s="13">
        <v>109</v>
      </c>
      <c r="B17" s="15">
        <f>IFERROR(INDEX(Inscriptions!$B$1:$B$200,A17),"")</f>
        <v>0</v>
      </c>
      <c r="C17" s="15">
        <f>IFERROR(INDEX(Inscriptions!$C$1:$C$200,A17),"")</f>
        <v>0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 x14ac:dyDescent="0.2">
      <c r="A18" s="13">
        <v>110</v>
      </c>
      <c r="B18" s="15">
        <f>IFERROR(INDEX(Inscriptions!$B$1:$B$200,A18),"")</f>
        <v>0</v>
      </c>
      <c r="C18" s="15">
        <f>IFERROR(INDEX(Inscriptions!$C$1:$C$200,A18),"")</f>
        <v>0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 x14ac:dyDescent="0.2">
      <c r="A19" s="13">
        <v>111</v>
      </c>
      <c r="B19" s="15">
        <f>IFERROR(INDEX(Inscriptions!$B$1:$B$200,A19),"")</f>
        <v>0</v>
      </c>
      <c r="C19" s="15">
        <f>IFERROR(INDEX(Inscriptions!$C$1:$C$200,A19),"")</f>
        <v>0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 x14ac:dyDescent="0.2">
      <c r="A20" s="13">
        <v>112</v>
      </c>
      <c r="B20" s="15">
        <f>IFERROR(INDEX(Inscriptions!$B$1:$B$200,A20),"")</f>
        <v>0</v>
      </c>
      <c r="C20" s="15">
        <f>IFERROR(INDEX(Inscriptions!$C$1:$C$200,A20),"")</f>
        <v>0</v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 x14ac:dyDescent="0.2">
      <c r="A21" s="13">
        <v>113</v>
      </c>
      <c r="B21" s="15">
        <f>IFERROR(INDEX(Inscriptions!$B$1:$B$200,A21),"")</f>
        <v>0</v>
      </c>
      <c r="C21" s="15">
        <f>IFERROR(INDEX(Inscriptions!$C$1:$C$200,A21),"")</f>
        <v>0</v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 x14ac:dyDescent="0.2">
      <c r="A22" s="13">
        <v>114</v>
      </c>
      <c r="B22" s="15">
        <f>IFERROR(INDEX(Inscriptions!$B$1:$B$200,A22),"")</f>
        <v>0</v>
      </c>
      <c r="C22" s="15">
        <f>IFERROR(INDEX(Inscriptions!$C$1:$C$200,A22),"")</f>
        <v>0</v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 x14ac:dyDescent="0.2">
      <c r="A23" s="13">
        <v>115</v>
      </c>
      <c r="B23" s="15">
        <f>IFERROR(INDEX(Inscriptions!$B$1:$B$200,A23),"")</f>
        <v>0</v>
      </c>
      <c r="C23" s="15">
        <f>IFERROR(INDEX(Inscriptions!$C$1:$C$200,A23),"")</f>
        <v>0</v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 x14ac:dyDescent="0.2">
      <c r="A24" s="13">
        <v>116</v>
      </c>
      <c r="B24" s="15">
        <f>IFERROR(INDEX(Inscriptions!$B$1:$B$200,A24),"")</f>
        <v>0</v>
      </c>
      <c r="C24" s="15">
        <f>IFERROR(INDEX(Inscriptions!$C$1:$C$200,A24),"")</f>
        <v>0</v>
      </c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 x14ac:dyDescent="0.2">
      <c r="A25" s="13">
        <v>117</v>
      </c>
      <c r="B25" s="15">
        <f>IFERROR(INDEX(Inscriptions!$B$1:$B$200,A25),"")</f>
        <v>0</v>
      </c>
      <c r="C25" s="15">
        <f>IFERROR(INDEX(Inscriptions!$C$1:$C$200,A25),"")</f>
        <v>0</v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 x14ac:dyDescent="0.2">
      <c r="A26" s="13">
        <v>118</v>
      </c>
      <c r="B26" s="15">
        <f>IFERROR(INDEX(Inscriptions!$B$1:$B$200,A26),"")</f>
        <v>0</v>
      </c>
      <c r="C26" s="15">
        <f>IFERROR(INDEX(Inscriptions!$C$1:$C$200,A26),"")</f>
        <v>0</v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 x14ac:dyDescent="0.2">
      <c r="A27" s="13">
        <v>119</v>
      </c>
      <c r="B27" s="15">
        <f>IFERROR(INDEX(Inscriptions!$B$1:$B$200,A27),"")</f>
        <v>0</v>
      </c>
      <c r="C27" s="15">
        <f>IFERROR(INDEX(Inscriptions!$C$1:$C$200,A27),"")</f>
        <v>0</v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 x14ac:dyDescent="0.2">
      <c r="A28" s="13">
        <v>120</v>
      </c>
      <c r="B28" s="15">
        <f>IFERROR(INDEX(Inscriptions!$B$1:$B$200,A28),"")</f>
        <v>0</v>
      </c>
      <c r="C28" s="15">
        <f>IFERROR(INDEX(Inscriptions!$C$1:$C$200,A28),"")</f>
        <v>0</v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 x14ac:dyDescent="0.2">
      <c r="A29" s="13">
        <v>121</v>
      </c>
      <c r="B29" s="15">
        <f>IFERROR(INDEX(Inscriptions!$B$1:$B$200,A29),"")</f>
        <v>0</v>
      </c>
      <c r="C29" s="15">
        <f>IFERROR(INDEX(Inscriptions!$C$1:$C$200,A29),"")</f>
        <v>0</v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 x14ac:dyDescent="0.2">
      <c r="A30" s="13">
        <v>122</v>
      </c>
      <c r="B30" s="15">
        <f>IFERROR(INDEX(Inscriptions!$B$1:$B$200,A30),"")</f>
        <v>0</v>
      </c>
      <c r="C30" s="15">
        <f>IFERROR(INDEX(Inscriptions!$C$1:$C$200,A30),"")</f>
        <v>0</v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 x14ac:dyDescent="0.2">
      <c r="A31" s="13">
        <v>123</v>
      </c>
      <c r="B31" s="15">
        <f>IFERROR(INDEX(Inscriptions!$B$1:$B$200,A31),"")</f>
        <v>0</v>
      </c>
      <c r="C31" s="15">
        <f>IFERROR(INDEX(Inscriptions!$C$1:$C$200,A31),"")</f>
        <v>0</v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 x14ac:dyDescent="0.2">
      <c r="A32" s="13">
        <v>124</v>
      </c>
      <c r="B32" s="15">
        <f>IFERROR(INDEX(Inscriptions!$B$1:$B$200,A32),"")</f>
        <v>0</v>
      </c>
      <c r="C32" s="15">
        <f>IFERROR(INDEX(Inscriptions!$C$1:$C$200,A32),"")</f>
        <v>0</v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 x14ac:dyDescent="0.2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 x14ac:dyDescent="0.2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 x14ac:dyDescent="0.2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 x14ac:dyDescent="0.2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 x14ac:dyDescent="0.2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 x14ac:dyDescent="0.2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 x14ac:dyDescent="0.2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 x14ac:dyDescent="0.2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 x14ac:dyDescent="0.2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 x14ac:dyDescent="0.2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 x14ac:dyDescent="0.2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 x14ac:dyDescent="0.2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 x14ac:dyDescent="0.2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 x14ac:dyDescent="0.2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 x14ac:dyDescent="0.2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 x14ac:dyDescent="0.2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 x14ac:dyDescent="0.2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 x14ac:dyDescent="0.2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70"/>
      <c r="G50" s="73" t="str">
        <f t="shared" si="0"/>
        <v/>
      </c>
      <c r="H50" s="71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 x14ac:dyDescent="0.2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 x14ac:dyDescent="0.2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 x14ac:dyDescent="0.2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 x14ac:dyDescent="0.2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 x14ac:dyDescent="0.2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 x14ac:dyDescent="0.2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 x14ac:dyDescent="0.2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 x14ac:dyDescent="0.2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 x14ac:dyDescent="0.2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 x14ac:dyDescent="0.2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 x14ac:dyDescent="0.2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 x14ac:dyDescent="0.2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 x14ac:dyDescent="0.2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 x14ac:dyDescent="0.2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 x14ac:dyDescent="0.2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 x14ac:dyDescent="0.2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 x14ac:dyDescent="0.2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 x14ac:dyDescent="0.2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 x14ac:dyDescent="0.2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 x14ac:dyDescent="0.2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 x14ac:dyDescent="0.2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 x14ac:dyDescent="0.2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 x14ac:dyDescent="0.2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 x14ac:dyDescent="0.2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 x14ac:dyDescent="0.2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 x14ac:dyDescent="0.2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 x14ac:dyDescent="0.2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 x14ac:dyDescent="0.2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 x14ac:dyDescent="0.2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 x14ac:dyDescent="0.2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 x14ac:dyDescent="0.2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 x14ac:dyDescent="0.2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 x14ac:dyDescent="0.2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 x14ac:dyDescent="0.2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 x14ac:dyDescent="0.2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 x14ac:dyDescent="0.2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 x14ac:dyDescent="0.2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 x14ac:dyDescent="0.2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 x14ac:dyDescent="0.2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 x14ac:dyDescent="0.2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 x14ac:dyDescent="0.2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 x14ac:dyDescent="0.2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 x14ac:dyDescent="0.2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 x14ac:dyDescent="0.2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 x14ac:dyDescent="0.2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 x14ac:dyDescent="0.2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 x14ac:dyDescent="0.2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 x14ac:dyDescent="0.2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 x14ac:dyDescent="0.2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 x14ac:dyDescent="0.2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 x14ac:dyDescent="0.2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 x14ac:dyDescent="0.2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 x14ac:dyDescent="0.2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 x14ac:dyDescent="0.2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 x14ac:dyDescent="0.2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 x14ac:dyDescent="0.2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 x14ac:dyDescent="0.2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 x14ac:dyDescent="0.2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 x14ac:dyDescent="0.2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 x14ac:dyDescent="0.2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 x14ac:dyDescent="0.2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 x14ac:dyDescent="0.2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 x14ac:dyDescent="0.2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 x14ac:dyDescent="0.2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 x14ac:dyDescent="0.2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 x14ac:dyDescent="0.2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 x14ac:dyDescent="0.2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 x14ac:dyDescent="0.2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 x14ac:dyDescent="0.2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 x14ac:dyDescent="0.2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 x14ac:dyDescent="0.2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 x14ac:dyDescent="0.2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 x14ac:dyDescent="0.2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 x14ac:dyDescent="0.2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 x14ac:dyDescent="0.2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 x14ac:dyDescent="0.2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 x14ac:dyDescent="0.2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 x14ac:dyDescent="0.2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 x14ac:dyDescent="0.2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 x14ac:dyDescent="0.2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 x14ac:dyDescent="0.2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 x14ac:dyDescent="0.2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 x14ac:dyDescent="0.2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 x14ac:dyDescent="0.2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 x14ac:dyDescent="0.2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 x14ac:dyDescent="0.2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 x14ac:dyDescent="0.2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 x14ac:dyDescent="0.2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 x14ac:dyDescent="0.2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 x14ac:dyDescent="0.2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 x14ac:dyDescent="0.2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 x14ac:dyDescent="0.2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 x14ac:dyDescent="0.2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 x14ac:dyDescent="0.2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 x14ac:dyDescent="0.2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 x14ac:dyDescent="0.2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 x14ac:dyDescent="0.2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 x14ac:dyDescent="0.2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 x14ac:dyDescent="0.2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 x14ac:dyDescent="0.2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 x14ac:dyDescent="0.2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 x14ac:dyDescent="0.2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 x14ac:dyDescent="0.2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 x14ac:dyDescent="0.2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 x14ac:dyDescent="0.2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 x14ac:dyDescent="0.2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 x14ac:dyDescent="0.2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 x14ac:dyDescent="0.2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 x14ac:dyDescent="0.2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 x14ac:dyDescent="0.2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 x14ac:dyDescent="0.2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 x14ac:dyDescent="0.2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 x14ac:dyDescent="0.2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 x14ac:dyDescent="0.2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 x14ac:dyDescent="0.2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 x14ac:dyDescent="0.2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 x14ac:dyDescent="0.2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 x14ac:dyDescent="0.2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 x14ac:dyDescent="0.2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 x14ac:dyDescent="0.2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 x14ac:dyDescent="0.2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 x14ac:dyDescent="0.2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 x14ac:dyDescent="0.2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 x14ac:dyDescent="0.2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 x14ac:dyDescent="0.2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 x14ac:dyDescent="0.2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 x14ac:dyDescent="0.2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 x14ac:dyDescent="0.2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 x14ac:dyDescent="0.2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 x14ac:dyDescent="0.2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 x14ac:dyDescent="0.2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 x14ac:dyDescent="0.2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 x14ac:dyDescent="0.2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 x14ac:dyDescent="0.2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 x14ac:dyDescent="0.2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 x14ac:dyDescent="0.2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 x14ac:dyDescent="0.2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 x14ac:dyDescent="0.2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 x14ac:dyDescent="0.2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 x14ac:dyDescent="0.2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 x14ac:dyDescent="0.2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 x14ac:dyDescent="0.2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 x14ac:dyDescent="0.2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 x14ac:dyDescent="0.2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 x14ac:dyDescent="0.2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 x14ac:dyDescent="0.2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 x14ac:dyDescent="0.2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 x14ac:dyDescent="0.2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 x14ac:dyDescent="0.2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 x14ac:dyDescent="0.2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sheetProtection password="B635" sheet="1" objects="1" scenarios="1"/>
  <mergeCells count="3">
    <mergeCell ref="D2:R2"/>
    <mergeCell ref="D4:R4"/>
    <mergeCell ref="AG7:AH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5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showZeros="0" topLeftCell="B1" zoomScale="110" zoomScaleNormal="110" zoomScalePageLayoutView="110" workbookViewId="0">
      <pane ySplit="6" topLeftCell="A21" activePane="bottomLeft" state="frozen"/>
      <selection activeCell="A2" sqref="A2"/>
      <selection pane="bottomLeft" activeCell="D28" sqref="D28"/>
    </sheetView>
  </sheetViews>
  <sheetFormatPr baseColWidth="10" defaultRowHeight="16" x14ac:dyDescent="0.2"/>
  <cols>
    <col min="1" max="1" width="0" style="13" hidden="1" customWidth="1"/>
    <col min="3" max="3" width="17.83203125" customWidth="1"/>
    <col min="5" max="5" width="2.6640625" style="13" customWidth="1"/>
    <col min="7" max="7" width="2.6640625" style="13" customWidth="1"/>
    <col min="9" max="9" width="2.6640625" style="13" customWidth="1"/>
    <col min="11" max="11" width="2.6640625" style="13" customWidth="1"/>
    <col min="13" max="13" width="2.6640625" style="13" customWidth="1"/>
    <col min="15" max="15" width="2.6640625" style="13" customWidth="1"/>
    <col min="17" max="17" width="2.6640625" style="13" customWidth="1"/>
    <col min="19" max="27" width="10.83203125" hidden="1" customWidth="1"/>
    <col min="28" max="28" width="10.83203125" customWidth="1"/>
    <col min="30" max="31" width="3.6640625" customWidth="1"/>
    <col min="32" max="32" width="3.83203125" customWidth="1"/>
    <col min="33" max="33" width="16" customWidth="1"/>
    <col min="34" max="34" width="17.1640625" style="13" customWidth="1"/>
  </cols>
  <sheetData>
    <row r="1" spans="1:34" ht="17.25" customHeight="1" thickBot="1" x14ac:dyDescent="0.25">
      <c r="A1" s="56" t="s">
        <v>17</v>
      </c>
    </row>
    <row r="2" spans="1:34" ht="40.5" customHeight="1" thickBot="1" x14ac:dyDescent="0.25">
      <c r="A2" s="14"/>
      <c r="B2" s="14"/>
      <c r="D2" s="98" t="s">
        <v>87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</row>
    <row r="3" spans="1:34" ht="17" thickBot="1" x14ac:dyDescent="0.25"/>
    <row r="4" spans="1:34" ht="79" customHeight="1" thickBot="1" x14ac:dyDescent="0.25">
      <c r="D4" s="95" t="s">
        <v>31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7"/>
      <c r="S4" s="24"/>
      <c r="AC4" s="13"/>
      <c r="AD4" s="23"/>
      <c r="AE4" s="23"/>
    </row>
    <row r="6" spans="1:34" ht="49" customHeight="1" thickBot="1" x14ac:dyDescent="0.25">
      <c r="B6" s="10" t="s">
        <v>1</v>
      </c>
      <c r="C6" s="10" t="s">
        <v>22</v>
      </c>
      <c r="D6" s="11" t="s">
        <v>23</v>
      </c>
      <c r="E6" s="12" t="s">
        <v>72</v>
      </c>
      <c r="F6" s="11" t="s">
        <v>181</v>
      </c>
      <c r="G6" s="12" t="s">
        <v>72</v>
      </c>
      <c r="H6" s="11" t="s">
        <v>25</v>
      </c>
      <c r="I6" s="12" t="s">
        <v>72</v>
      </c>
      <c r="J6" s="11" t="s">
        <v>26</v>
      </c>
      <c r="K6" s="25" t="s">
        <v>72</v>
      </c>
      <c r="L6" s="11" t="s">
        <v>182</v>
      </c>
      <c r="M6" s="12" t="s">
        <v>72</v>
      </c>
      <c r="N6" s="11" t="s">
        <v>28</v>
      </c>
      <c r="O6" s="12" t="s">
        <v>72</v>
      </c>
      <c r="P6" s="11" t="s">
        <v>29</v>
      </c>
      <c r="Q6" s="12" t="s">
        <v>72</v>
      </c>
      <c r="R6" s="11" t="s">
        <v>30</v>
      </c>
      <c r="U6" s="12" t="s">
        <v>23</v>
      </c>
      <c r="V6" s="12" t="s">
        <v>24</v>
      </c>
      <c r="W6" s="12" t="s">
        <v>25</v>
      </c>
      <c r="X6" s="12" t="s">
        <v>26</v>
      </c>
      <c r="Y6" s="12" t="s">
        <v>27</v>
      </c>
      <c r="Z6" s="12" t="s">
        <v>28</v>
      </c>
      <c r="AA6" s="12" t="s">
        <v>29</v>
      </c>
      <c r="AB6" s="37" t="s">
        <v>32</v>
      </c>
      <c r="AC6" s="41" t="s">
        <v>33</v>
      </c>
    </row>
    <row r="7" spans="1:34" ht="17" thickBot="1" x14ac:dyDescent="0.25">
      <c r="A7" s="36">
        <f t="array" ref="A7:A200">IFERROR(SMALL(IF(EXACT($A$1,Inscriptions!$D$2:$D$200),ROW(Inscriptions!$A$2:$A$200)),Inscriptions!$A$2:$A$200),"")</f>
        <v>125</v>
      </c>
      <c r="B7" s="15" t="str">
        <f>IFERROR(INDEX(Inscriptions!$B$1:$B$200,A7),"")</f>
        <v>Lavaur</v>
      </c>
      <c r="C7" s="15" t="str">
        <f>IFERROR(INDEX(Inscriptions!$C$1:$C$200,A7),"")</f>
        <v>Pinar Remy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G7" s="101" t="s">
        <v>85</v>
      </c>
      <c r="AH7" s="102"/>
    </row>
    <row r="8" spans="1:34" ht="17" thickBot="1" x14ac:dyDescent="0.25">
      <c r="A8" s="36">
        <v>126</v>
      </c>
      <c r="B8" s="15" t="str">
        <f>IFERROR(INDEX(Inscriptions!$B$1:$B$200,A8),"")</f>
        <v>Léo lagrange</v>
      </c>
      <c r="C8" s="15" t="str">
        <f>IFERROR(INDEX(Inscriptions!$C$1:$C$200,A8),"")</f>
        <v>Alquier Corentin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81" t="s">
        <v>72</v>
      </c>
      <c r="AG8" s="78" t="s">
        <v>84</v>
      </c>
      <c r="AH8" s="79" t="s">
        <v>1</v>
      </c>
    </row>
    <row r="9" spans="1:34" ht="20" thickBot="1" x14ac:dyDescent="0.3">
      <c r="A9" s="36">
        <v>127</v>
      </c>
      <c r="B9" s="15" t="str">
        <f>IFERROR(INDEX(Inscriptions!$B$1:$B$200,A9),"")</f>
        <v>Agachon</v>
      </c>
      <c r="C9" s="15" t="str">
        <f>IFERROR(INDEX(Inscriptions!$C$1:$C$200,A9),"")</f>
        <v>Bussson Thomas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85">
        <v>1</v>
      </c>
      <c r="AF9" s="75" t="e">
        <f>SMALL($AB$7:$AB$50,ROW(A1))</f>
        <v>#NUM!</v>
      </c>
      <c r="AG9" s="66" t="e">
        <f t="array" ref="AG9">INDEX($C$6:$C$50,SMALL(IF(MG=AF9,ROW(MG)-5),COUNTIF($AF$9:$AF9,AF9)))</f>
        <v>#NUM!</v>
      </c>
      <c r="AH9" s="92" t="e">
        <f>INDEX($B$6:$B$50,MATCH(AG9,$C$6:C50,0))</f>
        <v>#NUM!</v>
      </c>
    </row>
    <row r="10" spans="1:34" ht="17" thickBot="1" x14ac:dyDescent="0.25">
      <c r="A10" s="36">
        <v>128</v>
      </c>
      <c r="B10" s="15" t="str">
        <f>IFERROR(INDEX(Inscriptions!$B$1:$B$200,A10),"")</f>
        <v>ATOS</v>
      </c>
      <c r="C10" s="15" t="str">
        <f>IFERROR(INDEX(Inscriptions!$C$1:$C$200,A10),"")</f>
        <v>Blanchet Benjamin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84">
        <v>2</v>
      </c>
      <c r="AF10" s="76" t="e">
        <f>SMALL($AB$7:$AB$50,ROW(A2))</f>
        <v>#NUM!</v>
      </c>
      <c r="AG10" s="66" t="e">
        <f t="array" ref="AG10">INDEX($C$6:$C$50,SMALL(IF(MG=AF10,ROW(MG)-5),COUNTIF($AF$9:$AF10,AF10)))</f>
        <v>#NUM!</v>
      </c>
      <c r="AH10" s="92" t="e">
        <f>INDEX($B$6:$B$50,MATCH(AG10,$C$6:C51,0))</f>
        <v>#NUM!</v>
      </c>
    </row>
    <row r="11" spans="1:34" ht="17" thickBot="1" x14ac:dyDescent="0.25">
      <c r="A11" s="36">
        <v>129</v>
      </c>
      <c r="B11" s="15" t="str">
        <f>IFERROR(INDEX(Inscriptions!$B$1:$B$200,A11),"")</f>
        <v>GPES</v>
      </c>
      <c r="C11" s="15" t="str">
        <f>IFERROR(INDEX(Inscriptions!$C$1:$C$200,A11),"")</f>
        <v>Boussioux Lucas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82">
        <v>3</v>
      </c>
      <c r="AF11" s="77" t="e">
        <f>SMALL($AB$7:$AB$50,ROW(A3))</f>
        <v>#NUM!</v>
      </c>
      <c r="AG11" s="66" t="e">
        <f t="array" ref="AG11">INDEX($C$6:$C$50,SMALL(IF(MG=AF11,ROW(MG)-5),COUNTIF($AF$9:$AF11,AF11)))</f>
        <v>#NUM!</v>
      </c>
      <c r="AH11" s="92" t="e">
        <f>INDEX($B$6:$B$50,MATCH(AG11,$C$6:C52,0))</f>
        <v>#NUM!</v>
      </c>
    </row>
    <row r="12" spans="1:34" x14ac:dyDescent="0.2">
      <c r="A12" s="13">
        <v>130</v>
      </c>
      <c r="B12" s="15" t="str">
        <f>IFERROR(INDEX(Inscriptions!$B$1:$B$200,A12),"")</f>
        <v>Léo Lagrange</v>
      </c>
      <c r="C12" s="15" t="str">
        <f>IFERROR(INDEX(Inscriptions!$C$1:$C$200,A12),"")</f>
        <v>Megelink Oscar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4" x14ac:dyDescent="0.2">
      <c r="A13" s="13">
        <v>131</v>
      </c>
      <c r="B13" s="15" t="str">
        <f>IFERROR(INDEX(Inscriptions!$B$1:$B$200,A13),"")</f>
        <v>Lavaur</v>
      </c>
      <c r="C13" s="15" t="str">
        <f>IFERROR(INDEX(Inscriptions!$C$1:$C$200,A13),"")</f>
        <v>Vantaux Martin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4" x14ac:dyDescent="0.2">
      <c r="A14" s="13">
        <v>132</v>
      </c>
      <c r="B14" s="15" t="str">
        <f>IFERROR(INDEX(Inscriptions!$B$1:$B$200,A14),"")</f>
        <v>Agachon</v>
      </c>
      <c r="C14" s="15" t="str">
        <f>IFERROR(INDEX(Inscriptions!$C$1:$C$200,A14),"")</f>
        <v>Busson Maxime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4" x14ac:dyDescent="0.2">
      <c r="A15" s="13">
        <v>133</v>
      </c>
      <c r="B15" s="15" t="str">
        <f>IFERROR(INDEX(Inscriptions!$B$1:$B$200,A15),"")</f>
        <v>Capdenac</v>
      </c>
      <c r="C15" s="15" t="str">
        <f>IFERROR(INDEX(Inscriptions!$C$1:$C$200,A15),"")</f>
        <v>Garreau Gabriel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4" x14ac:dyDescent="0.2">
      <c r="A16" s="13">
        <v>134</v>
      </c>
      <c r="B16" s="15" t="str">
        <f>IFERROR(INDEX(Inscriptions!$B$1:$B$200,A16),"")</f>
        <v>ATOS</v>
      </c>
      <c r="C16" s="15" t="str">
        <f>IFERROR(INDEX(Inscriptions!$C$1:$C$200,A16),"")</f>
        <v>Devlaeminck Julien</v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 x14ac:dyDescent="0.2">
      <c r="A17" s="13">
        <v>135</v>
      </c>
      <c r="B17" s="15" t="str">
        <f>IFERROR(INDEX(Inscriptions!$B$1:$B$200,A17),"")</f>
        <v>Agachon</v>
      </c>
      <c r="C17" s="15" t="str">
        <f>IFERROR(INDEX(Inscriptions!$C$1:$C$200,A17),"")</f>
        <v>Dupin Dimitri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 x14ac:dyDescent="0.2">
      <c r="A18" s="13">
        <v>136</v>
      </c>
      <c r="B18" s="15" t="str">
        <f>IFERROR(INDEX(Inscriptions!$B$1:$B$200,A18),"")</f>
        <v>Capdenac</v>
      </c>
      <c r="C18" s="15" t="str">
        <f>IFERROR(INDEX(Inscriptions!$C$1:$C$200,A18),"")</f>
        <v>Boutin Alexandre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 x14ac:dyDescent="0.2">
      <c r="A19" s="13">
        <v>137</v>
      </c>
      <c r="B19" s="15" t="str">
        <f>IFERROR(INDEX(Inscriptions!$B$1:$B$200,A19),"")</f>
        <v>Léo Lagrange</v>
      </c>
      <c r="C19" s="15" t="str">
        <f>IFERROR(INDEX(Inscriptions!$C$1:$C$200,A19),"")</f>
        <v>Orduna Mathieu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 x14ac:dyDescent="0.2">
      <c r="A20" s="13">
        <v>138</v>
      </c>
      <c r="B20" s="15" t="str">
        <f>IFERROR(INDEX(Inscriptions!$B$1:$B$200,A20),"")</f>
        <v>Lavaur</v>
      </c>
      <c r="C20" s="15" t="str">
        <f>IFERROR(INDEX(Inscriptions!$C$1:$C$200,A20),"")</f>
        <v>Gonella Lorenzo</v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 x14ac:dyDescent="0.2">
      <c r="A21" s="13">
        <v>139</v>
      </c>
      <c r="B21" s="15" t="str">
        <f>IFERROR(INDEX(Inscriptions!$B$1:$B$200,A21),"")</f>
        <v>Hippocampe</v>
      </c>
      <c r="C21" s="15" t="str">
        <f>IFERROR(INDEX(Inscriptions!$C$1:$C$200,A21),"")</f>
        <v>Dumas Maxime</v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 x14ac:dyDescent="0.2">
      <c r="A22" s="13">
        <v>140</v>
      </c>
      <c r="B22" s="15" t="str">
        <f>IFERROR(INDEX(Inscriptions!$B$1:$B$200,A22),"")</f>
        <v>Léo lagrange</v>
      </c>
      <c r="C22" s="15" t="str">
        <f>IFERROR(INDEX(Inscriptions!$C$1:$C$200,A22),"")</f>
        <v>Roux Julian</v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 x14ac:dyDescent="0.2">
      <c r="A23" s="13">
        <v>141</v>
      </c>
      <c r="B23" s="15" t="str">
        <f>IFERROR(INDEX(Inscriptions!$B$1:$B$200,A23),"")</f>
        <v>Colomiers</v>
      </c>
      <c r="C23" s="15" t="str">
        <f>IFERROR(INDEX(Inscriptions!$C$1:$C$200,A23),"")</f>
        <v>Monteiro Lucas</v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 x14ac:dyDescent="0.2">
      <c r="A24" s="13">
        <v>142</v>
      </c>
      <c r="B24" s="15" t="str">
        <f>IFERROR(INDEX(Inscriptions!$B$1:$B$200,A24),"")</f>
        <v>Léo Lagrange</v>
      </c>
      <c r="C24" s="15" t="str">
        <f>IFERROR(INDEX(Inscriptions!$C$1:$C$200,A24),"")</f>
        <v>Andres Clément</v>
      </c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 x14ac:dyDescent="0.2">
      <c r="A25" s="13">
        <v>143</v>
      </c>
      <c r="B25" s="15" t="str">
        <f>IFERROR(INDEX(Inscriptions!$B$1:$B$200,A25),"")</f>
        <v>CSR</v>
      </c>
      <c r="C25" s="15" t="str">
        <f>IFERROR(INDEX(Inscriptions!$C$1:$C$200,A25),"")</f>
        <v>Benzoubair Youssra</v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 x14ac:dyDescent="0.2">
      <c r="A26" s="13">
        <v>144</v>
      </c>
      <c r="B26" s="15" t="str">
        <f>IFERROR(INDEX(Inscriptions!$B$1:$B$200,A26),"")</f>
        <v>CSR</v>
      </c>
      <c r="C26" s="15" t="str">
        <f>IFERROR(INDEX(Inscriptions!$C$1:$C$200,A26),"")</f>
        <v>Gayraud Mickael</v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 x14ac:dyDescent="0.2">
      <c r="A27" s="13">
        <v>145</v>
      </c>
      <c r="B27" s="15">
        <f>IFERROR(INDEX(Inscriptions!$B$1:$B$200,A27),"")</f>
        <v>0</v>
      </c>
      <c r="C27" s="15">
        <f>IFERROR(INDEX(Inscriptions!$C$1:$C$200,A27),"")</f>
        <v>0</v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 x14ac:dyDescent="0.2">
      <c r="A28" s="13">
        <v>146</v>
      </c>
      <c r="B28" s="15">
        <f>IFERROR(INDEX(Inscriptions!$B$1:$B$200,A28),"")</f>
        <v>0</v>
      </c>
      <c r="C28" s="15">
        <f>IFERROR(INDEX(Inscriptions!$C$1:$C$200,A28),"")</f>
        <v>0</v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 x14ac:dyDescent="0.2">
      <c r="A29" s="13">
        <v>147</v>
      </c>
      <c r="B29" s="15">
        <f>IFERROR(INDEX(Inscriptions!$B$1:$B$200,A29),"")</f>
        <v>0</v>
      </c>
      <c r="C29" s="15">
        <f>IFERROR(INDEX(Inscriptions!$C$1:$C$200,A29),"")</f>
        <v>0</v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 x14ac:dyDescent="0.2">
      <c r="A30" s="13">
        <v>148</v>
      </c>
      <c r="B30" s="15">
        <f>IFERROR(INDEX(Inscriptions!$B$1:$B$200,A30),"")</f>
        <v>0</v>
      </c>
      <c r="C30" s="15">
        <f>IFERROR(INDEX(Inscriptions!$C$1:$C$200,A30),"")</f>
        <v>0</v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 x14ac:dyDescent="0.2">
      <c r="A31" s="13">
        <v>149</v>
      </c>
      <c r="B31" s="15">
        <f>IFERROR(INDEX(Inscriptions!$B$1:$B$200,A31),"")</f>
        <v>0</v>
      </c>
      <c r="C31" s="15">
        <f>IFERROR(INDEX(Inscriptions!$C$1:$C$200,A31),"")</f>
        <v>0</v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 x14ac:dyDescent="0.2">
      <c r="A32" s="13">
        <v>150</v>
      </c>
      <c r="B32" s="15">
        <f>IFERROR(INDEX(Inscriptions!$B$1:$B$200,A32),"")</f>
        <v>0</v>
      </c>
      <c r="C32" s="15">
        <f>IFERROR(INDEX(Inscriptions!$C$1:$C$200,A32),"")</f>
        <v>0</v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 x14ac:dyDescent="0.2">
      <c r="A33" s="13">
        <v>151</v>
      </c>
      <c r="B33" s="15">
        <f>IFERROR(INDEX(Inscriptions!$B$1:$B$200,A33),"")</f>
        <v>0</v>
      </c>
      <c r="C33" s="15">
        <f>IFERROR(INDEX(Inscriptions!$C$1:$C$200,A33),"")</f>
        <v>0</v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 x14ac:dyDescent="0.2">
      <c r="A34" s="13">
        <v>152</v>
      </c>
      <c r="B34" s="15">
        <f>IFERROR(INDEX(Inscriptions!$B$1:$B$200,A34),"")</f>
        <v>0</v>
      </c>
      <c r="C34" s="15">
        <f>IFERROR(INDEX(Inscriptions!$C$1:$C$200,A34),"")</f>
        <v>0</v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 x14ac:dyDescent="0.2">
      <c r="A35" s="13">
        <v>153</v>
      </c>
      <c r="B35" s="15">
        <f>IFERROR(INDEX(Inscriptions!$B$1:$B$200,A35),"")</f>
        <v>0</v>
      </c>
      <c r="C35" s="15">
        <f>IFERROR(INDEX(Inscriptions!$C$1:$C$200,A35),"")</f>
        <v>0</v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 x14ac:dyDescent="0.2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 x14ac:dyDescent="0.2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 x14ac:dyDescent="0.2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 x14ac:dyDescent="0.2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 x14ac:dyDescent="0.2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 x14ac:dyDescent="0.2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 x14ac:dyDescent="0.2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 x14ac:dyDescent="0.2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 x14ac:dyDescent="0.2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 x14ac:dyDescent="0.2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 x14ac:dyDescent="0.2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 x14ac:dyDescent="0.2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 x14ac:dyDescent="0.2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 x14ac:dyDescent="0.2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 x14ac:dyDescent="0.2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32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 x14ac:dyDescent="0.2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 x14ac:dyDescent="0.2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 x14ac:dyDescent="0.2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 x14ac:dyDescent="0.2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 x14ac:dyDescent="0.2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 x14ac:dyDescent="0.2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 x14ac:dyDescent="0.2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 x14ac:dyDescent="0.2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 x14ac:dyDescent="0.2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 x14ac:dyDescent="0.2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 x14ac:dyDescent="0.2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 x14ac:dyDescent="0.2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 x14ac:dyDescent="0.2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 x14ac:dyDescent="0.2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 x14ac:dyDescent="0.2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 x14ac:dyDescent="0.2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 x14ac:dyDescent="0.2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 x14ac:dyDescent="0.2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 x14ac:dyDescent="0.2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 x14ac:dyDescent="0.2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 x14ac:dyDescent="0.2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 x14ac:dyDescent="0.2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 x14ac:dyDescent="0.2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 x14ac:dyDescent="0.2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 x14ac:dyDescent="0.2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 x14ac:dyDescent="0.2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 x14ac:dyDescent="0.2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 x14ac:dyDescent="0.2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 x14ac:dyDescent="0.2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 x14ac:dyDescent="0.2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 x14ac:dyDescent="0.2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 x14ac:dyDescent="0.2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 x14ac:dyDescent="0.2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 x14ac:dyDescent="0.2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 x14ac:dyDescent="0.2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 x14ac:dyDescent="0.2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 x14ac:dyDescent="0.2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 x14ac:dyDescent="0.2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 x14ac:dyDescent="0.2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 x14ac:dyDescent="0.2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 x14ac:dyDescent="0.2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 x14ac:dyDescent="0.2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 x14ac:dyDescent="0.2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 x14ac:dyDescent="0.2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 x14ac:dyDescent="0.2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 x14ac:dyDescent="0.2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 x14ac:dyDescent="0.2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 x14ac:dyDescent="0.2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 x14ac:dyDescent="0.2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 x14ac:dyDescent="0.2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 x14ac:dyDescent="0.2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 x14ac:dyDescent="0.2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 x14ac:dyDescent="0.2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 x14ac:dyDescent="0.2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 x14ac:dyDescent="0.2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 x14ac:dyDescent="0.2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 x14ac:dyDescent="0.2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 x14ac:dyDescent="0.2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 x14ac:dyDescent="0.2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 x14ac:dyDescent="0.2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 x14ac:dyDescent="0.2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 x14ac:dyDescent="0.2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 x14ac:dyDescent="0.2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 x14ac:dyDescent="0.2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 x14ac:dyDescent="0.2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 x14ac:dyDescent="0.2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 x14ac:dyDescent="0.2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 x14ac:dyDescent="0.2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 x14ac:dyDescent="0.2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 x14ac:dyDescent="0.2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 x14ac:dyDescent="0.2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 x14ac:dyDescent="0.2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 x14ac:dyDescent="0.2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 x14ac:dyDescent="0.2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 x14ac:dyDescent="0.2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 x14ac:dyDescent="0.2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 x14ac:dyDescent="0.2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 x14ac:dyDescent="0.2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 x14ac:dyDescent="0.2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 x14ac:dyDescent="0.2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 x14ac:dyDescent="0.2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 x14ac:dyDescent="0.2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 x14ac:dyDescent="0.2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 x14ac:dyDescent="0.2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 x14ac:dyDescent="0.2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 x14ac:dyDescent="0.2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 x14ac:dyDescent="0.2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 x14ac:dyDescent="0.2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 x14ac:dyDescent="0.2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 x14ac:dyDescent="0.2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 x14ac:dyDescent="0.2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 x14ac:dyDescent="0.2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 x14ac:dyDescent="0.2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 x14ac:dyDescent="0.2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 x14ac:dyDescent="0.2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 x14ac:dyDescent="0.2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 x14ac:dyDescent="0.2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 x14ac:dyDescent="0.2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 x14ac:dyDescent="0.2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 x14ac:dyDescent="0.2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 x14ac:dyDescent="0.2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 x14ac:dyDescent="0.2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 x14ac:dyDescent="0.2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 x14ac:dyDescent="0.2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 x14ac:dyDescent="0.2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 x14ac:dyDescent="0.2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 x14ac:dyDescent="0.2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 x14ac:dyDescent="0.2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 x14ac:dyDescent="0.2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 x14ac:dyDescent="0.2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 x14ac:dyDescent="0.2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 x14ac:dyDescent="0.2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 x14ac:dyDescent="0.2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 x14ac:dyDescent="0.2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 x14ac:dyDescent="0.2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 x14ac:dyDescent="0.2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 x14ac:dyDescent="0.2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 x14ac:dyDescent="0.2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 x14ac:dyDescent="0.2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 x14ac:dyDescent="0.2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 x14ac:dyDescent="0.2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 x14ac:dyDescent="0.2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 x14ac:dyDescent="0.2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 x14ac:dyDescent="0.2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 x14ac:dyDescent="0.2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 x14ac:dyDescent="0.2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 x14ac:dyDescent="0.2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 x14ac:dyDescent="0.2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 x14ac:dyDescent="0.2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 x14ac:dyDescent="0.2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 x14ac:dyDescent="0.2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 x14ac:dyDescent="0.2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 x14ac:dyDescent="0.2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 x14ac:dyDescent="0.2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 x14ac:dyDescent="0.2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 x14ac:dyDescent="0.2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 x14ac:dyDescent="0.2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 x14ac:dyDescent="0.2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 x14ac:dyDescent="0.2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 x14ac:dyDescent="0.2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 x14ac:dyDescent="0.2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 x14ac:dyDescent="0.2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 x14ac:dyDescent="0.2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 x14ac:dyDescent="0.2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 x14ac:dyDescent="0.2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 x14ac:dyDescent="0.2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 x14ac:dyDescent="0.2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 x14ac:dyDescent="0.2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 x14ac:dyDescent="0.2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 x14ac:dyDescent="0.2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sheetProtection password="B635" sheet="1" objects="1" scenarios="1"/>
  <mergeCells count="3">
    <mergeCell ref="D2:R2"/>
    <mergeCell ref="D4:R4"/>
    <mergeCell ref="AG7:AH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4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showZeros="0" topLeftCell="B1" zoomScale="110" zoomScaleNormal="110" zoomScalePageLayoutView="110" workbookViewId="0">
      <pane ySplit="6" topLeftCell="A13" activePane="bottomLeft" state="frozen"/>
      <selection activeCell="A2" sqref="A2"/>
      <selection pane="bottomLeft" activeCell="P8" sqref="P8"/>
    </sheetView>
  </sheetViews>
  <sheetFormatPr baseColWidth="10" defaultRowHeight="16" x14ac:dyDescent="0.2"/>
  <cols>
    <col min="1" max="1" width="0" style="13" hidden="1" customWidth="1"/>
    <col min="3" max="3" width="17.83203125" customWidth="1"/>
    <col min="5" max="5" width="2.6640625" style="13" customWidth="1"/>
    <col min="7" max="7" width="2.6640625" style="13" customWidth="1"/>
    <col min="9" max="9" width="2.6640625" style="13" customWidth="1"/>
    <col min="11" max="11" width="2.6640625" style="13" customWidth="1"/>
    <col min="13" max="13" width="2.6640625" style="13" customWidth="1"/>
    <col min="15" max="15" width="2.6640625" style="13" customWidth="1"/>
    <col min="17" max="17" width="2.6640625" style="13" customWidth="1"/>
    <col min="19" max="27" width="10.83203125" hidden="1" customWidth="1"/>
    <col min="28" max="28" width="10.83203125" customWidth="1"/>
    <col min="30" max="31" width="4.5" customWidth="1"/>
    <col min="32" max="32" width="5.1640625" customWidth="1"/>
    <col min="33" max="33" width="18.5" customWidth="1"/>
    <col min="34" max="34" width="21.1640625" style="13" customWidth="1"/>
  </cols>
  <sheetData>
    <row r="1" spans="1:34" ht="18" customHeight="1" thickBot="1" x14ac:dyDescent="0.25">
      <c r="A1" s="13" t="s">
        <v>20</v>
      </c>
    </row>
    <row r="2" spans="1:34" ht="40.5" customHeight="1" thickBot="1" x14ac:dyDescent="0.25">
      <c r="A2" s="14"/>
      <c r="B2" s="14"/>
      <c r="D2" s="98" t="s">
        <v>87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</row>
    <row r="3" spans="1:34" ht="17" thickBot="1" x14ac:dyDescent="0.25"/>
    <row r="4" spans="1:34" ht="79" customHeight="1" thickBot="1" x14ac:dyDescent="0.25">
      <c r="D4" s="95" t="s">
        <v>31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7"/>
      <c r="S4" s="24"/>
      <c r="AC4" s="13"/>
      <c r="AD4" s="23"/>
      <c r="AE4" s="23"/>
    </row>
    <row r="6" spans="1:34" ht="49" customHeight="1" thickBot="1" x14ac:dyDescent="0.25">
      <c r="B6" s="10" t="s">
        <v>1</v>
      </c>
      <c r="C6" s="10" t="s">
        <v>22</v>
      </c>
      <c r="D6" s="11" t="s">
        <v>23</v>
      </c>
      <c r="E6" s="12" t="s">
        <v>72</v>
      </c>
      <c r="F6" s="11" t="s">
        <v>181</v>
      </c>
      <c r="G6" s="12" t="s">
        <v>72</v>
      </c>
      <c r="H6" s="11" t="s">
        <v>25</v>
      </c>
      <c r="I6" s="12" t="s">
        <v>72</v>
      </c>
      <c r="J6" s="11" t="s">
        <v>26</v>
      </c>
      <c r="K6" s="25" t="s">
        <v>72</v>
      </c>
      <c r="L6" s="11" t="s">
        <v>182</v>
      </c>
      <c r="M6" s="12" t="s">
        <v>72</v>
      </c>
      <c r="N6" s="11" t="s">
        <v>28</v>
      </c>
      <c r="O6" s="12" t="s">
        <v>72</v>
      </c>
      <c r="P6" s="11" t="s">
        <v>29</v>
      </c>
      <c r="Q6" s="12" t="s">
        <v>72</v>
      </c>
      <c r="R6" s="11" t="s">
        <v>30</v>
      </c>
      <c r="U6" s="12" t="s">
        <v>23</v>
      </c>
      <c r="V6" s="12" t="s">
        <v>24</v>
      </c>
      <c r="W6" s="12" t="s">
        <v>25</v>
      </c>
      <c r="X6" s="12" t="s">
        <v>26</v>
      </c>
      <c r="Y6" s="12" t="s">
        <v>27</v>
      </c>
      <c r="Z6" s="12" t="s">
        <v>28</v>
      </c>
      <c r="AA6" s="12" t="s">
        <v>29</v>
      </c>
      <c r="AB6" s="37" t="s">
        <v>32</v>
      </c>
      <c r="AC6" s="41" t="s">
        <v>33</v>
      </c>
    </row>
    <row r="7" spans="1:34" ht="17" thickBot="1" x14ac:dyDescent="0.25">
      <c r="A7" s="36">
        <f t="array" ref="A7:A200">IFERROR(SMALL(IF(EXACT($A$1,Inscriptions!$D$2:$D$200),ROW(Inscriptions!$A$2:$A$200)),Inscriptions!$A$2:$A$200),"")</f>
        <v>154</v>
      </c>
      <c r="B7" s="15" t="str">
        <f>IFERROR(INDEX(Inscriptions!$B$1:$B$200,A7),"")</f>
        <v>GPES</v>
      </c>
      <c r="C7" s="15" t="str">
        <f>IFERROR(INDEX(Inscriptions!$C$1:$C$200,A7),"")</f>
        <v>Warnier Rachel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G7" s="101" t="s">
        <v>85</v>
      </c>
      <c r="AH7" s="102"/>
    </row>
    <row r="8" spans="1:34" ht="17" thickBot="1" x14ac:dyDescent="0.25">
      <c r="A8" s="36">
        <v>155</v>
      </c>
      <c r="B8" s="15" t="str">
        <f>IFERROR(INDEX(Inscriptions!$B$1:$B$200,A8),"")</f>
        <v>Agachon</v>
      </c>
      <c r="C8" s="15" t="str">
        <f>IFERROR(INDEX(Inscriptions!$C$1:$C$200,A8),"")</f>
        <v>Massol Anaelle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81" t="s">
        <v>72</v>
      </c>
      <c r="AG8" s="78" t="s">
        <v>84</v>
      </c>
      <c r="AH8" s="79" t="s">
        <v>1</v>
      </c>
    </row>
    <row r="9" spans="1:34" ht="20" thickBot="1" x14ac:dyDescent="0.3">
      <c r="A9" s="36">
        <v>156</v>
      </c>
      <c r="B9" s="15" t="str">
        <f>IFERROR(INDEX(Inscriptions!$B$1:$B$200,A9),"")</f>
        <v>Capdenac</v>
      </c>
      <c r="C9" s="15" t="str">
        <f>IFERROR(INDEX(Inscriptions!$C$1:$C$200,A9),"")</f>
        <v>Cabrit Alycia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85">
        <v>1</v>
      </c>
      <c r="AF9" s="75" t="e">
        <f>SMALL($AB$7:$AB$50,ROW(A1))</f>
        <v>#NUM!</v>
      </c>
      <c r="AG9" s="66" t="e">
        <f t="array" ref="AG9">INDEX($C$6:$C$50,SMALL(IF(MF=AF9,ROW(MF)-5),COUNTIF($AF$9:$AF9,AF9)))</f>
        <v>#NUM!</v>
      </c>
      <c r="AH9" s="92" t="e">
        <f>INDEX($B$6:$B$50,MATCH(AG9,$C$6:C50,0))</f>
        <v>#NUM!</v>
      </c>
    </row>
    <row r="10" spans="1:34" ht="17" thickBot="1" x14ac:dyDescent="0.25">
      <c r="A10" s="36">
        <v>157</v>
      </c>
      <c r="B10" s="15" t="str">
        <f>IFERROR(INDEX(Inscriptions!$B$1:$B$200,A10),"")</f>
        <v>GPES</v>
      </c>
      <c r="C10" s="15" t="str">
        <f>IFERROR(INDEX(Inscriptions!$C$1:$C$200,A10),"")</f>
        <v>Garcia Anaelle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84">
        <v>2</v>
      </c>
      <c r="AF10" s="76" t="e">
        <f>SMALL($AB$7:$AB$50,ROW(A2))</f>
        <v>#NUM!</v>
      </c>
      <c r="AG10" s="66" t="e">
        <f t="array" ref="AG10">INDEX($C$6:$C$50,SMALL(IF(MF=AF10,ROW(MF)-5),COUNTIF($AF$9:$AF10,AF10)))</f>
        <v>#NUM!</v>
      </c>
      <c r="AH10" s="92" t="e">
        <f>INDEX($B$6:$B$50,MATCH(AG10,$C$6:C51,0))</f>
        <v>#NUM!</v>
      </c>
    </row>
    <row r="11" spans="1:34" ht="17" thickBot="1" x14ac:dyDescent="0.25">
      <c r="A11" s="36">
        <v>158</v>
      </c>
      <c r="B11" s="15" t="str">
        <f>IFERROR(INDEX(Inscriptions!$B$1:$B$200,A11),"")</f>
        <v>Colomiers</v>
      </c>
      <c r="C11" s="15" t="str">
        <f>IFERROR(INDEX(Inscriptions!$C$1:$C$200,A11),"")</f>
        <v>Pineaud Maeve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82">
        <v>3</v>
      </c>
      <c r="AF11" s="77" t="e">
        <f>SMALL($AB$7:$AB$50,ROW(A3))</f>
        <v>#NUM!</v>
      </c>
      <c r="AG11" s="66" t="e">
        <f t="array" ref="AG11">INDEX($C$6:$C$50,SMALL(IF(MF=AF11,ROW(MF)-5),COUNTIF($AF$9:$AF11,AF11)))</f>
        <v>#NUM!</v>
      </c>
      <c r="AH11" s="92" t="e">
        <f>INDEX($B$6:$B$50,MATCH(AG11,$C$6:C52,0))</f>
        <v>#NUM!</v>
      </c>
    </row>
    <row r="12" spans="1:34" x14ac:dyDescent="0.2">
      <c r="A12" s="13">
        <v>159</v>
      </c>
      <c r="B12" s="15" t="str">
        <f>IFERROR(INDEX(Inscriptions!$B$1:$B$200,A12),"")</f>
        <v>Agachon</v>
      </c>
      <c r="C12" s="15" t="str">
        <f>IFERROR(INDEX(Inscriptions!$C$1:$C$200,A12),"")</f>
        <v>Fernandez Laura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4" x14ac:dyDescent="0.2">
      <c r="A13" s="13">
        <v>160</v>
      </c>
      <c r="B13" s="15" t="str">
        <f>IFERROR(INDEX(Inscriptions!$B$1:$B$200,A13),"")</f>
        <v>ATOS</v>
      </c>
      <c r="C13" s="15" t="str">
        <f>IFERROR(INDEX(Inscriptions!$C$1:$C$200,A13),"")</f>
        <v>Bertrand Laura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4" x14ac:dyDescent="0.2">
      <c r="A14" s="13">
        <v>161</v>
      </c>
      <c r="B14" s="15" t="str">
        <f>IFERROR(INDEX(Inscriptions!$B$1:$B$200,A14),"")</f>
        <v>CSR</v>
      </c>
      <c r="C14" s="15" t="str">
        <f>IFERROR(INDEX(Inscriptions!$C$1:$C$200,A14),"")</f>
        <v>Canne Charlène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4" x14ac:dyDescent="0.2">
      <c r="A15" s="13">
        <v>162</v>
      </c>
      <c r="B15" s="15">
        <f>IFERROR(INDEX(Inscriptions!$B$1:$B$200,A15),"")</f>
        <v>0</v>
      </c>
      <c r="C15" s="15">
        <f>IFERROR(INDEX(Inscriptions!$C$1:$C$200,A15),"")</f>
        <v>0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4" x14ac:dyDescent="0.2">
      <c r="A16" s="13">
        <v>163</v>
      </c>
      <c r="B16" s="15">
        <f>IFERROR(INDEX(Inscriptions!$B$1:$B$200,A16),"")</f>
        <v>0</v>
      </c>
      <c r="C16" s="15">
        <f>IFERROR(INDEX(Inscriptions!$C$1:$C$200,A16),"")</f>
        <v>0</v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 x14ac:dyDescent="0.2">
      <c r="A17" s="13">
        <v>164</v>
      </c>
      <c r="B17" s="15">
        <f>IFERROR(INDEX(Inscriptions!$B$1:$B$200,A17),"")</f>
        <v>0</v>
      </c>
      <c r="C17" s="15">
        <f>IFERROR(INDEX(Inscriptions!$C$1:$C$200,A17),"")</f>
        <v>0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 x14ac:dyDescent="0.2">
      <c r="A18" s="13">
        <v>165</v>
      </c>
      <c r="B18" s="15">
        <f>IFERROR(INDEX(Inscriptions!$B$1:$B$200,A18),"")</f>
        <v>0</v>
      </c>
      <c r="C18" s="15">
        <f>IFERROR(INDEX(Inscriptions!$C$1:$C$200,A18),"")</f>
        <v>0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 x14ac:dyDescent="0.2">
      <c r="A19" s="13">
        <v>166</v>
      </c>
      <c r="B19" s="15">
        <f>IFERROR(INDEX(Inscriptions!$B$1:$B$200,A19),"")</f>
        <v>0</v>
      </c>
      <c r="C19" s="15">
        <f>IFERROR(INDEX(Inscriptions!$C$1:$C$200,A19),"")</f>
        <v>0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 x14ac:dyDescent="0.2">
      <c r="A20" s="13" t="str">
        <v/>
      </c>
      <c r="B20" s="15" t="str">
        <f>IFERROR(INDEX(Inscriptions!$B$1:$B$200,A20),"")</f>
        <v/>
      </c>
      <c r="C20" s="15" t="str">
        <f>IFERROR(INDEX(Inscriptions!$C$1:$C$200,A20),"")</f>
        <v/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 x14ac:dyDescent="0.2">
      <c r="A21" s="13" t="str">
        <v/>
      </c>
      <c r="B21" s="15" t="str">
        <f>IFERROR(INDEX(Inscriptions!$B$1:$B$200,A21),"")</f>
        <v/>
      </c>
      <c r="C21" s="15" t="str">
        <f>IFERROR(INDEX(Inscriptions!$C$1:$C$200,A21),"")</f>
        <v/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 x14ac:dyDescent="0.2">
      <c r="A22" s="13" t="str">
        <v/>
      </c>
      <c r="B22" s="15" t="str">
        <f>IFERROR(INDEX(Inscriptions!$B$1:$B$200,A22),"")</f>
        <v/>
      </c>
      <c r="C22" s="15" t="str">
        <f>IFERROR(INDEX(Inscriptions!$C$1:$C$200,A22),"")</f>
        <v/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 x14ac:dyDescent="0.2">
      <c r="A23" s="13" t="str">
        <v/>
      </c>
      <c r="B23" s="15" t="str">
        <f>IFERROR(INDEX(Inscriptions!$B$1:$B$200,A23),"")</f>
        <v/>
      </c>
      <c r="C23" s="15" t="str">
        <f>IFERROR(INDEX(Inscriptions!$C$1:$C$200,A23),"")</f>
        <v/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 x14ac:dyDescent="0.2">
      <c r="A24" s="13" t="str">
        <v/>
      </c>
      <c r="B24" s="15" t="str">
        <f>IFERROR(INDEX(Inscriptions!$B$1:$B$200,A24),"")</f>
        <v/>
      </c>
      <c r="C24" s="15"/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 x14ac:dyDescent="0.2">
      <c r="A25" s="13" t="str">
        <v/>
      </c>
      <c r="B25" s="15" t="str">
        <f>IFERROR(INDEX(Inscriptions!$B$1:$B$200,A25),"")</f>
        <v/>
      </c>
      <c r="C25" s="15" t="str">
        <f>IFERROR(INDEX(Inscriptions!$C$1:$C$200,A25),"")</f>
        <v/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 x14ac:dyDescent="0.2">
      <c r="A26" s="13" t="str">
        <v/>
      </c>
      <c r="B26" s="15" t="str">
        <f>IFERROR(INDEX(Inscriptions!$B$1:$B$200,A26),"")</f>
        <v/>
      </c>
      <c r="C26" s="15" t="str">
        <f>IFERROR(INDEX(Inscriptions!$C$1:$C$200,A26),"")</f>
        <v/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 x14ac:dyDescent="0.2">
      <c r="A27" s="13" t="str">
        <v/>
      </c>
      <c r="B27" s="15" t="str">
        <f>IFERROR(INDEX(Inscriptions!$B$1:$B$200,A27),"")</f>
        <v/>
      </c>
      <c r="C27" s="15" t="str">
        <f>IFERROR(INDEX(Inscriptions!$C$1:$C$200,A27),"")</f>
        <v/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 x14ac:dyDescent="0.2">
      <c r="A28" s="13" t="str">
        <v/>
      </c>
      <c r="B28" s="15" t="str">
        <f>IFERROR(INDEX(Inscriptions!$B$1:$B$200,A28),"")</f>
        <v/>
      </c>
      <c r="C28" s="15" t="str">
        <f>IFERROR(INDEX(Inscriptions!$C$1:$C$200,A28),"")</f>
        <v/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 x14ac:dyDescent="0.2">
      <c r="A29" s="13" t="str">
        <v/>
      </c>
      <c r="B29" s="15" t="str">
        <f>IFERROR(INDEX(Inscriptions!$B$1:$B$200,A29),"")</f>
        <v/>
      </c>
      <c r="C29" s="15" t="str">
        <f>IFERROR(INDEX(Inscriptions!$C$1:$C$200,A29),"")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 x14ac:dyDescent="0.2">
      <c r="A30" s="13" t="str">
        <v/>
      </c>
      <c r="B30" s="15" t="str">
        <f>IFERROR(INDEX(Inscriptions!$B$1:$B$200,A30),"")</f>
        <v/>
      </c>
      <c r="C30" s="15" t="str">
        <f>IFERROR(INDEX(Inscriptions!$C$1:$C$200,A30),"")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 x14ac:dyDescent="0.2">
      <c r="A31" s="13" t="str">
        <v/>
      </c>
      <c r="B31" s="15" t="str">
        <f>IFERROR(INDEX(Inscriptions!$B$1:$B$200,A31),"")</f>
        <v/>
      </c>
      <c r="C31" s="15" t="str">
        <f>IFERROR(INDEX(Inscriptions!$C$1:$C$200,A31),"")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 x14ac:dyDescent="0.2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 x14ac:dyDescent="0.2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 x14ac:dyDescent="0.2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 x14ac:dyDescent="0.2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 x14ac:dyDescent="0.2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 x14ac:dyDescent="0.2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 x14ac:dyDescent="0.2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 x14ac:dyDescent="0.2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 x14ac:dyDescent="0.2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 x14ac:dyDescent="0.2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 x14ac:dyDescent="0.2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 x14ac:dyDescent="0.2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 x14ac:dyDescent="0.2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 x14ac:dyDescent="0.2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 x14ac:dyDescent="0.2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 x14ac:dyDescent="0.2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 x14ac:dyDescent="0.2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 x14ac:dyDescent="0.2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 x14ac:dyDescent="0.2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73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 x14ac:dyDescent="0.2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 x14ac:dyDescent="0.2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 x14ac:dyDescent="0.2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 x14ac:dyDescent="0.2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 x14ac:dyDescent="0.2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 x14ac:dyDescent="0.2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 x14ac:dyDescent="0.2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 x14ac:dyDescent="0.2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 x14ac:dyDescent="0.2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 x14ac:dyDescent="0.2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 x14ac:dyDescent="0.2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 x14ac:dyDescent="0.2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 x14ac:dyDescent="0.2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 x14ac:dyDescent="0.2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 x14ac:dyDescent="0.2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 x14ac:dyDescent="0.2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 x14ac:dyDescent="0.2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 x14ac:dyDescent="0.2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 x14ac:dyDescent="0.2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 x14ac:dyDescent="0.2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 x14ac:dyDescent="0.2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 x14ac:dyDescent="0.2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 x14ac:dyDescent="0.2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 x14ac:dyDescent="0.2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 x14ac:dyDescent="0.2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 x14ac:dyDescent="0.2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 x14ac:dyDescent="0.2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 x14ac:dyDescent="0.2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 x14ac:dyDescent="0.2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 x14ac:dyDescent="0.2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 x14ac:dyDescent="0.2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 x14ac:dyDescent="0.2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 x14ac:dyDescent="0.2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 x14ac:dyDescent="0.2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 x14ac:dyDescent="0.2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 x14ac:dyDescent="0.2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 x14ac:dyDescent="0.2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 x14ac:dyDescent="0.2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 x14ac:dyDescent="0.2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 x14ac:dyDescent="0.2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 x14ac:dyDescent="0.2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 x14ac:dyDescent="0.2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 x14ac:dyDescent="0.2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 x14ac:dyDescent="0.2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 x14ac:dyDescent="0.2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 x14ac:dyDescent="0.2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 x14ac:dyDescent="0.2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 x14ac:dyDescent="0.2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 x14ac:dyDescent="0.2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 x14ac:dyDescent="0.2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 x14ac:dyDescent="0.2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 x14ac:dyDescent="0.2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 x14ac:dyDescent="0.2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 x14ac:dyDescent="0.2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 x14ac:dyDescent="0.2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 x14ac:dyDescent="0.2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 x14ac:dyDescent="0.2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 x14ac:dyDescent="0.2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 x14ac:dyDescent="0.2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 x14ac:dyDescent="0.2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 x14ac:dyDescent="0.2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 x14ac:dyDescent="0.2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 x14ac:dyDescent="0.2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 x14ac:dyDescent="0.2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 x14ac:dyDescent="0.2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 x14ac:dyDescent="0.2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 x14ac:dyDescent="0.2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 x14ac:dyDescent="0.2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 x14ac:dyDescent="0.2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 x14ac:dyDescent="0.2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 x14ac:dyDescent="0.2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 x14ac:dyDescent="0.2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 x14ac:dyDescent="0.2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 x14ac:dyDescent="0.2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 x14ac:dyDescent="0.2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 x14ac:dyDescent="0.2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 x14ac:dyDescent="0.2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 x14ac:dyDescent="0.2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 x14ac:dyDescent="0.2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 x14ac:dyDescent="0.2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 x14ac:dyDescent="0.2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 x14ac:dyDescent="0.2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 x14ac:dyDescent="0.2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 x14ac:dyDescent="0.2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 x14ac:dyDescent="0.2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 x14ac:dyDescent="0.2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 x14ac:dyDescent="0.2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 x14ac:dyDescent="0.2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 x14ac:dyDescent="0.2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 x14ac:dyDescent="0.2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 x14ac:dyDescent="0.2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 x14ac:dyDescent="0.2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 x14ac:dyDescent="0.2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 x14ac:dyDescent="0.2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 x14ac:dyDescent="0.2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 x14ac:dyDescent="0.2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 x14ac:dyDescent="0.2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 x14ac:dyDescent="0.2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 x14ac:dyDescent="0.2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 x14ac:dyDescent="0.2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 x14ac:dyDescent="0.2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 x14ac:dyDescent="0.2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 x14ac:dyDescent="0.2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 x14ac:dyDescent="0.2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 x14ac:dyDescent="0.2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 x14ac:dyDescent="0.2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 x14ac:dyDescent="0.2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 x14ac:dyDescent="0.2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 x14ac:dyDescent="0.2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 x14ac:dyDescent="0.2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 x14ac:dyDescent="0.2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 x14ac:dyDescent="0.2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 x14ac:dyDescent="0.2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 x14ac:dyDescent="0.2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 x14ac:dyDescent="0.2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 x14ac:dyDescent="0.2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 x14ac:dyDescent="0.2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 x14ac:dyDescent="0.2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 x14ac:dyDescent="0.2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 x14ac:dyDescent="0.2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 x14ac:dyDescent="0.2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 x14ac:dyDescent="0.2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 x14ac:dyDescent="0.2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 x14ac:dyDescent="0.2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 x14ac:dyDescent="0.2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 x14ac:dyDescent="0.2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 x14ac:dyDescent="0.2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 x14ac:dyDescent="0.2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 x14ac:dyDescent="0.2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 x14ac:dyDescent="0.2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 x14ac:dyDescent="0.2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 x14ac:dyDescent="0.2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 x14ac:dyDescent="0.2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 x14ac:dyDescent="0.2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 x14ac:dyDescent="0.2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 x14ac:dyDescent="0.2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 x14ac:dyDescent="0.2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 x14ac:dyDescent="0.2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 x14ac:dyDescent="0.2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 x14ac:dyDescent="0.2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 x14ac:dyDescent="0.2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 x14ac:dyDescent="0.2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 x14ac:dyDescent="0.2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 x14ac:dyDescent="0.2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 x14ac:dyDescent="0.2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 x14ac:dyDescent="0.2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 x14ac:dyDescent="0.2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 x14ac:dyDescent="0.2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 x14ac:dyDescent="0.2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 x14ac:dyDescent="0.2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sheetProtection password="B635" sheet="1" objects="1" scenarios="1"/>
  <mergeCells count="3">
    <mergeCell ref="D2:R2"/>
    <mergeCell ref="D4:R4"/>
    <mergeCell ref="AG7:AH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3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showZeros="0" topLeftCell="B1" zoomScale="110" zoomScaleNormal="110" zoomScalePageLayoutView="110" workbookViewId="0">
      <pane ySplit="6" topLeftCell="A7" activePane="bottomLeft" state="frozen"/>
      <selection activeCell="A2" sqref="A2"/>
      <selection pane="bottomLeft" activeCell="D13" sqref="D13"/>
    </sheetView>
  </sheetViews>
  <sheetFormatPr baseColWidth="10" defaultRowHeight="16" x14ac:dyDescent="0.2"/>
  <cols>
    <col min="1" max="1" width="0" style="13" hidden="1" customWidth="1"/>
    <col min="3" max="3" width="17.83203125" customWidth="1"/>
    <col min="5" max="5" width="2.6640625" style="13" customWidth="1"/>
    <col min="7" max="7" width="2.6640625" style="13" customWidth="1"/>
    <col min="9" max="9" width="2.6640625" style="13" customWidth="1"/>
    <col min="11" max="11" width="2.6640625" style="13" customWidth="1"/>
    <col min="13" max="13" width="2.6640625" style="13" customWidth="1"/>
    <col min="15" max="15" width="2.6640625" style="13" customWidth="1"/>
    <col min="17" max="17" width="2.6640625" style="13" customWidth="1"/>
    <col min="19" max="27" width="10.83203125" hidden="1" customWidth="1"/>
    <col min="28" max="28" width="10.83203125" customWidth="1"/>
    <col min="30" max="32" width="3.6640625" customWidth="1"/>
    <col min="33" max="33" width="15.6640625" customWidth="1"/>
    <col min="34" max="34" width="16.83203125" style="13" customWidth="1"/>
  </cols>
  <sheetData>
    <row r="1" spans="1:34" ht="17.25" customHeight="1" thickBot="1" x14ac:dyDescent="0.25">
      <c r="A1" s="56" t="s">
        <v>38</v>
      </c>
    </row>
    <row r="2" spans="1:34" ht="40.5" customHeight="1" thickBot="1" x14ac:dyDescent="0.25">
      <c r="A2" s="14"/>
      <c r="B2" s="14"/>
      <c r="D2" s="98" t="s">
        <v>87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</row>
    <row r="3" spans="1:34" ht="17" thickBot="1" x14ac:dyDescent="0.25"/>
    <row r="4" spans="1:34" ht="79" customHeight="1" thickBot="1" x14ac:dyDescent="0.25">
      <c r="D4" s="95" t="s">
        <v>31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7"/>
      <c r="S4" s="24"/>
      <c r="AC4" s="13"/>
      <c r="AD4" s="23"/>
      <c r="AE4" s="23"/>
    </row>
    <row r="6" spans="1:34" ht="49" customHeight="1" thickBot="1" x14ac:dyDescent="0.25">
      <c r="B6" s="10" t="s">
        <v>1</v>
      </c>
      <c r="C6" s="10" t="s">
        <v>22</v>
      </c>
      <c r="D6" s="11" t="s">
        <v>23</v>
      </c>
      <c r="E6" s="12" t="s">
        <v>72</v>
      </c>
      <c r="F6" s="11" t="s">
        <v>24</v>
      </c>
      <c r="G6" s="12" t="s">
        <v>72</v>
      </c>
      <c r="H6" s="11" t="s">
        <v>181</v>
      </c>
      <c r="I6" s="12" t="s">
        <v>72</v>
      </c>
      <c r="J6" s="11" t="s">
        <v>26</v>
      </c>
      <c r="K6" s="25" t="s">
        <v>72</v>
      </c>
      <c r="L6" s="11" t="s">
        <v>183</v>
      </c>
      <c r="M6" s="12" t="s">
        <v>72</v>
      </c>
      <c r="N6" s="11" t="s">
        <v>28</v>
      </c>
      <c r="O6" s="12" t="s">
        <v>72</v>
      </c>
      <c r="P6" s="11" t="s">
        <v>184</v>
      </c>
      <c r="Q6" s="12" t="s">
        <v>72</v>
      </c>
      <c r="R6" s="11" t="s">
        <v>30</v>
      </c>
      <c r="U6" s="12" t="s">
        <v>23</v>
      </c>
      <c r="V6" s="12" t="s">
        <v>24</v>
      </c>
      <c r="W6" s="12" t="s">
        <v>25</v>
      </c>
      <c r="X6" s="12" t="s">
        <v>26</v>
      </c>
      <c r="Y6" s="12" t="s">
        <v>27</v>
      </c>
      <c r="Z6" s="12" t="s">
        <v>28</v>
      </c>
      <c r="AA6" s="12" t="s">
        <v>29</v>
      </c>
      <c r="AB6" s="37" t="s">
        <v>32</v>
      </c>
      <c r="AC6" s="41" t="s">
        <v>33</v>
      </c>
    </row>
    <row r="7" spans="1:34" ht="17" thickBot="1" x14ac:dyDescent="0.25">
      <c r="A7" s="36">
        <f t="array" ref="A7:A200">IFERROR(SMALL(IF(EXACT($A$1,Inscriptions!$D$2:$D$200),ROW(Inscriptions!$A$2:$A$200)),Inscriptions!$A$2:$A$200),"")</f>
        <v>167</v>
      </c>
      <c r="B7" s="15" t="str">
        <f>IFERROR(INDEX(Inscriptions!$B$1:$B$200,A7),"")</f>
        <v>Capdenac</v>
      </c>
      <c r="C7" s="15" t="str">
        <f>IFERROR(INDEX(Inscriptions!$C$1:$C$200,A7),"")</f>
        <v>Pradines Clement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G7" s="101" t="s">
        <v>85</v>
      </c>
      <c r="AH7" s="102"/>
    </row>
    <row r="8" spans="1:34" ht="17" thickBot="1" x14ac:dyDescent="0.25">
      <c r="A8" s="36">
        <v>168</v>
      </c>
      <c r="B8" s="15" t="str">
        <f>IFERROR(INDEX(Inscriptions!$B$1:$B$200,A8),"")</f>
        <v>Colomiers</v>
      </c>
      <c r="C8" s="15" t="str">
        <f>IFERROR(INDEX(Inscriptions!$C$1:$C$200,A8),"")</f>
        <v>Laffite bastien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81" t="s">
        <v>72</v>
      </c>
      <c r="AG8" s="78" t="s">
        <v>84</v>
      </c>
      <c r="AH8" s="79" t="s">
        <v>1</v>
      </c>
    </row>
    <row r="9" spans="1:34" ht="20" thickBot="1" x14ac:dyDescent="0.3">
      <c r="A9" s="36">
        <v>169</v>
      </c>
      <c r="B9" s="15" t="str">
        <f>IFERROR(INDEX(Inscriptions!$B$1:$B$200,A9),"")</f>
        <v>Colomiers</v>
      </c>
      <c r="C9" s="15" t="str">
        <f>IFERROR(INDEX(Inscriptions!$C$1:$C$200,A9),"")</f>
        <v>Marquie Baptiste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85">
        <v>1</v>
      </c>
      <c r="AF9" s="75" t="e">
        <f>SMALL($AB$7:$AB$50,ROW(A1))</f>
        <v>#NUM!</v>
      </c>
      <c r="AG9" s="66" t="e">
        <f t="array" ref="AG9">INDEX($C$6:$C$50,SMALL(IF(CG=AF9,ROW(CG)-5),COUNTIF($AF$9:$AF9,AF9)))</f>
        <v>#NUM!</v>
      </c>
      <c r="AH9" s="92" t="e">
        <f>INDEX($B$6:$B$50,MATCH(AG9,$C$6:C50,0))</f>
        <v>#NUM!</v>
      </c>
    </row>
    <row r="10" spans="1:34" ht="17" thickBot="1" x14ac:dyDescent="0.25">
      <c r="A10" s="36">
        <v>170</v>
      </c>
      <c r="B10" s="15" t="str">
        <f>IFERROR(INDEX(Inscriptions!$B$1:$B$200,A10),"")</f>
        <v>CSR</v>
      </c>
      <c r="C10" s="15" t="str">
        <f>IFERROR(INDEX(Inscriptions!$C$1:$C$200,A10),"")</f>
        <v>Denebaude Antoine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84">
        <v>2</v>
      </c>
      <c r="AF10" s="76" t="e">
        <f>SMALL($AB$7:$AB$50,ROW(A2))</f>
        <v>#NUM!</v>
      </c>
      <c r="AG10" s="66" t="e">
        <f t="array" ref="AG10">INDEX($C$6:$C$50,SMALL(IF(CG=AF10,ROW(CG)-5),COUNTIF($AF$9:$AF10,AF10)))</f>
        <v>#NUM!</v>
      </c>
      <c r="AH10" s="92" t="e">
        <f>INDEX($B$6:$B$50,MATCH(AG10,$C$6:C51,0))</f>
        <v>#NUM!</v>
      </c>
    </row>
    <row r="11" spans="1:34" ht="17" thickBot="1" x14ac:dyDescent="0.25">
      <c r="A11" s="36">
        <v>171</v>
      </c>
      <c r="B11" s="15">
        <f>IFERROR(INDEX(Inscriptions!$B$1:$B$200,A11),"")</f>
        <v>0</v>
      </c>
      <c r="C11" s="15">
        <f>IFERROR(INDEX(Inscriptions!$C$1:$C$200,A11),"")</f>
        <v>0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82">
        <v>3</v>
      </c>
      <c r="AF11" s="77" t="e">
        <f>SMALL($AB$7:$AB$50,ROW(A3))</f>
        <v>#NUM!</v>
      </c>
      <c r="AG11" s="66" t="e">
        <f t="array" ref="AG11">INDEX($C$6:$C$50,SMALL(IF(CG=AF11,ROW(CG)-5),COUNTIF($AF$9:$AF11,AF11)))</f>
        <v>#NUM!</v>
      </c>
      <c r="AH11" s="92" t="e">
        <f>INDEX($B$6:$B$50,MATCH(AG11,$C$6:C52,0))</f>
        <v>#NUM!</v>
      </c>
    </row>
    <row r="12" spans="1:34" x14ac:dyDescent="0.2">
      <c r="A12" s="13">
        <v>172</v>
      </c>
      <c r="B12" s="15">
        <f>IFERROR(INDEX(Inscriptions!$B$1:$B$200,A12),"")</f>
        <v>0</v>
      </c>
      <c r="C12" s="15">
        <f>IFERROR(INDEX(Inscriptions!$C$1:$C$200,A12),"")</f>
        <v>0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4" x14ac:dyDescent="0.2">
      <c r="A13" s="13">
        <v>173</v>
      </c>
      <c r="B13" s="15">
        <f>IFERROR(INDEX(Inscriptions!$B$1:$B$200,A13),"")</f>
        <v>0</v>
      </c>
      <c r="C13" s="15">
        <f>IFERROR(INDEX(Inscriptions!$C$1:$C$200,A13),"")</f>
        <v>0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4" x14ac:dyDescent="0.2">
      <c r="A14" s="13">
        <v>174</v>
      </c>
      <c r="B14" s="15">
        <f>IFERROR(INDEX(Inscriptions!$B$1:$B$200,A14),"")</f>
        <v>0</v>
      </c>
      <c r="C14" s="15">
        <f>IFERROR(INDEX(Inscriptions!$C$1:$C$200,A14),"")</f>
        <v>0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4" x14ac:dyDescent="0.2">
      <c r="A15" s="13">
        <v>175</v>
      </c>
      <c r="B15" s="15">
        <f>IFERROR(INDEX(Inscriptions!$B$1:$B$200,A15),"")</f>
        <v>0</v>
      </c>
      <c r="C15" s="15">
        <f>IFERROR(INDEX(Inscriptions!$C$1:$C$200,A15),"")</f>
        <v>0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4" x14ac:dyDescent="0.2">
      <c r="A16" s="13">
        <v>176</v>
      </c>
      <c r="B16" s="15">
        <f>IFERROR(INDEX(Inscriptions!$B$1:$B$200,A16),"")</f>
        <v>0</v>
      </c>
      <c r="C16" s="15">
        <f>IFERROR(INDEX(Inscriptions!$C$1:$C$200,A16),"")</f>
        <v>0</v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 x14ac:dyDescent="0.2">
      <c r="A17" s="13">
        <v>177</v>
      </c>
      <c r="B17" s="15">
        <f>IFERROR(INDEX(Inscriptions!$B$1:$B$200,A17),"")</f>
        <v>0</v>
      </c>
      <c r="C17" s="15">
        <f>IFERROR(INDEX(Inscriptions!$C$1:$C$200,A17),"")</f>
        <v>0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 x14ac:dyDescent="0.2">
      <c r="A18" s="13">
        <v>178</v>
      </c>
      <c r="B18" s="15">
        <f>IFERROR(INDEX(Inscriptions!$B$1:$B$200,A18),"")</f>
        <v>0</v>
      </c>
      <c r="C18" s="15">
        <f>IFERROR(INDEX(Inscriptions!$C$1:$C$200,A18),"")</f>
        <v>0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 x14ac:dyDescent="0.2">
      <c r="A19" s="13">
        <v>179</v>
      </c>
      <c r="B19" s="15">
        <f>IFERROR(INDEX(Inscriptions!$B$1:$B$200,A19),"")</f>
        <v>0</v>
      </c>
      <c r="C19" s="15">
        <f>IFERROR(INDEX(Inscriptions!$C$1:$C$200,A19),"")</f>
        <v>0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 x14ac:dyDescent="0.2">
      <c r="A20" s="13">
        <v>180</v>
      </c>
      <c r="B20" s="15">
        <f>IFERROR(INDEX(Inscriptions!$B$1:$B$200,A20),"")</f>
        <v>0</v>
      </c>
      <c r="C20" s="15">
        <f>IFERROR(INDEX(Inscriptions!$C$1:$C$200,A20),"")</f>
        <v>0</v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 x14ac:dyDescent="0.2">
      <c r="A21" s="13">
        <v>181</v>
      </c>
      <c r="B21" s="15">
        <f>IFERROR(INDEX(Inscriptions!$B$1:$B$200,A21),"")</f>
        <v>0</v>
      </c>
      <c r="C21" s="15">
        <f>IFERROR(INDEX(Inscriptions!$C$1:$C$200,A21),"")</f>
        <v>0</v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 x14ac:dyDescent="0.2">
      <c r="A22" s="13">
        <v>182</v>
      </c>
      <c r="B22" s="15">
        <f>IFERROR(INDEX(Inscriptions!$B$1:$B$200,A22),"")</f>
        <v>0</v>
      </c>
      <c r="C22" s="15">
        <f>IFERROR(INDEX(Inscriptions!$C$1:$C$200,A22),"")</f>
        <v>0</v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 x14ac:dyDescent="0.2">
      <c r="A23" s="13" t="str">
        <v/>
      </c>
      <c r="B23" s="15" t="str">
        <f>IFERROR(INDEX(Inscriptions!$B$1:$B$200,A23),"")</f>
        <v/>
      </c>
      <c r="C23" s="15" t="str">
        <f>IFERROR(INDEX(Inscriptions!$C$1:$C$200,A23),"")</f>
        <v/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 x14ac:dyDescent="0.2">
      <c r="A24" s="13" t="str">
        <v/>
      </c>
      <c r="B24" s="15" t="str">
        <f>IFERROR(INDEX(Inscriptions!$B$1:$B$200,A24),"")</f>
        <v/>
      </c>
      <c r="C24" s="15"/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 x14ac:dyDescent="0.2">
      <c r="A25" s="13" t="str">
        <v/>
      </c>
      <c r="B25" s="15" t="str">
        <f>IFERROR(INDEX(Inscriptions!$B$1:$B$200,A25),"")</f>
        <v/>
      </c>
      <c r="C25" s="15" t="str">
        <f>IFERROR(INDEX(Inscriptions!$C$1:$C$200,A25),"")</f>
        <v/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 x14ac:dyDescent="0.2">
      <c r="A26" s="13" t="str">
        <v/>
      </c>
      <c r="B26" s="15" t="str">
        <f>IFERROR(INDEX(Inscriptions!$B$1:$B$200,A26),"")</f>
        <v/>
      </c>
      <c r="C26" s="15" t="str">
        <f>IFERROR(INDEX(Inscriptions!$C$1:$C$200,A26),"")</f>
        <v/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 x14ac:dyDescent="0.2">
      <c r="A27" s="13" t="str">
        <v/>
      </c>
      <c r="B27" s="15" t="str">
        <f>IFERROR(INDEX(Inscriptions!$B$1:$B$200,A27),"")</f>
        <v/>
      </c>
      <c r="C27" s="15" t="str">
        <f>IFERROR(INDEX(Inscriptions!$C$1:$C$200,A27),"")</f>
        <v/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 x14ac:dyDescent="0.2">
      <c r="A28" s="13" t="str">
        <v/>
      </c>
      <c r="B28" s="15" t="str">
        <f>IFERROR(INDEX(Inscriptions!$B$1:$B$200,A28),"")</f>
        <v/>
      </c>
      <c r="C28" s="15" t="str">
        <f>IFERROR(INDEX(Inscriptions!$C$1:$C$200,A28),"")</f>
        <v/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 x14ac:dyDescent="0.2">
      <c r="A29" s="13" t="str">
        <v/>
      </c>
      <c r="B29" s="15" t="str">
        <f>IFERROR(INDEX(Inscriptions!$B$1:$B$200,A29),"")</f>
        <v/>
      </c>
      <c r="C29" s="15" t="str">
        <f>IFERROR(INDEX(Inscriptions!$C$1:$C$200,A29),"")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 x14ac:dyDescent="0.2">
      <c r="A30" s="13" t="str">
        <v/>
      </c>
      <c r="B30" s="15" t="str">
        <f>IFERROR(INDEX(Inscriptions!$B$1:$B$200,A30),"")</f>
        <v/>
      </c>
      <c r="C30" s="15" t="str">
        <f>IFERROR(INDEX(Inscriptions!$C$1:$C$200,A30),"")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 x14ac:dyDescent="0.2">
      <c r="A31" s="13" t="str">
        <v/>
      </c>
      <c r="B31" s="15" t="str">
        <f>IFERROR(INDEX(Inscriptions!$B$1:$B$200,A31),"")</f>
        <v/>
      </c>
      <c r="C31" s="15" t="str">
        <f>IFERROR(INDEX(Inscriptions!$C$1:$C$200,A31),"")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 x14ac:dyDescent="0.2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 x14ac:dyDescent="0.2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 x14ac:dyDescent="0.2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 x14ac:dyDescent="0.2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 x14ac:dyDescent="0.2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 x14ac:dyDescent="0.2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 x14ac:dyDescent="0.2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 x14ac:dyDescent="0.2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 x14ac:dyDescent="0.2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 x14ac:dyDescent="0.2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 x14ac:dyDescent="0.2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 x14ac:dyDescent="0.2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 x14ac:dyDescent="0.2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 x14ac:dyDescent="0.2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 x14ac:dyDescent="0.2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 x14ac:dyDescent="0.2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 x14ac:dyDescent="0.2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 x14ac:dyDescent="0.2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 x14ac:dyDescent="0.2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73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 x14ac:dyDescent="0.2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 x14ac:dyDescent="0.2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 x14ac:dyDescent="0.2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 x14ac:dyDescent="0.2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 x14ac:dyDescent="0.2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 x14ac:dyDescent="0.2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 x14ac:dyDescent="0.2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 x14ac:dyDescent="0.2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 x14ac:dyDescent="0.2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 x14ac:dyDescent="0.2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 x14ac:dyDescent="0.2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 x14ac:dyDescent="0.2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 x14ac:dyDescent="0.2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 x14ac:dyDescent="0.2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 x14ac:dyDescent="0.2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 x14ac:dyDescent="0.2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 x14ac:dyDescent="0.2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 x14ac:dyDescent="0.2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 x14ac:dyDescent="0.2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 x14ac:dyDescent="0.2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 x14ac:dyDescent="0.2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 x14ac:dyDescent="0.2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 x14ac:dyDescent="0.2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 x14ac:dyDescent="0.2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 x14ac:dyDescent="0.2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 x14ac:dyDescent="0.2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 x14ac:dyDescent="0.2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 x14ac:dyDescent="0.2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 x14ac:dyDescent="0.2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 x14ac:dyDescent="0.2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 x14ac:dyDescent="0.2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 x14ac:dyDescent="0.2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 x14ac:dyDescent="0.2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 x14ac:dyDescent="0.2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 x14ac:dyDescent="0.2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 x14ac:dyDescent="0.2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 x14ac:dyDescent="0.2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 x14ac:dyDescent="0.2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 x14ac:dyDescent="0.2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 x14ac:dyDescent="0.2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 x14ac:dyDescent="0.2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 x14ac:dyDescent="0.2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 x14ac:dyDescent="0.2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 x14ac:dyDescent="0.2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 x14ac:dyDescent="0.2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 x14ac:dyDescent="0.2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 x14ac:dyDescent="0.2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 x14ac:dyDescent="0.2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 x14ac:dyDescent="0.2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 x14ac:dyDescent="0.2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 x14ac:dyDescent="0.2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 x14ac:dyDescent="0.2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 x14ac:dyDescent="0.2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 x14ac:dyDescent="0.2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 x14ac:dyDescent="0.2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 x14ac:dyDescent="0.2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 x14ac:dyDescent="0.2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 x14ac:dyDescent="0.2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 x14ac:dyDescent="0.2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 x14ac:dyDescent="0.2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 x14ac:dyDescent="0.2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 x14ac:dyDescent="0.2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 x14ac:dyDescent="0.2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 x14ac:dyDescent="0.2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 x14ac:dyDescent="0.2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 x14ac:dyDescent="0.2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 x14ac:dyDescent="0.2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 x14ac:dyDescent="0.2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 x14ac:dyDescent="0.2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 x14ac:dyDescent="0.2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 x14ac:dyDescent="0.2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 x14ac:dyDescent="0.2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 x14ac:dyDescent="0.2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 x14ac:dyDescent="0.2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 x14ac:dyDescent="0.2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 x14ac:dyDescent="0.2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 x14ac:dyDescent="0.2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 x14ac:dyDescent="0.2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 x14ac:dyDescent="0.2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 x14ac:dyDescent="0.2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 x14ac:dyDescent="0.2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 x14ac:dyDescent="0.2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 x14ac:dyDescent="0.2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 x14ac:dyDescent="0.2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 x14ac:dyDescent="0.2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 x14ac:dyDescent="0.2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 x14ac:dyDescent="0.2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 x14ac:dyDescent="0.2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 x14ac:dyDescent="0.2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 x14ac:dyDescent="0.2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 x14ac:dyDescent="0.2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 x14ac:dyDescent="0.2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 x14ac:dyDescent="0.2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 x14ac:dyDescent="0.2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 x14ac:dyDescent="0.2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 x14ac:dyDescent="0.2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 x14ac:dyDescent="0.2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 x14ac:dyDescent="0.2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 x14ac:dyDescent="0.2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 x14ac:dyDescent="0.2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 x14ac:dyDescent="0.2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 x14ac:dyDescent="0.2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 x14ac:dyDescent="0.2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 x14ac:dyDescent="0.2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 x14ac:dyDescent="0.2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 x14ac:dyDescent="0.2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 x14ac:dyDescent="0.2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 x14ac:dyDescent="0.2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 x14ac:dyDescent="0.2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 x14ac:dyDescent="0.2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 x14ac:dyDescent="0.2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 x14ac:dyDescent="0.2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 x14ac:dyDescent="0.2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 x14ac:dyDescent="0.2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 x14ac:dyDescent="0.2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 x14ac:dyDescent="0.2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 x14ac:dyDescent="0.2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 x14ac:dyDescent="0.2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 x14ac:dyDescent="0.2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 x14ac:dyDescent="0.2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 x14ac:dyDescent="0.2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 x14ac:dyDescent="0.2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 x14ac:dyDescent="0.2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 x14ac:dyDescent="0.2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 x14ac:dyDescent="0.2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 x14ac:dyDescent="0.2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 x14ac:dyDescent="0.2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 x14ac:dyDescent="0.2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 x14ac:dyDescent="0.2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 x14ac:dyDescent="0.2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 x14ac:dyDescent="0.2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 x14ac:dyDescent="0.2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 x14ac:dyDescent="0.2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 x14ac:dyDescent="0.2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 x14ac:dyDescent="0.2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 x14ac:dyDescent="0.2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 x14ac:dyDescent="0.2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 x14ac:dyDescent="0.2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 x14ac:dyDescent="0.2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 x14ac:dyDescent="0.2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 x14ac:dyDescent="0.2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 x14ac:dyDescent="0.2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 x14ac:dyDescent="0.2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 x14ac:dyDescent="0.2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 x14ac:dyDescent="0.2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 x14ac:dyDescent="0.2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 x14ac:dyDescent="0.2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 x14ac:dyDescent="0.2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 x14ac:dyDescent="0.2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 x14ac:dyDescent="0.2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sheetProtection password="B635" sheet="1" objects="1" scenarios="1"/>
  <mergeCells count="3">
    <mergeCell ref="D2:R2"/>
    <mergeCell ref="D4:R4"/>
    <mergeCell ref="AG7:AH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2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showZeros="0" topLeftCell="B1" zoomScale="110" zoomScaleNormal="110" zoomScalePageLayoutView="110" workbookViewId="0">
      <pane ySplit="6" topLeftCell="A7" activePane="bottomLeft" state="frozen"/>
      <selection activeCell="A2" sqref="A2"/>
      <selection pane="bottomLeft" activeCell="P10" sqref="P10"/>
    </sheetView>
  </sheetViews>
  <sheetFormatPr baseColWidth="10" defaultRowHeight="16" x14ac:dyDescent="0.2"/>
  <cols>
    <col min="1" max="1" width="0" style="13" hidden="1" customWidth="1"/>
    <col min="3" max="3" width="17.83203125" customWidth="1"/>
    <col min="5" max="5" width="2.6640625" style="13" customWidth="1"/>
    <col min="7" max="7" width="2.6640625" style="13" customWidth="1"/>
    <col min="9" max="9" width="2.6640625" style="13" customWidth="1"/>
    <col min="11" max="11" width="2.6640625" style="13" customWidth="1"/>
    <col min="13" max="13" width="2.6640625" style="13" customWidth="1"/>
    <col min="15" max="15" width="2.6640625" style="13" customWidth="1"/>
    <col min="17" max="17" width="2.6640625" style="13" customWidth="1"/>
    <col min="19" max="27" width="10.83203125" hidden="1" customWidth="1"/>
    <col min="28" max="28" width="10.83203125" customWidth="1"/>
    <col min="31" max="31" width="5.1640625" customWidth="1"/>
    <col min="32" max="32" width="6.83203125" customWidth="1"/>
    <col min="33" max="33" width="19.6640625" customWidth="1"/>
    <col min="34" max="34" width="14.6640625" style="13" customWidth="1"/>
  </cols>
  <sheetData>
    <row r="1" spans="1:34" ht="17.25" customHeight="1" thickBot="1" x14ac:dyDescent="0.25">
      <c r="A1" s="56" t="s">
        <v>70</v>
      </c>
    </row>
    <row r="2" spans="1:34" ht="40.5" customHeight="1" thickBot="1" x14ac:dyDescent="0.25">
      <c r="A2" s="14"/>
      <c r="B2" s="14"/>
      <c r="D2" s="98" t="s">
        <v>111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</row>
    <row r="3" spans="1:34" ht="17" thickBot="1" x14ac:dyDescent="0.25"/>
    <row r="4" spans="1:34" ht="79" customHeight="1" thickBot="1" x14ac:dyDescent="0.25">
      <c r="D4" s="95" t="s">
        <v>31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7"/>
      <c r="S4" s="24"/>
      <c r="AC4" s="13"/>
      <c r="AD4" s="13"/>
      <c r="AE4" s="23"/>
    </row>
    <row r="6" spans="1:34" ht="49" customHeight="1" thickBot="1" x14ac:dyDescent="0.25">
      <c r="B6" s="10" t="s">
        <v>1</v>
      </c>
      <c r="C6" s="10" t="s">
        <v>22</v>
      </c>
      <c r="D6" s="11" t="s">
        <v>23</v>
      </c>
      <c r="E6" s="12" t="s">
        <v>72</v>
      </c>
      <c r="F6" s="11" t="s">
        <v>24</v>
      </c>
      <c r="G6" s="12" t="s">
        <v>72</v>
      </c>
      <c r="H6" s="11" t="s">
        <v>25</v>
      </c>
      <c r="I6" s="12" t="s">
        <v>72</v>
      </c>
      <c r="J6" s="11" t="s">
        <v>26</v>
      </c>
      <c r="K6" s="25" t="s">
        <v>72</v>
      </c>
      <c r="L6" s="11" t="s">
        <v>183</v>
      </c>
      <c r="M6" s="12" t="s">
        <v>72</v>
      </c>
      <c r="N6" s="11" t="s">
        <v>28</v>
      </c>
      <c r="O6" s="12" t="s">
        <v>72</v>
      </c>
      <c r="P6" s="11" t="s">
        <v>184</v>
      </c>
      <c r="Q6" s="12" t="s">
        <v>72</v>
      </c>
      <c r="R6" s="11" t="s">
        <v>30</v>
      </c>
      <c r="U6" s="12" t="s">
        <v>23</v>
      </c>
      <c r="V6" s="12" t="s">
        <v>24</v>
      </c>
      <c r="W6" s="12" t="s">
        <v>25</v>
      </c>
      <c r="X6" s="12" t="s">
        <v>26</v>
      </c>
      <c r="Y6" s="12" t="s">
        <v>27</v>
      </c>
      <c r="Z6" s="12" t="s">
        <v>28</v>
      </c>
      <c r="AA6" s="12" t="s">
        <v>29</v>
      </c>
      <c r="AB6" s="37" t="s">
        <v>32</v>
      </c>
      <c r="AC6" s="41" t="s">
        <v>33</v>
      </c>
      <c r="AD6" s="88"/>
    </row>
    <row r="7" spans="1:34" ht="17" thickBot="1" x14ac:dyDescent="0.25">
      <c r="A7" s="36">
        <f t="array" ref="A7:A200">IFERROR(SMALL(IF(EXACT($A$1,Inscriptions!$D$2:$D$200),ROW(Inscriptions!$A$2:$A$200)),Inscriptions!$A$2:$A$200),"")</f>
        <v>183</v>
      </c>
      <c r="B7" s="15" t="str">
        <f>IFERROR(INDEX(Inscriptions!$B$1:$B$200,A7),"")</f>
        <v>Lavaur</v>
      </c>
      <c r="C7" s="15" t="str">
        <f>IFERROR(INDEX(Inscriptions!$C$1:$C$200,A7),"")</f>
        <v>De Oliveira Emilie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D7" s="23"/>
      <c r="AG7" s="101" t="s">
        <v>85</v>
      </c>
      <c r="AH7" s="102"/>
    </row>
    <row r="8" spans="1:34" ht="17" thickBot="1" x14ac:dyDescent="0.25">
      <c r="A8" s="36">
        <v>184</v>
      </c>
      <c r="B8" s="15" t="str">
        <f>IFERROR(INDEX(Inscriptions!$B$1:$B$200,A8),"")</f>
        <v>Capdenac</v>
      </c>
      <c r="C8" s="15" t="str">
        <f>IFERROR(INDEX(Inscriptions!$C$1:$C$200,A8),"")</f>
        <v>Gregoire Elisa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D8" s="23"/>
      <c r="AF8" s="81" t="s">
        <v>72</v>
      </c>
      <c r="AG8" s="78" t="s">
        <v>84</v>
      </c>
      <c r="AH8" s="79" t="s">
        <v>1</v>
      </c>
    </row>
    <row r="9" spans="1:34" ht="20" thickBot="1" x14ac:dyDescent="0.3">
      <c r="A9" s="36">
        <v>185</v>
      </c>
      <c r="B9" s="15" t="str">
        <f>IFERROR(INDEX(Inscriptions!$B$1:$B$200,A9),"")</f>
        <v>Bergerac</v>
      </c>
      <c r="C9" s="15" t="str">
        <f>IFERROR(INDEX(Inscriptions!$C$1:$C$200,A9),"")</f>
        <v>Bazeille Virginie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D9" s="23"/>
      <c r="AE9" s="85">
        <v>1</v>
      </c>
      <c r="AF9" s="75" t="e">
        <f>SMALL($AB$7:$AB$50,ROW(A1))</f>
        <v>#NUM!</v>
      </c>
      <c r="AG9" s="66" t="e">
        <f t="array" ref="AG9">INDEX($C$6:$C$50,SMALL(IF(CF=AF9,ROW(CF)-5),COUNTIF($AF$9:$AF9,AF9)))</f>
        <v>#NUM!</v>
      </c>
      <c r="AH9" s="92" t="e">
        <f>INDEX($B$6:$B$50,MATCH(AG9,$C$6:C50,0))</f>
        <v>#NUM!</v>
      </c>
    </row>
    <row r="10" spans="1:34" ht="17" thickBot="1" x14ac:dyDescent="0.25">
      <c r="A10" s="36">
        <v>186</v>
      </c>
      <c r="B10" s="15">
        <f>IFERROR(INDEX(Inscriptions!$B$1:$B$200,A10),"")</f>
        <v>0</v>
      </c>
      <c r="C10" s="15">
        <f>IFERROR(INDEX(Inscriptions!$C$1:$C$200,A10),"")</f>
        <v>0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D10" s="23"/>
      <c r="AE10" s="84">
        <v>2</v>
      </c>
      <c r="AF10" s="76" t="e">
        <f>SMALL($AB$7:$AB$50,ROW(A2))</f>
        <v>#NUM!</v>
      </c>
      <c r="AG10" s="66" t="e">
        <f t="array" ref="AG10">INDEX($C$6:$C$50,SMALL(IF(CG=AF10,ROW(CG)-5),COUNTIF($AF$9:$AF10,AF10)))</f>
        <v>#NUM!</v>
      </c>
      <c r="AH10" s="92" t="e">
        <f>INDEX($B$6:$B$50,MATCH(AG10,$C$6:C51,0))</f>
        <v>#NUM!</v>
      </c>
    </row>
    <row r="11" spans="1:34" ht="17" thickBot="1" x14ac:dyDescent="0.25">
      <c r="A11" s="36">
        <v>187</v>
      </c>
      <c r="B11" s="15">
        <f>IFERROR(INDEX(Inscriptions!$B$1:$B$200,A11),"")</f>
        <v>0</v>
      </c>
      <c r="C11" s="15">
        <f>IFERROR(INDEX(Inscriptions!$C$1:$C$200,A11),"")</f>
        <v>0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D11" s="23"/>
      <c r="AE11" s="82">
        <v>3</v>
      </c>
      <c r="AF11" s="77" t="e">
        <f>SMALL($AB$7:$AB$50,ROW(A3))</f>
        <v>#NUM!</v>
      </c>
      <c r="AG11" s="66" t="e">
        <f t="array" ref="AG11">INDEX($C$6:$C$50,SMALL(IF(CG=AF11,ROW(CG)-5),COUNTIF($AF$9:$AF11,AF11)))</f>
        <v>#NUM!</v>
      </c>
      <c r="AH11" s="92" t="e">
        <f>INDEX($B$6:$B$50,MATCH(AG11,$C$6:C52,0))</f>
        <v>#NUM!</v>
      </c>
    </row>
    <row r="12" spans="1:34" x14ac:dyDescent="0.2">
      <c r="A12" s="13">
        <v>188</v>
      </c>
      <c r="B12" s="15">
        <f>IFERROR(INDEX(Inscriptions!$B$1:$B$200,A12),"")</f>
        <v>0</v>
      </c>
      <c r="C12" s="15">
        <f>IFERROR(INDEX(Inscriptions!$C$1:$C$200,A12),"")</f>
        <v>0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  <c r="AD12" s="23"/>
    </row>
    <row r="13" spans="1:34" x14ac:dyDescent="0.2">
      <c r="A13" s="13" t="str">
        <v/>
      </c>
      <c r="B13" s="15" t="str">
        <f>IFERROR(INDEX(Inscriptions!$B$1:$B$200,A13),"")</f>
        <v/>
      </c>
      <c r="C13" s="15" t="str">
        <f>IFERROR(INDEX(Inscriptions!$C$1:$C$200,A13),"")</f>
        <v/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  <c r="AD13" s="23"/>
    </row>
    <row r="14" spans="1:34" x14ac:dyDescent="0.2">
      <c r="A14" s="13" t="str">
        <v/>
      </c>
      <c r="B14" s="15" t="str">
        <f>IFERROR(INDEX(Inscriptions!$B$1:$B$200,A14),"")</f>
        <v/>
      </c>
      <c r="C14" s="15" t="str">
        <f>IFERROR(INDEX(Inscriptions!$C$1:$C$200,A14),"")</f>
        <v/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  <c r="AD14" s="23"/>
    </row>
    <row r="15" spans="1:34" x14ac:dyDescent="0.2">
      <c r="A15" s="13" t="str">
        <v/>
      </c>
      <c r="B15" s="15" t="str">
        <f>IFERROR(INDEX(Inscriptions!$B$1:$B$200,A15),"")</f>
        <v/>
      </c>
      <c r="C15" s="15" t="str">
        <f>IFERROR(INDEX(Inscriptions!$C$1:$C$200,A15),"")</f>
        <v/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  <c r="AD15" s="23"/>
    </row>
    <row r="16" spans="1:34" x14ac:dyDescent="0.2">
      <c r="A16" s="13" t="str">
        <v/>
      </c>
      <c r="B16" s="15" t="str">
        <f>IFERROR(INDEX(Inscriptions!$B$1:$B$200,A16),"")</f>
        <v/>
      </c>
      <c r="C16" s="15" t="str">
        <f>IFERROR(INDEX(Inscriptions!$C$1:$C$200,A16),"")</f>
        <v/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  <c r="AD16" s="23"/>
    </row>
    <row r="17" spans="1:30" x14ac:dyDescent="0.2">
      <c r="A17" s="13" t="str">
        <v/>
      </c>
      <c r="B17" s="15" t="str">
        <f>IFERROR(INDEX(Inscriptions!$B$1:$B$200,A17),"")</f>
        <v/>
      </c>
      <c r="C17" s="15" t="str">
        <f>IFERROR(INDEX(Inscriptions!$C$1:$C$200,A17),"")</f>
        <v/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  <c r="AD17" s="23"/>
    </row>
    <row r="18" spans="1:30" x14ac:dyDescent="0.2">
      <c r="A18" s="13" t="str">
        <v/>
      </c>
      <c r="B18" s="15" t="str">
        <f>IFERROR(INDEX(Inscriptions!$B$1:$B$200,A18),"")</f>
        <v/>
      </c>
      <c r="C18" s="15" t="str">
        <f>IFERROR(INDEX(Inscriptions!$C$1:$C$200,A18),"")</f>
        <v/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  <c r="AD18" s="23"/>
    </row>
    <row r="19" spans="1:30" x14ac:dyDescent="0.2">
      <c r="A19" s="13" t="str">
        <v/>
      </c>
      <c r="B19" s="15" t="str">
        <f>IFERROR(INDEX(Inscriptions!$B$1:$B$200,A19),"")</f>
        <v/>
      </c>
      <c r="C19" s="15" t="str">
        <f>IFERROR(INDEX(Inscriptions!$C$1:$C$200,A19),"")</f>
        <v/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  <c r="AD19" s="23"/>
    </row>
    <row r="20" spans="1:30" x14ac:dyDescent="0.2">
      <c r="A20" s="13" t="str">
        <v/>
      </c>
      <c r="B20" s="15" t="str">
        <f>IFERROR(INDEX(Inscriptions!$B$1:$B$200,A20),"")</f>
        <v/>
      </c>
      <c r="C20" s="15" t="str">
        <f>IFERROR(INDEX(Inscriptions!$C$1:$C$200,A20),"")</f>
        <v/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  <c r="AD20" s="23"/>
    </row>
    <row r="21" spans="1:30" x14ac:dyDescent="0.2">
      <c r="A21" s="13" t="str">
        <v/>
      </c>
      <c r="B21" s="15" t="str">
        <f>IFERROR(INDEX(Inscriptions!$B$1:$B$200,A21),"")</f>
        <v/>
      </c>
      <c r="C21" s="15" t="str">
        <f>IFERROR(INDEX(Inscriptions!$C$1:$C$200,A21),"")</f>
        <v/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  <c r="AD21" s="23"/>
    </row>
    <row r="22" spans="1:30" x14ac:dyDescent="0.2">
      <c r="A22" s="13" t="str">
        <v/>
      </c>
      <c r="B22" s="15" t="str">
        <f>IFERROR(INDEX(Inscriptions!$B$1:$B$200,A22),"")</f>
        <v/>
      </c>
      <c r="C22" s="15" t="str">
        <f>IFERROR(INDEX(Inscriptions!$C$1:$C$200,A22),"")</f>
        <v/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  <c r="AD22" s="23"/>
    </row>
    <row r="23" spans="1:30" x14ac:dyDescent="0.2">
      <c r="A23" s="13" t="str">
        <v/>
      </c>
      <c r="B23" s="15" t="str">
        <f>IFERROR(INDEX(Inscriptions!$B$1:$B$200,A23),"")</f>
        <v/>
      </c>
      <c r="C23" s="15" t="str">
        <f>IFERROR(INDEX(Inscriptions!$C$1:$C$200,A23),"")</f>
        <v/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  <c r="AD23" s="23"/>
    </row>
    <row r="24" spans="1:30" x14ac:dyDescent="0.2">
      <c r="A24" s="13" t="str">
        <v/>
      </c>
      <c r="B24" s="15" t="str">
        <f>IFERROR(INDEX(Inscriptions!$B$1:$B$200,A24),"")</f>
        <v/>
      </c>
      <c r="C24" s="15"/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  <c r="AD24" s="23"/>
    </row>
    <row r="25" spans="1:30" x14ac:dyDescent="0.2">
      <c r="A25" s="13" t="str">
        <v/>
      </c>
      <c r="B25" s="15" t="str">
        <f>IFERROR(INDEX(Inscriptions!$B$1:$B$200,A25),"")</f>
        <v/>
      </c>
      <c r="C25" s="15" t="str">
        <f>IFERROR(INDEX(Inscriptions!$C$1:$C$200,A25),"")</f>
        <v/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  <c r="AD25" s="23"/>
    </row>
    <row r="26" spans="1:30" x14ac:dyDescent="0.2">
      <c r="A26" s="13" t="str">
        <v/>
      </c>
      <c r="B26" s="15" t="str">
        <f>IFERROR(INDEX(Inscriptions!$B$1:$B$200,A26),"")</f>
        <v/>
      </c>
      <c r="C26" s="15" t="str">
        <f>IFERROR(INDEX(Inscriptions!$C$1:$C$200,A26),"")</f>
        <v/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  <c r="AD26" s="23"/>
    </row>
    <row r="27" spans="1:30" x14ac:dyDescent="0.2">
      <c r="A27" s="13" t="str">
        <v/>
      </c>
      <c r="B27" s="15" t="str">
        <f>IFERROR(INDEX(Inscriptions!$B$1:$B$200,A27),"")</f>
        <v/>
      </c>
      <c r="C27" s="15" t="str">
        <f>IFERROR(INDEX(Inscriptions!$C$1:$C$200,A27),"")</f>
        <v/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  <c r="AD27" s="23"/>
    </row>
    <row r="28" spans="1:30" x14ac:dyDescent="0.2">
      <c r="A28" s="13" t="str">
        <v/>
      </c>
      <c r="B28" s="15" t="str">
        <f>IFERROR(INDEX(Inscriptions!$B$1:$B$200,A28),"")</f>
        <v/>
      </c>
      <c r="C28" s="15" t="str">
        <f>IFERROR(INDEX(Inscriptions!$C$1:$C$200,A28),"")</f>
        <v/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  <c r="AD28" s="23"/>
    </row>
    <row r="29" spans="1:30" x14ac:dyDescent="0.2">
      <c r="A29" s="13" t="str">
        <v/>
      </c>
      <c r="B29" s="15" t="str">
        <f>IFERROR(INDEX(Inscriptions!$B$1:$B$200,A29),"")</f>
        <v/>
      </c>
      <c r="C29" s="15" t="str">
        <f>IFERROR(INDEX(Inscriptions!$C$1:$C$200,A29),"")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  <c r="AD29" s="23"/>
    </row>
    <row r="30" spans="1:30" x14ac:dyDescent="0.2">
      <c r="A30" s="13" t="str">
        <v/>
      </c>
      <c r="B30" s="15" t="str">
        <f>IFERROR(INDEX(Inscriptions!$B$1:$B$200,A30),"")</f>
        <v/>
      </c>
      <c r="C30" s="15" t="str">
        <f>IFERROR(INDEX(Inscriptions!$C$1:$C$200,A30),"")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  <c r="AD30" s="23"/>
    </row>
    <row r="31" spans="1:30" x14ac:dyDescent="0.2">
      <c r="A31" s="13" t="str">
        <v/>
      </c>
      <c r="B31" s="15" t="str">
        <f>IFERROR(INDEX(Inscriptions!$B$1:$B$200,A31),"")</f>
        <v/>
      </c>
      <c r="C31" s="15" t="str">
        <f>IFERROR(INDEX(Inscriptions!$C$1:$C$200,A31),"")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  <c r="AD31" s="23"/>
    </row>
    <row r="32" spans="1:30" x14ac:dyDescent="0.2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  <c r="AD32" s="23"/>
    </row>
    <row r="33" spans="1:30" x14ac:dyDescent="0.2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  <c r="AD33" s="23"/>
    </row>
    <row r="34" spans="1:30" x14ac:dyDescent="0.2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  <c r="AD34" s="23"/>
    </row>
    <row r="35" spans="1:30" x14ac:dyDescent="0.2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  <c r="AD35" s="23"/>
    </row>
    <row r="36" spans="1:30" x14ac:dyDescent="0.2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  <c r="AD36" s="23"/>
    </row>
    <row r="37" spans="1:30" x14ac:dyDescent="0.2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  <c r="AD37" s="23"/>
    </row>
    <row r="38" spans="1:30" x14ac:dyDescent="0.2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  <c r="AD38" s="23"/>
    </row>
    <row r="39" spans="1:30" x14ac:dyDescent="0.2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  <c r="AD39" s="23"/>
    </row>
    <row r="40" spans="1:30" x14ac:dyDescent="0.2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  <c r="AD40" s="23"/>
    </row>
    <row r="41" spans="1:30" x14ac:dyDescent="0.2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  <c r="AD41" s="23"/>
    </row>
    <row r="42" spans="1:30" x14ac:dyDescent="0.2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  <c r="AD42" s="23"/>
    </row>
    <row r="43" spans="1:30" x14ac:dyDescent="0.2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  <c r="AD43" s="23"/>
    </row>
    <row r="44" spans="1:30" x14ac:dyDescent="0.2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  <c r="AD44" s="23"/>
    </row>
    <row r="45" spans="1:30" x14ac:dyDescent="0.2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  <c r="AD45" s="23"/>
    </row>
    <row r="46" spans="1:30" x14ac:dyDescent="0.2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  <c r="AD46" s="23"/>
    </row>
    <row r="47" spans="1:30" x14ac:dyDescent="0.2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  <c r="AD47" s="23"/>
    </row>
    <row r="48" spans="1:30" x14ac:dyDescent="0.2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  <c r="AD48" s="23"/>
    </row>
    <row r="49" spans="1:30" x14ac:dyDescent="0.2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  <c r="AD49" s="23"/>
    </row>
    <row r="50" spans="1:30" x14ac:dyDescent="0.2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73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  <c r="AD50" s="23"/>
    </row>
    <row r="51" spans="1:30" x14ac:dyDescent="0.2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30" x14ac:dyDescent="0.2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30" x14ac:dyDescent="0.2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30" x14ac:dyDescent="0.2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30" x14ac:dyDescent="0.2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30" x14ac:dyDescent="0.2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30" x14ac:dyDescent="0.2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30" x14ac:dyDescent="0.2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30" x14ac:dyDescent="0.2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30" x14ac:dyDescent="0.2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30" x14ac:dyDescent="0.2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30" x14ac:dyDescent="0.2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30" x14ac:dyDescent="0.2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30" x14ac:dyDescent="0.2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 x14ac:dyDescent="0.2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 x14ac:dyDescent="0.2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 x14ac:dyDescent="0.2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 x14ac:dyDescent="0.2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 x14ac:dyDescent="0.2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 x14ac:dyDescent="0.2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 x14ac:dyDescent="0.2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 x14ac:dyDescent="0.2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 x14ac:dyDescent="0.2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 x14ac:dyDescent="0.2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 x14ac:dyDescent="0.2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 x14ac:dyDescent="0.2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 x14ac:dyDescent="0.2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 x14ac:dyDescent="0.2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 x14ac:dyDescent="0.2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 x14ac:dyDescent="0.2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 x14ac:dyDescent="0.2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 x14ac:dyDescent="0.2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 x14ac:dyDescent="0.2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 x14ac:dyDescent="0.2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 x14ac:dyDescent="0.2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 x14ac:dyDescent="0.2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 x14ac:dyDescent="0.2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 x14ac:dyDescent="0.2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 x14ac:dyDescent="0.2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 x14ac:dyDescent="0.2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 x14ac:dyDescent="0.2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 x14ac:dyDescent="0.2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 x14ac:dyDescent="0.2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 x14ac:dyDescent="0.2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 x14ac:dyDescent="0.2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 x14ac:dyDescent="0.2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 x14ac:dyDescent="0.2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 x14ac:dyDescent="0.2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 x14ac:dyDescent="0.2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 x14ac:dyDescent="0.2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 x14ac:dyDescent="0.2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 x14ac:dyDescent="0.2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 x14ac:dyDescent="0.2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 x14ac:dyDescent="0.2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 x14ac:dyDescent="0.2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 x14ac:dyDescent="0.2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 x14ac:dyDescent="0.2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 x14ac:dyDescent="0.2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 x14ac:dyDescent="0.2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 x14ac:dyDescent="0.2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 x14ac:dyDescent="0.2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 x14ac:dyDescent="0.2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 x14ac:dyDescent="0.2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 x14ac:dyDescent="0.2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 x14ac:dyDescent="0.2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 x14ac:dyDescent="0.2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 x14ac:dyDescent="0.2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 x14ac:dyDescent="0.2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 x14ac:dyDescent="0.2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 x14ac:dyDescent="0.2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 x14ac:dyDescent="0.2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 x14ac:dyDescent="0.2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 x14ac:dyDescent="0.2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 x14ac:dyDescent="0.2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 x14ac:dyDescent="0.2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 x14ac:dyDescent="0.2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 x14ac:dyDescent="0.2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 x14ac:dyDescent="0.2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 x14ac:dyDescent="0.2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 x14ac:dyDescent="0.2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 x14ac:dyDescent="0.2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 x14ac:dyDescent="0.2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 x14ac:dyDescent="0.2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 x14ac:dyDescent="0.2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 x14ac:dyDescent="0.2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 x14ac:dyDescent="0.2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 x14ac:dyDescent="0.2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 x14ac:dyDescent="0.2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 x14ac:dyDescent="0.2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 x14ac:dyDescent="0.2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 x14ac:dyDescent="0.2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 x14ac:dyDescent="0.2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 x14ac:dyDescent="0.2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 x14ac:dyDescent="0.2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 x14ac:dyDescent="0.2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 x14ac:dyDescent="0.2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 x14ac:dyDescent="0.2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 x14ac:dyDescent="0.2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 x14ac:dyDescent="0.2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 x14ac:dyDescent="0.2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 x14ac:dyDescent="0.2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 x14ac:dyDescent="0.2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 x14ac:dyDescent="0.2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 x14ac:dyDescent="0.2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 x14ac:dyDescent="0.2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 x14ac:dyDescent="0.2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 x14ac:dyDescent="0.2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 x14ac:dyDescent="0.2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 x14ac:dyDescent="0.2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 x14ac:dyDescent="0.2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 x14ac:dyDescent="0.2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 x14ac:dyDescent="0.2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 x14ac:dyDescent="0.2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 x14ac:dyDescent="0.2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 x14ac:dyDescent="0.2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 x14ac:dyDescent="0.2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 x14ac:dyDescent="0.2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 x14ac:dyDescent="0.2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 x14ac:dyDescent="0.2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 x14ac:dyDescent="0.2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 x14ac:dyDescent="0.2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 x14ac:dyDescent="0.2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 x14ac:dyDescent="0.2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 x14ac:dyDescent="0.2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 x14ac:dyDescent="0.2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 x14ac:dyDescent="0.2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 x14ac:dyDescent="0.2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 x14ac:dyDescent="0.2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 x14ac:dyDescent="0.2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 x14ac:dyDescent="0.2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 x14ac:dyDescent="0.2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 x14ac:dyDescent="0.2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 x14ac:dyDescent="0.2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 x14ac:dyDescent="0.2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 x14ac:dyDescent="0.2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 x14ac:dyDescent="0.2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 x14ac:dyDescent="0.2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 x14ac:dyDescent="0.2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 x14ac:dyDescent="0.2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 x14ac:dyDescent="0.2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 x14ac:dyDescent="0.2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 x14ac:dyDescent="0.2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 x14ac:dyDescent="0.2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 x14ac:dyDescent="0.2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 x14ac:dyDescent="0.2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 x14ac:dyDescent="0.2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 x14ac:dyDescent="0.2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 x14ac:dyDescent="0.2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 x14ac:dyDescent="0.2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 x14ac:dyDescent="0.2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sheetProtection password="B635" sheet="1" objects="1" scenarios="1"/>
  <mergeCells count="3">
    <mergeCell ref="D2:R2"/>
    <mergeCell ref="D4:R4"/>
    <mergeCell ref="AG7:AH7"/>
  </mergeCells>
  <conditionalFormatting sqref="AC7:AD54">
    <cfRule type="colorScale" priority="2">
      <colorScale>
        <cfvo type="num" val="1"/>
        <cfvo type="num" val="2"/>
        <color rgb="FFFF7128"/>
        <color rgb="FFFFEF9C"/>
      </colorScale>
    </cfRule>
    <cfRule type="top10" dxfId="1" priority="3" bottom="1" rank="3"/>
  </conditionalFormatting>
  <conditionalFormatting sqref="AC7:AD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showZeros="0" topLeftCell="B1" zoomScale="110" zoomScaleNormal="110" zoomScalePageLayoutView="110" workbookViewId="0">
      <pane ySplit="6" topLeftCell="A7" activePane="bottomLeft" state="frozen"/>
      <selection activeCell="A2" sqref="A2"/>
      <selection pane="bottomLeft" activeCell="C1" sqref="C1"/>
    </sheetView>
  </sheetViews>
  <sheetFormatPr baseColWidth="10" defaultRowHeight="16" x14ac:dyDescent="0.2"/>
  <cols>
    <col min="1" max="1" width="0" style="13" hidden="1" customWidth="1"/>
    <col min="3" max="3" width="17.83203125" customWidth="1"/>
    <col min="5" max="5" width="2.6640625" style="13" customWidth="1"/>
    <col min="7" max="7" width="2.6640625" style="13" customWidth="1"/>
    <col min="9" max="9" width="2.6640625" style="13" customWidth="1"/>
    <col min="11" max="11" width="2.6640625" style="13" customWidth="1"/>
    <col min="13" max="13" width="2.6640625" style="13" customWidth="1"/>
    <col min="15" max="15" width="2.6640625" style="13" customWidth="1"/>
    <col min="17" max="17" width="2.6640625" style="13" customWidth="1"/>
    <col min="19" max="27" width="10.83203125" hidden="1" customWidth="1"/>
    <col min="28" max="28" width="10.83203125" customWidth="1"/>
    <col min="31" max="31" width="3.83203125" customWidth="1"/>
    <col min="32" max="32" width="4.33203125" customWidth="1"/>
    <col min="33" max="33" width="16.1640625" customWidth="1"/>
    <col min="34" max="34" width="23.6640625" style="13" customWidth="1"/>
  </cols>
  <sheetData>
    <row r="1" spans="1:34" ht="17.25" customHeight="1" thickBot="1" x14ac:dyDescent="0.25">
      <c r="A1" s="56" t="s">
        <v>71</v>
      </c>
    </row>
    <row r="2" spans="1:34" ht="40.5" customHeight="1" thickBot="1" x14ac:dyDescent="0.25">
      <c r="A2" s="14"/>
      <c r="B2" s="14"/>
      <c r="D2" s="98" t="s">
        <v>87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</row>
    <row r="3" spans="1:34" ht="17" thickBot="1" x14ac:dyDescent="0.25"/>
    <row r="4" spans="1:34" ht="79" customHeight="1" thickBot="1" x14ac:dyDescent="0.25">
      <c r="D4" s="95" t="s">
        <v>31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7"/>
      <c r="S4" s="24"/>
      <c r="AC4" s="13"/>
      <c r="AD4" s="13"/>
      <c r="AE4" s="23"/>
    </row>
    <row r="6" spans="1:34" ht="49" customHeight="1" thickBot="1" x14ac:dyDescent="0.25">
      <c r="B6" s="10" t="s">
        <v>1</v>
      </c>
      <c r="C6" s="10" t="s">
        <v>22</v>
      </c>
      <c r="D6" s="11" t="s">
        <v>23</v>
      </c>
      <c r="E6" s="12" t="s">
        <v>72</v>
      </c>
      <c r="F6" s="11" t="s">
        <v>24</v>
      </c>
      <c r="G6" s="12" t="s">
        <v>72</v>
      </c>
      <c r="H6" s="11" t="s">
        <v>25</v>
      </c>
      <c r="I6" s="12" t="s">
        <v>72</v>
      </c>
      <c r="J6" s="11" t="s">
        <v>26</v>
      </c>
      <c r="K6" s="25" t="s">
        <v>72</v>
      </c>
      <c r="L6" s="11" t="s">
        <v>27</v>
      </c>
      <c r="M6" s="12" t="s">
        <v>72</v>
      </c>
      <c r="N6" s="11" t="s">
        <v>28</v>
      </c>
      <c r="O6" s="12" t="s">
        <v>72</v>
      </c>
      <c r="P6" s="11" t="s">
        <v>29</v>
      </c>
      <c r="Q6" s="12" t="s">
        <v>72</v>
      </c>
      <c r="R6" s="11" t="s">
        <v>30</v>
      </c>
      <c r="U6" s="12" t="s">
        <v>23</v>
      </c>
      <c r="V6" s="12" t="s">
        <v>24</v>
      </c>
      <c r="W6" s="12" t="s">
        <v>25</v>
      </c>
      <c r="X6" s="12" t="s">
        <v>26</v>
      </c>
      <c r="Y6" s="12" t="s">
        <v>27</v>
      </c>
      <c r="Z6" s="12" t="s">
        <v>28</v>
      </c>
      <c r="AA6" s="12" t="s">
        <v>29</v>
      </c>
      <c r="AB6" s="37" t="s">
        <v>32</v>
      </c>
      <c r="AC6" s="41" t="s">
        <v>33</v>
      </c>
      <c r="AD6" s="88"/>
    </row>
    <row r="7" spans="1:34" ht="17" thickBot="1" x14ac:dyDescent="0.25">
      <c r="A7" s="36">
        <f t="array" ref="A7:A200">IFERROR(SMALL(IF(EXACT($A$1,Inscriptions!$D$2:$D$200),ROW(Inscriptions!$A$2:$A$200)),Inscriptions!$A$2:$A$200),"")</f>
        <v>189</v>
      </c>
      <c r="B7" s="15">
        <f>IFERROR(INDEX(Inscriptions!$B$1:$B$200,A7),"")</f>
        <v>0</v>
      </c>
      <c r="C7" s="15">
        <f>IFERROR(INDEX(Inscriptions!$C$1:$C$200,A7),"")</f>
        <v>0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D7" s="23"/>
      <c r="AG7" s="101" t="s">
        <v>85</v>
      </c>
      <c r="AH7" s="102"/>
    </row>
    <row r="8" spans="1:34" ht="17" thickBot="1" x14ac:dyDescent="0.25">
      <c r="A8" s="36">
        <v>190</v>
      </c>
      <c r="B8" s="15">
        <f>IFERROR(INDEX(Inscriptions!$B$1:$B$200,A8),"")</f>
        <v>0</v>
      </c>
      <c r="C8" s="15">
        <f>IFERROR(INDEX(Inscriptions!$C$1:$C$200,A8),"")</f>
        <v>0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D8" s="23"/>
      <c r="AF8" s="81" t="s">
        <v>72</v>
      </c>
      <c r="AG8" s="78" t="s">
        <v>84</v>
      </c>
      <c r="AH8" s="79" t="s">
        <v>1</v>
      </c>
    </row>
    <row r="9" spans="1:34" ht="20" thickBot="1" x14ac:dyDescent="0.3">
      <c r="A9" s="36" t="str">
        <v/>
      </c>
      <c r="B9" s="15" t="str">
        <f>IFERROR(INDEX(Inscriptions!$B$1:$B$200,A9),"")</f>
        <v/>
      </c>
      <c r="C9" s="15" t="str">
        <f>IFERROR(INDEX(Inscriptions!$C$1:$C$200,A9),"")</f>
        <v/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D9" s="23"/>
      <c r="AE9" s="85">
        <v>1</v>
      </c>
      <c r="AF9" s="75" t="e">
        <f>SMALL($AB$7:$AB$50,ROW(A1))</f>
        <v>#NUM!</v>
      </c>
      <c r="AG9" s="66" t="e">
        <f t="array" ref="AG9">INDEX($C$6:$C$50,SMALL(IF(EG=AF9,ROW(EG)-5),COUNTIF($AF$9:$AF9,AF9)))</f>
        <v>#NUM!</v>
      </c>
      <c r="AH9" s="92" t="e">
        <f>INDEX($B$6:$B$50,MATCH(AG9,$C$6:C50,0))</f>
        <v>#NUM!</v>
      </c>
    </row>
    <row r="10" spans="1:34" ht="17" thickBot="1" x14ac:dyDescent="0.25">
      <c r="A10" s="36" t="str">
        <v/>
      </c>
      <c r="B10" s="15" t="str">
        <f>IFERROR(INDEX(Inscriptions!$B$1:$B$200,A10),"")</f>
        <v/>
      </c>
      <c r="C10" s="15" t="str">
        <f>IFERROR(INDEX(Inscriptions!$C$1:$C$200,A10),"")</f>
        <v/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D10" s="23"/>
      <c r="AE10" s="84">
        <v>2</v>
      </c>
      <c r="AF10" s="76" t="e">
        <f>SMALL($AB$7:$AB$50,ROW(A2))</f>
        <v>#NUM!</v>
      </c>
      <c r="AG10" s="66" t="e">
        <f t="array" ref="AG10">INDEX($C$6:$C$50,SMALL(IF(CG=AF10,ROW(CG)-5),COUNTIF($AF$9:$AF10,AF10)))</f>
        <v>#NUM!</v>
      </c>
      <c r="AH10" s="92" t="e">
        <f>INDEX($B$6:$B$50,MATCH(AG10,$C$6:C51,0))</f>
        <v>#NUM!</v>
      </c>
    </row>
    <row r="11" spans="1:34" ht="17" thickBot="1" x14ac:dyDescent="0.25">
      <c r="A11" s="36" t="str">
        <v/>
      </c>
      <c r="B11" s="15" t="str">
        <f>IFERROR(INDEX(Inscriptions!$B$1:$B$200,A11),"")</f>
        <v/>
      </c>
      <c r="C11" s="15" t="str">
        <f>IFERROR(INDEX(Inscriptions!$C$1:$C$200,A11),"")</f>
        <v/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D11" s="23"/>
      <c r="AE11" s="82">
        <v>3</v>
      </c>
      <c r="AF11" s="77" t="e">
        <f>SMALL($AB$7:$AB$50,ROW(A3))</f>
        <v>#NUM!</v>
      </c>
      <c r="AG11" s="66" t="e">
        <f t="array" ref="AG11">INDEX($C$6:$C$50,SMALL(IF(CG=AF11,ROW(CG)-5),COUNTIF($AF$9:$AF11,AF11)))</f>
        <v>#NUM!</v>
      </c>
      <c r="AH11" s="92" t="e">
        <f>INDEX($B$6:$B$50,MATCH(AG11,$C$6:C52,0))</f>
        <v>#NUM!</v>
      </c>
    </row>
    <row r="12" spans="1:34" x14ac:dyDescent="0.2">
      <c r="A12" s="13" t="str">
        <v/>
      </c>
      <c r="B12" s="15" t="str">
        <f>IFERROR(INDEX(Inscriptions!$B$1:$B$200,A12),"")</f>
        <v/>
      </c>
      <c r="C12" s="15" t="str">
        <f>IFERROR(INDEX(Inscriptions!$C$1:$C$200,A12),"")</f>
        <v/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  <c r="AD12" s="23"/>
    </row>
    <row r="13" spans="1:34" x14ac:dyDescent="0.2">
      <c r="A13" s="13" t="str">
        <v/>
      </c>
      <c r="B13" s="15" t="str">
        <f>IFERROR(INDEX(Inscriptions!$B$1:$B$200,A13),"")</f>
        <v/>
      </c>
      <c r="C13" s="15" t="str">
        <f>IFERROR(INDEX(Inscriptions!$C$1:$C$200,A13),"")</f>
        <v/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  <c r="AD13" s="23"/>
    </row>
    <row r="14" spans="1:34" x14ac:dyDescent="0.2">
      <c r="A14" s="13" t="str">
        <v/>
      </c>
      <c r="B14" s="15" t="str">
        <f>IFERROR(INDEX(Inscriptions!$B$1:$B$200,A14),"")</f>
        <v/>
      </c>
      <c r="C14" s="15" t="str">
        <f>IFERROR(INDEX(Inscriptions!$C$1:$C$200,A14),"")</f>
        <v/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  <c r="AD14" s="23"/>
    </row>
    <row r="15" spans="1:34" x14ac:dyDescent="0.2">
      <c r="A15" s="13" t="str">
        <v/>
      </c>
      <c r="B15" s="15" t="str">
        <f>IFERROR(INDEX(Inscriptions!$B$1:$B$200,A15),"")</f>
        <v/>
      </c>
      <c r="C15" s="15" t="str">
        <f>IFERROR(INDEX(Inscriptions!$C$1:$C$200,A15),"")</f>
        <v/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  <c r="AD15" s="23"/>
    </row>
    <row r="16" spans="1:34" x14ac:dyDescent="0.2">
      <c r="A16" s="13" t="str">
        <v/>
      </c>
      <c r="B16" s="15" t="str">
        <f>IFERROR(INDEX(Inscriptions!$B$1:$B$200,A16),"")</f>
        <v/>
      </c>
      <c r="C16" s="15" t="str">
        <f>IFERROR(INDEX(Inscriptions!$C$1:$C$200,A16),"")</f>
        <v/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  <c r="AD16" s="23"/>
    </row>
    <row r="17" spans="1:30" x14ac:dyDescent="0.2">
      <c r="A17" s="13" t="str">
        <v/>
      </c>
      <c r="B17" s="15" t="str">
        <f>IFERROR(INDEX(Inscriptions!$B$1:$B$200,A17),"")</f>
        <v/>
      </c>
      <c r="C17" s="15" t="str">
        <f>IFERROR(INDEX(Inscriptions!$C$1:$C$200,A17),"")</f>
        <v/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  <c r="AD17" s="23"/>
    </row>
    <row r="18" spans="1:30" x14ac:dyDescent="0.2">
      <c r="A18" s="13" t="str">
        <v/>
      </c>
      <c r="B18" s="15" t="str">
        <f>IFERROR(INDEX(Inscriptions!$B$1:$B$200,A18),"")</f>
        <v/>
      </c>
      <c r="C18" s="15" t="str">
        <f>IFERROR(INDEX(Inscriptions!$C$1:$C$200,A18),"")</f>
        <v/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  <c r="AD18" s="23"/>
    </row>
    <row r="19" spans="1:30" x14ac:dyDescent="0.2">
      <c r="A19" s="13" t="str">
        <v/>
      </c>
      <c r="B19" s="15" t="str">
        <f>IFERROR(INDEX(Inscriptions!$B$1:$B$200,A19),"")</f>
        <v/>
      </c>
      <c r="C19" s="15" t="str">
        <f>IFERROR(INDEX(Inscriptions!$C$1:$C$200,A19),"")</f>
        <v/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  <c r="AD19" s="23"/>
    </row>
    <row r="20" spans="1:30" x14ac:dyDescent="0.2">
      <c r="A20" s="13" t="str">
        <v/>
      </c>
      <c r="B20" s="15" t="str">
        <f>IFERROR(INDEX(Inscriptions!$B$1:$B$200,A20),"")</f>
        <v/>
      </c>
      <c r="C20" s="15" t="str">
        <f>IFERROR(INDEX(Inscriptions!$C$1:$C$200,A20),"")</f>
        <v/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  <c r="AD20" s="23"/>
    </row>
    <row r="21" spans="1:30" x14ac:dyDescent="0.2">
      <c r="A21" s="13" t="str">
        <v/>
      </c>
      <c r="B21" s="15" t="str">
        <f>IFERROR(INDEX(Inscriptions!$B$1:$B$200,A21),"")</f>
        <v/>
      </c>
      <c r="C21" s="15" t="str">
        <f>IFERROR(INDEX(Inscriptions!$C$1:$C$200,A21),"")</f>
        <v/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  <c r="AD21" s="23"/>
    </row>
    <row r="22" spans="1:30" x14ac:dyDescent="0.2">
      <c r="A22" s="13" t="str">
        <v/>
      </c>
      <c r="B22" s="15" t="str">
        <f>IFERROR(INDEX(Inscriptions!$B$1:$B$200,A22),"")</f>
        <v/>
      </c>
      <c r="C22" s="15" t="str">
        <f>IFERROR(INDEX(Inscriptions!$C$1:$C$200,A22),"")</f>
        <v/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  <c r="AD22" s="23"/>
    </row>
    <row r="23" spans="1:30" x14ac:dyDescent="0.2">
      <c r="A23" s="13" t="str">
        <v/>
      </c>
      <c r="B23" s="15" t="str">
        <f>IFERROR(INDEX(Inscriptions!$B$1:$B$200,A23),"")</f>
        <v/>
      </c>
      <c r="C23" s="15" t="str">
        <f>IFERROR(INDEX(Inscriptions!$C$1:$C$200,A23),"")</f>
        <v/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  <c r="AD23" s="23"/>
    </row>
    <row r="24" spans="1:30" x14ac:dyDescent="0.2">
      <c r="A24" s="13" t="str">
        <v/>
      </c>
      <c r="B24" s="15" t="str">
        <f>IFERROR(INDEX(Inscriptions!$B$1:$B$200,A24),"")</f>
        <v/>
      </c>
      <c r="C24" s="15"/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  <c r="AD24" s="23"/>
    </row>
    <row r="25" spans="1:30" x14ac:dyDescent="0.2">
      <c r="A25" s="13" t="str">
        <v/>
      </c>
      <c r="B25" s="15" t="str">
        <f>IFERROR(INDEX(Inscriptions!$B$1:$B$200,A25),"")</f>
        <v/>
      </c>
      <c r="C25" s="15" t="str">
        <f>IFERROR(INDEX(Inscriptions!$C$1:$C$200,A25),"")</f>
        <v/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  <c r="AD25" s="23"/>
    </row>
    <row r="26" spans="1:30" x14ac:dyDescent="0.2">
      <c r="A26" s="13" t="str">
        <v/>
      </c>
      <c r="B26" s="15" t="str">
        <f>IFERROR(INDEX(Inscriptions!$B$1:$B$200,A26),"")</f>
        <v/>
      </c>
      <c r="C26" s="15" t="str">
        <f>IFERROR(INDEX(Inscriptions!$C$1:$C$200,A26),"")</f>
        <v/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  <c r="AD26" s="23"/>
    </row>
    <row r="27" spans="1:30" x14ac:dyDescent="0.2">
      <c r="A27" s="13" t="str">
        <v/>
      </c>
      <c r="B27" s="15" t="str">
        <f>IFERROR(INDEX(Inscriptions!$B$1:$B$200,A27),"")</f>
        <v/>
      </c>
      <c r="C27" s="15" t="str">
        <f>IFERROR(INDEX(Inscriptions!$C$1:$C$200,A27),"")</f>
        <v/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  <c r="AD27" s="23"/>
    </row>
    <row r="28" spans="1:30" x14ac:dyDescent="0.2">
      <c r="A28" s="13" t="str">
        <v/>
      </c>
      <c r="B28" s="15" t="str">
        <f>IFERROR(INDEX(Inscriptions!$B$1:$B$200,A28),"")</f>
        <v/>
      </c>
      <c r="C28" s="15" t="str">
        <f>IFERROR(INDEX(Inscriptions!$C$1:$C$200,A28),"")</f>
        <v/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  <c r="AD28" s="23"/>
    </row>
    <row r="29" spans="1:30" x14ac:dyDescent="0.2">
      <c r="A29" s="13" t="str">
        <v/>
      </c>
      <c r="B29" s="15" t="str">
        <f>IFERROR(INDEX(Inscriptions!$B$1:$B$200,A29),"")</f>
        <v/>
      </c>
      <c r="C29" s="15" t="str">
        <f>IFERROR(INDEX(Inscriptions!$C$1:$C$200,A29),"")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  <c r="AD29" s="23"/>
    </row>
    <row r="30" spans="1:30" x14ac:dyDescent="0.2">
      <c r="A30" s="13" t="str">
        <v/>
      </c>
      <c r="B30" s="15" t="str">
        <f>IFERROR(INDEX(Inscriptions!$B$1:$B$200,A30),"")</f>
        <v/>
      </c>
      <c r="C30" s="15" t="str">
        <f>IFERROR(INDEX(Inscriptions!$C$1:$C$200,A30),"")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  <c r="AD30" s="23"/>
    </row>
    <row r="31" spans="1:30" x14ac:dyDescent="0.2">
      <c r="A31" s="13" t="str">
        <v/>
      </c>
      <c r="B31" s="15" t="str">
        <f>IFERROR(INDEX(Inscriptions!$B$1:$B$200,A31),"")</f>
        <v/>
      </c>
      <c r="C31" s="15" t="str">
        <f>IFERROR(INDEX(Inscriptions!$C$1:$C$200,A31),"")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  <c r="AD31" s="23"/>
    </row>
    <row r="32" spans="1:30" x14ac:dyDescent="0.2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  <c r="AD32" s="23"/>
    </row>
    <row r="33" spans="1:30" x14ac:dyDescent="0.2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  <c r="AD33" s="23"/>
    </row>
    <row r="34" spans="1:30" x14ac:dyDescent="0.2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  <c r="AD34" s="23"/>
    </row>
    <row r="35" spans="1:30" x14ac:dyDescent="0.2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  <c r="AD35" s="23"/>
    </row>
    <row r="36" spans="1:30" x14ac:dyDescent="0.2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  <c r="AD36" s="23"/>
    </row>
    <row r="37" spans="1:30" x14ac:dyDescent="0.2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  <c r="AD37" s="23"/>
    </row>
    <row r="38" spans="1:30" x14ac:dyDescent="0.2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  <c r="AD38" s="23"/>
    </row>
    <row r="39" spans="1:30" x14ac:dyDescent="0.2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  <c r="AD39" s="23"/>
    </row>
    <row r="40" spans="1:30" x14ac:dyDescent="0.2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  <c r="AD40" s="23"/>
    </row>
    <row r="41" spans="1:30" x14ac:dyDescent="0.2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  <c r="AD41" s="23"/>
    </row>
    <row r="42" spans="1:30" x14ac:dyDescent="0.2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  <c r="AD42" s="23"/>
    </row>
    <row r="43" spans="1:30" x14ac:dyDescent="0.2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  <c r="AD43" s="23"/>
    </row>
    <row r="44" spans="1:30" x14ac:dyDescent="0.2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  <c r="AD44" s="23"/>
    </row>
    <row r="45" spans="1:30" x14ac:dyDescent="0.2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  <c r="AD45" s="23"/>
    </row>
    <row r="46" spans="1:30" x14ac:dyDescent="0.2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  <c r="AD46" s="23"/>
    </row>
    <row r="47" spans="1:30" x14ac:dyDescent="0.2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  <c r="AD47" s="23"/>
    </row>
    <row r="48" spans="1:30" x14ac:dyDescent="0.2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  <c r="AD48" s="23"/>
    </row>
    <row r="49" spans="1:30" x14ac:dyDescent="0.2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  <c r="AD49" s="23"/>
    </row>
    <row r="50" spans="1:30" x14ac:dyDescent="0.2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73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  <c r="AD50" s="23"/>
    </row>
    <row r="51" spans="1:30" x14ac:dyDescent="0.2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30" x14ac:dyDescent="0.2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30" x14ac:dyDescent="0.2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30" x14ac:dyDescent="0.2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30" x14ac:dyDescent="0.2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30" x14ac:dyDescent="0.2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30" x14ac:dyDescent="0.2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30" x14ac:dyDescent="0.2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30" x14ac:dyDescent="0.2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30" x14ac:dyDescent="0.2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30" x14ac:dyDescent="0.2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30" x14ac:dyDescent="0.2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30" x14ac:dyDescent="0.2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30" x14ac:dyDescent="0.2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 x14ac:dyDescent="0.2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 x14ac:dyDescent="0.2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 x14ac:dyDescent="0.2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 x14ac:dyDescent="0.2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 x14ac:dyDescent="0.2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 x14ac:dyDescent="0.2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 x14ac:dyDescent="0.2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 x14ac:dyDescent="0.2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 x14ac:dyDescent="0.2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 x14ac:dyDescent="0.2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 x14ac:dyDescent="0.2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 x14ac:dyDescent="0.2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 x14ac:dyDescent="0.2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 x14ac:dyDescent="0.2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 x14ac:dyDescent="0.2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 x14ac:dyDescent="0.2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 x14ac:dyDescent="0.2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 x14ac:dyDescent="0.2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 x14ac:dyDescent="0.2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 x14ac:dyDescent="0.2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 x14ac:dyDescent="0.2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 x14ac:dyDescent="0.2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 x14ac:dyDescent="0.2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 x14ac:dyDescent="0.2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 x14ac:dyDescent="0.2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 x14ac:dyDescent="0.2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 x14ac:dyDescent="0.2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 x14ac:dyDescent="0.2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 x14ac:dyDescent="0.2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 x14ac:dyDescent="0.2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 x14ac:dyDescent="0.2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 x14ac:dyDescent="0.2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 x14ac:dyDescent="0.2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 x14ac:dyDescent="0.2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 x14ac:dyDescent="0.2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 x14ac:dyDescent="0.2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 x14ac:dyDescent="0.2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 x14ac:dyDescent="0.2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 x14ac:dyDescent="0.2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 x14ac:dyDescent="0.2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 x14ac:dyDescent="0.2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 x14ac:dyDescent="0.2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 x14ac:dyDescent="0.2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 x14ac:dyDescent="0.2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 x14ac:dyDescent="0.2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 x14ac:dyDescent="0.2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 x14ac:dyDescent="0.2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 x14ac:dyDescent="0.2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 x14ac:dyDescent="0.2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 x14ac:dyDescent="0.2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 x14ac:dyDescent="0.2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 x14ac:dyDescent="0.2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 x14ac:dyDescent="0.2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 x14ac:dyDescent="0.2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 x14ac:dyDescent="0.2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 x14ac:dyDescent="0.2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 x14ac:dyDescent="0.2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 x14ac:dyDescent="0.2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 x14ac:dyDescent="0.2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 x14ac:dyDescent="0.2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 x14ac:dyDescent="0.2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 x14ac:dyDescent="0.2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 x14ac:dyDescent="0.2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 x14ac:dyDescent="0.2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 x14ac:dyDescent="0.2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 x14ac:dyDescent="0.2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 x14ac:dyDescent="0.2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 x14ac:dyDescent="0.2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 x14ac:dyDescent="0.2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 x14ac:dyDescent="0.2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 x14ac:dyDescent="0.2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 x14ac:dyDescent="0.2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 x14ac:dyDescent="0.2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 x14ac:dyDescent="0.2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 x14ac:dyDescent="0.2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 x14ac:dyDescent="0.2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 x14ac:dyDescent="0.2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 x14ac:dyDescent="0.2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 x14ac:dyDescent="0.2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 x14ac:dyDescent="0.2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 x14ac:dyDescent="0.2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 x14ac:dyDescent="0.2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 x14ac:dyDescent="0.2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 x14ac:dyDescent="0.2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 x14ac:dyDescent="0.2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 x14ac:dyDescent="0.2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 x14ac:dyDescent="0.2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 x14ac:dyDescent="0.2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 x14ac:dyDescent="0.2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 x14ac:dyDescent="0.2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 x14ac:dyDescent="0.2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 x14ac:dyDescent="0.2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 x14ac:dyDescent="0.2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 x14ac:dyDescent="0.2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 x14ac:dyDescent="0.2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 x14ac:dyDescent="0.2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 x14ac:dyDescent="0.2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 x14ac:dyDescent="0.2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 x14ac:dyDescent="0.2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 x14ac:dyDescent="0.2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 x14ac:dyDescent="0.2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 x14ac:dyDescent="0.2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 x14ac:dyDescent="0.2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 x14ac:dyDescent="0.2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 x14ac:dyDescent="0.2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 x14ac:dyDescent="0.2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 x14ac:dyDescent="0.2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 x14ac:dyDescent="0.2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 x14ac:dyDescent="0.2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 x14ac:dyDescent="0.2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 x14ac:dyDescent="0.2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 x14ac:dyDescent="0.2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 x14ac:dyDescent="0.2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 x14ac:dyDescent="0.2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 x14ac:dyDescent="0.2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 x14ac:dyDescent="0.2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 x14ac:dyDescent="0.2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 x14ac:dyDescent="0.2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 x14ac:dyDescent="0.2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 x14ac:dyDescent="0.2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 x14ac:dyDescent="0.2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 x14ac:dyDescent="0.2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 x14ac:dyDescent="0.2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 x14ac:dyDescent="0.2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 x14ac:dyDescent="0.2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 x14ac:dyDescent="0.2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 x14ac:dyDescent="0.2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 x14ac:dyDescent="0.2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 x14ac:dyDescent="0.2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 x14ac:dyDescent="0.2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 x14ac:dyDescent="0.2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 x14ac:dyDescent="0.2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 x14ac:dyDescent="0.2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 x14ac:dyDescent="0.2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 x14ac:dyDescent="0.2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 x14ac:dyDescent="0.2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sheetProtection password="B635" sheet="1" objects="1" scenarios="1"/>
  <mergeCells count="3">
    <mergeCell ref="D2:R2"/>
    <mergeCell ref="D4:R4"/>
    <mergeCell ref="AG7:AH7"/>
  </mergeCells>
  <conditionalFormatting sqref="AC7:AD54">
    <cfRule type="colorScale" priority="2">
      <colorScale>
        <cfvo type="num" val="1"/>
        <cfvo type="num" val="2"/>
        <color rgb="FFFF7128"/>
        <color rgb="FFFFEF9C"/>
      </colorScale>
    </cfRule>
    <cfRule type="top10" dxfId="0" priority="3" bottom="1" rank="3"/>
  </conditionalFormatting>
  <conditionalFormatting sqref="AC7:AD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3"/>
  <sheetViews>
    <sheetView showGridLines="0" view="pageBreakPreview" zoomScaleSheetLayoutView="100" workbookViewId="0">
      <selection activeCell="K7" sqref="K7:M7"/>
    </sheetView>
  </sheetViews>
  <sheetFormatPr baseColWidth="10" defaultRowHeight="16" x14ac:dyDescent="0.2"/>
  <cols>
    <col min="1" max="1" width="6.33203125" customWidth="1"/>
    <col min="2" max="2" width="4.33203125" customWidth="1"/>
    <col min="3" max="3" width="16.6640625" customWidth="1"/>
    <col min="4" max="4" width="18.1640625" bestFit="1" customWidth="1"/>
    <col min="6" max="6" width="6" bestFit="1" customWidth="1"/>
    <col min="7" max="7" width="3.83203125" bestFit="1" customWidth="1"/>
    <col min="8" max="8" width="8.6640625" bestFit="1" customWidth="1"/>
    <col min="9" max="9" width="4" customWidth="1"/>
    <col min="10" max="10" width="14.6640625" customWidth="1"/>
    <col min="11" max="11" width="9.6640625" customWidth="1"/>
    <col min="12" max="12" width="9.1640625" hidden="1" customWidth="1"/>
    <col min="13" max="13" width="15.33203125" customWidth="1"/>
    <col min="14" max="14" width="2.83203125" customWidth="1"/>
    <col min="15" max="15" width="9.6640625" customWidth="1"/>
  </cols>
  <sheetData>
    <row r="1" spans="2:19" ht="15.75" customHeight="1" x14ac:dyDescent="0.2">
      <c r="C1" s="107" t="s">
        <v>178</v>
      </c>
      <c r="D1" s="108"/>
      <c r="E1" s="108"/>
      <c r="F1" s="108"/>
      <c r="G1" s="108"/>
      <c r="H1" s="108"/>
      <c r="I1" s="108"/>
      <c r="J1" s="108"/>
      <c r="K1" s="108"/>
      <c r="L1" s="108"/>
      <c r="M1" s="109"/>
    </row>
    <row r="2" spans="2:19" ht="16.5" customHeight="1" thickBot="1" x14ac:dyDescent="0.25">
      <c r="C2" s="110"/>
      <c r="D2" s="111"/>
      <c r="E2" s="111"/>
      <c r="F2" s="111"/>
      <c r="G2" s="111"/>
      <c r="H2" s="111"/>
      <c r="I2" s="111"/>
      <c r="J2" s="111"/>
      <c r="K2" s="111"/>
      <c r="L2" s="111"/>
      <c r="M2" s="112"/>
    </row>
    <row r="3" spans="2:19" x14ac:dyDescent="0.2">
      <c r="M3" s="23"/>
      <c r="N3" s="23"/>
      <c r="O3" s="23"/>
      <c r="P3" s="23"/>
      <c r="S3" t="s">
        <v>86</v>
      </c>
    </row>
    <row r="4" spans="2:19" ht="18" customHeight="1" x14ac:dyDescent="0.2">
      <c r="B4" s="16"/>
      <c r="C4" s="60"/>
      <c r="D4" s="61"/>
      <c r="E4" s="60"/>
      <c r="F4" s="60"/>
      <c r="G4" s="57"/>
      <c r="H4" s="57"/>
      <c r="I4" s="59"/>
      <c r="J4" s="60"/>
      <c r="K4" s="61"/>
      <c r="L4" s="60"/>
      <c r="M4" s="58"/>
      <c r="N4" s="57"/>
      <c r="O4" s="57"/>
      <c r="P4" s="23"/>
    </row>
    <row r="5" spans="2:19" ht="20.25" customHeight="1" x14ac:dyDescent="0.2">
      <c r="B5" s="17"/>
      <c r="C5" s="106" t="s">
        <v>34</v>
      </c>
      <c r="D5" s="106"/>
      <c r="E5" s="106"/>
      <c r="F5" s="60"/>
      <c r="G5" s="57"/>
      <c r="H5" s="57"/>
      <c r="I5" s="106" t="s">
        <v>35</v>
      </c>
      <c r="J5" s="106"/>
      <c r="K5" s="106"/>
      <c r="L5" s="60"/>
      <c r="M5" s="58"/>
      <c r="N5" s="57"/>
      <c r="O5" s="57"/>
      <c r="P5" s="23"/>
    </row>
    <row r="6" spans="2:19" ht="21" customHeight="1" x14ac:dyDescent="0.2">
      <c r="B6" s="64">
        <v>1</v>
      </c>
      <c r="C6" s="67" t="str">
        <f>POUSSIN!AG9</f>
        <v>Popiolek benjamin</v>
      </c>
      <c r="D6" s="105" t="str">
        <f>POUSSIN!AH9</f>
        <v>CSPG</v>
      </c>
      <c r="E6" s="105"/>
      <c r="F6" s="60"/>
      <c r="G6" s="57"/>
      <c r="H6" s="57"/>
      <c r="I6" s="64">
        <v>1</v>
      </c>
      <c r="J6" s="67" t="e">
        <f>POUSSINE!AF9</f>
        <v>#NUM!</v>
      </c>
      <c r="K6" s="105" t="e">
        <f>POUSSINE!AG9</f>
        <v>#NUM!</v>
      </c>
      <c r="L6" s="105"/>
      <c r="M6" s="105"/>
      <c r="N6" s="57"/>
      <c r="O6" s="57"/>
      <c r="P6" s="23"/>
    </row>
    <row r="7" spans="2:19" ht="21" customHeight="1" x14ac:dyDescent="0.2">
      <c r="B7" s="65">
        <v>2</v>
      </c>
      <c r="C7" s="68" t="str">
        <f>POUSSIN!AG10</f>
        <v>Vaillant Corentin</v>
      </c>
      <c r="D7" s="103" t="str">
        <f>POUSSIN!AH10</f>
        <v>Hippocampe</v>
      </c>
      <c r="E7" s="103"/>
      <c r="F7" s="59"/>
      <c r="G7" s="57"/>
      <c r="H7" s="57"/>
      <c r="I7" s="65">
        <v>2</v>
      </c>
      <c r="J7" s="68" t="e">
        <f>POUSSINE!AF10</f>
        <v>#NUM!</v>
      </c>
      <c r="K7" s="103" t="e">
        <f>POUSSINE!AG10</f>
        <v>#NUM!</v>
      </c>
      <c r="L7" s="103"/>
      <c r="M7" s="103"/>
      <c r="N7" s="57"/>
      <c r="O7" s="57"/>
      <c r="P7" s="23"/>
    </row>
    <row r="8" spans="2:19" ht="21" customHeight="1" x14ac:dyDescent="0.2">
      <c r="B8" s="65">
        <v>3</v>
      </c>
      <c r="C8" s="69" t="str">
        <f>POUSSIN!AG11</f>
        <v>Meffre Sacha</v>
      </c>
      <c r="D8" s="104" t="str">
        <f>POUSSIN!AH11</f>
        <v>ATOS</v>
      </c>
      <c r="E8" s="104"/>
      <c r="F8" s="59"/>
      <c r="G8" s="57"/>
      <c r="H8" s="57"/>
      <c r="I8" s="65">
        <v>3</v>
      </c>
      <c r="J8" s="69" t="e">
        <f>POUSSINE!AF11</f>
        <v>#NUM!</v>
      </c>
      <c r="K8" s="104" t="e">
        <f>POUSSINE!AG11</f>
        <v>#NUM!</v>
      </c>
      <c r="L8" s="104"/>
      <c r="M8" s="104"/>
      <c r="N8" s="57"/>
      <c r="O8" s="57"/>
      <c r="P8" s="23"/>
    </row>
    <row r="9" spans="2:19" ht="15.75" customHeight="1" x14ac:dyDescent="0.2">
      <c r="B9" s="16"/>
      <c r="C9" s="60"/>
      <c r="D9" s="61"/>
      <c r="E9" s="60"/>
      <c r="F9" s="60"/>
      <c r="G9" s="57"/>
      <c r="H9" s="57"/>
      <c r="I9" s="59"/>
      <c r="J9" s="60"/>
      <c r="K9" s="61"/>
      <c r="L9" s="60"/>
      <c r="M9" s="58"/>
      <c r="N9" s="57"/>
      <c r="O9" s="57"/>
      <c r="P9" s="23"/>
    </row>
    <row r="10" spans="2:19" ht="20.25" customHeight="1" x14ac:dyDescent="0.2">
      <c r="B10" s="17"/>
      <c r="C10" s="106" t="s">
        <v>37</v>
      </c>
      <c r="D10" s="106"/>
      <c r="E10" s="106"/>
      <c r="F10" s="60"/>
      <c r="G10" s="57"/>
      <c r="H10" s="57"/>
      <c r="I10" s="106" t="s">
        <v>36</v>
      </c>
      <c r="J10" s="106"/>
      <c r="K10" s="106"/>
      <c r="L10" s="60"/>
      <c r="M10" s="58"/>
      <c r="N10" s="57"/>
      <c r="O10" s="57"/>
      <c r="P10" s="23"/>
    </row>
    <row r="11" spans="2:19" ht="21" customHeight="1" x14ac:dyDescent="0.2">
      <c r="B11" s="64">
        <v>1</v>
      </c>
      <c r="C11" s="67" t="e">
        <f>'PUPILLE G'!AG9</f>
        <v>#NUM!</v>
      </c>
      <c r="D11" s="105" t="e">
        <f>'PUPILLE G'!AH9</f>
        <v>#NUM!</v>
      </c>
      <c r="E11" s="105"/>
      <c r="F11" s="60"/>
      <c r="G11" s="57"/>
      <c r="H11" s="57"/>
      <c r="I11" s="64">
        <v>1</v>
      </c>
      <c r="J11" s="67" t="e">
        <f>'PUPILLE F'!AG9</f>
        <v>#NUM!</v>
      </c>
      <c r="K11" s="105" t="e">
        <f>'PUPILLE F'!AH9</f>
        <v>#NUM!</v>
      </c>
      <c r="L11" s="105"/>
      <c r="M11" s="105"/>
      <c r="N11" s="57"/>
      <c r="O11" s="57"/>
      <c r="P11" s="23"/>
    </row>
    <row r="12" spans="2:19" ht="21" customHeight="1" x14ac:dyDescent="0.2">
      <c r="B12" s="65">
        <v>2</v>
      </c>
      <c r="C12" s="68" t="e">
        <f>'PUPILLE G'!AG10</f>
        <v>#NUM!</v>
      </c>
      <c r="D12" s="103" t="e">
        <f>'PUPILLE G'!AH10</f>
        <v>#NUM!</v>
      </c>
      <c r="E12" s="103"/>
      <c r="F12" s="59"/>
      <c r="G12" s="57"/>
      <c r="H12" s="57"/>
      <c r="I12" s="65">
        <v>2</v>
      </c>
      <c r="J12" s="68" t="e">
        <f>'PUPILLE F'!AG10</f>
        <v>#NUM!</v>
      </c>
      <c r="K12" s="103" t="e">
        <f>'PUPILLE F'!AH10</f>
        <v>#NUM!</v>
      </c>
      <c r="L12" s="103"/>
      <c r="M12" s="103"/>
      <c r="N12" s="57"/>
      <c r="O12" s="57"/>
      <c r="P12" s="23"/>
    </row>
    <row r="13" spans="2:19" ht="21" customHeight="1" x14ac:dyDescent="0.2">
      <c r="B13" s="65">
        <v>3</v>
      </c>
      <c r="C13" s="69" t="e">
        <f>'PUPILLE G'!AG11</f>
        <v>#NUM!</v>
      </c>
      <c r="D13" s="104" t="e">
        <f>'PUPILLE G'!AH11</f>
        <v>#NUM!</v>
      </c>
      <c r="E13" s="104"/>
      <c r="F13" s="59"/>
      <c r="G13" s="57"/>
      <c r="H13" s="57"/>
      <c r="I13" s="65">
        <v>3</v>
      </c>
      <c r="J13" s="69" t="e">
        <f>'PUPILLE F'!AG11</f>
        <v>#NUM!</v>
      </c>
      <c r="K13" s="104" t="e">
        <f>'PUPILLE F'!AH11</f>
        <v>#NUM!</v>
      </c>
      <c r="L13" s="104"/>
      <c r="M13" s="104"/>
      <c r="N13" s="57"/>
      <c r="O13" s="57"/>
      <c r="P13" s="23"/>
    </row>
    <row r="14" spans="2:19" x14ac:dyDescent="0.2">
      <c r="C14" s="63"/>
      <c r="D14" s="63"/>
      <c r="E14" s="63"/>
      <c r="F14" s="23"/>
      <c r="G14" s="57"/>
      <c r="H14" s="57"/>
      <c r="I14" s="23"/>
      <c r="J14" s="63"/>
      <c r="K14" s="63"/>
      <c r="L14" s="63"/>
      <c r="M14" s="23"/>
      <c r="N14" s="57"/>
      <c r="O14" s="57"/>
      <c r="P14" s="23"/>
    </row>
    <row r="15" spans="2:19" ht="20.25" customHeight="1" x14ac:dyDescent="0.2">
      <c r="B15" s="17"/>
      <c r="C15" s="106" t="s">
        <v>73</v>
      </c>
      <c r="D15" s="106"/>
      <c r="E15" s="106"/>
      <c r="F15" s="60"/>
      <c r="G15" s="57"/>
      <c r="H15" s="57"/>
      <c r="I15" s="106" t="s">
        <v>74</v>
      </c>
      <c r="J15" s="106"/>
      <c r="K15" s="106"/>
      <c r="L15" s="60"/>
      <c r="M15" s="58"/>
      <c r="N15" s="57"/>
      <c r="O15" s="57"/>
      <c r="P15" s="23"/>
    </row>
    <row r="16" spans="2:19" ht="21" customHeight="1" x14ac:dyDescent="0.2">
      <c r="B16" s="64">
        <v>1</v>
      </c>
      <c r="C16" s="67" t="e">
        <f>BENJAMIN!AG9</f>
        <v>#NUM!</v>
      </c>
      <c r="D16" s="105" t="e">
        <f>BENJAMIN!AH9</f>
        <v>#NUM!</v>
      </c>
      <c r="E16" s="105"/>
      <c r="F16" s="60"/>
      <c r="G16" s="57"/>
      <c r="H16" s="57"/>
      <c r="I16" s="64">
        <v>1</v>
      </c>
      <c r="J16" s="67" t="e">
        <f>BENJAMINE!AG9</f>
        <v>#NUM!</v>
      </c>
      <c r="K16" s="105" t="e">
        <f>BENJAMINE!AH9</f>
        <v>#NUM!</v>
      </c>
      <c r="L16" s="105"/>
      <c r="M16" s="105"/>
      <c r="N16" s="57"/>
      <c r="O16" s="57"/>
      <c r="P16" s="23"/>
    </row>
    <row r="17" spans="2:16" ht="21" customHeight="1" x14ac:dyDescent="0.2">
      <c r="B17" s="65">
        <v>2</v>
      </c>
      <c r="C17" s="68" t="e">
        <f>BENJAMIN!AG10</f>
        <v>#NUM!</v>
      </c>
      <c r="D17" s="103" t="e">
        <f>BENJAMIN!AH10</f>
        <v>#NUM!</v>
      </c>
      <c r="E17" s="103"/>
      <c r="F17" s="59"/>
      <c r="G17" s="57"/>
      <c r="H17" s="57"/>
      <c r="I17" s="65">
        <v>2</v>
      </c>
      <c r="J17" s="68" t="e">
        <f>BENJAMINE!AG10</f>
        <v>#NUM!</v>
      </c>
      <c r="K17" s="103" t="e">
        <f>BENJAMINE!AH10</f>
        <v>#NUM!</v>
      </c>
      <c r="L17" s="103"/>
      <c r="M17" s="103"/>
      <c r="N17" s="57"/>
      <c r="O17" s="57"/>
      <c r="P17" s="23"/>
    </row>
    <row r="18" spans="2:16" ht="21" customHeight="1" x14ac:dyDescent="0.2">
      <c r="B18" s="65">
        <v>3</v>
      </c>
      <c r="C18" s="69" t="e">
        <f>BENJAMIN!AG11</f>
        <v>#NUM!</v>
      </c>
      <c r="D18" s="104" t="e">
        <f>BENJAMIN!AH11</f>
        <v>#NUM!</v>
      </c>
      <c r="E18" s="104"/>
      <c r="F18" s="59"/>
      <c r="G18" s="57"/>
      <c r="H18" s="57"/>
      <c r="I18" s="65">
        <v>3</v>
      </c>
      <c r="J18" s="69" t="e">
        <f>BENJAMINE!AG11</f>
        <v>#NUM!</v>
      </c>
      <c r="K18" s="104" t="e">
        <f>BENJAMINE!AH11</f>
        <v>#NUM!</v>
      </c>
      <c r="L18" s="104"/>
      <c r="M18" s="104"/>
      <c r="N18" s="57"/>
      <c r="O18" s="57"/>
      <c r="P18" s="23"/>
    </row>
    <row r="19" spans="2:16" x14ac:dyDescent="0.2">
      <c r="C19" s="62"/>
      <c r="D19" s="63"/>
      <c r="E19" s="63"/>
      <c r="F19" s="23"/>
      <c r="G19" s="57"/>
      <c r="H19" s="57"/>
      <c r="I19" s="23"/>
      <c r="J19" s="62"/>
      <c r="K19" s="63"/>
      <c r="L19" s="63"/>
      <c r="M19" s="23"/>
      <c r="N19" s="57"/>
      <c r="O19" s="57"/>
      <c r="P19" s="23"/>
    </row>
    <row r="20" spans="2:16" ht="20.25" customHeight="1" x14ac:dyDescent="0.2">
      <c r="B20" s="17"/>
      <c r="C20" s="106" t="s">
        <v>75</v>
      </c>
      <c r="D20" s="106"/>
      <c r="E20" s="106"/>
      <c r="F20" s="60"/>
      <c r="G20" s="57"/>
      <c r="H20" s="57"/>
      <c r="I20" s="106" t="s">
        <v>76</v>
      </c>
      <c r="J20" s="106"/>
      <c r="K20" s="106"/>
      <c r="L20" s="60"/>
      <c r="M20" s="23"/>
      <c r="N20" s="57"/>
      <c r="O20" s="57"/>
      <c r="P20" s="23"/>
    </row>
    <row r="21" spans="2:16" ht="21" customHeight="1" x14ac:dyDescent="0.2">
      <c r="B21" s="64">
        <v>1</v>
      </c>
      <c r="C21" s="67" t="e">
        <f>'MINIME G'!AG9</f>
        <v>#NUM!</v>
      </c>
      <c r="D21" s="105" t="e">
        <f>'MINIME G'!AH9</f>
        <v>#NUM!</v>
      </c>
      <c r="E21" s="105"/>
      <c r="F21" s="60"/>
      <c r="G21" s="57"/>
      <c r="H21" s="57"/>
      <c r="I21" s="64">
        <v>1</v>
      </c>
      <c r="J21" s="67" t="e">
        <f>'MINIME F'!AG9</f>
        <v>#NUM!</v>
      </c>
      <c r="K21" s="105" t="e">
        <f>'MINIME F'!AH9</f>
        <v>#NUM!</v>
      </c>
      <c r="L21" s="105"/>
      <c r="M21" s="105"/>
      <c r="N21" s="57"/>
      <c r="O21" s="57"/>
      <c r="P21" s="23"/>
    </row>
    <row r="22" spans="2:16" ht="21" customHeight="1" x14ac:dyDescent="0.2">
      <c r="B22" s="65">
        <v>2</v>
      </c>
      <c r="C22" s="68" t="e">
        <f>'MINIME G'!AG10</f>
        <v>#NUM!</v>
      </c>
      <c r="D22" s="103" t="e">
        <f>'MINIME G'!AH10</f>
        <v>#NUM!</v>
      </c>
      <c r="E22" s="103"/>
      <c r="F22" s="59"/>
      <c r="G22" s="57"/>
      <c r="H22" s="57"/>
      <c r="I22" s="65">
        <v>2</v>
      </c>
      <c r="J22" s="68" t="e">
        <f>'MINIME F'!AG10</f>
        <v>#NUM!</v>
      </c>
      <c r="K22" s="103" t="e">
        <f>'MINIME F'!AH10</f>
        <v>#NUM!</v>
      </c>
      <c r="L22" s="103"/>
      <c r="M22" s="103"/>
      <c r="N22" s="57"/>
      <c r="O22" s="57"/>
      <c r="P22" s="23"/>
    </row>
    <row r="23" spans="2:16" ht="21" customHeight="1" x14ac:dyDescent="0.2">
      <c r="B23" s="65">
        <v>3</v>
      </c>
      <c r="C23" s="69" t="e">
        <f>'MINIME G'!AG11</f>
        <v>#NUM!</v>
      </c>
      <c r="D23" s="104" t="e">
        <f>'MINIME G'!AH11</f>
        <v>#NUM!</v>
      </c>
      <c r="E23" s="104"/>
      <c r="F23" s="59"/>
      <c r="G23" s="57"/>
      <c r="H23" s="57"/>
      <c r="I23" s="65">
        <v>3</v>
      </c>
      <c r="J23" s="69" t="e">
        <f>'MINIME F'!AG11</f>
        <v>#NUM!</v>
      </c>
      <c r="K23" s="104" t="e">
        <f>'MINIME F'!AH11</f>
        <v>#NUM!</v>
      </c>
      <c r="L23" s="104"/>
      <c r="M23" s="104"/>
      <c r="N23" s="57"/>
      <c r="O23" s="57"/>
      <c r="P23" s="23"/>
    </row>
    <row r="24" spans="2:16" x14ac:dyDescent="0.2">
      <c r="F24" s="23"/>
      <c r="G24" s="23"/>
      <c r="H24" s="23"/>
      <c r="I24" s="23"/>
      <c r="M24" s="23"/>
      <c r="N24" s="23"/>
      <c r="O24" s="23"/>
      <c r="P24" s="23"/>
    </row>
    <row r="25" spans="2:16" ht="20.25" customHeight="1" x14ac:dyDescent="0.2">
      <c r="B25" s="17"/>
      <c r="C25" s="106" t="s">
        <v>77</v>
      </c>
      <c r="D25" s="106"/>
      <c r="E25" s="106"/>
      <c r="F25" s="60"/>
      <c r="G25" s="57"/>
      <c r="H25" s="57"/>
      <c r="I25" s="106" t="s">
        <v>78</v>
      </c>
      <c r="J25" s="106"/>
      <c r="K25" s="106"/>
      <c r="L25" s="60"/>
    </row>
    <row r="26" spans="2:16" ht="21" customHeight="1" x14ac:dyDescent="0.2">
      <c r="B26" s="64">
        <v>1</v>
      </c>
      <c r="C26" s="67" t="e">
        <f>CADET!AG9</f>
        <v>#NUM!</v>
      </c>
      <c r="D26" s="105" t="e">
        <f>CADET!AH9</f>
        <v>#NUM!</v>
      </c>
      <c r="E26" s="105"/>
      <c r="F26" s="60"/>
      <c r="G26" s="57"/>
      <c r="H26" s="57"/>
      <c r="I26" s="64">
        <v>1</v>
      </c>
      <c r="J26" s="67" t="e">
        <f>CADETTE!AG9</f>
        <v>#NUM!</v>
      </c>
      <c r="K26" s="105" t="e">
        <f>CADETTE!AH9</f>
        <v>#NUM!</v>
      </c>
      <c r="L26" s="105"/>
      <c r="M26" s="105"/>
    </row>
    <row r="27" spans="2:16" ht="21" customHeight="1" x14ac:dyDescent="0.2">
      <c r="B27" s="65">
        <v>2</v>
      </c>
      <c r="C27" s="68" t="e">
        <f>CADET!AG10</f>
        <v>#NUM!</v>
      </c>
      <c r="D27" s="103" t="e">
        <f>CADET!AH10</f>
        <v>#NUM!</v>
      </c>
      <c r="E27" s="103"/>
      <c r="F27" s="59"/>
      <c r="G27" s="57"/>
      <c r="H27" s="57"/>
      <c r="I27" s="65">
        <v>2</v>
      </c>
      <c r="J27" s="68" t="e">
        <f>CADETTE!AG10</f>
        <v>#NUM!</v>
      </c>
      <c r="K27" s="103" t="e">
        <f>CADETTE!AH10</f>
        <v>#NUM!</v>
      </c>
      <c r="L27" s="103"/>
      <c r="M27" s="103"/>
    </row>
    <row r="28" spans="2:16" ht="21" customHeight="1" x14ac:dyDescent="0.2">
      <c r="B28" s="65">
        <v>3</v>
      </c>
      <c r="C28" s="69" t="e">
        <f>CADET!AG11</f>
        <v>#NUM!</v>
      </c>
      <c r="D28" s="104" t="e">
        <f>CADET!AH11</f>
        <v>#NUM!</v>
      </c>
      <c r="E28" s="104"/>
      <c r="F28" s="59"/>
      <c r="G28" s="57"/>
      <c r="H28" s="57"/>
      <c r="I28" s="65">
        <v>3</v>
      </c>
      <c r="J28" s="69" t="e">
        <f>CADETTE!AG11</f>
        <v>#NUM!</v>
      </c>
      <c r="K28" s="104" t="e">
        <f>CADETTE!AH11</f>
        <v>#NUM!</v>
      </c>
      <c r="L28" s="104"/>
      <c r="M28" s="104"/>
    </row>
    <row r="30" spans="2:16" ht="20.25" customHeight="1" x14ac:dyDescent="0.2">
      <c r="B30" s="17"/>
      <c r="C30" s="106" t="s">
        <v>71</v>
      </c>
      <c r="D30" s="106"/>
      <c r="E30" s="106"/>
    </row>
    <row r="31" spans="2:16" ht="21" customHeight="1" x14ac:dyDescent="0.2">
      <c r="B31" s="64">
        <v>1</v>
      </c>
      <c r="C31" s="67" t="e">
        <f>ESPOIR!AG9</f>
        <v>#NUM!</v>
      </c>
      <c r="D31" s="105" t="e">
        <f>ESPOIR!AH9</f>
        <v>#NUM!</v>
      </c>
      <c r="E31" s="105"/>
    </row>
    <row r="32" spans="2:16" ht="21" customHeight="1" x14ac:dyDescent="0.2">
      <c r="B32" s="65">
        <v>2</v>
      </c>
      <c r="C32" s="68" t="e">
        <f>ESPOIR!AG10</f>
        <v>#NUM!</v>
      </c>
      <c r="D32" s="103" t="e">
        <f>ESPOIR!AH10</f>
        <v>#NUM!</v>
      </c>
      <c r="E32" s="103"/>
    </row>
    <row r="33" spans="2:5" ht="21" customHeight="1" x14ac:dyDescent="0.2">
      <c r="B33" s="65">
        <v>3</v>
      </c>
      <c r="C33" s="69" t="e">
        <f>ESPOIR!AG11</f>
        <v>#NUM!</v>
      </c>
      <c r="D33" s="104" t="e">
        <f>ESPOIR!AH11</f>
        <v>#NUM!</v>
      </c>
      <c r="E33" s="104"/>
    </row>
  </sheetData>
  <sheetProtection password="B635" sheet="1" objects="1" scenarios="1"/>
  <mergeCells count="45">
    <mergeCell ref="D12:E12"/>
    <mergeCell ref="D13:E13"/>
    <mergeCell ref="C15:E15"/>
    <mergeCell ref="I15:K15"/>
    <mergeCell ref="K12:M12"/>
    <mergeCell ref="K13:M13"/>
    <mergeCell ref="D8:E8"/>
    <mergeCell ref="C10:E10"/>
    <mergeCell ref="I10:K10"/>
    <mergeCell ref="D11:E11"/>
    <mergeCell ref="K6:M6"/>
    <mergeCell ref="K8:M8"/>
    <mergeCell ref="K7:M7"/>
    <mergeCell ref="K11:M11"/>
    <mergeCell ref="C1:M2"/>
    <mergeCell ref="C5:E5"/>
    <mergeCell ref="I5:K5"/>
    <mergeCell ref="D6:E6"/>
    <mergeCell ref="D7:E7"/>
    <mergeCell ref="D17:E17"/>
    <mergeCell ref="D18:E18"/>
    <mergeCell ref="D16:E16"/>
    <mergeCell ref="K16:M16"/>
    <mergeCell ref="K17:M17"/>
    <mergeCell ref="K18:M18"/>
    <mergeCell ref="C20:E20"/>
    <mergeCell ref="I20:K20"/>
    <mergeCell ref="D21:E21"/>
    <mergeCell ref="D22:E22"/>
    <mergeCell ref="K21:M21"/>
    <mergeCell ref="K22:M22"/>
    <mergeCell ref="D23:E23"/>
    <mergeCell ref="C25:E25"/>
    <mergeCell ref="I25:K25"/>
    <mergeCell ref="D26:E26"/>
    <mergeCell ref="K23:M23"/>
    <mergeCell ref="K26:M26"/>
    <mergeCell ref="K27:M27"/>
    <mergeCell ref="K28:M28"/>
    <mergeCell ref="D31:E31"/>
    <mergeCell ref="D32:E32"/>
    <mergeCell ref="D33:E33"/>
    <mergeCell ref="D27:E27"/>
    <mergeCell ref="D28:E28"/>
    <mergeCell ref="C30:E30"/>
  </mergeCells>
  <phoneticPr fontId="22" type="noConversion"/>
  <pageMargins left="0.53" right="0.43" top="0.98425196850393704" bottom="0.98425196850393704" header="0.51181102362204722" footer="0.51181102362204722"/>
  <pageSetup paperSize="9" scale="65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Inscriptions</vt:lpstr>
      <vt:lpstr>POUSSIN</vt:lpstr>
      <vt:lpstr>POUSSINE</vt:lpstr>
      <vt:lpstr>PUPILLE G</vt:lpstr>
      <vt:lpstr>PUPILLE F</vt:lpstr>
      <vt:lpstr>BENJAMIN</vt:lpstr>
      <vt:lpstr>BENJAMINE</vt:lpstr>
      <vt:lpstr>MINIME G</vt:lpstr>
      <vt:lpstr>MINIME F</vt:lpstr>
      <vt:lpstr>CADET</vt:lpstr>
      <vt:lpstr>CADETTE</vt:lpstr>
      <vt:lpstr>ESPOIR</vt:lpstr>
      <vt:lpstr>Podium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Daydé</dc:creator>
  <cp:lastModifiedBy>Utilisateur de Microsoft Office</cp:lastModifiedBy>
  <cp:lastPrinted>2015-04-17T16:10:40Z</cp:lastPrinted>
  <dcterms:created xsi:type="dcterms:W3CDTF">2015-03-23T17:16:24Z</dcterms:created>
  <dcterms:modified xsi:type="dcterms:W3CDTF">2017-08-30T19:56:40Z</dcterms:modified>
</cp:coreProperties>
</file>