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1640" tabRatio="686" activeTab="1"/>
  </bookViews>
  <sheets>
    <sheet name="Mars" sheetId="1" r:id="rId1"/>
    <sheet name="Annee" sheetId="2" r:id="rId2"/>
  </sheets>
  <externalReferences>
    <externalReference r:id="rId5"/>
    <externalReference r:id="rId6"/>
  </externalReferences>
  <definedNames>
    <definedName name="An">'Annee'!$A$2</definedName>
    <definedName name="Ann">'Annee'!$F$1</definedName>
    <definedName name="CalendrierAnnée">#REF!</definedName>
    <definedName name="CléCongés">#REF!</definedName>
    <definedName name="CléMaladie">#REF!</definedName>
    <definedName name="CléPersonnalisée1">#REF!</definedName>
    <definedName name="CléPersonnalisée2">#REF!</definedName>
    <definedName name="CléPersonnelle">#REF!</definedName>
    <definedName name="ÉtiquetteCléCongés">#REF!</definedName>
    <definedName name="ÉtiquetteCléMaladie">#REF!</definedName>
    <definedName name="ÉtiquetteCléPersonnalisée1">#REF!</definedName>
    <definedName name="ÉtiquetteCléPersonnalisée2">#REF!</definedName>
    <definedName name="ÉtiquetteCléPersonnelle">#REF!</definedName>
    <definedName name="event_dates">'[2]An'!$Y$10:$Y$44</definedName>
    <definedName name="fer">'Annee'!$B:$B</definedName>
    <definedName name="ferié">'Annee'!$B$3:$B$280</definedName>
    <definedName name="Fériés">'[1]Feriés'!$A:$A</definedName>
    <definedName name="NomMois" localSheetId="0">'Mars'!$A$2</definedName>
  </definedNames>
  <calcPr fullCalcOnLoad="1"/>
</workbook>
</file>

<file path=xl/sharedStrings.xml><?xml version="1.0" encoding="utf-8"?>
<sst xmlns="http://schemas.openxmlformats.org/spreadsheetml/2006/main" count="37" uniqueCount="35">
  <si>
    <t>C</t>
  </si>
  <si>
    <t>P</t>
  </si>
  <si>
    <t>Congés</t>
  </si>
  <si>
    <t>Personnel</t>
  </si>
  <si>
    <t>Nom  &amp; Prenom</t>
  </si>
  <si>
    <t>Matr</t>
  </si>
  <si>
    <t>&amp;</t>
  </si>
  <si>
    <t>Fériés de l'année</t>
  </si>
  <si>
    <t>AB</t>
  </si>
  <si>
    <t>JF</t>
  </si>
  <si>
    <t>: Jour Ferrié</t>
  </si>
  <si>
    <t>: Abcent</t>
  </si>
  <si>
    <t>Clé de couleur :</t>
  </si>
  <si>
    <t>N°</t>
  </si>
  <si>
    <t>Total  jours (j) / Heurs (h)</t>
  </si>
  <si>
    <t>Bordereau de Pointage journalier</t>
  </si>
  <si>
    <t>Signature</t>
  </si>
  <si>
    <t>Nouvel An</t>
  </si>
  <si>
    <t>Fête de la Révolution</t>
  </si>
  <si>
    <t>: heurs de travail / jour : (h).</t>
  </si>
  <si>
    <t>Choisir l'année :</t>
  </si>
  <si>
    <t>Aîd El-Fitr(2j)</t>
  </si>
  <si>
    <t>Fête de la République</t>
  </si>
  <si>
    <t>Aîd El-Idha(2j)</t>
  </si>
  <si>
    <t>: un jour de travail (j).</t>
  </si>
  <si>
    <t xml:space="preserve"> : heurs de travail le Samedi : (h).</t>
  </si>
  <si>
    <t>R</t>
  </si>
  <si>
    <t xml:space="preserve">Tél : </t>
  </si>
  <si>
    <t xml:space="preserve">Fax : </t>
  </si>
  <si>
    <t>* les cellules (d12:q13) ca ce calcule automatiquement en fonction du nombres d'heures total travailler / mois (entrée dans la cellule R11) a raison de : 8,5h/j sauf le samedi 5,5h en tenant compte s'il ya des absences mentionner par 1 dans les cellules(jours qui conviend) (d11:q11)&amp;(d14:q14)</t>
  </si>
  <si>
    <t>* il ya des employeurs qui ce payent par :total heures de travail/mois et autres par total jours de travail/mois</t>
  </si>
  <si>
    <t>* s'il ya des jours ferries indiquer dans la feuille année la cellule qui conviend sera remplie automatiquement par  0 ou AB</t>
  </si>
  <si>
    <t>* pour effacer les absences du mois précédent j'ai penser a créer un bouton pour effacer les absences du mois précedent automatiquement cad rendre les cellules (D11:Q11)&amp; (D14:Q14)&amp;(D15:q15)&amp;(d18:q18)="" comment et ou est ce que je peu taper cette formule? et ceci sans attribuer une macro au bouton annler abscence macro</t>
  </si>
  <si>
    <t xml:space="preserve">* pour le mois après je fait copier la feuille précédente et coller dans une nouvelle feuille et changer le mois dans z20  </t>
  </si>
  <si>
    <t>* le tableaux des mois (d7:q10) ca ce fait automatiquement on fonction de la date entrée dans la cellule z20 en éliminant dimanche ( pas de travail)</t>
  </si>
</sst>
</file>

<file path=xl/styles.xml><?xml version="1.0" encoding="utf-8"?>
<styleSheet xmlns="http://schemas.openxmlformats.org/spreadsheetml/2006/main">
  <numFmts count="47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;0;"/>
    <numFmt numFmtId="173" formatCode="ddd"/>
    <numFmt numFmtId="174" formatCode="[$-40C]dddd\ d\ mmmm\ yyyy"/>
    <numFmt numFmtId="175" formatCode="mmmm"/>
    <numFmt numFmtId="176" formatCode="0.0"/>
    <numFmt numFmtId="177" formatCode="_-* #,##0.0\ _€_-;\-* #,##0.0\ _€_-;_-* &quot;-&quot;??\ _€_-;_-@_-"/>
    <numFmt numFmtId="178" formatCode="_-* #,##0.000\ _€_-;\-* #,##0.000\ _€_-;_-* &quot;-&quot;??\ _€_-;_-@_-"/>
    <numFmt numFmtId="179" formatCode="_-* #,##0\ _€_-;\-* #,##0\ _€_-;_-* &quot;-&quot;??\ _€_-;_-@_-"/>
    <numFmt numFmtId="180" formatCode="_-* #,##0.0\ _€_-;\-* #,##0.0\ _€_-;_-* &quot;-&quot;?\ _€_-;_-@_-"/>
    <numFmt numFmtId="181" formatCode="_-* #,##0.00\ _€_-;\-* #,##0.00\ _€_-;_-* &quot;-&quot;?\ _€_-;_-@_-"/>
    <numFmt numFmtId="182" formatCode="_-* #,##0.000\ _€_-;\-* #,##0.000\ _€_-;_-* &quot;-&quot;?\ _€_-;_-@_-"/>
    <numFmt numFmtId="183" formatCode="_-* #,##0\ _€_-;\-* #,##0\ _€_-;_-* &quot;-&quot;?\ _€_-;_-@_-"/>
    <numFmt numFmtId="184" formatCode="yyyy"/>
    <numFmt numFmtId="185" formatCode="0.0;0.0;"/>
    <numFmt numFmtId="186" formatCode="General&quot; jours&quot;"/>
    <numFmt numFmtId="187" formatCode="[$-40C]mmmm\ yyyy;@"/>
    <numFmt numFmtId="188" formatCode="d"/>
    <numFmt numFmtId="189" formatCode="0.0;0.00;"/>
    <numFmt numFmtId="190" formatCode="#,##0.000\ &quot;DT&quot;"/>
    <numFmt numFmtId="191" formatCode="#,##0.0000\ &quot;DT&quot;"/>
    <numFmt numFmtId="192" formatCode="#,##0.00\ &quot;DT&quot;"/>
    <numFmt numFmtId="193" formatCode="#,##0.00\ &quot;H&quot;"/>
    <numFmt numFmtId="194" formatCode="_-* #,##0&quot; j&quot;"/>
    <numFmt numFmtId="195" formatCode="_-* #,##0.0&quot; j&quot;"/>
    <numFmt numFmtId="196" formatCode="_-* #,##0.0&quot; h&quot;"/>
    <numFmt numFmtId="197" formatCode="[$-F800]dddd\,\ mmmm\ dd\,\ yyyy"/>
    <numFmt numFmtId="198" formatCode="_-* #,##0\ &quot;F&quot;_-;\-* #,##0\ &quot;F&quot;_-;_-* &quot;-&quot;\ &quot;F&quot;_-;_-@_-"/>
    <numFmt numFmtId="199" formatCode="_-* #,##0\ _F_-;\-* #,##0\ _F_-;_-* &quot;-&quot;\ _F_-;_-@_-"/>
    <numFmt numFmtId="200" formatCode="_-* #,##0.00\ &quot;F&quot;_-;\-* #,##0.00\ &quot;F&quot;_-;_-* &quot;-&quot;??\ &quot;F&quot;_-;_-@_-"/>
    <numFmt numFmtId="201" formatCode="_-* #,##0.00\ _F_-;\-* #,##0.00\ _F_-;_-* &quot;-&quot;??\ _F_-;_-@_-"/>
    <numFmt numFmtId="202" formatCode="_-* #,##0.00\ [$€-1007]_-;\-* #,##0.00\ [$€-1007]_-;_-* &quot;-&quot;??\ [$€-1007]_-;_-@_-"/>
  </numFmts>
  <fonts count="88">
    <font>
      <sz val="11"/>
      <color theme="1"/>
      <name val="Corbel"/>
      <family val="2"/>
    </font>
    <font>
      <sz val="11"/>
      <color indexed="8"/>
      <name val="Corbe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11"/>
      <color indexed="9"/>
      <name val="Corbel"/>
      <family val="2"/>
    </font>
    <font>
      <b/>
      <sz val="11"/>
      <color indexed="8"/>
      <name val="Corbel"/>
      <family val="2"/>
    </font>
    <font>
      <sz val="10"/>
      <name val="Corbel"/>
      <family val="2"/>
    </font>
    <font>
      <sz val="8"/>
      <name val="Corbe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Book Antiqua"/>
      <family val="1"/>
    </font>
    <font>
      <sz val="12"/>
      <name val="Book Antiqua"/>
      <family val="1"/>
    </font>
    <font>
      <b/>
      <sz val="10"/>
      <name val="Book Antiqua"/>
      <family val="1"/>
    </font>
    <font>
      <sz val="11"/>
      <color indexed="9"/>
      <name val="Corbel"/>
      <family val="2"/>
    </font>
    <font>
      <sz val="11"/>
      <color indexed="10"/>
      <name val="Corbel"/>
      <family val="2"/>
    </font>
    <font>
      <b/>
      <i/>
      <sz val="10"/>
      <color indexed="10"/>
      <name val="Book Antiqua"/>
      <family val="1"/>
    </font>
    <font>
      <sz val="11"/>
      <color indexed="8"/>
      <name val="Wingdings 2"/>
      <family val="1"/>
    </font>
    <font>
      <sz val="9"/>
      <color indexed="9"/>
      <name val="Century Gothic"/>
      <family val="2"/>
    </font>
    <font>
      <sz val="10"/>
      <color indexed="9"/>
      <name val="Century Gothic"/>
      <family val="2"/>
    </font>
    <font>
      <sz val="11"/>
      <color indexed="9"/>
      <name val="Wingdings 2"/>
      <family val="1"/>
    </font>
    <font>
      <sz val="9"/>
      <color indexed="10"/>
      <name val="Century Gothic"/>
      <family val="2"/>
    </font>
    <font>
      <sz val="10"/>
      <color indexed="10"/>
      <name val="Century Gothic"/>
      <family val="2"/>
    </font>
    <font>
      <sz val="10"/>
      <color indexed="10"/>
      <name val="Book Antiqua"/>
      <family val="1"/>
    </font>
    <font>
      <sz val="10"/>
      <color indexed="8"/>
      <name val="Corbel"/>
      <family val="2"/>
    </font>
    <font>
      <sz val="11"/>
      <color indexed="8"/>
      <name val="Bookman Old Style"/>
      <family val="1"/>
    </font>
    <font>
      <b/>
      <sz val="11"/>
      <name val="Book Antiqua"/>
      <family val="1"/>
    </font>
    <font>
      <b/>
      <sz val="10"/>
      <color indexed="10"/>
      <name val="Century Gothic"/>
      <family val="2"/>
    </font>
    <font>
      <sz val="8"/>
      <color indexed="10"/>
      <name val="Century Gothic"/>
      <family val="2"/>
    </font>
    <font>
      <sz val="8"/>
      <color indexed="10"/>
      <name val="Corbel"/>
      <family val="2"/>
    </font>
    <font>
      <sz val="8"/>
      <color indexed="10"/>
      <name val="Book Antiqua"/>
      <family val="1"/>
    </font>
    <font>
      <b/>
      <sz val="8"/>
      <color indexed="10"/>
      <name val="Century Gothic"/>
      <family val="2"/>
    </font>
    <font>
      <sz val="8"/>
      <color indexed="10"/>
      <name val="Wingdings 2"/>
      <family val="1"/>
    </font>
    <font>
      <sz val="13"/>
      <name val="Corbel"/>
      <family val="2"/>
    </font>
    <font>
      <sz val="8"/>
      <name val="Wingdings 2"/>
      <family val="1"/>
    </font>
    <font>
      <sz val="10"/>
      <name val="Times New Roman"/>
      <family val="1"/>
    </font>
    <font>
      <b/>
      <sz val="12"/>
      <name val="Book Antiqua"/>
      <family val="1"/>
    </font>
    <font>
      <sz val="9"/>
      <color indexed="8"/>
      <name val="Bookman Old Style"/>
      <family val="1"/>
    </font>
    <font>
      <b/>
      <sz val="26"/>
      <color indexed="9"/>
      <name val="Calibri"/>
      <family val="2"/>
    </font>
    <font>
      <sz val="5"/>
      <color indexed="9"/>
      <name val="Corbel"/>
      <family val="2"/>
    </font>
    <font>
      <b/>
      <sz val="11"/>
      <color indexed="10"/>
      <name val="Corbel"/>
      <family val="2"/>
    </font>
    <font>
      <sz val="8"/>
      <color indexed="9"/>
      <name val="Century Gothic"/>
      <family val="2"/>
    </font>
    <font>
      <b/>
      <sz val="9"/>
      <name val="Century Gothic"/>
      <family val="2"/>
    </font>
    <font>
      <b/>
      <sz val="8"/>
      <name val="Century Gothic"/>
      <family val="2"/>
    </font>
    <font>
      <sz val="9"/>
      <color indexed="8"/>
      <name val="Trebuchet MS"/>
      <family val="2"/>
    </font>
    <font>
      <b/>
      <sz val="12"/>
      <color indexed="8"/>
      <name val="Bookman Old Style"/>
      <family val="1"/>
    </font>
    <font>
      <sz val="5"/>
      <color indexed="9"/>
      <name val="Trebuchet MS"/>
      <family val="2"/>
    </font>
    <font>
      <sz val="9"/>
      <color indexed="9"/>
      <name val="Trebuchet MS"/>
      <family val="2"/>
    </font>
    <font>
      <b/>
      <sz val="18"/>
      <name val="Bookman Old Style"/>
      <family val="1"/>
    </font>
    <font>
      <b/>
      <sz val="14"/>
      <name val="Bookman Old Style"/>
      <family val="1"/>
    </font>
    <font>
      <sz val="8"/>
      <name val="Tahoma"/>
      <family val="2"/>
    </font>
    <font>
      <sz val="24"/>
      <color indexed="28"/>
      <name val="Corbel"/>
      <family val="2"/>
    </font>
    <font>
      <sz val="24"/>
      <name val="Book Antiqua"/>
      <family val="1"/>
    </font>
    <font>
      <sz val="7"/>
      <color indexed="8"/>
      <name val="Corbel"/>
      <family val="2"/>
    </font>
    <font>
      <u val="single"/>
      <sz val="10"/>
      <color indexed="12"/>
      <name val="Arial"/>
      <family val="2"/>
    </font>
    <font>
      <b/>
      <sz val="11"/>
      <color indexed="12"/>
      <name val="Wingdings 2"/>
      <family val="1"/>
    </font>
    <font>
      <b/>
      <sz val="11"/>
      <color indexed="52"/>
      <name val="Corbel"/>
      <family val="2"/>
    </font>
    <font>
      <sz val="11"/>
      <color indexed="52"/>
      <name val="Corbel"/>
      <family val="2"/>
    </font>
    <font>
      <sz val="11"/>
      <color indexed="62"/>
      <name val="Corbel"/>
      <family val="2"/>
    </font>
    <font>
      <sz val="11"/>
      <color indexed="20"/>
      <name val="Corbel"/>
      <family val="2"/>
    </font>
    <font>
      <u val="single"/>
      <sz val="11"/>
      <color indexed="50"/>
      <name val="Corbel"/>
      <family val="2"/>
    </font>
    <font>
      <u val="single"/>
      <sz val="11"/>
      <color indexed="53"/>
      <name val="Corbel"/>
      <family val="2"/>
    </font>
    <font>
      <sz val="11"/>
      <color indexed="60"/>
      <name val="Corbel"/>
      <family val="2"/>
    </font>
    <font>
      <sz val="11"/>
      <color indexed="17"/>
      <name val="Corbel"/>
      <family val="2"/>
    </font>
    <font>
      <b/>
      <sz val="11"/>
      <color indexed="63"/>
      <name val="Corbel"/>
      <family val="2"/>
    </font>
    <font>
      <i/>
      <sz val="11"/>
      <color indexed="23"/>
      <name val="Corbel"/>
      <family val="2"/>
    </font>
    <font>
      <b/>
      <sz val="26"/>
      <color indexed="63"/>
      <name val="Corbel"/>
      <family val="2"/>
    </font>
    <font>
      <sz val="18"/>
      <color indexed="63"/>
      <name val="Corbel"/>
      <family val="2"/>
    </font>
    <font>
      <b/>
      <sz val="13"/>
      <color indexed="63"/>
      <name val="Corbel"/>
      <family val="2"/>
    </font>
    <font>
      <sz val="11"/>
      <color theme="0"/>
      <name val="Corbel"/>
      <family val="2"/>
    </font>
    <font>
      <sz val="11"/>
      <color rgb="FFFF0000"/>
      <name val="Corbel"/>
      <family val="2"/>
    </font>
    <font>
      <b/>
      <sz val="11"/>
      <color rgb="FFFA7D00"/>
      <name val="Corbel"/>
      <family val="2"/>
    </font>
    <font>
      <sz val="11"/>
      <color rgb="FFFA7D00"/>
      <name val="Corbel"/>
      <family val="2"/>
    </font>
    <font>
      <sz val="11"/>
      <color rgb="FF3F3F76"/>
      <name val="Corbel"/>
      <family val="2"/>
    </font>
    <font>
      <sz val="11"/>
      <color rgb="FF9C0006"/>
      <name val="Corbel"/>
      <family val="2"/>
    </font>
    <font>
      <u val="single"/>
      <sz val="11"/>
      <color theme="10"/>
      <name val="Corbel"/>
      <family val="2"/>
    </font>
    <font>
      <u val="single"/>
      <sz val="11"/>
      <color theme="11"/>
      <name val="Corbel"/>
      <family val="2"/>
    </font>
    <font>
      <sz val="11"/>
      <color rgb="FF9C6500"/>
      <name val="Corbel"/>
      <family val="2"/>
    </font>
    <font>
      <sz val="11"/>
      <color rgb="FF006100"/>
      <name val="Corbel"/>
      <family val="2"/>
    </font>
    <font>
      <b/>
      <sz val="11"/>
      <color rgb="FF3F3F3F"/>
      <name val="Corbel"/>
      <family val="2"/>
    </font>
    <font>
      <i/>
      <sz val="11"/>
      <color rgb="FF7F7F7F"/>
      <name val="Corbel"/>
      <family val="2"/>
    </font>
    <font>
      <b/>
      <sz val="26"/>
      <color theme="3"/>
      <name val="Corbel"/>
      <family val="2"/>
    </font>
    <font>
      <sz val="18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3"/>
      <name val="Corbel"/>
      <family val="2"/>
    </font>
    <font>
      <b/>
      <sz val="11"/>
      <color theme="1"/>
      <name val="Corbel"/>
      <family val="2"/>
    </font>
    <font>
      <b/>
      <sz val="11"/>
      <color theme="0"/>
      <name val="Corbel"/>
      <family val="2"/>
    </font>
    <font>
      <sz val="11"/>
      <color rgb="FF000000"/>
      <name val="Corbe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/>
      <top style="medium"/>
      <bottom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mediumDashDot"/>
    </border>
    <border>
      <left style="thin"/>
      <right style="thin"/>
      <top style="dashed"/>
      <bottom style="dashDot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6" borderId="1" applyNumberFormat="0" applyAlignment="0" applyProtection="0"/>
    <xf numFmtId="0" fontId="72" fillId="0" borderId="2" applyNumberFormat="0" applyFill="0" applyAlignment="0" applyProtection="0"/>
    <xf numFmtId="0" fontId="1" fillId="27" borderId="3" applyNumberFormat="0" applyFont="0" applyAlignment="0" applyProtection="0"/>
    <xf numFmtId="0" fontId="73" fillId="28" borderId="1" applyNumberFormat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7" fillId="30" borderId="0" applyNumberFormat="0" applyBorder="0" applyAlignment="0" applyProtection="0"/>
    <xf numFmtId="0" fontId="9" fillId="0" borderId="0">
      <alignment/>
      <protection/>
    </xf>
    <xf numFmtId="9" fontId="1" fillId="0" borderId="0" applyFont="0" applyFill="0" applyBorder="0" applyAlignment="0" applyProtection="0"/>
    <xf numFmtId="0" fontId="78" fillId="31" borderId="0" applyNumberFormat="0" applyBorder="0" applyAlignment="0" applyProtection="0"/>
    <xf numFmtId="0" fontId="79" fillId="26" borderId="4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5" applyNumberFormat="0" applyFill="0" applyAlignment="0" applyProtection="0"/>
    <xf numFmtId="0" fontId="86" fillId="32" borderId="6" applyNumberFormat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indent="2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172" fontId="5" fillId="33" borderId="0" xfId="0" applyNumberFormat="1" applyFont="1" applyFill="1" applyBorder="1" applyAlignment="1">
      <alignment horizontal="center" vertical="center"/>
    </xf>
    <xf numFmtId="172" fontId="5" fillId="34" borderId="0" xfId="0" applyNumberFormat="1" applyFont="1" applyFill="1" applyBorder="1" applyAlignment="1">
      <alignment horizontal="center" vertical="center"/>
    </xf>
    <xf numFmtId="172" fontId="5" fillId="35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2" fillId="36" borderId="0" xfId="0" applyFont="1" applyFill="1" applyAlignment="1">
      <alignment vertical="center"/>
    </xf>
    <xf numFmtId="172" fontId="0" fillId="36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0" fontId="9" fillId="0" borderId="0" xfId="0" applyFont="1" applyFill="1" applyAlignment="1">
      <alignment/>
    </xf>
    <xf numFmtId="1" fontId="16" fillId="0" borderId="0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17" fillId="0" borderId="0" xfId="0" applyFont="1" applyBorder="1" applyAlignment="1">
      <alignment/>
    </xf>
    <xf numFmtId="176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 indent="1"/>
    </xf>
    <xf numFmtId="0" fontId="0" fillId="0" borderId="0" xfId="0" applyBorder="1" applyAlignment="1">
      <alignment/>
    </xf>
    <xf numFmtId="179" fontId="18" fillId="0" borderId="0" xfId="48" applyNumberFormat="1" applyFont="1" applyAlignment="1">
      <alignment horizontal="center" vertical="center"/>
    </xf>
    <xf numFmtId="176" fontId="18" fillId="0" borderId="0" xfId="0" applyNumberFormat="1" applyFont="1" applyAlignment="1">
      <alignment vertical="center"/>
    </xf>
    <xf numFmtId="0" fontId="14" fillId="0" borderId="7" xfId="0" applyFont="1" applyBorder="1" applyAlignment="1">
      <alignment/>
    </xf>
    <xf numFmtId="0" fontId="14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37" borderId="0" xfId="0" applyFont="1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4" fillId="37" borderId="0" xfId="0" applyFont="1" applyFill="1" applyAlignment="1">
      <alignment/>
    </xf>
    <xf numFmtId="180" fontId="19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172" fontId="24" fillId="36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172" fontId="6" fillId="38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/>
    </xf>
    <xf numFmtId="0" fontId="29" fillId="37" borderId="0" xfId="0" applyFont="1" applyFill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172" fontId="29" fillId="0" borderId="0" xfId="0" applyNumberFormat="1" applyFont="1" applyFill="1" applyBorder="1" applyAlignment="1">
      <alignment horizontal="left" vertical="center"/>
    </xf>
    <xf numFmtId="0" fontId="32" fillId="37" borderId="0" xfId="0" applyFont="1" applyFill="1" applyAlignment="1">
      <alignment vertical="center"/>
    </xf>
    <xf numFmtId="172" fontId="5" fillId="39" borderId="0" xfId="0" applyNumberFormat="1" applyFont="1" applyFill="1" applyBorder="1" applyAlignment="1">
      <alignment horizontal="center" vertical="center"/>
    </xf>
    <xf numFmtId="197" fontId="35" fillId="0" borderId="0" xfId="0" applyNumberFormat="1" applyFont="1" applyFill="1" applyBorder="1" applyAlignment="1" applyProtection="1">
      <alignment horizontal="center"/>
      <protection hidden="1"/>
    </xf>
    <xf numFmtId="49" fontId="2" fillId="0" borderId="0" xfId="0" applyNumberFormat="1" applyFont="1" applyBorder="1" applyAlignment="1">
      <alignment/>
    </xf>
    <xf numFmtId="0" fontId="37" fillId="37" borderId="0" xfId="0" applyFont="1" applyFill="1" applyAlignment="1">
      <alignment/>
    </xf>
    <xf numFmtId="0" fontId="0" fillId="0" borderId="8" xfId="0" applyBorder="1" applyAlignment="1">
      <alignment/>
    </xf>
    <xf numFmtId="176" fontId="13" fillId="0" borderId="8" xfId="0" applyNumberFormat="1" applyFont="1" applyBorder="1" applyAlignment="1">
      <alignment horizontal="center"/>
    </xf>
    <xf numFmtId="0" fontId="11" fillId="0" borderId="8" xfId="0" applyFont="1" applyBorder="1" applyAlignment="1">
      <alignment/>
    </xf>
    <xf numFmtId="0" fontId="17" fillId="37" borderId="0" xfId="0" applyFont="1" applyFill="1" applyAlignment="1">
      <alignment/>
    </xf>
    <xf numFmtId="0" fontId="17" fillId="37" borderId="8" xfId="0" applyFont="1" applyFill="1" applyBorder="1" applyAlignment="1">
      <alignment/>
    </xf>
    <xf numFmtId="1" fontId="13" fillId="0" borderId="8" xfId="0" applyNumberFormat="1" applyFont="1" applyBorder="1" applyAlignment="1">
      <alignment horizontal="center"/>
    </xf>
    <xf numFmtId="0" fontId="38" fillId="40" borderId="9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172" fontId="40" fillId="0" borderId="0" xfId="0" applyNumberFormat="1" applyFont="1" applyFill="1" applyBorder="1" applyAlignment="1">
      <alignment horizontal="center" vertical="center"/>
    </xf>
    <xf numFmtId="0" fontId="15" fillId="0" borderId="7" xfId="0" applyFont="1" applyBorder="1" applyAlignment="1">
      <alignment/>
    </xf>
    <xf numFmtId="0" fontId="15" fillId="0" borderId="0" xfId="0" applyFont="1" applyBorder="1" applyAlignment="1">
      <alignment/>
    </xf>
    <xf numFmtId="180" fontId="41" fillId="0" borderId="0" xfId="0" applyNumberFormat="1" applyFont="1" applyAlignment="1">
      <alignment vertical="center"/>
    </xf>
    <xf numFmtId="0" fontId="42" fillId="37" borderId="10" xfId="0" applyFont="1" applyFill="1" applyBorder="1" applyAlignment="1">
      <alignment horizontal="center" vertical="center"/>
    </xf>
    <xf numFmtId="0" fontId="4" fillId="0" borderId="8" xfId="0" applyFont="1" applyBorder="1" applyAlignment="1">
      <alignment/>
    </xf>
    <xf numFmtId="0" fontId="4" fillId="0" borderId="8" xfId="0" applyFont="1" applyBorder="1" applyAlignment="1">
      <alignment horizontal="left"/>
    </xf>
    <xf numFmtId="0" fontId="44" fillId="0" borderId="11" xfId="0" applyFont="1" applyBorder="1" applyAlignment="1">
      <alignment horizontal="center" vertical="top"/>
    </xf>
    <xf numFmtId="0" fontId="44" fillId="0" borderId="11" xfId="0" applyFont="1" applyBorder="1" applyAlignment="1">
      <alignment horizontal="center"/>
    </xf>
    <xf numFmtId="0" fontId="44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51" fillId="0" borderId="0" xfId="0" applyFont="1" applyAlignment="1">
      <alignment/>
    </xf>
    <xf numFmtId="186" fontId="52" fillId="33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0" fontId="42" fillId="37" borderId="14" xfId="0" applyFont="1" applyFill="1" applyBorder="1" applyAlignment="1">
      <alignment horizontal="center" vertical="center"/>
    </xf>
    <xf numFmtId="0" fontId="39" fillId="37" borderId="11" xfId="0" applyNumberFormat="1" applyFont="1" applyFill="1" applyBorder="1" applyAlignment="1">
      <alignment horizontal="center" vertical="center"/>
    </xf>
    <xf numFmtId="173" fontId="43" fillId="37" borderId="15" xfId="0" applyNumberFormat="1" applyFont="1" applyFill="1" applyBorder="1" applyAlignment="1">
      <alignment horizontal="center" vertical="center"/>
    </xf>
    <xf numFmtId="173" fontId="43" fillId="37" borderId="1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8" fillId="41" borderId="0" xfId="59" applyFont="1" applyFill="1" applyBorder="1" applyAlignment="1">
      <alignment horizontal="center" vertical="center"/>
    </xf>
    <xf numFmtId="0" fontId="36" fillId="41" borderId="0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vertical="center" wrapText="1"/>
    </xf>
    <xf numFmtId="0" fontId="34" fillId="37" borderId="0" xfId="0" applyFont="1" applyFill="1" applyAlignment="1">
      <alignment horizontal="center" vertical="center"/>
    </xf>
    <xf numFmtId="0" fontId="26" fillId="0" borderId="17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vertical="center" wrapText="1"/>
    </xf>
    <xf numFmtId="0" fontId="55" fillId="37" borderId="0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 wrapText="1"/>
    </xf>
    <xf numFmtId="49" fontId="25" fillId="0" borderId="18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/>
    </xf>
    <xf numFmtId="196" fontId="45" fillId="0" borderId="18" xfId="48" applyNumberFormat="1" applyFont="1" applyFill="1" applyBorder="1" applyAlignment="1">
      <alignment horizontal="center" vertical="center"/>
    </xf>
    <xf numFmtId="195" fontId="45" fillId="0" borderId="18" xfId="48" applyNumberFormat="1" applyFont="1" applyFill="1" applyBorder="1" applyAlignment="1">
      <alignment horizontal="center" vertical="center"/>
    </xf>
    <xf numFmtId="175" fontId="48" fillId="39" borderId="19" xfId="0" applyNumberFormat="1" applyFont="1" applyFill="1" applyBorder="1" applyAlignment="1">
      <alignment horizontal="center" vertical="center"/>
    </xf>
    <xf numFmtId="175" fontId="48" fillId="39" borderId="20" xfId="0" applyNumberFormat="1" applyFont="1" applyFill="1" applyBorder="1" applyAlignment="1">
      <alignment horizontal="center" vertical="center"/>
    </xf>
    <xf numFmtId="175" fontId="48" fillId="39" borderId="17" xfId="0" applyNumberFormat="1" applyFont="1" applyFill="1" applyBorder="1" applyAlignment="1">
      <alignment horizontal="center" vertical="center"/>
    </xf>
    <xf numFmtId="175" fontId="48" fillId="39" borderId="0" xfId="0" applyNumberFormat="1" applyFont="1" applyFill="1" applyBorder="1" applyAlignment="1">
      <alignment horizontal="center" vertical="center"/>
    </xf>
    <xf numFmtId="175" fontId="48" fillId="39" borderId="21" xfId="0" applyNumberFormat="1" applyFont="1" applyFill="1" applyBorder="1" applyAlignment="1">
      <alignment horizontal="center" vertical="center"/>
    </xf>
    <xf numFmtId="175" fontId="48" fillId="39" borderId="8" xfId="0" applyNumberFormat="1" applyFont="1" applyFill="1" applyBorder="1" applyAlignment="1">
      <alignment horizontal="center" vertical="center"/>
    </xf>
    <xf numFmtId="0" fontId="48" fillId="39" borderId="20" xfId="59" applyFont="1" applyFill="1" applyBorder="1" applyAlignment="1">
      <alignment horizontal="center" vertical="center"/>
    </xf>
    <xf numFmtId="0" fontId="48" fillId="39" borderId="22" xfId="59" applyFont="1" applyFill="1" applyBorder="1" applyAlignment="1">
      <alignment horizontal="center" vertical="center"/>
    </xf>
    <xf numFmtId="0" fontId="48" fillId="39" borderId="0" xfId="59" applyFont="1" applyFill="1" applyBorder="1" applyAlignment="1">
      <alignment horizontal="center" vertical="center"/>
    </xf>
    <xf numFmtId="0" fontId="48" fillId="39" borderId="23" xfId="59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20" fillId="37" borderId="0" xfId="0" applyFont="1" applyFill="1" applyBorder="1" applyAlignment="1">
      <alignment horizontal="center"/>
    </xf>
    <xf numFmtId="0" fontId="33" fillId="0" borderId="18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6" fillId="42" borderId="0" xfId="0" applyFont="1" applyFill="1" applyBorder="1" applyAlignment="1">
      <alignment horizontal="left" vertical="center"/>
    </xf>
    <xf numFmtId="0" fontId="36" fillId="43" borderId="12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 wrapText="1"/>
    </xf>
    <xf numFmtId="0" fontId="55" fillId="37" borderId="17" xfId="0" applyFont="1" applyFill="1" applyBorder="1" applyAlignment="1">
      <alignment horizontal="center" vertical="center"/>
    </xf>
    <xf numFmtId="196" fontId="45" fillId="0" borderId="25" xfId="48" applyNumberFormat="1" applyFont="1" applyFill="1" applyBorder="1" applyAlignment="1">
      <alignment horizontal="center" vertical="center"/>
    </xf>
    <xf numFmtId="0" fontId="49" fillId="39" borderId="26" xfId="0" applyFont="1" applyFill="1" applyBorder="1" applyAlignment="1">
      <alignment horizontal="center" vertical="center"/>
    </xf>
    <xf numFmtId="49" fontId="25" fillId="0" borderId="25" xfId="0" applyNumberFormat="1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49" fontId="53" fillId="0" borderId="28" xfId="0" applyNumberFormat="1" applyFont="1" applyFill="1" applyBorder="1" applyAlignment="1">
      <alignment horizontal="center" vertical="center"/>
    </xf>
    <xf numFmtId="49" fontId="53" fillId="0" borderId="29" xfId="0" applyNumberFormat="1" applyFont="1" applyFill="1" applyBorder="1" applyAlignment="1">
      <alignment horizontal="center" vertical="center"/>
    </xf>
    <xf numFmtId="0" fontId="13" fillId="43" borderId="30" xfId="0" applyFont="1" applyFill="1" applyBorder="1" applyAlignment="1">
      <alignment horizontal="center" vertical="center" wrapText="1"/>
    </xf>
    <xf numFmtId="0" fontId="13" fillId="43" borderId="12" xfId="0" applyFont="1" applyFill="1" applyBorder="1" applyAlignment="1">
      <alignment horizontal="center" vertical="center" wrapText="1"/>
    </xf>
    <xf numFmtId="0" fontId="36" fillId="43" borderId="30" xfId="0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center" vertical="center"/>
    </xf>
    <xf numFmtId="0" fontId="13" fillId="43" borderId="31" xfId="0" applyFont="1" applyFill="1" applyBorder="1" applyAlignment="1">
      <alignment horizontal="center" vertical="center"/>
    </xf>
    <xf numFmtId="0" fontId="13" fillId="43" borderId="32" xfId="0" applyFont="1" applyFill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197" fontId="35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Alignment="1">
      <alignment/>
    </xf>
    <xf numFmtId="0" fontId="87" fillId="0" borderId="0" xfId="0" applyFont="1" applyAlignment="1">
      <alignment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41">
    <dxf>
      <font>
        <b/>
        <i val="0"/>
      </font>
      <fill>
        <patternFill patternType="solid">
          <fgColor indexed="65"/>
          <bgColor indexed="9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fgColor indexed="64"/>
          <bgColor indexed="43"/>
        </patternFill>
      </fill>
    </dxf>
    <dxf>
      <fill>
        <patternFill>
          <fgColor indexed="64"/>
          <bgColor indexed="44"/>
        </patternFill>
      </fill>
    </dxf>
    <dxf>
      <font>
        <color indexed="9"/>
      </font>
      <fill>
        <patternFill>
          <bgColor indexed="50"/>
        </patternFill>
      </fill>
    </dxf>
    <dxf>
      <font>
        <color indexed="9"/>
      </font>
      <fill>
        <patternFill>
          <bgColor indexed="50"/>
        </patternFill>
      </fill>
    </dxf>
    <dxf>
      <fill>
        <patternFill>
          <bgColor indexed="31"/>
        </patternFill>
      </fill>
    </dxf>
    <dxf>
      <font>
        <b/>
        <i val="0"/>
      </font>
      <fill>
        <patternFill patternType="solid">
          <fgColor indexed="65"/>
          <bgColor indexed="9"/>
        </patternFill>
      </fill>
    </dxf>
    <dxf>
      <font>
        <b/>
        <i val="0"/>
        <color auto="1"/>
      </font>
      <fill>
        <patternFill patternType="solid">
          <fgColor indexed="65"/>
          <bgColor indexed="9"/>
        </patternFill>
      </fill>
    </dxf>
    <dxf>
      <fill>
        <patternFill>
          <bgColor indexed="31"/>
        </patternFill>
      </fill>
    </dxf>
    <dxf>
      <fill>
        <patternFill>
          <fgColor indexed="64"/>
          <bgColor indexed="43"/>
        </patternFill>
      </fill>
    </dxf>
    <dxf>
      <fill>
        <patternFill>
          <fgColor indexed="64"/>
          <bgColor indexed="44"/>
        </patternFill>
      </fill>
    </dxf>
    <dxf/>
    <dxf/>
    <dxf/>
    <dxf/>
    <dxf/>
    <dxf/>
    <dxf/>
    <dxf/>
    <dxf/>
    <dxf/>
    <dxf/>
    <dxf/>
    <dxf/>
    <dxf>
      <fill>
        <gradientFill type="path" left="0.5" right="0.5" top="0.5" bottom="0.5">
          <stop position="0">
            <color theme="4" tint="0.5999900102615356"/>
          </stop>
          <stop position="1">
            <color rgb="FF00B0F0"/>
          </stop>
        </gradientFill>
      </fill>
      <border/>
    </dxf>
    <dxf>
      <fill>
        <gradientFill type="path" left="0.5" right="0.5" top="0.5" bottom="0.5">
          <stop position="0">
            <color theme="6" tint="0.5999900102615356"/>
          </stop>
          <stop position="1">
            <color rgb="FF92D050"/>
          </stop>
        </gradientFill>
      </fill>
      <border/>
    </dxf>
    <dxf>
      <font>
        <b/>
        <i val="0"/>
        <color auto="1"/>
      </font>
      <fill>
        <patternFill patternType="solid">
          <fgColor indexed="65"/>
          <bgColor rgb="FFFFFFFF"/>
        </patternFill>
      </fill>
      <border/>
    </dxf>
    <dxf>
      <font>
        <b/>
        <i val="0"/>
      </font>
      <fill>
        <patternFill patternType="solid">
          <fgColor indexed="65"/>
          <bgColor rgb="FFFFFFFF"/>
        </patternFill>
      </fill>
      <border/>
    </dxf>
    <dxf>
      <font>
        <color rgb="FFFFFFFF"/>
      </font>
      <fill>
        <patternFill>
          <bgColor rgb="FF99CC00"/>
        </patternFill>
      </fill>
      <border/>
    </dxf>
    <dxf>
      <font>
        <color rgb="FFFFFFFF"/>
      </font>
      <border/>
    </dxf>
  </dxfs>
  <tableStyles count="1" defaultTableStyle="TableStyleMedium9" defaultPivotStyle="PivotStyleLight16">
    <tableStyle name="Employee Absence Table" pivot="0" count="13">
      <tableStyleElement type="wholeTable" dxfId="34"/>
      <tableStyleElement type="headerRow" dxfId="33"/>
      <tableStyleElement type="totalRow" dxfId="32"/>
      <tableStyleElement type="firstColumn" dxfId="31"/>
      <tableStyleElement type="lastColumn" dxfId="30"/>
      <tableStyleElement type="firstRowStripe" dxfId="29"/>
      <tableStyleElement type="secondRowStripe" dxfId="28"/>
      <tableStyleElement type="firstColumnStripe" dxfId="27"/>
      <tableStyleElement type="secondColumnStripe" dxfId="26"/>
      <tableStyleElement type="firstHeaderCell" dxfId="25"/>
      <tableStyleElement type="lastHeaderCell" dxfId="24"/>
      <tableStyleElement type="firstTotalCell" dxfId="23"/>
      <tableStyleElement type="lastTotalCell" dxfId="2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209550</xdr:colOff>
      <xdr:row>18</xdr:row>
      <xdr:rowOff>66675</xdr:rowOff>
    </xdr:from>
    <xdr:to>
      <xdr:col>25</xdr:col>
      <xdr:colOff>66675</xdr:colOff>
      <xdr:row>20</xdr:row>
      <xdr:rowOff>180975</xdr:rowOff>
    </xdr:to>
    <xdr:pic>
      <xdr:nvPicPr>
        <xdr:cNvPr id="1" name="Picture 1" descr="calendrier"/>
        <xdr:cNvPicPr preferRelativeResize="1">
          <a:picLocks noChangeAspect="1"/>
        </xdr:cNvPicPr>
      </xdr:nvPicPr>
      <xdr:blipFill>
        <a:blip r:embed="rId1">
          <a:clrChange>
            <a:clrFrom>
              <a:srgbClr val="9B9B9B"/>
            </a:clrFrom>
            <a:clrTo>
              <a:srgbClr val="9B9B9B">
                <a:alpha val="0"/>
              </a:srgbClr>
            </a:clrTo>
          </a:clrChange>
        </a:blip>
        <a:stretch>
          <a:fillRect/>
        </a:stretch>
      </xdr:blipFill>
      <xdr:spPr>
        <a:xfrm>
          <a:off x="11363325" y="2838450"/>
          <a:ext cx="6286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409575</xdr:rowOff>
    </xdr:from>
    <xdr:to>
      <xdr:col>0</xdr:col>
      <xdr:colOff>723900</xdr:colOff>
      <xdr:row>2</xdr:row>
      <xdr:rowOff>19050</xdr:rowOff>
    </xdr:to>
    <xdr:pic>
      <xdr:nvPicPr>
        <xdr:cNvPr id="1" name="Picture 1" descr="c1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409575"/>
          <a:ext cx="723900" cy="4476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CHIER-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iad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ée"/>
      <sheetName val="Feriés"/>
      <sheetName val="SOFRATEX"/>
      <sheetName val="SOFRATEX EXPORT"/>
      <sheetName val="CALENDRIER"/>
      <sheetName val="Feuil1"/>
      <sheetName val="Feuil2"/>
    </sheetNames>
    <sheetDataSet>
      <sheetData sheetId="1">
        <row r="1">
          <cell r="A1" t="str">
            <v>Jours Fériés</v>
          </cell>
        </row>
        <row r="2">
          <cell r="A2">
            <v>38231</v>
          </cell>
        </row>
        <row r="3">
          <cell r="A3">
            <v>39675</v>
          </cell>
        </row>
        <row r="4">
          <cell r="A4">
            <v>42244</v>
          </cell>
        </row>
        <row r="5">
          <cell r="A5">
            <v>42153</v>
          </cell>
        </row>
        <row r="6">
          <cell r="A6">
            <v>42068</v>
          </cell>
        </row>
        <row r="7">
          <cell r="A7">
            <v>42064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©"/>
      <sheetName val="Feuil1"/>
    </sheetNames>
    <sheetDataSet>
      <sheetData sheetId="0">
        <row r="11">
          <cell r="Y11">
            <v>23377</v>
          </cell>
        </row>
        <row r="12">
          <cell r="Y12">
            <v>23498</v>
          </cell>
        </row>
        <row r="13">
          <cell r="Y13">
            <v>23505</v>
          </cell>
        </row>
        <row r="14">
          <cell r="Y14">
            <v>23572</v>
          </cell>
        </row>
        <row r="15">
          <cell r="Y15">
            <v>23604</v>
          </cell>
        </row>
        <row r="16">
          <cell r="Y16">
            <v>23682</v>
          </cell>
        </row>
        <row r="17">
          <cell r="Y17">
            <v>23692</v>
          </cell>
        </row>
        <row r="18">
          <cell r="Y18">
            <v>23456</v>
          </cell>
        </row>
        <row r="19">
          <cell r="Y19">
            <v>23549</v>
          </cell>
        </row>
        <row r="20">
          <cell r="Y20">
            <v>23643</v>
          </cell>
        </row>
        <row r="21">
          <cell r="Y21">
            <v>23732</v>
          </cell>
        </row>
        <row r="22">
          <cell r="Y22">
            <v>23465</v>
          </cell>
        </row>
        <row r="23">
          <cell r="Y23">
            <v>23675</v>
          </cell>
        </row>
        <row r="24">
          <cell r="Y24">
            <v>23736</v>
          </cell>
        </row>
        <row r="25">
          <cell r="Y25">
            <v>23465</v>
          </cell>
        </row>
        <row r="26">
          <cell r="Y26">
            <v>23505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Cadre">
      <a:dk1>
        <a:srgbClr val="000000"/>
      </a:dk1>
      <a:lt1>
        <a:sysClr val="window" lastClr="FFFFFF"/>
      </a:lt1>
      <a:dk2>
        <a:srgbClr val="545454"/>
      </a:dk2>
      <a:lt2>
        <a:srgbClr val="BFBFBF"/>
      </a:lt2>
      <a:accent1>
        <a:srgbClr val="40BAD2"/>
      </a:accent1>
      <a:accent2>
        <a:srgbClr val="FAB900"/>
      </a:accent2>
      <a:accent3>
        <a:srgbClr val="90BB23"/>
      </a:accent3>
      <a:accent4>
        <a:srgbClr val="EE7008"/>
      </a:accent4>
      <a:accent5>
        <a:srgbClr val="1AB39F"/>
      </a:accent5>
      <a:accent6>
        <a:srgbClr val="D5393D"/>
      </a:accent6>
      <a:hlink>
        <a:srgbClr val="90BB23"/>
      </a:hlink>
      <a:folHlink>
        <a:srgbClr val="EE700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2" tint="-0.4999699890613556"/>
  </sheetPr>
  <dimension ref="A1:BB1397"/>
  <sheetViews>
    <sheetView showGridLines="0" zoomScalePageLayoutView="0" workbookViewId="0" topLeftCell="A1">
      <selection activeCell="D14" sqref="D14"/>
    </sheetView>
  </sheetViews>
  <sheetFormatPr defaultColWidth="11.00390625" defaultRowHeight="15" customHeight="1"/>
  <cols>
    <col min="1" max="1" width="3.125" style="7" customWidth="1"/>
    <col min="2" max="2" width="28.625" style="8" customWidth="1"/>
    <col min="3" max="3" width="3.125" style="8" customWidth="1"/>
    <col min="4" max="17" width="4.625" style="6" customWidth="1"/>
    <col min="18" max="18" width="11.625" style="5" customWidth="1"/>
    <col min="19" max="19" width="22.625" style="5" customWidth="1"/>
    <col min="20" max="21" width="1.625" style="5" customWidth="1"/>
    <col min="22" max="22" width="4.625" style="6" customWidth="1"/>
    <col min="23" max="23" width="4.625" style="43" customWidth="1"/>
    <col min="24" max="24" width="4.625" style="34" customWidth="1"/>
    <col min="25" max="25" width="5.50390625" style="7" bestFit="1" customWidth="1"/>
    <col min="26" max="26" width="4.625" style="34" customWidth="1"/>
    <col min="27" max="48" width="4.625" style="7" customWidth="1"/>
    <col min="49" max="16384" width="11.00390625" style="7" customWidth="1"/>
  </cols>
  <sheetData>
    <row r="1" spans="2:50" ht="10.5" customHeight="1">
      <c r="B1" s="118"/>
      <c r="C1" s="118"/>
      <c r="D1" s="118"/>
      <c r="J1" s="31">
        <v>2</v>
      </c>
      <c r="AU1" s="34"/>
      <c r="AV1" s="34"/>
      <c r="AW1" s="34"/>
      <c r="AX1" s="34"/>
    </row>
    <row r="2" spans="2:50" ht="10.5" customHeight="1">
      <c r="B2" s="118"/>
      <c r="C2" s="118"/>
      <c r="D2" s="118"/>
      <c r="E2" s="17"/>
      <c r="F2" s="16"/>
      <c r="V2" s="62"/>
      <c r="Y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</row>
    <row r="3" spans="2:50" ht="12.75" customHeight="1">
      <c r="B3" s="54" t="s">
        <v>27</v>
      </c>
      <c r="C3" s="16"/>
      <c r="D3" s="16"/>
      <c r="E3" s="17"/>
      <c r="F3" s="16"/>
      <c r="V3" s="62"/>
      <c r="Y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</row>
    <row r="4" spans="2:54" s="12" customFormat="1" ht="12.75" customHeight="1">
      <c r="B4" s="54" t="s">
        <v>28</v>
      </c>
      <c r="C4" s="16"/>
      <c r="AB4" s="33">
        <f>IF(AB5=0,1,0)</f>
        <v>1</v>
      </c>
      <c r="AC4" s="44">
        <f>IF(AC5=0,AB4+1,AB4)</f>
        <v>2</v>
      </c>
      <c r="AD4" s="33">
        <f aca="true" t="shared" si="0" ref="AD4:BB4">IF(AD5=0,AC4+1,AC4)</f>
        <v>3</v>
      </c>
      <c r="AE4" s="33">
        <f t="shared" si="0"/>
        <v>4</v>
      </c>
      <c r="AF4" s="33">
        <f t="shared" si="0"/>
        <v>5</v>
      </c>
      <c r="AG4" s="33">
        <f t="shared" si="0"/>
        <v>6</v>
      </c>
      <c r="AH4" s="33">
        <f t="shared" si="0"/>
        <v>7</v>
      </c>
      <c r="AI4" s="33">
        <f t="shared" si="0"/>
        <v>8</v>
      </c>
      <c r="AJ4" s="33">
        <f t="shared" si="0"/>
        <v>9</v>
      </c>
      <c r="AK4" s="33">
        <f t="shared" si="0"/>
        <v>10</v>
      </c>
      <c r="AL4" s="33">
        <f t="shared" si="0"/>
        <v>11</v>
      </c>
      <c r="AM4" s="33">
        <f t="shared" si="0"/>
        <v>12</v>
      </c>
      <c r="AN4" s="33">
        <f t="shared" si="0"/>
        <v>13</v>
      </c>
      <c r="AO4" s="33">
        <f t="shared" si="0"/>
        <v>14</v>
      </c>
      <c r="AP4" s="33">
        <f t="shared" si="0"/>
        <v>15</v>
      </c>
      <c r="AQ4" s="33">
        <f t="shared" si="0"/>
        <v>16</v>
      </c>
      <c r="AR4" s="33">
        <f t="shared" si="0"/>
        <v>16</v>
      </c>
      <c r="AS4" s="33">
        <f t="shared" si="0"/>
        <v>17</v>
      </c>
      <c r="AT4" s="33">
        <f t="shared" si="0"/>
        <v>18</v>
      </c>
      <c r="AU4" s="33">
        <f t="shared" si="0"/>
        <v>19</v>
      </c>
      <c r="AV4" s="33">
        <f t="shared" si="0"/>
        <v>20</v>
      </c>
      <c r="AW4" s="33">
        <f t="shared" si="0"/>
        <v>21</v>
      </c>
      <c r="AX4" s="33">
        <f t="shared" si="0"/>
        <v>22</v>
      </c>
      <c r="AY4" s="33">
        <f t="shared" si="0"/>
        <v>23</v>
      </c>
      <c r="AZ4" s="33">
        <f t="shared" si="0"/>
        <v>24</v>
      </c>
      <c r="BA4" s="33">
        <f t="shared" si="0"/>
        <v>25</v>
      </c>
      <c r="BB4" s="33">
        <f t="shared" si="0"/>
        <v>25</v>
      </c>
    </row>
    <row r="5" spans="2:54" s="12" customFormat="1" ht="6.75" customHeight="1">
      <c r="B5" s="16"/>
      <c r="C5" s="16"/>
      <c r="AB5" s="35">
        <f>IF(COUNTIF(fer,$D$8)&gt;0,1,0)</f>
        <v>0</v>
      </c>
      <c r="AC5" s="45">
        <f>IF(COUNTIF(fer,$E$8)&gt;0,1,0)</f>
        <v>0</v>
      </c>
      <c r="AD5" s="35">
        <f>IF(COUNTIF(fer,$F$8)&gt;0,1,0)</f>
        <v>0</v>
      </c>
      <c r="AE5" s="35">
        <f>IF(COUNTIF(fer,$G$8)&gt;0,1,0)</f>
        <v>0</v>
      </c>
      <c r="AF5" s="35">
        <f>IF(COUNTIF(fer,$H$8)&gt;0,1,0)</f>
        <v>0</v>
      </c>
      <c r="AG5" s="35">
        <f>IF(COUNTIF(fer,$I$8)&gt;0,1,0)</f>
        <v>0</v>
      </c>
      <c r="AH5" s="35">
        <f>IF(COUNTIF(fer,$J$8)&gt;0,1,0)</f>
        <v>0</v>
      </c>
      <c r="AI5" s="35">
        <f>IF(COUNTIF(fer,$K$8)&gt;0,1,0)</f>
        <v>0</v>
      </c>
      <c r="AJ5" s="35">
        <f>IF(COUNTIF(fer,L8)&gt;0,1,0)</f>
        <v>0</v>
      </c>
      <c r="AK5" s="35">
        <f>IF(COUNTIF(fer,$M$8)&gt;0,1,0)</f>
        <v>0</v>
      </c>
      <c r="AL5" s="35">
        <f>IF(COUNTIF(fer,$N$8)&gt;0,1,0)</f>
        <v>0</v>
      </c>
      <c r="AM5" s="35">
        <f>IF(COUNTIF(fer,$O$8)&gt;0,1,0)</f>
        <v>0</v>
      </c>
      <c r="AN5" s="35">
        <f>IF(COUNTIF(fer,$P$8)&gt;0,1,0)</f>
        <v>0</v>
      </c>
      <c r="AO5" s="35">
        <f>IF(COUNTIF(fer,$D$10)&gt;0,1,0)</f>
        <v>0</v>
      </c>
      <c r="AP5" s="35">
        <f>IF(COUNTIF(fer,$E$10)&gt;0,1,0)</f>
        <v>0</v>
      </c>
      <c r="AQ5" s="35">
        <f>IF(COUNTIF(fer,F10)&gt;0,1,0)</f>
        <v>0</v>
      </c>
      <c r="AR5" s="35">
        <f>IF(COUNTIF(fer,$G$10)&gt;0,1,0)</f>
        <v>1</v>
      </c>
      <c r="AS5" s="35">
        <f>IF(COUNTIF(fer,$H$10)&gt;0,1,0)</f>
        <v>0</v>
      </c>
      <c r="AT5" s="35">
        <f>IF(COUNTIF(fer,I10)&gt;0,1,0)</f>
        <v>0</v>
      </c>
      <c r="AU5" s="35">
        <f>IF(COUNTIF(fer,$J$10)&gt;0,1,0)</f>
        <v>0</v>
      </c>
      <c r="AV5" s="35">
        <f>IF(COUNTIF(fer,$K$10)&gt;0,1,0)</f>
        <v>0</v>
      </c>
      <c r="AW5" s="35">
        <f>IF(COUNTIF(fer,$L$10)&gt;0,1,0)</f>
        <v>0</v>
      </c>
      <c r="AX5" s="35">
        <f>IF(COUNTIF(fer,$M$10)&gt;0,1,0)</f>
        <v>0</v>
      </c>
      <c r="AY5" s="35">
        <f>IF(COUNTIF(fer,$N$10)&gt;0,1,0)</f>
        <v>0</v>
      </c>
      <c r="AZ5" s="35">
        <f>IF(COUNTIF(fer,$O$10)&gt;0,1,0)</f>
        <v>0</v>
      </c>
      <c r="BA5" s="35">
        <f>IF(COUNTIF(fer,$P$10)&gt;0,1,0)</f>
        <v>0</v>
      </c>
      <c r="BB5" s="35">
        <f>IF(COUNTIF(fer,$Q$10)&gt;0,1,0)</f>
        <v>1</v>
      </c>
    </row>
    <row r="6" spans="1:50" s="1" customFormat="1" ht="18" customHeight="1">
      <c r="A6" s="104" t="str">
        <f>CHOOSE(MONTH($Z$20),"Janvier","Février","Mars","Avril","Mai","Juin","Juillet","Aout","Septembre","Octobre","Novembre","Décembre")</f>
        <v>Mars</v>
      </c>
      <c r="B6" s="105"/>
      <c r="C6" s="105"/>
      <c r="D6" s="124" t="s">
        <v>15</v>
      </c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10">
        <f>An</f>
        <v>2017</v>
      </c>
      <c r="R6" s="110"/>
      <c r="S6" s="111"/>
      <c r="T6" s="92"/>
      <c r="U6" s="92"/>
      <c r="V6" s="63"/>
      <c r="W6" s="46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</row>
    <row r="7" spans="1:50" s="2" customFormat="1" ht="15" customHeight="1">
      <c r="A7" s="106"/>
      <c r="B7" s="107"/>
      <c r="C7" s="107"/>
      <c r="D7" s="73">
        <f>IF(WEEKDAY(Z20,2)=7,2,1)</f>
        <v>1</v>
      </c>
      <c r="E7" s="73">
        <f>IF(MONTH(DATE(YEAR($Z20),MONTH($Z20),D7+IF(WEEKDAY(D8,2)=6,2,1)))&gt;MONTH($Z20),"",D7+IF(WEEKDAY(D8,2)=6,2,1))</f>
        <v>2</v>
      </c>
      <c r="F7" s="73">
        <f>IF(MONTH(DATE(YEAR($Z20),MONTH($Z20),E7+IF(WEEKDAY(E8,2)=6,2,1)))&gt;MONTH($Z20),"",E7+IF(WEEKDAY(E8,2)=6,2,1))</f>
        <v>3</v>
      </c>
      <c r="G7" s="73">
        <f>IF(MONTH(DATE(YEAR($Z20),MONTH($Z20),F7+IF(WEEKDAY(F8,2)=6,2,1)))&gt;MONTH($Z20),"",F7+IF(WEEKDAY(F8,2)=6,2,1))</f>
        <v>4</v>
      </c>
      <c r="H7" s="73">
        <f>IF(MONTH(DATE(YEAR($Z20),MONTH($Z20),G7+IF(WEEKDAY(G8,2)=6,2,1)))&gt;MONTH($Z20),"",G7+IF(WEEKDAY(G8,2)=6,2,1))</f>
        <v>6</v>
      </c>
      <c r="I7" s="73">
        <f>IF(MONTH(DATE(YEAR($Z20),MONTH($Z20),H7+IF(WEEKDAY(H8,2)=6,2,1)))&gt;MONTH($Z20),"",H7+IF(WEEKDAY(H8,2)=6,2,1))</f>
        <v>7</v>
      </c>
      <c r="J7" s="73">
        <f>IF(MONTH(DATE(YEAR($Z20),MONTH($Z20),I7+IF(WEEKDAY(I8,2)=6,2,1)))&gt;MONTH($Z20),"",I7+IF(WEEKDAY(I8,2)=6,2,1))</f>
        <v>8</v>
      </c>
      <c r="K7" s="73">
        <f>IF(MONTH(DATE(YEAR($Z20),MONTH($Z20),J7+IF(WEEKDAY(J8,2)=6,2,1)))&gt;MONTH($Z20),"",J7+IF(WEEKDAY(J8,2)=6,2,1))</f>
        <v>9</v>
      </c>
      <c r="L7" s="73">
        <f>IF(MONTH(DATE(YEAR($Z20),MONTH($Z20),K7+IF(WEEKDAY(K8,2)=6,2,1)))&gt;MONTH($Z20),"",K7+IF(WEEKDAY(K8,2)=6,2,1))</f>
        <v>10</v>
      </c>
      <c r="M7" s="73">
        <f>IF(MONTH(DATE(YEAR($Z20),MONTH($Z20),L7+IF(WEEKDAY(L8,2)=6,2,1)))&gt;MONTH($Z20),"",L7+IF(WEEKDAY(L8,2)=6,2,1))</f>
        <v>11</v>
      </c>
      <c r="N7" s="73">
        <f>IF(MONTH(DATE(YEAR($Z20),MONTH($Z20),M7+IF(WEEKDAY(M8,2)=6,2,1)))&gt;MONTH($Z20),"",M7+IF(WEEKDAY(M8,2)=6,2,1))</f>
        <v>13</v>
      </c>
      <c r="O7" s="73">
        <f>IF(MONTH(DATE(YEAR($Z20),MONTH($Z20),N7+IF(WEEKDAY(N8,2)=6,2,1)))&gt;MONTH($Z20),"",N7+IF(WEEKDAY(N8,2)=6,2,1))</f>
        <v>14</v>
      </c>
      <c r="P7" s="73">
        <f>IF(MONTH(DATE(YEAR($Z20),MONTH($Z20),O7+IF(WEEKDAY(O8,2)=6,2,1)))&gt;MONTH($Z20),"",O7+IF(WEEKDAY(O8,2)=6,2,1))</f>
        <v>15</v>
      </c>
      <c r="Q7" s="112"/>
      <c r="R7" s="112"/>
      <c r="S7" s="113"/>
      <c r="T7" s="92"/>
      <c r="U7" s="92"/>
      <c r="V7" s="64"/>
      <c r="W7" s="43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</row>
    <row r="8" spans="1:50" s="3" customFormat="1" ht="15" customHeight="1">
      <c r="A8" s="108"/>
      <c r="B8" s="109"/>
      <c r="C8" s="109"/>
      <c r="D8" s="89">
        <f>DATE(YEAR($Z20),MONTH($Z20),D7)</f>
        <v>42795</v>
      </c>
      <c r="E8" s="89">
        <f>DATE(YEAR($Z20),MONTH($Z20),E7)</f>
        <v>42796</v>
      </c>
      <c r="F8" s="89">
        <f>DATE(YEAR($Z20),MONTH($Z20),F7)</f>
        <v>42797</v>
      </c>
      <c r="G8" s="89">
        <f>DATE(YEAR($Z20),MONTH($Z20),G7)</f>
        <v>42798</v>
      </c>
      <c r="H8" s="89">
        <f>DATE(YEAR($Z20),MONTH($Z20),H7)</f>
        <v>42800</v>
      </c>
      <c r="I8" s="89">
        <f>DATE(YEAR($Z20),MONTH($Z20),I7)</f>
        <v>42801</v>
      </c>
      <c r="J8" s="89">
        <f>DATE(YEAR($Z20),MONTH($Z20),J7)</f>
        <v>42802</v>
      </c>
      <c r="K8" s="89">
        <f>DATE(YEAR($Z20),MONTH($Z20),K7)</f>
        <v>42803</v>
      </c>
      <c r="L8" s="89">
        <f>DATE(YEAR($Z20),MONTH($Z20),L7)</f>
        <v>42804</v>
      </c>
      <c r="M8" s="89">
        <f>DATE(YEAR($Z20),MONTH($Z20),M7)</f>
        <v>42805</v>
      </c>
      <c r="N8" s="89">
        <f>DATE(YEAR($Z20),MONTH($Z20),N7)</f>
        <v>42807</v>
      </c>
      <c r="O8" s="89">
        <f>DATE(YEAR($Z20),MONTH($Z20),O7)</f>
        <v>42808</v>
      </c>
      <c r="P8" s="89">
        <f>DATE(YEAR($Z20),MONTH($Z20),P7)</f>
        <v>42809</v>
      </c>
      <c r="Q8" s="112"/>
      <c r="R8" s="112"/>
      <c r="S8" s="113"/>
      <c r="T8" s="92"/>
      <c r="U8" s="92"/>
      <c r="V8" s="66"/>
      <c r="W8" s="4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</row>
    <row r="9" spans="1:50" s="3" customFormat="1" ht="15" customHeight="1">
      <c r="A9" s="126" t="s">
        <v>13</v>
      </c>
      <c r="B9" s="133" t="s">
        <v>4</v>
      </c>
      <c r="C9" s="127" t="s">
        <v>5</v>
      </c>
      <c r="D9" s="86">
        <f>IF(MONTH(DATE(YEAR($Z20),MONTH($Z20),P7+IF(WEEKDAY(P8,2)=6,2,1)))&gt;MONTH($Z20),"",P7+IF(WEEKDAY(P8,2)=6,2,1))</f>
        <v>16</v>
      </c>
      <c r="E9" s="86">
        <f>IF(MONTH(DATE(YEAR($Z20),MONTH($Z20),D9+IF(WEEKDAY(D10,2)=6,2,1)))&gt;MONTH($Z20),"",D9+IF(WEEKDAY(D10,2)=6,2,1))</f>
        <v>17</v>
      </c>
      <c r="F9" s="86">
        <f>IF(MONTH(DATE(YEAR($Z20),MONTH($Z20),E9+IF(WEEKDAY(E10,2)=6,2,1)))&gt;MONTH($Z20),"",E9+IF(WEEKDAY(E10,2)=6,2,1))</f>
        <v>18</v>
      </c>
      <c r="G9" s="86">
        <f>IF(MONTH(DATE(YEAR($Z20),MONTH($Z20),F9+IF(WEEKDAY(F10,2)=6,2,1)))&gt;MONTH($Z20),"",F9+IF(WEEKDAY(F10,2)=6,2,1))</f>
        <v>20</v>
      </c>
      <c r="H9" s="86">
        <f>IF(MONTH(DATE(YEAR($Z20),MONTH($Z20),G9+IF(WEEKDAY(G10,2)=6,2,1)))&gt;MONTH($Z20),"",G9+IF(WEEKDAY(G10,2)=6,2,1))</f>
        <v>21</v>
      </c>
      <c r="I9" s="86">
        <f>IF(MONTH(DATE(YEAR($Z20),MONTH($Z20),H9+IF(WEEKDAY(H10,2)=6,2,1)))&gt;MONTH($Z20),"",H9+IF(WEEKDAY(H10,2)=6,2,1))</f>
        <v>22</v>
      </c>
      <c r="J9" s="86">
        <f>IF(MONTH(DATE(YEAR($Z20),MONTH($Z20),I9+IF(WEEKDAY(I10,2)=6,2,1)))&gt;MONTH($Z20),"",I9+IF(WEEKDAY(I10,2)=6,2,1))</f>
        <v>23</v>
      </c>
      <c r="K9" s="86">
        <f>IF(MONTH(DATE(YEAR($Z20),MONTH($Z20),J9+IF(WEEKDAY(J10,2)=6,2,1)))&gt;MONTH($Z20),"",J9+IF(WEEKDAY(J10,2)=6,2,1))</f>
        <v>24</v>
      </c>
      <c r="L9" s="86">
        <f>IF(MONTH(DATE(YEAR($Z20),MONTH($Z20),K9+IF(WEEKDAY(K10,2)=6,2,1)))&gt;MONTH($Z20),"",K9+IF(WEEKDAY(K10,2)=6,2,1))</f>
        <v>25</v>
      </c>
      <c r="M9" s="86">
        <f>IF(MONTH(DATE(YEAR($Z20),MONTH($Z20),L9+IF(WEEKDAY(L10,2)=6,2,1)))&gt;MONTH($Z20),"",L9+IF(WEEKDAY(L10,2)=6,2,1))</f>
        <v>27</v>
      </c>
      <c r="N9" s="86">
        <f>IF(MONTH(DATE(YEAR($Z20),MONTH($Z20),M9+IF(WEEKDAY(M10,2)=6,2,1)))&gt;MONTH($Z20),"",M9+IF(WEEKDAY(M10,2)=6,2,1))</f>
        <v>28</v>
      </c>
      <c r="O9" s="86">
        <f>IF(MONTH(DATE(YEAR($Z20),MONTH($Z20),N9+IF(WEEKDAY(N10,2)=6,2,1)))&gt;MONTH($Z20),"",N9+IF(WEEKDAY(N10,2)=6,2,1))</f>
        <v>29</v>
      </c>
      <c r="P9" s="86">
        <f>IF(O9="","",IF(MONTH(DATE(YEAR($Z20),MONTH($Z20),O9+IF(WEEKDAY(O10,2)=6,2,1)))&gt;MONTH($Z20),"",O9+IF(WEEKDAY(O10,2)=6,2,1)))</f>
        <v>30</v>
      </c>
      <c r="Q9" s="73">
        <f>IF(P9="","",IF(MONTH(DATE(YEAR($Z20),MONTH($Z20),P9+IF(WEEKDAY(P10,2)=6,2,1)))&gt;MONTH($Z20),"",P9+IF(WEEKDAY(P10,2)=6,2,1)))</f>
        <v>31</v>
      </c>
      <c r="R9" s="129" t="s">
        <v>14</v>
      </c>
      <c r="S9" s="131" t="s">
        <v>16</v>
      </c>
      <c r="T9" s="93"/>
      <c r="U9" s="93"/>
      <c r="V9" s="66"/>
      <c r="W9" s="4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</row>
    <row r="10" spans="1:50" s="3" customFormat="1" ht="15" customHeight="1" thickBot="1">
      <c r="A10" s="120"/>
      <c r="B10" s="134"/>
      <c r="C10" s="128"/>
      <c r="D10" s="88">
        <f>DATE(YEAR($Z20),MONTH($Z20),D9)</f>
        <v>42810</v>
      </c>
      <c r="E10" s="88">
        <f>DATE(YEAR($Z20),MONTH($Z20),E9)</f>
        <v>42811</v>
      </c>
      <c r="F10" s="88">
        <f>DATE(YEAR($Z20),MONTH($Z20),F9)</f>
        <v>42812</v>
      </c>
      <c r="G10" s="88">
        <f>DATE(YEAR($Z20),MONTH($Z20),G9)</f>
        <v>42814</v>
      </c>
      <c r="H10" s="88">
        <f>DATE(YEAR($Z20),MONTH($Z20),H9)</f>
        <v>42815</v>
      </c>
      <c r="I10" s="88">
        <f>DATE(YEAR($Z20),MONTH($Z20),I9)</f>
        <v>42816</v>
      </c>
      <c r="J10" s="88">
        <f>DATE(YEAR($Z20),MONTH($Z20),J9)</f>
        <v>42817</v>
      </c>
      <c r="K10" s="88">
        <f>DATE(YEAR($Z20),MONTH($Z20),K9)</f>
        <v>42818</v>
      </c>
      <c r="L10" s="88">
        <f>DATE(YEAR($Z20),MONTH($Z20),L9)</f>
        <v>42819</v>
      </c>
      <c r="M10" s="88">
        <f>DATE(YEAR($Z20),MONTH($Z20),M9)</f>
        <v>42821</v>
      </c>
      <c r="N10" s="88">
        <f>DATE(YEAR($Z20),MONTH($Z20),N9)</f>
        <v>42822</v>
      </c>
      <c r="O10" s="88">
        <f>DATE(YEAR($Z20),MONTH($Z20),O9)</f>
        <v>42823</v>
      </c>
      <c r="P10" s="88">
        <f>IF(P9="","",DATE(YEAR($Z20),MONTH($Z20),P9))</f>
        <v>42824</v>
      </c>
      <c r="Q10" s="88">
        <f>IF(Q9="","",DATE(YEAR($Z20),MONTH($Z20),Q9))</f>
        <v>42825</v>
      </c>
      <c r="R10" s="130"/>
      <c r="S10" s="119"/>
      <c r="T10" s="93"/>
      <c r="U10" s="93"/>
      <c r="V10" s="66"/>
      <c r="W10" s="4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</row>
    <row r="11" spans="1:50" s="3" customFormat="1" ht="6.75" customHeight="1">
      <c r="A11" s="135">
        <v>1</v>
      </c>
      <c r="B11" s="125"/>
      <c r="C11" s="132">
        <v>13</v>
      </c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123">
        <v>120</v>
      </c>
      <c r="S11" s="121">
        <f>SUMIF(D12:P12,"&lt;&gt;ab",D12:P12)+SUMIF(D13:Q13,"&lt;&gt;ab",D13:Q13)</f>
        <v>120</v>
      </c>
      <c r="T11" s="94"/>
      <c r="U11" s="97"/>
      <c r="V11" s="66"/>
      <c r="W11" s="4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</row>
    <row r="12" spans="1:50" s="3" customFormat="1" ht="15" customHeight="1">
      <c r="A12" s="116"/>
      <c r="B12" s="100"/>
      <c r="C12" s="101"/>
      <c r="D12" s="76">
        <f>IF(OR(D11=1,AB5=1),0,IF(R11=0,"AB",IF(AND(WEEKDAY(D8)=7,R11&gt;Q21),Q21,IF(R11&gt;$D$21,$D$21,R11))))</f>
        <v>8.5</v>
      </c>
      <c r="E12" s="76">
        <f>IF(OR(E11=1,$AC$5=1),0,IF(OR(D12="ab",D12=X12),"AB",IF(AND(WEEKDAY($E$8)=7,(R11-D12)&gt;$Q$21),$Q$21,IF(R11-D12&gt;$D$21,$D$21,R11-D12))))</f>
        <v>8.5</v>
      </c>
      <c r="F12" s="76">
        <f>IF(OR(F11=1,$AD$5=1),0,IF(OR(E12="ab",E12=X12,SUM(D12:E12)=R11),"AB",IF(AND(E12=0,D12="ab"),"AB",IF(AND(WEEKDAY($F$8)=7,(R11-(E12+D12))&gt;Q21),Q21,IF(R11-(E12+D12)&gt;$D$21,$D$21,R11-(E12+D12))))))</f>
        <v>8.5</v>
      </c>
      <c r="G12" s="76">
        <f>IF(OR(G11=1,$AE$5=1),0,IF(OR(F12="ab",F12=X12,SUM(D12:F12)=R11),"AB",IF(AND(F12=0,E12="ab"),"AB",IF(AND(WEEKDAY($G$8)=7,(R11-(F12+E12+D12))&gt;Q21),Q21,IF(R11-(F12+E12+D12)&gt;$D$21,$D$21,R11-(F12+E12+D12))))))</f>
        <v>5.5</v>
      </c>
      <c r="H12" s="76">
        <f>IF(OR(H11=1,$AF$5=1),0,IF(OR(G12="ab",G12=X12,SUM(D12:G12)=R11),"AB",IF(AND(G12=0,F12="ab"),"AB",IF(AND(WEEKDAY($H$8)=7,(R11-(G12+F12+E12+D12))&gt;Q21),Q21,IF(R11-(G12+F12+E12+D12)&gt;$D$21,$D$21,R11-(G12+F12+E12+D12))))))</f>
        <v>8.5</v>
      </c>
      <c r="I12" s="76">
        <f>IF(OR(I11=1,$AG$5=1),0,IF(OR(H12="ab",H12=X12,SUM(D12:H12)=R11),"AB",IF(AND(H12=0,G12="ab"),"AB",IF(AND(WEEKDAY($I$8)=7,(R11-(H12+G12+F12+E12+D12))&gt;Q21),Q21,IF(R11-(H12+G12+F12+E12+D12)&gt;$D$21,$D$21,R11-(H12+G12+F12+E12+D12))))))</f>
        <v>8.5</v>
      </c>
      <c r="J12" s="76">
        <f>IF(OR(J11=1,$AH$5=1),0,IF(OR(I12="ab",I12=X12,SUM(D12:I12)=R11),"AB",IF(AND(I12=0,H12="ab"),"AB",IF(AND(WEEKDAY($J$8)=7,(R11-(I12+H12+G12+F12+E12+D12))&gt;Q21),Q21,IF(R11-(I12+H12+G12+F12+E12+D12)&gt;$D$21,$D$21,R11-(I12+H12+G12+F12+E12+D12))))))</f>
        <v>8.5</v>
      </c>
      <c r="K12" s="76">
        <f>IF(OR(K11=1,$AI$5=1),0,IF(OR(J12="ab",J12=X12,SUM(D12:J12)=R11),"AB",IF(AND(J12=0,I12="ab"),"AB",IF(AND(WEEKDAY($K$8)=7,(R11-(J12+I12+H12+G12+F12+E12+D12))&gt;$Q$21),$Q$21,IF(R11-(J12+I12+H12+G12+F12+E12+D12)&gt;$D$21,$D$21,R11-(J12+I12+H12+G12+F12+E12+D12))))))</f>
        <v>8.5</v>
      </c>
      <c r="L12" s="76">
        <f>IF(OR(L11=1,$AJ$5=1),0,IF(OR(K12="ab",K12=X12,SUM(D12:K12)=R11),"AB",IF(AND(K12=0,J12="ab"),"AB",IF(AND(WEEKDAY($L$8)=7,(R11-(K12+J12+I12+H12+G12+F12+E12+D12))&gt;Q21),Q21,IF(R11-(K12+J12+I12+H12+G12+F12+E12+D12)&gt;$D$21,$D$21,R11-(K12+J12+I12+H12+G12+F12+E12+D12))))))</f>
        <v>8.5</v>
      </c>
      <c r="M12" s="76">
        <f>IF(OR(M11=1,$AK$5=1),0,IF(OR(L12="ab",L12=X12,SUM(D12:L12)=R11),"AB",IF(AND(L12=0,K12="ab"),"AB",IF(AND(WEEKDAY($M$8)=7,(R11-(L12+K12+J12+I12+H12+G12+F12+E12+D12))&gt;$Q$21),$Q$21,IF(R11-(L12+K12+J12+I12+H12+G12+F12+E12+D12)&gt;$D$21,$D$21,R11-(L12+K12+J12+I12+H12+G12+F12+E12+D12))))))</f>
        <v>5.5</v>
      </c>
      <c r="N12" s="76">
        <f>IF(OR(N11=1,$AL$5=1),0,IF(OR(M12="ab",M12=X12,SUM(D12:M12)=R11),"AB",IF(AND(M12=0,L12="ab"),"AB",IF(AND(WEEKDAY($N$8)=7,(R11-(M12+L12+K12+J12+I12+H12+G12+F12+E12+D12))&gt;Q21),Q21,IF(R11-(M12+L12+K12+J12+I12+H12+G12+F12+E12+D12)&gt;$D$21,$D$21,R11-(M12+L12+K12+J12+I12+H12+G12+F12+E12+D12))))))</f>
        <v>8.5</v>
      </c>
      <c r="O12" s="77">
        <f>IF(OR(O11=1,$AM$5=1),0,IF(OR(N12="ab",N12=X12,SUM(D12:N12)=R11),"AB",IF(AND(N12=0,M12="ab"),"AB",IF(AND(WEEKDAY($O$8)=7,(R11-(N12+M12+L12+K12+J12+I12+H12+G12+F12+E12+D12))&gt;Q21),Q21,IF(R11-(N12+M12+L12+K12+J12+I12+H12+G12+F12+E12+D12)&gt;$D$21,$D$21,R11-(N12+M12+L12+K12+J12+I12+H12+G12+F12+E12+D12))))))</f>
        <v>8.5</v>
      </c>
      <c r="P12" s="76">
        <f>IF(OR(P11=1,$AN$5=1),0,IF(OR(O12="ab",O12=X12,SUM(D12:O12)=R11),"AB",IF(AND(O12=0,N12="ab"),"AB",IF(AND(WEEKDAY($P$8)=7,(R11-(O12+N12+M12+L12+K12+J12+I12+H12+G12+F12+E12+D12))&gt;$Q$21),$Q$21,IF(R11-(O12+N12+M12+L12+K12+J12+I12+H12+G12+F12+E12+D12)&gt;$D$21,$D$21,R11-(O12+N12+M12+L12+K12+J12+I12+H12+G12+F12+E12+D12))))))</f>
        <v>8.5</v>
      </c>
      <c r="Q12" s="77"/>
      <c r="R12" s="102"/>
      <c r="S12" s="99"/>
      <c r="T12" s="122" t="s">
        <v>26</v>
      </c>
      <c r="U12" s="98">
        <f>SUMIF(D12:P12,"&lt;&gt;ab",D12:P12)+SUMIF(D13:Q13,"&lt;&gt;ab",D13:Q13)</f>
        <v>120</v>
      </c>
      <c r="V12" s="27">
        <f>INT(R11/$D$21)</f>
        <v>14</v>
      </c>
      <c r="W12" s="72">
        <f>R11-(V12*$D$21)</f>
        <v>1</v>
      </c>
      <c r="X12" s="36">
        <f>IF(W12=0,"AB",W12+IF(AND(R11&gt;0,R11&lt;48),0,IF(AND(R11&gt;48,R11&lt;96),3,IF(AND(R11&gt;96,R11&lt;144),5,0))))</f>
        <v>6</v>
      </c>
      <c r="Y12" s="37">
        <f>IF(X12="ab","",X12-INT(W12))</f>
        <v>5</v>
      </c>
      <c r="Z12" s="38">
        <f>IF(Y12&lt;&gt;0,Y12,"AB")</f>
        <v>5</v>
      </c>
      <c r="AA12" s="28">
        <f>R11-INT(R11)</f>
        <v>0</v>
      </c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</row>
    <row r="13" spans="1:50" s="3" customFormat="1" ht="15" customHeight="1">
      <c r="A13" s="116"/>
      <c r="B13" s="100"/>
      <c r="C13" s="101"/>
      <c r="D13" s="77">
        <f>IF(OR(D14=1,$AO$5=1),0,IF(OR(P12="ab",P12=X12,SUM(D12:P12)=R11),"AB",IF(AND(P12=0,O12="ab"),"AB",IF(AND(WEEKDAY($D$10)=7,(R11-(P12+O12+N12+M12+L12+K12+J12+I12+H12+G12+F12+E12+D12))&gt;Q21),Q21,IF(R11-(P12+O12+N12+M12+L12+K12+J12+I12+H12+G12+F12+E12+D12)&gt;$D$21,$D$21,R11-(P12+O12+N12+M12+L12+K12+J12+I12+H12+G12+F12+E12+D12))))))</f>
        <v>8.5</v>
      </c>
      <c r="E13" s="77">
        <f>IF(OR(E14=1,$AP$5=1),0,IF(OR(D13="ab",D13=X12,SUM(D12:D13)=R11),"AB",IF(AND(D13=0,P12="ab"),"AB",IF(AND(WEEKDAY($E$10)=7,(R11-(D13+P12+O12+N12+M12+L12+K12+J12+I12+H12+G12+F12+E12+D12))&gt;$Q$21),$Q$21,IF(R11-(D13+P12+O12+N12+M12+L12+K12+J12+I12+H12+G12+F12+E12+D12)&gt;$D$21,$D$21,R11-(D13+P12+O12+N12+M12+L12+K12+J12+I12+H12+G12+F12+E12+D12))))))</f>
        <v>7</v>
      </c>
      <c r="F13" s="77" t="str">
        <f>IF(OR(F14=1,$AQ$5=1),0,IF(OR(E13="ab",E13=X12,SUM(D12:P12,D13:E13)=R11),"AB",IF(AND(E13=0,D13="ab"),"AB",IF(AND(WEEKDAY($F$10)=7,(R11-(E13+D13+P12+O12+N12+M12+L12+K12+J12+I12+H12+G12+F12+E12+D12))&gt;Q21),Q21,IF(R11-(E13+D13+P12+O12+N12+M12+L12+K12+J12+I12+H12+G12+F12+E12+D12)&gt;$D$21,$D$21,R11-(E13+D13+P12+O12+N12+M12+L12+K12+J12+I12+H12+G12+F12+E12+D12))))))</f>
        <v>AB</v>
      </c>
      <c r="G13" s="77">
        <f>IF(OR(G14=1,$AR$5=1),0,IF(OR(F13="ab",F13=X12,SUM(D12:P12,D13:F13)=R11),"AB",IF(AND(F13=0,E13="ab"),"AB",IF(AND(WEEKDAY($G$10)=7,(R11-(F13+E13+D13+P12+O12+N12+M12+L12+K12+J12+I12+H12+G12+F12+E12+D12))&gt;Q21),Q21,IF(R11-(F13+E13+D13+P12+O12+N12+M12+L12+K12+J12+I12+H12+G12+F12+E12+D12)&gt;$D$21,$D$21,R11-(F13+E13+D13+P12+O12+N12+M12+L12+K12+J12+I12+H12+G12+F12+E12+D12))))))</f>
        <v>0</v>
      </c>
      <c r="H13" s="77" t="str">
        <f>IF(OR(H14=1,$AS$5=1),0,IF(OR(G13="ab",G13=X12,SUM(D12:P12,D13:G13)=R11),"AB",IF(AND(G13=0,F13="ab"),"AB",IF(AND(WEEKDAY($H$10)=7,(R11-(G13+F13+E13+D13+P12+O12+N12+M12+L12+K12+J12+I12+H12+G12+F12+E12+D12))&gt;Q21),Q21,IF(R11-(G13+F13+E13+D13+P12+O12+N12+M12+L12+K12+J12+I12+H12+G12+F12+E12+D12)&gt;$D$21,$D$21,R11-(G13+F13+E13+D13+P12+O12+N12+M12+L12+K12+J12+I12+H12+G12+F12+E12+D12))))))</f>
        <v>AB</v>
      </c>
      <c r="I13" s="77" t="str">
        <f>IF(OR(I14=1,$AT$5=1),0,IF(OR(H13="ab",H13=X12,SUM(D12:P12,D13:H13)=R11),"AB",IF(AND(H13=0,G13="ab"),"AB",IF(AND(WEEKDAY($I$10)=7,(R11-(H13+G13+F13+E13+D13+P12+O12+N12+M12+L12+K12+J12+I12+H12+G12+F12+E12+D12))&gt;Q21),Q21,IF(R11-(H13+G13+F13+E13+D13+P12+O12+N12+M12+L12+K12+J12+I12+H12+G12+F12+E12+D12)&gt;$D$21,$D$21,R11-(H13+G13+F13+E13+D13+P12+O12+N12+M12+L12+K12+J12+I12+H12+G12+F12+E12+D12))))))</f>
        <v>AB</v>
      </c>
      <c r="J13" s="77" t="str">
        <f>IF(OR(J14=1,$AU$5=1),0,IF(OR(I13="ab",I13=X12,SUM(D12:P12,D13:I13)=R11),"AB",IF(AND(I13=0,H13="ab"),"AB",IF(AND(WEEKDAY($J$10)=7,(R11-(I13+H13+G13+F13+E13+D13+P12+O12+N12+M12+L12+K12+J12+I12+H12+G12+F12+E12+D12))&gt;Q21),Q21,IF(R11-(I13+H13+G13+F13+E13+D13+P12+O12+N12+M12+L12+K12+J12+I12+H12+G12+F12+E12+D12)&gt;$D$21,$D$21,R11-(I13+H13+G13+F13+E13+D13+P12+O12+N12+M12+L12+K12+J12+I12+H12+G12+F12+E12+D12))))))</f>
        <v>AB</v>
      </c>
      <c r="K13" s="77" t="str">
        <f>IF(OR(K14=1,$AV$5=1),0,IF(OR(J13="ab",J13=X12,SUM(D12:P12,D13:J13)=R11),"AB",IF(AND(J13=0,I13="ab"),"AB",IF(AND(WEEKDAY($K$10)=7,(R11-(J13+I13+H13+G13+F13+E13+D13+P12+O12+N12+M12+L12+K12+J12+I12+H12+G12+F12+E12+D12))&gt;$Q$21),$Q$21,IF(R11-(J13+I13+H13+G13+F13+E13+D13+P12+O12+N12+M12+L12+K12+J12+I12+H12+G12+F12+E12+D12)&gt;$D$21,$D$21,R11-(J13+I13+H13+G13+F13+E13+D13+P12+O12+N12+M12+L12+K12+J12+I12+H12+G12+F12+E12+D12))))))</f>
        <v>AB</v>
      </c>
      <c r="L13" s="77" t="str">
        <f>IF(OR(L14=1,$AW$5=1),0,IF(OR(K13="ab",K13=X12,SUM(D12:P12,D13:K13)=R11),"AB",IF(AND(K13=0,J13="ab"),"AB",IF(AND(WEEKDAY($L$10)=7,(R11-(K13+J13+I13+H13+G13+F13+E13+D13+P12+O12+N12+M12+L12+K12+J12+I12+H12+G12+F12+E12+D12))&gt;Q21),Q21,IF(R11-(K13+J13+I13+H13+G13+F13+E13+D13+P12+O12+N12+M12+L12+K12+J12+I12+H12+G12+F12+E12+D12)&gt;$D$21,$D$21,R11-(K13+J13+I13+H13+G13+F13+E13+D13+P12+O12+N12+M12+L12+K12+J12+I12+H12+G12+F12+E12+D12))))))</f>
        <v>AB</v>
      </c>
      <c r="M13" s="77" t="str">
        <f>IF(OR(M14=1,$AX$5=1),0,IF(OR(L13="ab",L13=X12,SUM(D12:P12,D13:L13)=R11),"AB",IF(AND(L13=0,K13="ab"),"AB",IF(AND(WEEKDAY($M$10)=7,(R11-(L13+K13+J13+I13+H13+G13+F13+E13+D13+P12+O12+N12+M12+L12+K12+J12+I12+H12+G12+F12+E12+D12))&gt;$Q$21),$Q$21,IF(R11-(L13+K13+J13+I13+H13+G13+F13+E13+D13+P12+O12+N12+M12+L12+K12+J12+I12+H12+G12+F12+E12+D12)&gt;$D$21,$D$21,R11-(L13+K13+J13+I13+H13+G13+F13+E13+D13+P12+O12+N12+M12+L12+K12+J12+I12+H12+G12+F12+E12+D12))))))</f>
        <v>AB</v>
      </c>
      <c r="N13" s="77" t="str">
        <f>IF(OR(N14=1,$AY$5=1),0,IF(OR(M13="ab",M13=X12,SUM(D12:P12,D13:M13)=R11),"AB",IF(AND(M13=0,L13="ab"),"AB",IF(AND(WEEKDAY($N$10)=7,(R11-(M13+L13+K13+J13+I13+H13+G13+F13+E13+D13+P12+O12+N12+M12+L12+K12+J12+I12+H12+G12+F12+E12+D12))&gt;Q21),Q21,IF(R11-(M13+L13+K13+J13+I13+H13+G13+F13+E13+D13+P12+O12+N12+M12+L12+K12+J12+I12+H12+G12+F12+E12+D12)&gt;$D$21,$D$21,R11-(M13+L13+K13+J13+I13+H13+G13+F13+E13+D13+P12+O12+N12+M12+L12+K12+J12+I12+H12+G12+F12+E12+D12))))))</f>
        <v>AB</v>
      </c>
      <c r="O13" s="77" t="str">
        <f>IF(OR(O14=1,$AZ$5=1),0,IF(OR(N13="ab",N13=X12,SUM(D12:P12,D13:N13)=R11),"AB",IF(AND(N13=0,M13="ab"),"AB",IF(AND(WEEKDAY($O$10)=7,(R11-(N13+M13+L13+K13+J13+I13+H13+G13+F13+E13+D13+P12+O12+N12+M12+L12+K12+J12+I12+H12+G12+F12+E12+D12))&gt;Q21),Q21,IF(R11-(N13+M13+L13+K13+J13+I13+H13+G13+F13+E13+D13+P12+O12+N12+M12+L12+K12+J12+I12+H12+G12+F12+E12+D12)&gt;$D$21,$D$21,R11-(N13+M13+L13+K13+J13+I13+H13+G13+F13+E13+D13+P12+O12+N12+M12+L12+K12+J12+I12+H12+G12+F12+E12+D12))))))</f>
        <v>AB</v>
      </c>
      <c r="P13" s="77" t="str">
        <f>IF(OR(P14=1,$BA$5=1),0,IF(OR(O13="ab",O13=X12,SUM(D12:P12,D13:O13)=R11),"AB",IF(AND(O13=0,N13="ab"),"AB",IF(AND(WEEKDAY($P$10)=7,(R11-(O13+N13+M13+L13+K13+J13+I13+H13+G13+F13+E13+D13+P12+O12+N12+M12+L12+K12+J12+I12+H12+G12+F12+E12+D12))&gt;$Q$21),$Q$21,IF(R11-(O13+N13+M13+L13+K13+J13+I13+H13+G13+F13+E13+D13+P12+O12+N12+M12+L12+K12+J12+I12+H12+G12+F12+E12+D12)&gt;$D$21,$D$21,R11-(O13+N13+M13+L13+K13+J13+I13+H13+G13+F13+E13+D13+P12+O12+N12+M12+L12+K12+J12+I12+H12+G12+F12+E12+D12))))))</f>
        <v>AB</v>
      </c>
      <c r="Q13" s="77">
        <f>IF(OR(Q14=1,$BB$5=1),0,IF(OR(P13="ab",P13=X12,SUM(D12:P12,D13:P13)=R11),"AB",IF(AND(P13=0,O13="ab"),"AB",IF(AND(WEEKDAY($Q$10)=7,(R11-(P13+O13+N13+M13+L13+K13+J13+I13+H13+G13+F13+E13+D13+P12+O12+N12+M12+L12+K12+J12+I12+H12+G12+F12+E12+D12))&gt;Q21),Q21,IF(R11-(P13+O13+N13+M13+L13+K13+J13+I13+H13+G13+F13+E13+D13+P12+O12+N12+M12+L12+K12+J12+I12+H12+G12+F12+E12+D12)&gt;$D$21,$D$21,R11-(P13+O13+N13+M13+L13+K13+J13+I13+H13+G13+F13+E13+D13+P12+O12+N12+M12+L12+K12+J12+I12+H12+G12+F12+E12+D12))))))</f>
        <v>0</v>
      </c>
      <c r="R13" s="102"/>
      <c r="S13" s="99"/>
      <c r="T13" s="122"/>
      <c r="U13" s="98">
        <f>SUMIF(D13:P13,"&lt;&gt;ab",D13:P13)+SUMIF(D14:Q14,"&lt;&gt;ab",D14:Q14)</f>
        <v>15.5</v>
      </c>
      <c r="V13" s="27"/>
      <c r="W13" s="72"/>
      <c r="X13" s="36" t="str">
        <f>IF(W13=0,"AB",W13+IF(AND(R13&gt;0,R13&lt;48),0,IF(AND(R13&gt;48,R13&lt;96),3,IF(AND(R13&gt;96,R13&lt;144),5,0))))</f>
        <v>AB</v>
      </c>
      <c r="Y13" s="37">
        <f>IF(X13="ab","",X13-INT(W13))</f>
      </c>
      <c r="Z13" s="38"/>
      <c r="AA13" s="28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</row>
    <row r="14" spans="1:50" s="3" customFormat="1" ht="6.75" customHeight="1">
      <c r="A14" s="116"/>
      <c r="B14" s="100"/>
      <c r="C14" s="101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102"/>
      <c r="S14" s="99"/>
      <c r="T14" s="96"/>
      <c r="U14" s="98">
        <f>SUMIF(D14:P14,"&lt;&gt;ab",D14:P14)+SUMIF(D15:Q15,"&lt;&gt;ab",D15:Q15)</f>
        <v>0</v>
      </c>
      <c r="V14" s="27"/>
      <c r="W14" s="72"/>
      <c r="X14" s="36"/>
      <c r="Y14" s="37"/>
      <c r="Z14" s="38"/>
      <c r="AA14" s="28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</row>
    <row r="15" spans="1:50" s="3" customFormat="1" ht="6.75" customHeight="1">
      <c r="A15" s="116">
        <v>2</v>
      </c>
      <c r="B15" s="100"/>
      <c r="C15" s="101">
        <v>15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103">
        <v>0</v>
      </c>
      <c r="S15" s="121">
        <f>SUMIF(D16:P16,"&lt;&gt;ab",D16:P16)+SUMIF(D17:Q17,"&lt;&gt;ab",D17:Q17)</f>
        <v>0</v>
      </c>
      <c r="T15" s="96"/>
      <c r="U15" s="98">
        <f>SUMIF(D15:P15,"&lt;&gt;ab",D15:P15)+SUMIF(D16:Q16,"&lt;&gt;ab",D16:Q16)</f>
        <v>0</v>
      </c>
      <c r="V15" s="27"/>
      <c r="W15" s="72"/>
      <c r="X15" s="36"/>
      <c r="Y15" s="37"/>
      <c r="Z15" s="38"/>
      <c r="AA15" s="28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</row>
    <row r="16" spans="1:54" s="4" customFormat="1" ht="15" customHeight="1">
      <c r="A16" s="116"/>
      <c r="B16" s="100"/>
      <c r="C16" s="101"/>
      <c r="D16" s="76" t="str">
        <f>IF(OR(D15=1,AB17=1),"AB",IF(R15=0,"AB",IF(AB16&lt;=R15,1,Z16)))</f>
        <v>AB</v>
      </c>
      <c r="E16" s="76" t="str">
        <f>IF(OR(AND(D16="AB",AC16&gt;$R$15),AC16&gt;=($R$15+$AA$16),AC17=1,D16=$AA$16,E15=1),"AB",IF(AND(AB16&lt;$R$15,AC16&gt;$R$15),$AA$16,1))</f>
        <v>AB</v>
      </c>
      <c r="F16" s="76" t="str">
        <f aca="true" t="shared" si="1" ref="F16:P16">IF(OR(AND(E16="AB",AD16&gt;$R$15),AD16&gt;($R$15+$AA$16),AD17=1,E16=$AA$16),"AB",IF(AND(AC16&lt;$R$15,AD16&gt;$R$15),$AA$16,1))</f>
        <v>AB</v>
      </c>
      <c r="G16" s="76" t="str">
        <f t="shared" si="1"/>
        <v>AB</v>
      </c>
      <c r="H16" s="76" t="str">
        <f t="shared" si="1"/>
        <v>AB</v>
      </c>
      <c r="I16" s="76" t="str">
        <f t="shared" si="1"/>
        <v>AB</v>
      </c>
      <c r="J16" s="76" t="str">
        <f t="shared" si="1"/>
        <v>AB</v>
      </c>
      <c r="K16" s="76" t="str">
        <f t="shared" si="1"/>
        <v>AB</v>
      </c>
      <c r="L16" s="76" t="str">
        <f t="shared" si="1"/>
        <v>AB</v>
      </c>
      <c r="M16" s="76" t="str">
        <f t="shared" si="1"/>
        <v>AB</v>
      </c>
      <c r="N16" s="76" t="str">
        <f t="shared" si="1"/>
        <v>AB</v>
      </c>
      <c r="O16" s="78" t="str">
        <f t="shared" si="1"/>
        <v>AB</v>
      </c>
      <c r="P16" s="76" t="str">
        <f t="shared" si="1"/>
        <v>AB</v>
      </c>
      <c r="Q16" s="76"/>
      <c r="R16" s="103"/>
      <c r="S16" s="99"/>
      <c r="T16" s="122" t="s">
        <v>26</v>
      </c>
      <c r="U16" s="98">
        <f>SUMIF(D16:P16,"&lt;&gt;ab",D16:P16)+SUMIF(D17:Q17,"&lt;&gt;ab",D17:Q17)</f>
        <v>0</v>
      </c>
      <c r="V16" s="27">
        <f>INT(R15/$D$21)</f>
        <v>0</v>
      </c>
      <c r="W16" s="72">
        <f>R15-(V16*$D$21)</f>
        <v>0</v>
      </c>
      <c r="X16" s="36" t="str">
        <f>IF(W16=0,"AB",W16+IF(AND(R15&gt;0,R15&lt;48),0,IF(AND(R15&gt;48,R15&lt;96),3,IF(AND(R15&gt;96,R15&lt;144),5,0))))</f>
        <v>AB</v>
      </c>
      <c r="Y16" s="37">
        <f>IF(X16="ab","",X16-INT(W16))</f>
      </c>
      <c r="Z16" s="38">
        <f>IF(Y16&lt;&gt;0,Y16,"AB")</f>
      </c>
      <c r="AA16" s="28">
        <f>R15-INT(R15)</f>
        <v>0</v>
      </c>
      <c r="AB16" s="33">
        <f>IF(AB17=0,1,0)</f>
        <v>1</v>
      </c>
      <c r="AC16" s="44">
        <f aca="true" t="shared" si="2" ref="AC16:BB16">IF(AC17=0,AB16+1,AB16)</f>
        <v>2</v>
      </c>
      <c r="AD16" s="33">
        <f t="shared" si="2"/>
        <v>3</v>
      </c>
      <c r="AE16" s="33">
        <f t="shared" si="2"/>
        <v>4</v>
      </c>
      <c r="AF16" s="33">
        <f t="shared" si="2"/>
        <v>5</v>
      </c>
      <c r="AG16" s="33">
        <f t="shared" si="2"/>
        <v>6</v>
      </c>
      <c r="AH16" s="33">
        <f t="shared" si="2"/>
        <v>7</v>
      </c>
      <c r="AI16" s="33">
        <f t="shared" si="2"/>
        <v>8</v>
      </c>
      <c r="AJ16" s="33">
        <f t="shared" si="2"/>
        <v>9</v>
      </c>
      <c r="AK16" s="33">
        <f t="shared" si="2"/>
        <v>10</v>
      </c>
      <c r="AL16" s="33">
        <f t="shared" si="2"/>
        <v>11</v>
      </c>
      <c r="AM16" s="33">
        <f t="shared" si="2"/>
        <v>12</v>
      </c>
      <c r="AN16" s="33">
        <f t="shared" si="2"/>
        <v>13</v>
      </c>
      <c r="AO16" s="33">
        <f t="shared" si="2"/>
        <v>14</v>
      </c>
      <c r="AP16" s="33">
        <f t="shared" si="2"/>
        <v>15</v>
      </c>
      <c r="AQ16" s="33">
        <f t="shared" si="2"/>
        <v>16</v>
      </c>
      <c r="AR16" s="33">
        <f t="shared" si="2"/>
        <v>16</v>
      </c>
      <c r="AS16" s="33">
        <f t="shared" si="2"/>
        <v>17</v>
      </c>
      <c r="AT16" s="33">
        <f t="shared" si="2"/>
        <v>18</v>
      </c>
      <c r="AU16" s="33">
        <f t="shared" si="2"/>
        <v>19</v>
      </c>
      <c r="AV16" s="33">
        <f t="shared" si="2"/>
        <v>20</v>
      </c>
      <c r="AW16" s="33">
        <f t="shared" si="2"/>
        <v>21</v>
      </c>
      <c r="AX16" s="33">
        <f t="shared" si="2"/>
        <v>22</v>
      </c>
      <c r="AY16" s="33">
        <f t="shared" si="2"/>
        <v>23</v>
      </c>
      <c r="AZ16" s="33">
        <f t="shared" si="2"/>
        <v>24</v>
      </c>
      <c r="BA16" s="33">
        <f t="shared" si="2"/>
        <v>25</v>
      </c>
      <c r="BB16" s="33">
        <f t="shared" si="2"/>
        <v>25</v>
      </c>
    </row>
    <row r="17" spans="1:54" s="4" customFormat="1" ht="15" customHeight="1">
      <c r="A17" s="116"/>
      <c r="B17" s="100"/>
      <c r="C17" s="101"/>
      <c r="D17" s="78" t="str">
        <f>IF(OR(AND(P16="AB",AO16&gt;$R$15),AO16&gt;($R$15+$AA$16),AO17=1,P16=$AA$16),"AB",IF(AND(AN16&lt;$R$15,AO16&gt;$R$15),$AA$16,1))</f>
        <v>AB</v>
      </c>
      <c r="E17" s="78" t="str">
        <f aca="true" t="shared" si="3" ref="E17:Q17">IF(OR(AND(D17="AB",AP16&gt;$R$15),AP16&gt;($R$15+$AA$16),AP17=1,D17=$AA$16),"AB",IF(AND(AO16&lt;$R$15,AP16&gt;$R$15),$AA$16,1))</f>
        <v>AB</v>
      </c>
      <c r="F17" s="78" t="str">
        <f t="shared" si="3"/>
        <v>AB</v>
      </c>
      <c r="G17" s="78" t="str">
        <f t="shared" si="3"/>
        <v>AB</v>
      </c>
      <c r="H17" s="78" t="str">
        <f t="shared" si="3"/>
        <v>AB</v>
      </c>
      <c r="I17" s="78" t="str">
        <f t="shared" si="3"/>
        <v>AB</v>
      </c>
      <c r="J17" s="78" t="str">
        <f t="shared" si="3"/>
        <v>AB</v>
      </c>
      <c r="K17" s="78" t="str">
        <f t="shared" si="3"/>
        <v>AB</v>
      </c>
      <c r="L17" s="78" t="str">
        <f t="shared" si="3"/>
        <v>AB</v>
      </c>
      <c r="M17" s="78" t="str">
        <f t="shared" si="3"/>
        <v>AB</v>
      </c>
      <c r="N17" s="78" t="str">
        <f t="shared" si="3"/>
        <v>AB</v>
      </c>
      <c r="O17" s="78" t="str">
        <f t="shared" si="3"/>
        <v>AB</v>
      </c>
      <c r="P17" s="78" t="str">
        <f t="shared" si="3"/>
        <v>AB</v>
      </c>
      <c r="Q17" s="78" t="str">
        <f t="shared" si="3"/>
        <v>AB</v>
      </c>
      <c r="R17" s="103"/>
      <c r="S17" s="99"/>
      <c r="T17" s="122"/>
      <c r="U17" s="98">
        <f>SUMIF(D17:P17,"&lt;&gt;ab",D17:P17)+SUMIF(D18:Q18,"&lt;&gt;ab",D18:Q18)</f>
        <v>0</v>
      </c>
      <c r="V17" s="27"/>
      <c r="W17" s="72"/>
      <c r="X17" s="36" t="str">
        <f>IF(W17=0,"AB",W17+IF(AND(R17&gt;0,R17&lt;48),0,IF(AND(R17&gt;48,R17&lt;96),3,IF(AND(R17&gt;96,R17&lt;144),5,0))))</f>
        <v>AB</v>
      </c>
      <c r="Y17" s="37">
        <f>IF(X17="ab","",X17-INT(W17))</f>
      </c>
      <c r="Z17" s="38"/>
      <c r="AA17" s="28"/>
      <c r="AB17" s="35">
        <f>IF(OR(D15=1,COUNTIF(fer,$D$8)&gt;0),1,0)</f>
        <v>0</v>
      </c>
      <c r="AC17" s="45">
        <f>IF(OR(E15=1,COUNTIF(fer,$E$8)&gt;0),1,0)</f>
        <v>0</v>
      </c>
      <c r="AD17" s="35">
        <f>IF(OR(F15=1,COUNTIF(fer,$F$8)&gt;0),1,0)</f>
        <v>0</v>
      </c>
      <c r="AE17" s="35">
        <f>IF(OR(G15=1,COUNTIF(fer,$G$8)&gt;0),1,0)</f>
        <v>0</v>
      </c>
      <c r="AF17" s="35">
        <f>IF(OR(H15=1,COUNTIF(fer,$H$8)&gt;0),1,0)</f>
        <v>0</v>
      </c>
      <c r="AG17" s="35">
        <f>IF(OR(I15=1,COUNTIF(fer,$I$8)&gt;0),1,0)</f>
        <v>0</v>
      </c>
      <c r="AH17" s="35">
        <f>IF(OR(J15=1,COUNTIF(fer,$J$8)&gt;0),1,0)</f>
        <v>0</v>
      </c>
      <c r="AI17" s="35">
        <f>IF(OR(K15=1,COUNTIF(fer,$K$8)&gt;0),1,0)</f>
        <v>0</v>
      </c>
      <c r="AJ17" s="35">
        <f>IF(OR(L15=1,COUNTIF(fer,#REF!)&gt;0),1,0)</f>
        <v>0</v>
      </c>
      <c r="AK17" s="35">
        <f>IF(OR(M15=1,COUNTIF(fer,$M$8)&gt;0),1,0)</f>
        <v>0</v>
      </c>
      <c r="AL17" s="35">
        <f>IF(OR(N15=1,COUNTIF(fer,$N$8)&gt;0),1,0)</f>
        <v>0</v>
      </c>
      <c r="AM17" s="35">
        <f>IF(OR(O15=1,COUNTIF(fer,$O$8)&gt;0),1,0)</f>
        <v>0</v>
      </c>
      <c r="AN17" s="35">
        <f>IF(OR(P15=1,COUNTIF(fer,$P$8)&gt;0),1,0)</f>
        <v>0</v>
      </c>
      <c r="AO17" s="35">
        <f>IF(OR(D18=1,COUNTIF(fer,$D$10)&gt;0),1,0)</f>
        <v>0</v>
      </c>
      <c r="AP17" s="35">
        <f>IF(OR(E18=1,COUNTIF(fer,$E$10)&gt;0),1,0)</f>
        <v>0</v>
      </c>
      <c r="AQ17" s="35">
        <f>IF(OR(F18=1,COUNTIF(fer,#REF!)&gt;0),1,0)</f>
        <v>0</v>
      </c>
      <c r="AR17" s="35">
        <f>IF(OR(G18=1,COUNTIF(fer,$G$10)&gt;0),1,0)</f>
        <v>1</v>
      </c>
      <c r="AS17" s="35">
        <f>IF(OR(H18=1,COUNTIF(fer,$H$10)&gt;0),1,0)</f>
        <v>0</v>
      </c>
      <c r="AT17" s="35">
        <f>IF(OR(I18=1,COUNTIF(fer,#REF!)&gt;0),1,0)</f>
        <v>0</v>
      </c>
      <c r="AU17" s="35">
        <f>IF(OR(J18=1,COUNTIF(fer,$J$10)&gt;0),1,0)</f>
        <v>0</v>
      </c>
      <c r="AV17" s="35">
        <f>IF(OR(K18=1,COUNTIF(fer,$K$10)&gt;0),1,0)</f>
        <v>0</v>
      </c>
      <c r="AW17" s="35">
        <f>IF(OR(L18=1,COUNTIF(fer,$L$10)&gt;0),1,0)</f>
        <v>0</v>
      </c>
      <c r="AX17" s="35">
        <f>IF(OR(M18=1,COUNTIF(fer,$M$10)&gt;0),1,0)</f>
        <v>0</v>
      </c>
      <c r="AY17" s="35">
        <f>IF(OR(N18=1,COUNTIF(fer,$N$10)&gt;0),1,0)</f>
        <v>0</v>
      </c>
      <c r="AZ17" s="35">
        <f>IF(OR(O18=1,COUNTIF(fer,$O$10)&gt;0),1,0)</f>
        <v>0</v>
      </c>
      <c r="BA17" s="35">
        <f>IF(OR(P18=1,COUNTIF(fer,$P$10)&gt;0),1,0)</f>
        <v>0</v>
      </c>
      <c r="BB17" s="35">
        <f>IF(OR(Q18=1,COUNTIF(fer,$Q$10)&gt;0),1,0)</f>
        <v>1</v>
      </c>
    </row>
    <row r="18" spans="1:50" s="4" customFormat="1" ht="6.75" customHeight="1">
      <c r="A18" s="116"/>
      <c r="B18" s="100"/>
      <c r="C18" s="10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103"/>
      <c r="S18" s="99"/>
      <c r="T18" s="96"/>
      <c r="U18" s="98" t="e">
        <f>SUMIF(D18:P18,"&lt;&gt;ab",D18:P18)+SUMIF(#REF!,"&lt;&gt;ab",#REF!)</f>
        <v>#REF!</v>
      </c>
      <c r="V18" s="27"/>
      <c r="W18" s="72"/>
      <c r="X18" s="36"/>
      <c r="Y18" s="37"/>
      <c r="Z18" s="38"/>
      <c r="AA18" s="2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</row>
    <row r="19" spans="2:50" ht="6.75" customHeight="1"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5"/>
      <c r="T19" s="90"/>
      <c r="U19" s="91"/>
      <c r="V19" s="32"/>
      <c r="W19" s="48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</row>
    <row r="20" spans="2:50" ht="12" customHeight="1">
      <c r="B20" s="41" t="s">
        <v>12</v>
      </c>
      <c r="C20" s="11" t="s">
        <v>0</v>
      </c>
      <c r="D20" s="39" t="s">
        <v>2</v>
      </c>
      <c r="E20" s="13"/>
      <c r="F20" s="13"/>
      <c r="G20" s="9" t="s">
        <v>1</v>
      </c>
      <c r="H20" s="39" t="s">
        <v>3</v>
      </c>
      <c r="I20" s="13"/>
      <c r="J20" s="13"/>
      <c r="K20" s="10" t="s">
        <v>9</v>
      </c>
      <c r="L20" s="39" t="s">
        <v>10</v>
      </c>
      <c r="M20" s="13"/>
      <c r="N20" s="13"/>
      <c r="O20" s="51" t="s">
        <v>8</v>
      </c>
      <c r="P20" s="39" t="s">
        <v>11</v>
      </c>
      <c r="Q20" s="14"/>
      <c r="V20" s="69"/>
      <c r="W20" s="49"/>
      <c r="Z20" s="114">
        <f>DATE(An,3,1)</f>
        <v>42795</v>
      </c>
      <c r="AA20" s="114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</row>
    <row r="21" spans="1:50" s="19" customFormat="1" ht="15" customHeight="1">
      <c r="A21" s="55"/>
      <c r="B21" s="55"/>
      <c r="C21" s="59"/>
      <c r="D21" s="56">
        <v>8.5</v>
      </c>
      <c r="E21" s="74" t="s">
        <v>19</v>
      </c>
      <c r="F21" s="57"/>
      <c r="G21" s="57"/>
      <c r="H21" s="57"/>
      <c r="I21" s="57"/>
      <c r="J21" s="57"/>
      <c r="K21" s="60">
        <v>1</v>
      </c>
      <c r="L21" s="75" t="s">
        <v>24</v>
      </c>
      <c r="M21" s="57"/>
      <c r="N21" s="57"/>
      <c r="O21" s="57"/>
      <c r="P21" s="57"/>
      <c r="Q21" s="56">
        <v>5.5</v>
      </c>
      <c r="R21" s="75" t="s">
        <v>25</v>
      </c>
      <c r="S21" s="55"/>
      <c r="T21" s="26"/>
      <c r="U21" s="26"/>
      <c r="V21" s="115" t="s">
        <v>6</v>
      </c>
      <c r="X21" s="58" t="s">
        <v>6</v>
      </c>
      <c r="Y21" s="29"/>
      <c r="Z21" s="70"/>
      <c r="AA21" s="29"/>
      <c r="AU21" s="70"/>
      <c r="AV21" s="70"/>
      <c r="AW21" s="70"/>
      <c r="AX21" s="70"/>
    </row>
    <row r="22" spans="2:27" s="26" customFormat="1" ht="3" customHeight="1" hidden="1">
      <c r="B22" s="20"/>
      <c r="C22" s="58"/>
      <c r="D22" s="21"/>
      <c r="E22" s="22"/>
      <c r="F22" s="23"/>
      <c r="G22" s="23"/>
      <c r="H22" s="23"/>
      <c r="I22" s="23"/>
      <c r="J22" s="23"/>
      <c r="K22" s="24"/>
      <c r="L22" s="25"/>
      <c r="M22" s="23"/>
      <c r="N22" s="23"/>
      <c r="O22" s="23"/>
      <c r="P22" s="23"/>
      <c r="Q22" s="18"/>
      <c r="V22" s="115"/>
      <c r="X22" s="58"/>
      <c r="Y22" s="30"/>
      <c r="Z22" s="71"/>
      <c r="AA22" s="30"/>
    </row>
    <row r="23" spans="2:27" s="26" customFormat="1" ht="1.5" customHeight="1">
      <c r="B23" s="20"/>
      <c r="C23" s="58"/>
      <c r="D23" s="21"/>
      <c r="E23" s="22"/>
      <c r="F23" s="23"/>
      <c r="G23" s="23"/>
      <c r="H23" s="23"/>
      <c r="I23" s="23"/>
      <c r="J23" s="23"/>
      <c r="K23" s="24"/>
      <c r="L23" s="25"/>
      <c r="M23" s="23"/>
      <c r="N23" s="23"/>
      <c r="O23" s="23"/>
      <c r="P23" s="23"/>
      <c r="Q23" s="18"/>
      <c r="V23" s="115"/>
      <c r="X23" s="58"/>
      <c r="Y23" s="30"/>
      <c r="Z23" s="71"/>
      <c r="AA23" s="30"/>
    </row>
    <row r="24" spans="2:27" s="26" customFormat="1" ht="2.25" customHeight="1">
      <c r="B24" s="20"/>
      <c r="C24" s="58"/>
      <c r="D24" s="21"/>
      <c r="E24" s="22"/>
      <c r="F24" s="23"/>
      <c r="G24" s="23"/>
      <c r="H24" s="23"/>
      <c r="I24" s="23"/>
      <c r="J24" s="23"/>
      <c r="K24" s="24"/>
      <c r="L24" s="25"/>
      <c r="M24" s="23"/>
      <c r="N24" s="23"/>
      <c r="O24" s="23"/>
      <c r="P24" s="23"/>
      <c r="Q24" s="18"/>
      <c r="V24" s="115"/>
      <c r="X24" s="58"/>
      <c r="Y24" s="30"/>
      <c r="Z24" s="71"/>
      <c r="AA24" s="30"/>
    </row>
    <row r="25" spans="1:26" ht="15" customHeight="1">
      <c r="A25" t="s">
        <v>34</v>
      </c>
      <c r="C25" s="53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95"/>
      <c r="X25" s="32"/>
      <c r="Z25" s="32"/>
    </row>
    <row r="26" spans="1:26" ht="15" customHeight="1">
      <c r="A26" t="s">
        <v>29</v>
      </c>
      <c r="C26" s="53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50"/>
      <c r="X26" s="32"/>
      <c r="Z26" s="32"/>
    </row>
    <row r="27" spans="1:26" ht="15" customHeight="1">
      <c r="A27" s="139" t="s">
        <v>30</v>
      </c>
      <c r="W27" s="50"/>
      <c r="X27" s="32"/>
      <c r="Z27" s="32"/>
    </row>
    <row r="28" spans="1:26" ht="15" customHeight="1">
      <c r="A28" s="139" t="s">
        <v>31</v>
      </c>
      <c r="W28" s="48"/>
      <c r="X28" s="32"/>
      <c r="Z28" s="32"/>
    </row>
    <row r="29" spans="1:26" ht="15" customHeight="1">
      <c r="A29" s="140" t="s">
        <v>33</v>
      </c>
      <c r="W29" s="48"/>
      <c r="X29" s="32"/>
      <c r="Z29" s="32"/>
    </row>
    <row r="30" spans="1:26" ht="15" customHeight="1">
      <c r="A30" s="140" t="s">
        <v>32</v>
      </c>
      <c r="W30" s="48"/>
      <c r="X30" s="32"/>
      <c r="Z30" s="32"/>
    </row>
    <row r="31" spans="23:26" ht="15" customHeight="1">
      <c r="W31" s="48"/>
      <c r="X31" s="32"/>
      <c r="Z31" s="32"/>
    </row>
    <row r="32" spans="23:26" ht="15" customHeight="1">
      <c r="W32" s="48"/>
      <c r="X32" s="32"/>
      <c r="Z32" s="32"/>
    </row>
    <row r="33" spans="24:26" ht="15" customHeight="1">
      <c r="X33" s="32"/>
      <c r="Z33" s="32"/>
    </row>
    <row r="34" spans="24:26" ht="15" customHeight="1">
      <c r="X34" s="32"/>
      <c r="Z34" s="32"/>
    </row>
    <row r="35" spans="23:26" ht="15" customHeight="1">
      <c r="W35" s="48"/>
      <c r="X35" s="32"/>
      <c r="Z35" s="32"/>
    </row>
    <row r="36" spans="23:26" ht="15" customHeight="1">
      <c r="W36" s="48"/>
      <c r="X36" s="32"/>
      <c r="Z36" s="32"/>
    </row>
    <row r="37" spans="23:26" ht="15" customHeight="1">
      <c r="W37" s="48"/>
      <c r="X37" s="32"/>
      <c r="Z37" s="32"/>
    </row>
    <row r="38" spans="23:26" ht="15" customHeight="1">
      <c r="W38" s="48"/>
      <c r="X38" s="32"/>
      <c r="Z38" s="32"/>
    </row>
    <row r="39" spans="23:26" ht="15" customHeight="1">
      <c r="W39" s="48"/>
      <c r="X39" s="32"/>
      <c r="Z39" s="32"/>
    </row>
    <row r="40" spans="23:26" ht="15" customHeight="1">
      <c r="W40" s="48"/>
      <c r="X40" s="32"/>
      <c r="Z40" s="32"/>
    </row>
    <row r="41" spans="23:26" ht="15" customHeight="1">
      <c r="W41" s="48"/>
      <c r="X41" s="32"/>
      <c r="Z41" s="32"/>
    </row>
    <row r="42" spans="23:26" ht="15" customHeight="1">
      <c r="W42" s="48"/>
      <c r="X42" s="32"/>
      <c r="Z42" s="32"/>
    </row>
    <row r="43" spans="23:26" ht="15" customHeight="1">
      <c r="W43" s="48"/>
      <c r="X43" s="32"/>
      <c r="Z43" s="32"/>
    </row>
    <row r="44" spans="23:26" ht="15" customHeight="1">
      <c r="W44" s="48"/>
      <c r="X44" s="32"/>
      <c r="Z44" s="32"/>
    </row>
    <row r="45" spans="23:26" ht="15" customHeight="1">
      <c r="W45" s="48"/>
      <c r="X45" s="32"/>
      <c r="Z45" s="32"/>
    </row>
    <row r="46" spans="23:26" ht="15" customHeight="1">
      <c r="W46" s="48"/>
      <c r="X46" s="32"/>
      <c r="Z46" s="32"/>
    </row>
    <row r="47" spans="23:26" ht="15" customHeight="1">
      <c r="W47" s="48"/>
      <c r="X47" s="32"/>
      <c r="Z47" s="32"/>
    </row>
    <row r="48" spans="23:26" ht="15" customHeight="1">
      <c r="W48" s="48"/>
      <c r="X48" s="32"/>
      <c r="Z48" s="32"/>
    </row>
    <row r="49" spans="23:26" ht="15" customHeight="1">
      <c r="W49" s="48"/>
      <c r="X49" s="32"/>
      <c r="Z49" s="32"/>
    </row>
    <row r="50" spans="23:26" ht="15" customHeight="1">
      <c r="W50" s="48"/>
      <c r="X50" s="32"/>
      <c r="Z50" s="32"/>
    </row>
    <row r="51" spans="23:26" ht="15" customHeight="1">
      <c r="W51" s="48"/>
      <c r="X51" s="32"/>
      <c r="Z51" s="32"/>
    </row>
    <row r="52" spans="23:26" ht="15" customHeight="1">
      <c r="W52" s="48"/>
      <c r="X52" s="32"/>
      <c r="Z52" s="32"/>
    </row>
    <row r="53" spans="23:26" ht="15" customHeight="1">
      <c r="W53" s="48"/>
      <c r="X53" s="32"/>
      <c r="Z53" s="32"/>
    </row>
    <row r="54" spans="23:26" ht="15" customHeight="1">
      <c r="W54" s="48"/>
      <c r="X54" s="32"/>
      <c r="Z54" s="32"/>
    </row>
    <row r="55" spans="23:26" ht="15" customHeight="1">
      <c r="W55" s="48"/>
      <c r="X55" s="32"/>
      <c r="Z55" s="32"/>
    </row>
    <row r="56" spans="23:26" ht="15" customHeight="1">
      <c r="W56" s="48"/>
      <c r="X56" s="32"/>
      <c r="Z56" s="32"/>
    </row>
    <row r="57" spans="23:26" ht="15" customHeight="1">
      <c r="W57" s="48"/>
      <c r="X57" s="32"/>
      <c r="Z57" s="32"/>
    </row>
    <row r="58" spans="23:26" ht="15" customHeight="1">
      <c r="W58" s="48"/>
      <c r="X58" s="32"/>
      <c r="Z58" s="32"/>
    </row>
    <row r="59" spans="23:26" ht="15" customHeight="1">
      <c r="W59" s="48"/>
      <c r="X59" s="32"/>
      <c r="Z59" s="32"/>
    </row>
    <row r="60" spans="23:26" ht="15" customHeight="1">
      <c r="W60" s="48"/>
      <c r="X60" s="32"/>
      <c r="Z60" s="32"/>
    </row>
    <row r="61" spans="23:26" ht="15" customHeight="1">
      <c r="W61" s="48"/>
      <c r="X61" s="32"/>
      <c r="Z61" s="32"/>
    </row>
    <row r="62" spans="23:26" ht="15" customHeight="1">
      <c r="W62" s="48"/>
      <c r="X62" s="32"/>
      <c r="Z62" s="32"/>
    </row>
    <row r="63" spans="23:26" ht="15" customHeight="1">
      <c r="W63" s="48"/>
      <c r="X63" s="32"/>
      <c r="Z63" s="32"/>
    </row>
    <row r="64" spans="23:26" ht="15" customHeight="1">
      <c r="W64" s="48"/>
      <c r="X64" s="32"/>
      <c r="Z64" s="32"/>
    </row>
    <row r="65" spans="23:26" ht="15" customHeight="1">
      <c r="W65" s="48"/>
      <c r="X65" s="32"/>
      <c r="Z65" s="32"/>
    </row>
    <row r="66" spans="23:26" ht="15" customHeight="1">
      <c r="W66" s="48"/>
      <c r="X66" s="32"/>
      <c r="Z66" s="32"/>
    </row>
    <row r="67" spans="23:26" ht="15" customHeight="1">
      <c r="W67" s="48"/>
      <c r="X67" s="32"/>
      <c r="Z67" s="32"/>
    </row>
    <row r="68" spans="23:26" ht="15" customHeight="1">
      <c r="W68" s="48"/>
      <c r="X68" s="32"/>
      <c r="Z68" s="32"/>
    </row>
    <row r="69" spans="23:26" ht="15" customHeight="1">
      <c r="W69" s="48"/>
      <c r="X69" s="32"/>
      <c r="Z69" s="32"/>
    </row>
    <row r="70" spans="23:26" ht="15" customHeight="1">
      <c r="W70" s="48"/>
      <c r="X70" s="32"/>
      <c r="Z70" s="32"/>
    </row>
    <row r="71" spans="23:26" ht="15" customHeight="1">
      <c r="W71" s="48"/>
      <c r="X71" s="32"/>
      <c r="Z71" s="32"/>
    </row>
    <row r="72" spans="23:26" ht="15" customHeight="1">
      <c r="W72" s="48"/>
      <c r="X72" s="32"/>
      <c r="Z72" s="32"/>
    </row>
    <row r="73" spans="23:26" ht="15" customHeight="1">
      <c r="W73" s="48"/>
      <c r="X73" s="32"/>
      <c r="Z73" s="32"/>
    </row>
    <row r="74" spans="23:26" ht="15" customHeight="1">
      <c r="W74" s="48"/>
      <c r="X74" s="32"/>
      <c r="Z74" s="32"/>
    </row>
    <row r="75" spans="23:26" ht="15" customHeight="1">
      <c r="W75" s="48"/>
      <c r="X75" s="32"/>
      <c r="Z75" s="32"/>
    </row>
    <row r="76" spans="23:26" ht="15" customHeight="1">
      <c r="W76" s="48"/>
      <c r="X76" s="32"/>
      <c r="Z76" s="32"/>
    </row>
    <row r="77" spans="23:26" ht="15" customHeight="1">
      <c r="W77" s="48"/>
      <c r="X77" s="32"/>
      <c r="Z77" s="32"/>
    </row>
    <row r="78" spans="23:26" ht="15" customHeight="1">
      <c r="W78" s="48"/>
      <c r="X78" s="32"/>
      <c r="Z78" s="32"/>
    </row>
    <row r="79" spans="23:26" ht="15" customHeight="1">
      <c r="W79" s="48"/>
      <c r="X79" s="32"/>
      <c r="Z79" s="32"/>
    </row>
    <row r="80" spans="23:26" ht="15" customHeight="1">
      <c r="W80" s="48"/>
      <c r="X80" s="32"/>
      <c r="Z80" s="32"/>
    </row>
    <row r="81" spans="23:26" ht="15" customHeight="1">
      <c r="W81" s="48"/>
      <c r="X81" s="32"/>
      <c r="Z81" s="32"/>
    </row>
    <row r="82" spans="23:26" ht="15" customHeight="1">
      <c r="W82" s="48"/>
      <c r="X82" s="32"/>
      <c r="Z82" s="32"/>
    </row>
    <row r="83" spans="23:26" ht="15" customHeight="1">
      <c r="W83" s="48"/>
      <c r="X83" s="32"/>
      <c r="Z83" s="32"/>
    </row>
    <row r="84" spans="23:26" ht="15" customHeight="1">
      <c r="W84" s="48"/>
      <c r="X84" s="32"/>
      <c r="Z84" s="32"/>
    </row>
    <row r="85" spans="23:26" ht="15" customHeight="1">
      <c r="W85" s="48"/>
      <c r="X85" s="32"/>
      <c r="Z85" s="32"/>
    </row>
    <row r="86" spans="23:26" ht="15" customHeight="1">
      <c r="W86" s="48"/>
      <c r="X86" s="32"/>
      <c r="Z86" s="32"/>
    </row>
    <row r="87" spans="23:26" ht="15" customHeight="1">
      <c r="W87" s="48"/>
      <c r="X87" s="32"/>
      <c r="Z87" s="32"/>
    </row>
    <row r="88" spans="23:26" ht="15" customHeight="1">
      <c r="W88" s="48"/>
      <c r="X88" s="32"/>
      <c r="Z88" s="32"/>
    </row>
    <row r="89" spans="23:26" ht="15" customHeight="1">
      <c r="W89" s="48"/>
      <c r="X89" s="32"/>
      <c r="Z89" s="32"/>
    </row>
    <row r="90" spans="23:26" ht="15" customHeight="1">
      <c r="W90" s="48"/>
      <c r="X90" s="32"/>
      <c r="Z90" s="32"/>
    </row>
    <row r="91" spans="23:26" ht="15" customHeight="1">
      <c r="W91" s="48"/>
      <c r="X91" s="32"/>
      <c r="Z91" s="32"/>
    </row>
    <row r="92" spans="23:26" ht="15" customHeight="1">
      <c r="W92" s="48"/>
      <c r="X92" s="32"/>
      <c r="Z92" s="32"/>
    </row>
    <row r="93" spans="23:26" ht="15" customHeight="1">
      <c r="W93" s="48"/>
      <c r="X93" s="32"/>
      <c r="Z93" s="32"/>
    </row>
    <row r="94" spans="23:26" ht="15" customHeight="1">
      <c r="W94" s="48"/>
      <c r="X94" s="32"/>
      <c r="Z94" s="32"/>
    </row>
    <row r="95" spans="23:26" ht="15" customHeight="1">
      <c r="W95" s="48"/>
      <c r="X95" s="32"/>
      <c r="Z95" s="32"/>
    </row>
    <row r="96" spans="23:26" ht="15" customHeight="1">
      <c r="W96" s="48"/>
      <c r="X96" s="32"/>
      <c r="Z96" s="32"/>
    </row>
    <row r="97" spans="23:26" ht="15" customHeight="1">
      <c r="W97" s="48"/>
      <c r="X97" s="32"/>
      <c r="Z97" s="32"/>
    </row>
    <row r="98" spans="23:26" ht="15" customHeight="1">
      <c r="W98" s="48"/>
      <c r="X98" s="32"/>
      <c r="Z98" s="32"/>
    </row>
    <row r="99" spans="23:26" ht="15" customHeight="1">
      <c r="W99" s="48"/>
      <c r="X99" s="32"/>
      <c r="Z99" s="32"/>
    </row>
    <row r="100" spans="23:26" ht="15" customHeight="1">
      <c r="W100" s="48"/>
      <c r="X100" s="32"/>
      <c r="Z100" s="32"/>
    </row>
    <row r="101" spans="23:26" ht="15" customHeight="1">
      <c r="W101" s="48"/>
      <c r="X101" s="32"/>
      <c r="Z101" s="32"/>
    </row>
    <row r="102" spans="23:26" ht="15" customHeight="1">
      <c r="W102" s="48"/>
      <c r="X102" s="32"/>
      <c r="Z102" s="32"/>
    </row>
    <row r="103" spans="23:26" ht="15" customHeight="1">
      <c r="W103" s="48"/>
      <c r="X103" s="32"/>
      <c r="Z103" s="32"/>
    </row>
    <row r="104" spans="23:26" ht="15" customHeight="1">
      <c r="W104" s="48"/>
      <c r="X104" s="32"/>
      <c r="Z104" s="32"/>
    </row>
    <row r="105" spans="23:26" ht="15" customHeight="1">
      <c r="W105" s="48"/>
      <c r="X105" s="32"/>
      <c r="Z105" s="32"/>
    </row>
    <row r="106" spans="23:26" ht="15" customHeight="1">
      <c r="W106" s="48"/>
      <c r="X106" s="32"/>
      <c r="Z106" s="32"/>
    </row>
    <row r="107" spans="23:26" ht="15" customHeight="1">
      <c r="W107" s="48"/>
      <c r="X107" s="32"/>
      <c r="Z107" s="32"/>
    </row>
    <row r="108" spans="23:26" ht="15" customHeight="1">
      <c r="W108" s="48"/>
      <c r="X108" s="32"/>
      <c r="Z108" s="32"/>
    </row>
    <row r="109" spans="23:26" ht="15" customHeight="1">
      <c r="W109" s="48"/>
      <c r="X109" s="32"/>
      <c r="Z109" s="32"/>
    </row>
    <row r="110" spans="23:26" ht="15" customHeight="1">
      <c r="W110" s="48"/>
      <c r="X110" s="32"/>
      <c r="Z110" s="32"/>
    </row>
    <row r="111" spans="23:26" ht="15" customHeight="1">
      <c r="W111" s="48"/>
      <c r="X111" s="32"/>
      <c r="Z111" s="32"/>
    </row>
    <row r="112" spans="23:26" ht="15" customHeight="1">
      <c r="W112" s="48"/>
      <c r="X112" s="32"/>
      <c r="Z112" s="32"/>
    </row>
    <row r="113" spans="23:26" ht="15" customHeight="1">
      <c r="W113" s="48"/>
      <c r="X113" s="32"/>
      <c r="Z113" s="32"/>
    </row>
    <row r="114" spans="23:26" ht="15" customHeight="1">
      <c r="W114" s="48"/>
      <c r="X114" s="32"/>
      <c r="Z114" s="32"/>
    </row>
    <row r="115" spans="23:26" ht="15" customHeight="1">
      <c r="W115" s="48"/>
      <c r="X115" s="32"/>
      <c r="Z115" s="32"/>
    </row>
    <row r="116" spans="23:26" ht="15" customHeight="1">
      <c r="W116" s="48"/>
      <c r="X116" s="32"/>
      <c r="Z116" s="32"/>
    </row>
    <row r="117" spans="23:26" ht="15" customHeight="1">
      <c r="W117" s="48"/>
      <c r="X117" s="32"/>
      <c r="Z117" s="32"/>
    </row>
    <row r="118" spans="23:26" ht="15" customHeight="1">
      <c r="W118" s="48"/>
      <c r="X118" s="32"/>
      <c r="Z118" s="32"/>
    </row>
    <row r="119" spans="23:26" ht="15" customHeight="1">
      <c r="W119" s="48"/>
      <c r="X119" s="32"/>
      <c r="Z119" s="32"/>
    </row>
    <row r="120" spans="23:26" ht="15" customHeight="1">
      <c r="W120" s="48"/>
      <c r="X120" s="32"/>
      <c r="Z120" s="32"/>
    </row>
    <row r="121" spans="23:26" ht="15" customHeight="1">
      <c r="W121" s="48"/>
      <c r="X121" s="32"/>
      <c r="Z121" s="32"/>
    </row>
    <row r="122" spans="23:26" ht="15" customHeight="1">
      <c r="W122" s="48"/>
      <c r="X122" s="32"/>
      <c r="Z122" s="32"/>
    </row>
    <row r="123" spans="23:26" ht="15" customHeight="1">
      <c r="W123" s="48"/>
      <c r="X123" s="32"/>
      <c r="Z123" s="32"/>
    </row>
    <row r="124" spans="23:26" ht="15" customHeight="1">
      <c r="W124" s="48"/>
      <c r="X124" s="32"/>
      <c r="Z124" s="32"/>
    </row>
    <row r="125" spans="23:26" ht="15" customHeight="1">
      <c r="W125" s="48"/>
      <c r="X125" s="32"/>
      <c r="Z125" s="32"/>
    </row>
    <row r="126" spans="23:26" ht="15" customHeight="1">
      <c r="W126" s="48"/>
      <c r="X126" s="32"/>
      <c r="Z126" s="32"/>
    </row>
    <row r="127" spans="23:26" ht="15" customHeight="1">
      <c r="W127" s="48"/>
      <c r="X127" s="32"/>
      <c r="Z127" s="32"/>
    </row>
    <row r="128" spans="23:26" ht="15" customHeight="1">
      <c r="W128" s="48"/>
      <c r="X128" s="32"/>
      <c r="Z128" s="32"/>
    </row>
    <row r="129" spans="23:26" ht="15" customHeight="1">
      <c r="W129" s="48"/>
      <c r="X129" s="32"/>
      <c r="Z129" s="32"/>
    </row>
    <row r="130" spans="23:26" ht="15" customHeight="1">
      <c r="W130" s="48"/>
      <c r="X130" s="32"/>
      <c r="Z130" s="32"/>
    </row>
    <row r="131" spans="23:26" ht="15" customHeight="1">
      <c r="W131" s="48"/>
      <c r="X131" s="32"/>
      <c r="Z131" s="32"/>
    </row>
    <row r="132" spans="23:26" ht="15" customHeight="1">
      <c r="W132" s="48"/>
      <c r="X132" s="32"/>
      <c r="Z132" s="32"/>
    </row>
    <row r="133" spans="23:26" ht="15" customHeight="1">
      <c r="W133" s="48"/>
      <c r="X133" s="32"/>
      <c r="Z133" s="32"/>
    </row>
    <row r="134" spans="23:26" ht="15" customHeight="1">
      <c r="W134" s="48"/>
      <c r="X134" s="32"/>
      <c r="Z134" s="32"/>
    </row>
    <row r="135" spans="23:26" ht="15" customHeight="1">
      <c r="W135" s="48"/>
      <c r="X135" s="32"/>
      <c r="Z135" s="32"/>
    </row>
    <row r="136" spans="23:26" ht="15" customHeight="1">
      <c r="W136" s="48"/>
      <c r="X136" s="32"/>
      <c r="Z136" s="32"/>
    </row>
    <row r="137" spans="23:26" ht="15" customHeight="1">
      <c r="W137" s="48"/>
      <c r="X137" s="32"/>
      <c r="Z137" s="32"/>
    </row>
    <row r="138" spans="23:26" ht="15" customHeight="1">
      <c r="W138" s="48"/>
      <c r="X138" s="32"/>
      <c r="Z138" s="32"/>
    </row>
    <row r="139" spans="23:26" ht="15" customHeight="1">
      <c r="W139" s="48"/>
      <c r="X139" s="32"/>
      <c r="Z139" s="32"/>
    </row>
    <row r="140" spans="23:26" ht="15" customHeight="1">
      <c r="W140" s="48"/>
      <c r="X140" s="32"/>
      <c r="Z140" s="32"/>
    </row>
    <row r="141" spans="23:26" ht="15" customHeight="1">
      <c r="W141" s="48"/>
      <c r="X141" s="32"/>
      <c r="Z141" s="32"/>
    </row>
    <row r="142" spans="23:26" ht="15" customHeight="1">
      <c r="W142" s="48"/>
      <c r="X142" s="32"/>
      <c r="Z142" s="32"/>
    </row>
    <row r="143" spans="23:26" ht="15" customHeight="1">
      <c r="W143" s="48"/>
      <c r="X143" s="32"/>
      <c r="Z143" s="32"/>
    </row>
    <row r="144" spans="23:26" ht="15" customHeight="1">
      <c r="W144" s="48"/>
      <c r="X144" s="32"/>
      <c r="Z144" s="32"/>
    </row>
    <row r="145" spans="23:26" ht="15" customHeight="1">
      <c r="W145" s="48"/>
      <c r="X145" s="32"/>
      <c r="Z145" s="32"/>
    </row>
    <row r="146" spans="23:26" ht="15" customHeight="1">
      <c r="W146" s="48"/>
      <c r="X146" s="32"/>
      <c r="Z146" s="32"/>
    </row>
    <row r="147" spans="23:26" ht="15" customHeight="1">
      <c r="W147" s="48"/>
      <c r="X147" s="32"/>
      <c r="Z147" s="32"/>
    </row>
    <row r="148" spans="23:26" ht="15" customHeight="1">
      <c r="W148" s="48"/>
      <c r="X148" s="32"/>
      <c r="Z148" s="32"/>
    </row>
    <row r="149" spans="23:26" ht="15" customHeight="1">
      <c r="W149" s="48"/>
      <c r="X149" s="32"/>
      <c r="Z149" s="32"/>
    </row>
    <row r="150" spans="23:26" ht="15" customHeight="1">
      <c r="W150" s="48"/>
      <c r="X150" s="32"/>
      <c r="Z150" s="32"/>
    </row>
    <row r="151" spans="23:26" ht="15" customHeight="1">
      <c r="W151" s="48"/>
      <c r="X151" s="32"/>
      <c r="Z151" s="32"/>
    </row>
    <row r="152" spans="23:26" ht="15" customHeight="1">
      <c r="W152" s="48"/>
      <c r="X152" s="32"/>
      <c r="Z152" s="32"/>
    </row>
    <row r="153" spans="23:26" ht="15" customHeight="1">
      <c r="W153" s="48"/>
      <c r="X153" s="32"/>
      <c r="Z153" s="32"/>
    </row>
    <row r="154" spans="23:26" ht="15" customHeight="1">
      <c r="W154" s="48"/>
      <c r="X154" s="32"/>
      <c r="Z154" s="32"/>
    </row>
    <row r="155" spans="23:26" ht="15" customHeight="1">
      <c r="W155" s="48"/>
      <c r="X155" s="32"/>
      <c r="Z155" s="32"/>
    </row>
    <row r="156" spans="23:26" ht="15" customHeight="1">
      <c r="W156" s="48"/>
      <c r="X156" s="32"/>
      <c r="Z156" s="32"/>
    </row>
    <row r="157" spans="23:26" ht="15" customHeight="1">
      <c r="W157" s="48"/>
      <c r="X157" s="32"/>
      <c r="Z157" s="32"/>
    </row>
    <row r="158" spans="23:26" ht="15" customHeight="1">
      <c r="W158" s="48"/>
      <c r="X158" s="32"/>
      <c r="Z158" s="32"/>
    </row>
    <row r="159" spans="23:26" ht="15" customHeight="1">
      <c r="W159" s="48"/>
      <c r="X159" s="32"/>
      <c r="Z159" s="32"/>
    </row>
    <row r="160" spans="23:26" ht="15" customHeight="1">
      <c r="W160" s="48"/>
      <c r="X160" s="32"/>
      <c r="Z160" s="32"/>
    </row>
    <row r="161" spans="23:26" ht="15" customHeight="1">
      <c r="W161" s="48"/>
      <c r="X161" s="32"/>
      <c r="Z161" s="32"/>
    </row>
    <row r="162" spans="23:26" ht="15" customHeight="1">
      <c r="W162" s="48"/>
      <c r="X162" s="32"/>
      <c r="Z162" s="32"/>
    </row>
    <row r="163" spans="23:26" ht="15" customHeight="1">
      <c r="W163" s="48"/>
      <c r="X163" s="32"/>
      <c r="Z163" s="32"/>
    </row>
    <row r="164" spans="23:26" ht="15" customHeight="1">
      <c r="W164" s="48"/>
      <c r="X164" s="32"/>
      <c r="Z164" s="32"/>
    </row>
    <row r="165" spans="23:26" ht="15" customHeight="1">
      <c r="W165" s="48"/>
      <c r="X165" s="32"/>
      <c r="Z165" s="32"/>
    </row>
    <row r="166" spans="23:26" ht="15" customHeight="1">
      <c r="W166" s="48"/>
      <c r="X166" s="32"/>
      <c r="Z166" s="32"/>
    </row>
    <row r="167" spans="23:26" ht="15" customHeight="1">
      <c r="W167" s="48"/>
      <c r="X167" s="32"/>
      <c r="Z167" s="32"/>
    </row>
    <row r="168" spans="23:26" ht="15" customHeight="1">
      <c r="W168" s="48"/>
      <c r="X168" s="32"/>
      <c r="Z168" s="32"/>
    </row>
    <row r="169" spans="23:26" ht="15" customHeight="1">
      <c r="W169" s="48"/>
      <c r="X169" s="32"/>
      <c r="Z169" s="32"/>
    </row>
    <row r="170" spans="23:26" ht="15" customHeight="1">
      <c r="W170" s="48"/>
      <c r="X170" s="32"/>
      <c r="Z170" s="32"/>
    </row>
    <row r="171" spans="23:26" ht="15" customHeight="1">
      <c r="W171" s="48"/>
      <c r="X171" s="32"/>
      <c r="Z171" s="32"/>
    </row>
    <row r="172" spans="23:26" ht="15" customHeight="1">
      <c r="W172" s="48"/>
      <c r="X172" s="32"/>
      <c r="Z172" s="32"/>
    </row>
    <row r="173" spans="23:26" ht="15" customHeight="1">
      <c r="W173" s="48"/>
      <c r="X173" s="32"/>
      <c r="Z173" s="32"/>
    </row>
    <row r="174" spans="23:26" ht="15" customHeight="1">
      <c r="W174" s="48"/>
      <c r="X174" s="32"/>
      <c r="Z174" s="32"/>
    </row>
    <row r="175" spans="23:26" ht="15" customHeight="1">
      <c r="W175" s="48"/>
      <c r="X175" s="32"/>
      <c r="Z175" s="32"/>
    </row>
    <row r="176" spans="23:26" ht="15" customHeight="1">
      <c r="W176" s="48"/>
      <c r="X176" s="32"/>
      <c r="Z176" s="32"/>
    </row>
    <row r="177" spans="23:26" ht="15" customHeight="1">
      <c r="W177" s="48"/>
      <c r="X177" s="32"/>
      <c r="Z177" s="32"/>
    </row>
    <row r="178" spans="23:26" ht="15" customHeight="1">
      <c r="W178" s="48"/>
      <c r="X178" s="32"/>
      <c r="Z178" s="32"/>
    </row>
    <row r="179" spans="23:26" ht="15" customHeight="1">
      <c r="W179" s="48"/>
      <c r="X179" s="32"/>
      <c r="Z179" s="32"/>
    </row>
    <row r="180" spans="23:26" ht="15" customHeight="1">
      <c r="W180" s="48"/>
      <c r="X180" s="32"/>
      <c r="Z180" s="32"/>
    </row>
    <row r="181" spans="23:26" ht="15" customHeight="1">
      <c r="W181" s="48"/>
      <c r="X181" s="32"/>
      <c r="Z181" s="32"/>
    </row>
    <row r="182" spans="23:26" ht="15" customHeight="1">
      <c r="W182" s="48"/>
      <c r="X182" s="32"/>
      <c r="Z182" s="32"/>
    </row>
    <row r="183" spans="23:26" ht="15" customHeight="1">
      <c r="W183" s="48"/>
      <c r="X183" s="32"/>
      <c r="Z183" s="32"/>
    </row>
    <row r="184" spans="23:26" ht="15" customHeight="1">
      <c r="W184" s="48"/>
      <c r="X184" s="32"/>
      <c r="Z184" s="32"/>
    </row>
    <row r="185" spans="23:26" ht="15" customHeight="1">
      <c r="W185" s="48"/>
      <c r="X185" s="32"/>
      <c r="Z185" s="32"/>
    </row>
    <row r="186" spans="23:26" ht="15" customHeight="1">
      <c r="W186" s="48"/>
      <c r="X186" s="32"/>
      <c r="Z186" s="32"/>
    </row>
    <row r="187" spans="23:26" ht="15" customHeight="1">
      <c r="W187" s="48"/>
      <c r="X187" s="32"/>
      <c r="Z187" s="32"/>
    </row>
    <row r="188" spans="23:26" ht="15" customHeight="1">
      <c r="W188" s="48"/>
      <c r="X188" s="32"/>
      <c r="Z188" s="32"/>
    </row>
    <row r="189" spans="23:26" ht="15" customHeight="1">
      <c r="W189" s="48"/>
      <c r="X189" s="32"/>
      <c r="Z189" s="32"/>
    </row>
    <row r="190" spans="23:26" ht="15" customHeight="1">
      <c r="W190" s="48"/>
      <c r="X190" s="32"/>
      <c r="Z190" s="32"/>
    </row>
    <row r="191" spans="23:26" ht="15" customHeight="1">
      <c r="W191" s="48"/>
      <c r="X191" s="32"/>
      <c r="Z191" s="32"/>
    </row>
    <row r="192" spans="23:26" ht="15" customHeight="1">
      <c r="W192" s="48"/>
      <c r="X192" s="32"/>
      <c r="Z192" s="32"/>
    </row>
    <row r="193" spans="23:26" ht="15" customHeight="1">
      <c r="W193" s="48"/>
      <c r="X193" s="32"/>
      <c r="Z193" s="32"/>
    </row>
    <row r="194" spans="23:26" ht="15" customHeight="1">
      <c r="W194" s="48"/>
      <c r="X194" s="32"/>
      <c r="Z194" s="32"/>
    </row>
    <row r="195" spans="23:26" ht="15" customHeight="1">
      <c r="W195" s="48"/>
      <c r="X195" s="32"/>
      <c r="Z195" s="32"/>
    </row>
    <row r="196" spans="23:26" ht="15" customHeight="1">
      <c r="W196" s="48"/>
      <c r="X196" s="32"/>
      <c r="Z196" s="32"/>
    </row>
    <row r="197" spans="23:26" ht="15" customHeight="1">
      <c r="W197" s="48"/>
      <c r="X197" s="32"/>
      <c r="Z197" s="32"/>
    </row>
    <row r="198" spans="23:26" ht="15" customHeight="1">
      <c r="W198" s="48"/>
      <c r="X198" s="32"/>
      <c r="Z198" s="32"/>
    </row>
    <row r="199" spans="23:26" ht="15" customHeight="1">
      <c r="W199" s="48"/>
      <c r="X199" s="32"/>
      <c r="Z199" s="32"/>
    </row>
    <row r="200" spans="23:26" ht="15" customHeight="1">
      <c r="W200" s="48"/>
      <c r="X200" s="32"/>
      <c r="Z200" s="32"/>
    </row>
    <row r="201" spans="23:26" ht="15" customHeight="1">
      <c r="W201" s="48"/>
      <c r="X201" s="32"/>
      <c r="Z201" s="32"/>
    </row>
    <row r="202" spans="23:26" ht="15" customHeight="1">
      <c r="W202" s="48"/>
      <c r="X202" s="32"/>
      <c r="Z202" s="32"/>
    </row>
    <row r="203" spans="23:26" ht="15" customHeight="1">
      <c r="W203" s="48"/>
      <c r="X203" s="32"/>
      <c r="Z203" s="32"/>
    </row>
    <row r="204" spans="23:26" ht="15" customHeight="1">
      <c r="W204" s="48"/>
      <c r="X204" s="32"/>
      <c r="Z204" s="32"/>
    </row>
    <row r="205" spans="23:26" ht="15" customHeight="1">
      <c r="W205" s="48"/>
      <c r="X205" s="32"/>
      <c r="Z205" s="32"/>
    </row>
    <row r="206" spans="23:26" ht="15" customHeight="1">
      <c r="W206" s="48"/>
      <c r="X206" s="32"/>
      <c r="Z206" s="32"/>
    </row>
    <row r="207" spans="23:26" ht="15" customHeight="1">
      <c r="W207" s="48"/>
      <c r="X207" s="32"/>
      <c r="Z207" s="32"/>
    </row>
    <row r="208" spans="23:26" ht="15" customHeight="1">
      <c r="W208" s="48"/>
      <c r="X208" s="32"/>
      <c r="Z208" s="32"/>
    </row>
    <row r="209" spans="23:26" ht="15" customHeight="1">
      <c r="W209" s="48"/>
      <c r="X209" s="32"/>
      <c r="Z209" s="32"/>
    </row>
    <row r="210" spans="23:26" ht="15" customHeight="1">
      <c r="W210" s="48"/>
      <c r="X210" s="32"/>
      <c r="Z210" s="32"/>
    </row>
    <row r="211" spans="23:26" ht="15" customHeight="1">
      <c r="W211" s="48"/>
      <c r="X211" s="32"/>
      <c r="Z211" s="32"/>
    </row>
    <row r="212" spans="23:26" ht="15" customHeight="1">
      <c r="W212" s="48"/>
      <c r="X212" s="32"/>
      <c r="Z212" s="32"/>
    </row>
    <row r="213" spans="23:26" ht="15" customHeight="1">
      <c r="W213" s="48"/>
      <c r="X213" s="32"/>
      <c r="Z213" s="32"/>
    </row>
    <row r="214" spans="23:26" ht="15" customHeight="1">
      <c r="W214" s="48"/>
      <c r="X214" s="32"/>
      <c r="Z214" s="32"/>
    </row>
    <row r="215" spans="23:26" ht="15" customHeight="1">
      <c r="W215" s="48"/>
      <c r="X215" s="32"/>
      <c r="Z215" s="32"/>
    </row>
    <row r="216" spans="23:26" ht="15" customHeight="1">
      <c r="W216" s="48"/>
      <c r="X216" s="32"/>
      <c r="Z216" s="32"/>
    </row>
    <row r="217" spans="23:26" ht="15" customHeight="1">
      <c r="W217" s="48"/>
      <c r="X217" s="32"/>
      <c r="Z217" s="32"/>
    </row>
    <row r="218" spans="23:26" ht="15" customHeight="1">
      <c r="W218" s="48"/>
      <c r="X218" s="32"/>
      <c r="Z218" s="32"/>
    </row>
    <row r="219" spans="23:26" ht="15" customHeight="1">
      <c r="W219" s="48"/>
      <c r="X219" s="32"/>
      <c r="Z219" s="32"/>
    </row>
    <row r="220" spans="23:26" ht="15" customHeight="1">
      <c r="W220" s="48"/>
      <c r="X220" s="32"/>
      <c r="Z220" s="32"/>
    </row>
    <row r="221" spans="23:26" ht="15" customHeight="1">
      <c r="W221" s="48"/>
      <c r="X221" s="32"/>
      <c r="Z221" s="32"/>
    </row>
    <row r="222" spans="23:26" ht="15" customHeight="1">
      <c r="W222" s="48"/>
      <c r="X222" s="32"/>
      <c r="Z222" s="32"/>
    </row>
    <row r="223" spans="23:26" ht="15" customHeight="1">
      <c r="W223" s="48"/>
      <c r="X223" s="32"/>
      <c r="Z223" s="32"/>
    </row>
    <row r="224" spans="23:26" ht="15" customHeight="1">
      <c r="W224" s="48"/>
      <c r="X224" s="32"/>
      <c r="Z224" s="32"/>
    </row>
    <row r="225" spans="23:26" ht="15" customHeight="1">
      <c r="W225" s="48"/>
      <c r="X225" s="32"/>
      <c r="Z225" s="32"/>
    </row>
    <row r="226" spans="23:26" ht="15" customHeight="1">
      <c r="W226" s="48"/>
      <c r="X226" s="32"/>
      <c r="Z226" s="32"/>
    </row>
    <row r="227" spans="23:26" ht="15" customHeight="1">
      <c r="W227" s="48"/>
      <c r="X227" s="32"/>
      <c r="Z227" s="32"/>
    </row>
    <row r="228" spans="23:26" ht="15" customHeight="1">
      <c r="W228" s="48"/>
      <c r="X228" s="32"/>
      <c r="Z228" s="32"/>
    </row>
    <row r="229" spans="23:26" ht="15" customHeight="1">
      <c r="W229" s="48"/>
      <c r="X229" s="32"/>
      <c r="Z229" s="32"/>
    </row>
    <row r="230" spans="23:26" ht="15" customHeight="1">
      <c r="W230" s="48"/>
      <c r="X230" s="32"/>
      <c r="Z230" s="32"/>
    </row>
    <row r="231" spans="23:26" ht="15" customHeight="1">
      <c r="W231" s="48"/>
      <c r="X231" s="32"/>
      <c r="Z231" s="32"/>
    </row>
    <row r="232" spans="23:26" ht="15" customHeight="1">
      <c r="W232" s="48"/>
      <c r="X232" s="32"/>
      <c r="Z232" s="32"/>
    </row>
    <row r="233" spans="23:26" ht="15" customHeight="1">
      <c r="W233" s="48"/>
      <c r="X233" s="32"/>
      <c r="Z233" s="32"/>
    </row>
    <row r="234" spans="23:26" ht="15" customHeight="1">
      <c r="W234" s="48"/>
      <c r="X234" s="32"/>
      <c r="Z234" s="32"/>
    </row>
    <row r="235" spans="23:26" ht="15" customHeight="1">
      <c r="W235" s="48"/>
      <c r="X235" s="32"/>
      <c r="Z235" s="32"/>
    </row>
    <row r="236" spans="23:26" ht="15" customHeight="1">
      <c r="W236" s="48"/>
      <c r="X236" s="32"/>
      <c r="Z236" s="32"/>
    </row>
    <row r="237" spans="23:26" ht="15" customHeight="1">
      <c r="W237" s="48"/>
      <c r="X237" s="32"/>
      <c r="Z237" s="32"/>
    </row>
    <row r="238" spans="23:26" ht="15" customHeight="1">
      <c r="W238" s="48"/>
      <c r="X238" s="32"/>
      <c r="Z238" s="32"/>
    </row>
    <row r="239" spans="23:26" ht="15" customHeight="1">
      <c r="W239" s="48"/>
      <c r="X239" s="32"/>
      <c r="Z239" s="32"/>
    </row>
    <row r="240" spans="23:26" ht="15" customHeight="1">
      <c r="W240" s="48"/>
      <c r="X240" s="32"/>
      <c r="Z240" s="32"/>
    </row>
    <row r="241" spans="23:26" ht="15" customHeight="1">
      <c r="W241" s="48"/>
      <c r="X241" s="32"/>
      <c r="Z241" s="32"/>
    </row>
    <row r="242" spans="23:26" ht="15" customHeight="1">
      <c r="W242" s="48"/>
      <c r="X242" s="32"/>
      <c r="Z242" s="32"/>
    </row>
    <row r="243" spans="23:26" ht="15" customHeight="1">
      <c r="W243" s="48"/>
      <c r="X243" s="32"/>
      <c r="Z243" s="32"/>
    </row>
    <row r="244" spans="23:26" ht="15" customHeight="1">
      <c r="W244" s="48"/>
      <c r="X244" s="32"/>
      <c r="Z244" s="32"/>
    </row>
    <row r="245" spans="23:26" ht="15" customHeight="1">
      <c r="W245" s="48"/>
      <c r="X245" s="32"/>
      <c r="Z245" s="32"/>
    </row>
    <row r="246" spans="23:26" ht="15" customHeight="1">
      <c r="W246" s="48"/>
      <c r="X246" s="32"/>
      <c r="Z246" s="32"/>
    </row>
    <row r="247" spans="23:26" ht="15" customHeight="1">
      <c r="W247" s="48"/>
      <c r="X247" s="32"/>
      <c r="Z247" s="32"/>
    </row>
    <row r="248" spans="23:26" ht="15" customHeight="1">
      <c r="W248" s="48"/>
      <c r="X248" s="32"/>
      <c r="Z248" s="32"/>
    </row>
    <row r="249" spans="23:26" ht="15" customHeight="1">
      <c r="W249" s="48"/>
      <c r="X249" s="32"/>
      <c r="Z249" s="32"/>
    </row>
    <row r="250" spans="23:26" ht="15" customHeight="1">
      <c r="W250" s="48"/>
      <c r="X250" s="32"/>
      <c r="Z250" s="32"/>
    </row>
    <row r="251" spans="23:26" ht="15" customHeight="1">
      <c r="W251" s="48"/>
      <c r="X251" s="32"/>
      <c r="Z251" s="32"/>
    </row>
    <row r="252" spans="23:26" ht="15" customHeight="1">
      <c r="W252" s="48"/>
      <c r="X252" s="32"/>
      <c r="Z252" s="32"/>
    </row>
    <row r="253" spans="23:26" ht="15" customHeight="1">
      <c r="W253" s="48"/>
      <c r="X253" s="32"/>
      <c r="Z253" s="32"/>
    </row>
    <row r="254" spans="23:26" ht="15" customHeight="1">
      <c r="W254" s="48"/>
      <c r="X254" s="32"/>
      <c r="Z254" s="32"/>
    </row>
    <row r="255" spans="23:26" ht="15" customHeight="1">
      <c r="W255" s="48"/>
      <c r="X255" s="32"/>
      <c r="Z255" s="32"/>
    </row>
    <row r="256" spans="23:26" ht="15" customHeight="1">
      <c r="W256" s="48"/>
      <c r="X256" s="32"/>
      <c r="Z256" s="32"/>
    </row>
    <row r="257" spans="23:26" ht="15" customHeight="1">
      <c r="W257" s="48"/>
      <c r="X257" s="32"/>
      <c r="Z257" s="32"/>
    </row>
    <row r="258" spans="23:26" ht="15" customHeight="1">
      <c r="W258" s="48"/>
      <c r="X258" s="32"/>
      <c r="Z258" s="32"/>
    </row>
    <row r="259" spans="23:26" ht="15" customHeight="1">
      <c r="W259" s="48"/>
      <c r="X259" s="32"/>
      <c r="Z259" s="32"/>
    </row>
    <row r="260" spans="23:26" ht="15" customHeight="1">
      <c r="W260" s="48"/>
      <c r="X260" s="32"/>
      <c r="Z260" s="32"/>
    </row>
    <row r="261" spans="23:26" ht="15" customHeight="1">
      <c r="W261" s="48"/>
      <c r="X261" s="32"/>
      <c r="Z261" s="32"/>
    </row>
    <row r="262" spans="23:26" ht="15" customHeight="1">
      <c r="W262" s="48"/>
      <c r="X262" s="32"/>
      <c r="Z262" s="32"/>
    </row>
    <row r="263" spans="23:26" ht="15" customHeight="1">
      <c r="W263" s="48"/>
      <c r="X263" s="32"/>
      <c r="Z263" s="32"/>
    </row>
    <row r="264" spans="23:26" ht="15" customHeight="1">
      <c r="W264" s="48"/>
      <c r="X264" s="32"/>
      <c r="Z264" s="32"/>
    </row>
    <row r="265" spans="23:26" ht="15" customHeight="1">
      <c r="W265" s="48"/>
      <c r="X265" s="32"/>
      <c r="Z265" s="32"/>
    </row>
    <row r="266" spans="23:26" ht="15" customHeight="1">
      <c r="W266" s="48"/>
      <c r="X266" s="32"/>
      <c r="Z266" s="32"/>
    </row>
    <row r="267" spans="23:26" ht="15" customHeight="1">
      <c r="W267" s="48"/>
      <c r="X267" s="32"/>
      <c r="Z267" s="32"/>
    </row>
    <row r="268" spans="23:26" ht="15" customHeight="1">
      <c r="W268" s="48"/>
      <c r="X268" s="32"/>
      <c r="Z268" s="32"/>
    </row>
    <row r="269" spans="23:26" ht="15" customHeight="1">
      <c r="W269" s="48"/>
      <c r="X269" s="32"/>
      <c r="Z269" s="32"/>
    </row>
    <row r="270" spans="23:26" ht="15" customHeight="1">
      <c r="W270" s="48"/>
      <c r="X270" s="32"/>
      <c r="Z270" s="32"/>
    </row>
    <row r="271" spans="23:26" ht="15" customHeight="1">
      <c r="W271" s="48"/>
      <c r="X271" s="32"/>
      <c r="Z271" s="32"/>
    </row>
    <row r="272" spans="23:26" ht="15" customHeight="1">
      <c r="W272" s="48"/>
      <c r="X272" s="32"/>
      <c r="Z272" s="32"/>
    </row>
    <row r="273" spans="23:26" ht="15" customHeight="1">
      <c r="W273" s="48"/>
      <c r="X273" s="32"/>
      <c r="Z273" s="32"/>
    </row>
    <row r="274" spans="23:26" ht="15" customHeight="1">
      <c r="W274" s="48"/>
      <c r="X274" s="32"/>
      <c r="Z274" s="32"/>
    </row>
    <row r="275" spans="23:26" ht="15" customHeight="1">
      <c r="W275" s="48"/>
      <c r="X275" s="32"/>
      <c r="Z275" s="32"/>
    </row>
    <row r="276" spans="23:26" ht="15" customHeight="1">
      <c r="W276" s="48"/>
      <c r="X276" s="32"/>
      <c r="Z276" s="32"/>
    </row>
    <row r="277" spans="23:26" ht="15" customHeight="1">
      <c r="W277" s="48"/>
      <c r="X277" s="32"/>
      <c r="Z277" s="32"/>
    </row>
    <row r="278" spans="23:26" ht="15" customHeight="1">
      <c r="W278" s="48"/>
      <c r="X278" s="32"/>
      <c r="Z278" s="32"/>
    </row>
    <row r="279" spans="23:26" ht="15" customHeight="1">
      <c r="W279" s="48"/>
      <c r="X279" s="32"/>
      <c r="Z279" s="32"/>
    </row>
    <row r="280" spans="23:26" ht="15" customHeight="1">
      <c r="W280" s="48"/>
      <c r="X280" s="32"/>
      <c r="Z280" s="32"/>
    </row>
    <row r="281" spans="23:26" ht="15" customHeight="1">
      <c r="W281" s="48"/>
      <c r="X281" s="32"/>
      <c r="Z281" s="32"/>
    </row>
    <row r="282" spans="23:26" ht="15" customHeight="1">
      <c r="W282" s="48"/>
      <c r="X282" s="32"/>
      <c r="Z282" s="32"/>
    </row>
    <row r="283" spans="23:26" ht="15" customHeight="1">
      <c r="W283" s="48"/>
      <c r="X283" s="32"/>
      <c r="Z283" s="32"/>
    </row>
    <row r="284" spans="23:26" ht="15" customHeight="1">
      <c r="W284" s="48"/>
      <c r="X284" s="32"/>
      <c r="Z284" s="32"/>
    </row>
    <row r="285" spans="23:26" ht="15" customHeight="1">
      <c r="W285" s="48"/>
      <c r="X285" s="32"/>
      <c r="Z285" s="32"/>
    </row>
    <row r="286" spans="23:26" ht="15" customHeight="1">
      <c r="W286" s="48"/>
      <c r="X286" s="32"/>
      <c r="Z286" s="32"/>
    </row>
    <row r="287" spans="23:26" ht="15" customHeight="1">
      <c r="W287" s="48"/>
      <c r="X287" s="32"/>
      <c r="Z287" s="32"/>
    </row>
    <row r="288" spans="23:26" ht="15" customHeight="1">
      <c r="W288" s="48"/>
      <c r="X288" s="32"/>
      <c r="Z288" s="32"/>
    </row>
    <row r="289" spans="23:26" ht="15" customHeight="1">
      <c r="W289" s="48"/>
      <c r="X289" s="32"/>
      <c r="Z289" s="32"/>
    </row>
    <row r="290" spans="23:26" ht="15" customHeight="1">
      <c r="W290" s="48"/>
      <c r="X290" s="32"/>
      <c r="Z290" s="32"/>
    </row>
    <row r="291" spans="23:26" ht="15" customHeight="1">
      <c r="W291" s="48"/>
      <c r="X291" s="32"/>
      <c r="Z291" s="32"/>
    </row>
    <row r="292" spans="23:26" ht="15" customHeight="1">
      <c r="W292" s="48"/>
      <c r="X292" s="32"/>
      <c r="Z292" s="32"/>
    </row>
    <row r="293" spans="23:26" ht="15" customHeight="1">
      <c r="W293" s="48"/>
      <c r="X293" s="32"/>
      <c r="Z293" s="32"/>
    </row>
    <row r="294" spans="23:26" ht="15" customHeight="1">
      <c r="W294" s="48"/>
      <c r="X294" s="32"/>
      <c r="Z294" s="32"/>
    </row>
    <row r="295" spans="23:26" ht="15" customHeight="1">
      <c r="W295" s="48"/>
      <c r="X295" s="32"/>
      <c r="Z295" s="32"/>
    </row>
    <row r="296" spans="23:26" ht="15" customHeight="1">
      <c r="W296" s="48"/>
      <c r="X296" s="32"/>
      <c r="Z296" s="32"/>
    </row>
    <row r="297" spans="23:26" ht="15" customHeight="1">
      <c r="W297" s="48"/>
      <c r="X297" s="32"/>
      <c r="Z297" s="32"/>
    </row>
    <row r="298" spans="23:26" ht="15" customHeight="1">
      <c r="W298" s="48"/>
      <c r="X298" s="32"/>
      <c r="Z298" s="32"/>
    </row>
    <row r="299" spans="23:26" ht="15" customHeight="1">
      <c r="W299" s="48"/>
      <c r="X299" s="32"/>
      <c r="Z299" s="32"/>
    </row>
    <row r="300" spans="23:26" ht="15" customHeight="1">
      <c r="W300" s="48"/>
      <c r="X300" s="32"/>
      <c r="Z300" s="32"/>
    </row>
    <row r="301" spans="23:26" ht="15" customHeight="1">
      <c r="W301" s="48"/>
      <c r="X301" s="32"/>
      <c r="Z301" s="32"/>
    </row>
    <row r="302" spans="23:26" ht="15" customHeight="1">
      <c r="W302" s="48"/>
      <c r="X302" s="32"/>
      <c r="Z302" s="32"/>
    </row>
    <row r="303" spans="23:26" ht="15" customHeight="1">
      <c r="W303" s="48"/>
      <c r="X303" s="32"/>
      <c r="Z303" s="32"/>
    </row>
    <row r="304" spans="23:26" ht="15" customHeight="1">
      <c r="W304" s="48"/>
      <c r="X304" s="32"/>
      <c r="Z304" s="32"/>
    </row>
    <row r="305" spans="23:26" ht="15" customHeight="1">
      <c r="W305" s="48"/>
      <c r="X305" s="32"/>
      <c r="Z305" s="32"/>
    </row>
    <row r="306" spans="23:26" ht="15" customHeight="1">
      <c r="W306" s="48"/>
      <c r="X306" s="32"/>
      <c r="Z306" s="32"/>
    </row>
    <row r="307" spans="23:26" ht="15" customHeight="1">
      <c r="W307" s="48"/>
      <c r="X307" s="32"/>
      <c r="Z307" s="32"/>
    </row>
    <row r="308" spans="23:26" ht="15" customHeight="1">
      <c r="W308" s="48"/>
      <c r="X308" s="32"/>
      <c r="Z308" s="32"/>
    </row>
    <row r="309" spans="23:26" ht="15" customHeight="1">
      <c r="W309" s="48"/>
      <c r="X309" s="32"/>
      <c r="Z309" s="32"/>
    </row>
    <row r="310" spans="23:26" ht="15" customHeight="1">
      <c r="W310" s="48"/>
      <c r="X310" s="32"/>
      <c r="Z310" s="32"/>
    </row>
    <row r="311" spans="23:26" ht="15" customHeight="1">
      <c r="W311" s="48"/>
      <c r="X311" s="32"/>
      <c r="Z311" s="32"/>
    </row>
    <row r="312" spans="23:26" ht="15" customHeight="1">
      <c r="W312" s="48"/>
      <c r="X312" s="32"/>
      <c r="Z312" s="32"/>
    </row>
    <row r="313" spans="23:26" ht="15" customHeight="1">
      <c r="W313" s="48"/>
      <c r="X313" s="32"/>
      <c r="Z313" s="32"/>
    </row>
    <row r="314" spans="23:26" ht="15" customHeight="1">
      <c r="W314" s="48"/>
      <c r="X314" s="32"/>
      <c r="Z314" s="32"/>
    </row>
    <row r="315" spans="23:26" ht="15" customHeight="1">
      <c r="W315" s="48"/>
      <c r="X315" s="32"/>
      <c r="Z315" s="32"/>
    </row>
    <row r="316" spans="23:26" ht="15" customHeight="1">
      <c r="W316" s="48"/>
      <c r="X316" s="32"/>
      <c r="Z316" s="32"/>
    </row>
    <row r="317" spans="23:26" ht="15" customHeight="1">
      <c r="W317" s="48"/>
      <c r="X317" s="32"/>
      <c r="Z317" s="32"/>
    </row>
    <row r="318" spans="23:26" ht="15" customHeight="1">
      <c r="W318" s="48"/>
      <c r="X318" s="32"/>
      <c r="Z318" s="32"/>
    </row>
    <row r="319" spans="23:26" ht="15" customHeight="1">
      <c r="W319" s="48"/>
      <c r="X319" s="32"/>
      <c r="Z319" s="32"/>
    </row>
    <row r="320" spans="23:26" ht="15" customHeight="1">
      <c r="W320" s="48"/>
      <c r="X320" s="32"/>
      <c r="Z320" s="32"/>
    </row>
    <row r="321" spans="23:26" ht="15" customHeight="1">
      <c r="W321" s="48"/>
      <c r="X321" s="32"/>
      <c r="Z321" s="32"/>
    </row>
    <row r="322" spans="23:26" ht="15" customHeight="1">
      <c r="W322" s="48"/>
      <c r="X322" s="32"/>
      <c r="Z322" s="32"/>
    </row>
    <row r="323" spans="23:26" ht="15" customHeight="1">
      <c r="W323" s="48"/>
      <c r="X323" s="32"/>
      <c r="Z323" s="32"/>
    </row>
    <row r="324" spans="23:26" ht="15" customHeight="1">
      <c r="W324" s="48"/>
      <c r="X324" s="32"/>
      <c r="Z324" s="32"/>
    </row>
    <row r="325" spans="23:26" ht="15" customHeight="1">
      <c r="W325" s="48"/>
      <c r="X325" s="32"/>
      <c r="Z325" s="32"/>
    </row>
    <row r="326" spans="23:26" ht="15" customHeight="1">
      <c r="W326" s="48"/>
      <c r="X326" s="32"/>
      <c r="Z326" s="32"/>
    </row>
    <row r="327" spans="23:26" ht="15" customHeight="1">
      <c r="W327" s="48"/>
      <c r="X327" s="32"/>
      <c r="Z327" s="32"/>
    </row>
    <row r="328" spans="23:26" ht="15" customHeight="1">
      <c r="W328" s="48"/>
      <c r="X328" s="32"/>
      <c r="Z328" s="32"/>
    </row>
    <row r="329" spans="23:26" ht="15" customHeight="1">
      <c r="W329" s="48"/>
      <c r="X329" s="32"/>
      <c r="Z329" s="32"/>
    </row>
    <row r="330" spans="23:26" ht="15" customHeight="1">
      <c r="W330" s="48"/>
      <c r="X330" s="32"/>
      <c r="Z330" s="32"/>
    </row>
    <row r="331" spans="23:26" ht="15" customHeight="1">
      <c r="W331" s="48"/>
      <c r="X331" s="32"/>
      <c r="Z331" s="32"/>
    </row>
    <row r="332" spans="23:26" ht="15" customHeight="1">
      <c r="W332" s="48"/>
      <c r="X332" s="32"/>
      <c r="Z332" s="32"/>
    </row>
    <row r="333" spans="23:26" ht="15" customHeight="1">
      <c r="W333" s="48"/>
      <c r="X333" s="32"/>
      <c r="Z333" s="32"/>
    </row>
    <row r="334" spans="23:26" ht="15" customHeight="1">
      <c r="W334" s="48"/>
      <c r="X334" s="32"/>
      <c r="Z334" s="32"/>
    </row>
    <row r="335" spans="23:26" ht="15" customHeight="1">
      <c r="W335" s="48"/>
      <c r="X335" s="32"/>
      <c r="Z335" s="32"/>
    </row>
    <row r="336" spans="23:26" ht="15" customHeight="1">
      <c r="W336" s="48"/>
      <c r="X336" s="32"/>
      <c r="Z336" s="32"/>
    </row>
    <row r="337" spans="23:26" ht="15" customHeight="1">
      <c r="W337" s="48"/>
      <c r="X337" s="32"/>
      <c r="Z337" s="32"/>
    </row>
    <row r="338" spans="23:26" ht="15" customHeight="1">
      <c r="W338" s="48"/>
      <c r="X338" s="32"/>
      <c r="Z338" s="32"/>
    </row>
    <row r="339" spans="23:26" ht="15" customHeight="1">
      <c r="W339" s="48"/>
      <c r="X339" s="32"/>
      <c r="Z339" s="32"/>
    </row>
    <row r="340" spans="23:26" ht="15" customHeight="1">
      <c r="W340" s="48"/>
      <c r="X340" s="32"/>
      <c r="Z340" s="32"/>
    </row>
    <row r="341" spans="23:26" ht="15" customHeight="1">
      <c r="W341" s="48"/>
      <c r="X341" s="32"/>
      <c r="Z341" s="32"/>
    </row>
    <row r="342" spans="23:26" ht="15" customHeight="1">
      <c r="W342" s="48"/>
      <c r="X342" s="32"/>
      <c r="Z342" s="32"/>
    </row>
    <row r="343" spans="23:26" ht="15" customHeight="1">
      <c r="W343" s="48"/>
      <c r="X343" s="32"/>
      <c r="Z343" s="32"/>
    </row>
    <row r="344" spans="23:26" ht="15" customHeight="1">
      <c r="W344" s="48"/>
      <c r="X344" s="32"/>
      <c r="Z344" s="32"/>
    </row>
    <row r="345" spans="23:26" ht="15" customHeight="1">
      <c r="W345" s="48"/>
      <c r="X345" s="32"/>
      <c r="Z345" s="32"/>
    </row>
    <row r="346" spans="23:26" ht="15" customHeight="1">
      <c r="W346" s="48"/>
      <c r="X346" s="32"/>
      <c r="Z346" s="32"/>
    </row>
    <row r="347" spans="23:26" ht="15" customHeight="1">
      <c r="W347" s="48"/>
      <c r="X347" s="32"/>
      <c r="Z347" s="32"/>
    </row>
    <row r="348" spans="23:26" ht="15" customHeight="1">
      <c r="W348" s="48"/>
      <c r="X348" s="32"/>
      <c r="Z348" s="32"/>
    </row>
    <row r="349" spans="23:26" ht="15" customHeight="1">
      <c r="W349" s="48"/>
      <c r="X349" s="32"/>
      <c r="Z349" s="32"/>
    </row>
    <row r="350" spans="23:26" ht="15" customHeight="1">
      <c r="W350" s="48"/>
      <c r="X350" s="32"/>
      <c r="Z350" s="32"/>
    </row>
    <row r="351" spans="23:26" ht="15" customHeight="1">
      <c r="W351" s="48"/>
      <c r="X351" s="32"/>
      <c r="Z351" s="32"/>
    </row>
    <row r="352" spans="23:26" ht="15" customHeight="1">
      <c r="W352" s="48"/>
      <c r="X352" s="32"/>
      <c r="Z352" s="32"/>
    </row>
    <row r="353" spans="23:26" ht="15" customHeight="1">
      <c r="W353" s="48"/>
      <c r="X353" s="32"/>
      <c r="Z353" s="32"/>
    </row>
    <row r="354" spans="23:26" ht="15" customHeight="1">
      <c r="W354" s="48"/>
      <c r="X354" s="32"/>
      <c r="Z354" s="32"/>
    </row>
    <row r="355" spans="23:26" ht="15" customHeight="1">
      <c r="W355" s="48"/>
      <c r="X355" s="32"/>
      <c r="Z355" s="32"/>
    </row>
    <row r="356" spans="23:26" ht="15" customHeight="1">
      <c r="W356" s="48"/>
      <c r="X356" s="32"/>
      <c r="Z356" s="32"/>
    </row>
    <row r="357" spans="23:26" ht="15" customHeight="1">
      <c r="W357" s="48"/>
      <c r="X357" s="32"/>
      <c r="Z357" s="32"/>
    </row>
    <row r="358" spans="23:26" ht="15" customHeight="1">
      <c r="W358" s="48"/>
      <c r="X358" s="32"/>
      <c r="Z358" s="32"/>
    </row>
    <row r="359" spans="23:26" ht="15" customHeight="1">
      <c r="W359" s="48"/>
      <c r="X359" s="32"/>
      <c r="Z359" s="32"/>
    </row>
    <row r="360" spans="23:26" ht="15" customHeight="1">
      <c r="W360" s="48"/>
      <c r="X360" s="32"/>
      <c r="Z360" s="32"/>
    </row>
    <row r="361" spans="23:26" ht="15" customHeight="1">
      <c r="W361" s="48"/>
      <c r="X361" s="32"/>
      <c r="Z361" s="32"/>
    </row>
    <row r="362" spans="23:26" ht="15" customHeight="1">
      <c r="W362" s="48"/>
      <c r="X362" s="32"/>
      <c r="Z362" s="32"/>
    </row>
    <row r="363" spans="23:26" ht="15" customHeight="1">
      <c r="W363" s="48"/>
      <c r="X363" s="32"/>
      <c r="Z363" s="32"/>
    </row>
    <row r="364" spans="23:26" ht="15" customHeight="1">
      <c r="W364" s="48"/>
      <c r="X364" s="32"/>
      <c r="Z364" s="32"/>
    </row>
    <row r="365" spans="23:26" ht="15" customHeight="1">
      <c r="W365" s="48"/>
      <c r="X365" s="32"/>
      <c r="Z365" s="32"/>
    </row>
    <row r="366" spans="23:26" ht="15" customHeight="1">
      <c r="W366" s="48"/>
      <c r="X366" s="32"/>
      <c r="Z366" s="32"/>
    </row>
    <row r="367" spans="23:26" ht="15" customHeight="1">
      <c r="W367" s="48"/>
      <c r="X367" s="32"/>
      <c r="Z367" s="32"/>
    </row>
    <row r="368" spans="23:26" ht="15" customHeight="1">
      <c r="W368" s="48"/>
      <c r="X368" s="32"/>
      <c r="Z368" s="32"/>
    </row>
    <row r="369" spans="23:26" ht="15" customHeight="1">
      <c r="W369" s="48"/>
      <c r="X369" s="32"/>
      <c r="Z369" s="32"/>
    </row>
    <row r="370" spans="23:26" ht="15" customHeight="1">
      <c r="W370" s="48"/>
      <c r="X370" s="32"/>
      <c r="Z370" s="32"/>
    </row>
    <row r="371" spans="23:26" ht="15" customHeight="1">
      <c r="W371" s="48"/>
      <c r="X371" s="32"/>
      <c r="Z371" s="32"/>
    </row>
    <row r="372" spans="23:26" ht="15" customHeight="1">
      <c r="W372" s="48"/>
      <c r="X372" s="32"/>
      <c r="Z372" s="32"/>
    </row>
    <row r="373" spans="23:26" ht="15" customHeight="1">
      <c r="W373" s="48"/>
      <c r="X373" s="32"/>
      <c r="Z373" s="32"/>
    </row>
    <row r="374" spans="23:26" ht="15" customHeight="1">
      <c r="W374" s="48"/>
      <c r="X374" s="32"/>
      <c r="Z374" s="32"/>
    </row>
    <row r="375" spans="23:26" ht="15" customHeight="1">
      <c r="W375" s="48"/>
      <c r="X375" s="32"/>
      <c r="Z375" s="32"/>
    </row>
    <row r="376" spans="23:26" ht="15" customHeight="1">
      <c r="W376" s="48"/>
      <c r="X376" s="32"/>
      <c r="Z376" s="32"/>
    </row>
    <row r="377" spans="23:26" ht="15" customHeight="1">
      <c r="W377" s="48"/>
      <c r="X377" s="32"/>
      <c r="Z377" s="32"/>
    </row>
    <row r="378" spans="23:26" ht="15" customHeight="1">
      <c r="W378" s="48"/>
      <c r="X378" s="32"/>
      <c r="Z378" s="32"/>
    </row>
    <row r="379" spans="23:26" ht="15" customHeight="1">
      <c r="W379" s="48"/>
      <c r="X379" s="32"/>
      <c r="Z379" s="32"/>
    </row>
    <row r="380" spans="23:26" ht="15" customHeight="1">
      <c r="W380" s="48"/>
      <c r="X380" s="32"/>
      <c r="Z380" s="32"/>
    </row>
    <row r="381" spans="23:26" ht="15" customHeight="1">
      <c r="W381" s="48"/>
      <c r="X381" s="32"/>
      <c r="Z381" s="32"/>
    </row>
    <row r="382" spans="23:26" ht="15" customHeight="1">
      <c r="W382" s="48"/>
      <c r="X382" s="32"/>
      <c r="Z382" s="32"/>
    </row>
    <row r="383" spans="23:26" ht="15" customHeight="1">
      <c r="W383" s="48"/>
      <c r="X383" s="32"/>
      <c r="Z383" s="32"/>
    </row>
    <row r="384" spans="23:26" ht="15" customHeight="1">
      <c r="W384" s="48"/>
      <c r="X384" s="32"/>
      <c r="Z384" s="32"/>
    </row>
    <row r="385" spans="23:26" ht="15" customHeight="1">
      <c r="W385" s="48"/>
      <c r="X385" s="32"/>
      <c r="Z385" s="32"/>
    </row>
    <row r="386" spans="23:26" ht="15" customHeight="1">
      <c r="W386" s="48"/>
      <c r="X386" s="32"/>
      <c r="Z386" s="32"/>
    </row>
    <row r="387" spans="23:26" ht="15" customHeight="1">
      <c r="W387" s="48"/>
      <c r="X387" s="32"/>
      <c r="Z387" s="32"/>
    </row>
    <row r="388" spans="23:26" ht="15" customHeight="1">
      <c r="W388" s="48"/>
      <c r="X388" s="32"/>
      <c r="Z388" s="32"/>
    </row>
    <row r="389" spans="23:26" ht="15" customHeight="1">
      <c r="W389" s="48"/>
      <c r="X389" s="32"/>
      <c r="Z389" s="32"/>
    </row>
    <row r="390" spans="23:26" ht="15" customHeight="1">
      <c r="W390" s="48"/>
      <c r="X390" s="32"/>
      <c r="Z390" s="32"/>
    </row>
    <row r="391" spans="23:26" ht="15" customHeight="1">
      <c r="W391" s="48"/>
      <c r="X391" s="32"/>
      <c r="Z391" s="32"/>
    </row>
    <row r="392" spans="23:26" ht="15" customHeight="1">
      <c r="W392" s="48"/>
      <c r="X392" s="32"/>
      <c r="Z392" s="32"/>
    </row>
    <row r="393" spans="23:26" ht="15" customHeight="1">
      <c r="W393" s="48"/>
      <c r="X393" s="32"/>
      <c r="Z393" s="32"/>
    </row>
    <row r="394" spans="23:26" ht="15" customHeight="1">
      <c r="W394" s="48"/>
      <c r="X394" s="32"/>
      <c r="Z394" s="32"/>
    </row>
    <row r="395" spans="23:26" ht="15" customHeight="1">
      <c r="W395" s="48"/>
      <c r="X395" s="32"/>
      <c r="Z395" s="32"/>
    </row>
    <row r="396" spans="23:26" ht="15" customHeight="1">
      <c r="W396" s="48"/>
      <c r="X396" s="32"/>
      <c r="Z396" s="32"/>
    </row>
    <row r="397" spans="23:26" ht="15" customHeight="1">
      <c r="W397" s="48"/>
      <c r="X397" s="32"/>
      <c r="Z397" s="32"/>
    </row>
    <row r="398" spans="23:26" ht="15" customHeight="1">
      <c r="W398" s="48"/>
      <c r="X398" s="32"/>
      <c r="Z398" s="32"/>
    </row>
    <row r="399" spans="23:26" ht="15" customHeight="1">
      <c r="W399" s="48"/>
      <c r="X399" s="32"/>
      <c r="Z399" s="32"/>
    </row>
    <row r="400" spans="23:26" ht="15" customHeight="1">
      <c r="W400" s="48"/>
      <c r="X400" s="32"/>
      <c r="Z400" s="32"/>
    </row>
    <row r="401" spans="23:26" ht="15" customHeight="1">
      <c r="W401" s="48"/>
      <c r="X401" s="32"/>
      <c r="Z401" s="32"/>
    </row>
    <row r="402" spans="23:26" ht="15" customHeight="1">
      <c r="W402" s="48"/>
      <c r="X402" s="32"/>
      <c r="Z402" s="32"/>
    </row>
    <row r="403" spans="23:26" ht="15" customHeight="1">
      <c r="W403" s="48"/>
      <c r="X403" s="32"/>
      <c r="Z403" s="32"/>
    </row>
    <row r="404" spans="23:26" ht="15" customHeight="1">
      <c r="W404" s="48"/>
      <c r="X404" s="32"/>
      <c r="Z404" s="32"/>
    </row>
    <row r="405" spans="23:26" ht="15" customHeight="1">
      <c r="W405" s="48"/>
      <c r="X405" s="32"/>
      <c r="Z405" s="32"/>
    </row>
    <row r="406" spans="23:26" ht="15" customHeight="1">
      <c r="W406" s="48"/>
      <c r="X406" s="32"/>
      <c r="Z406" s="32"/>
    </row>
    <row r="407" spans="23:26" ht="15" customHeight="1">
      <c r="W407" s="48"/>
      <c r="X407" s="32"/>
      <c r="Z407" s="32"/>
    </row>
    <row r="408" spans="23:26" ht="15" customHeight="1">
      <c r="W408" s="48"/>
      <c r="X408" s="32"/>
      <c r="Z408" s="32"/>
    </row>
    <row r="409" spans="23:26" ht="15" customHeight="1">
      <c r="W409" s="48"/>
      <c r="X409" s="32"/>
      <c r="Z409" s="32"/>
    </row>
    <row r="410" spans="23:26" ht="15" customHeight="1">
      <c r="W410" s="48"/>
      <c r="X410" s="32"/>
      <c r="Z410" s="32"/>
    </row>
    <row r="411" spans="23:26" ht="15" customHeight="1">
      <c r="W411" s="48"/>
      <c r="X411" s="32"/>
      <c r="Z411" s="32"/>
    </row>
    <row r="412" spans="23:26" ht="15" customHeight="1">
      <c r="W412" s="48"/>
      <c r="X412" s="32"/>
      <c r="Z412" s="32"/>
    </row>
    <row r="413" spans="23:26" ht="15" customHeight="1">
      <c r="W413" s="48"/>
      <c r="X413" s="32"/>
      <c r="Z413" s="32"/>
    </row>
    <row r="414" spans="23:26" ht="15" customHeight="1">
      <c r="W414" s="48"/>
      <c r="X414" s="32"/>
      <c r="Z414" s="32"/>
    </row>
    <row r="415" spans="23:26" ht="15" customHeight="1">
      <c r="W415" s="48"/>
      <c r="X415" s="32"/>
      <c r="Z415" s="32"/>
    </row>
    <row r="416" spans="23:26" ht="15" customHeight="1">
      <c r="W416" s="48"/>
      <c r="X416" s="32"/>
      <c r="Z416" s="32"/>
    </row>
    <row r="417" spans="23:26" ht="15" customHeight="1">
      <c r="W417" s="48"/>
      <c r="X417" s="32"/>
      <c r="Z417" s="32"/>
    </row>
    <row r="418" spans="23:26" ht="15" customHeight="1">
      <c r="W418" s="48"/>
      <c r="X418" s="32"/>
      <c r="Z418" s="32"/>
    </row>
    <row r="419" spans="23:26" ht="15" customHeight="1">
      <c r="W419" s="48"/>
      <c r="X419" s="32"/>
      <c r="Z419" s="32"/>
    </row>
    <row r="420" spans="23:26" ht="15" customHeight="1">
      <c r="W420" s="48"/>
      <c r="X420" s="32"/>
      <c r="Z420" s="32"/>
    </row>
    <row r="421" spans="23:26" ht="15" customHeight="1">
      <c r="W421" s="48"/>
      <c r="X421" s="32"/>
      <c r="Z421" s="32"/>
    </row>
    <row r="422" spans="23:26" ht="15" customHeight="1">
      <c r="W422" s="48"/>
      <c r="X422" s="32"/>
      <c r="Z422" s="32"/>
    </row>
    <row r="423" spans="23:26" ht="15" customHeight="1">
      <c r="W423" s="48"/>
      <c r="X423" s="32"/>
      <c r="Z423" s="32"/>
    </row>
    <row r="424" spans="23:26" ht="15" customHeight="1">
      <c r="W424" s="48"/>
      <c r="X424" s="32"/>
      <c r="Z424" s="32"/>
    </row>
    <row r="425" spans="23:26" ht="15" customHeight="1">
      <c r="W425" s="48"/>
      <c r="X425" s="32"/>
      <c r="Z425" s="32"/>
    </row>
    <row r="426" spans="23:26" ht="15" customHeight="1">
      <c r="W426" s="48"/>
      <c r="X426" s="32"/>
      <c r="Z426" s="32"/>
    </row>
    <row r="427" spans="23:26" ht="15" customHeight="1">
      <c r="W427" s="48"/>
      <c r="X427" s="32"/>
      <c r="Z427" s="32"/>
    </row>
    <row r="428" spans="23:26" ht="15" customHeight="1">
      <c r="W428" s="48"/>
      <c r="X428" s="32"/>
      <c r="Z428" s="32"/>
    </row>
    <row r="429" spans="23:26" ht="15" customHeight="1">
      <c r="W429" s="48"/>
      <c r="X429" s="32"/>
      <c r="Z429" s="32"/>
    </row>
    <row r="430" spans="23:26" ht="15" customHeight="1">
      <c r="W430" s="48"/>
      <c r="X430" s="32"/>
      <c r="Z430" s="32"/>
    </row>
    <row r="431" spans="23:26" ht="15" customHeight="1">
      <c r="W431" s="48"/>
      <c r="X431" s="32"/>
      <c r="Z431" s="32"/>
    </row>
    <row r="432" spans="23:26" ht="15" customHeight="1">
      <c r="W432" s="48"/>
      <c r="X432" s="32"/>
      <c r="Z432" s="32"/>
    </row>
    <row r="433" spans="23:26" ht="15" customHeight="1">
      <c r="W433" s="48"/>
      <c r="X433" s="32"/>
      <c r="Z433" s="32"/>
    </row>
    <row r="434" spans="23:26" ht="15" customHeight="1">
      <c r="W434" s="48"/>
      <c r="X434" s="32"/>
      <c r="Z434" s="32"/>
    </row>
    <row r="435" spans="23:26" ht="15" customHeight="1">
      <c r="W435" s="48"/>
      <c r="X435" s="32"/>
      <c r="Z435" s="32"/>
    </row>
    <row r="436" spans="23:26" ht="15" customHeight="1">
      <c r="W436" s="48"/>
      <c r="X436" s="32"/>
      <c r="Z436" s="32"/>
    </row>
    <row r="437" spans="23:26" ht="15" customHeight="1">
      <c r="W437" s="48"/>
      <c r="X437" s="32"/>
      <c r="Z437" s="32"/>
    </row>
    <row r="438" spans="23:26" ht="15" customHeight="1">
      <c r="W438" s="48"/>
      <c r="X438" s="32"/>
      <c r="Z438" s="32"/>
    </row>
    <row r="439" spans="23:26" ht="15" customHeight="1">
      <c r="W439" s="48"/>
      <c r="X439" s="32"/>
      <c r="Z439" s="32"/>
    </row>
    <row r="440" spans="23:26" ht="15" customHeight="1">
      <c r="W440" s="48"/>
      <c r="X440" s="32"/>
      <c r="Z440" s="32"/>
    </row>
    <row r="441" spans="23:26" ht="15" customHeight="1">
      <c r="W441" s="48"/>
      <c r="X441" s="32"/>
      <c r="Z441" s="32"/>
    </row>
    <row r="442" spans="23:26" ht="15" customHeight="1">
      <c r="W442" s="48"/>
      <c r="X442" s="32"/>
      <c r="Z442" s="32"/>
    </row>
    <row r="443" spans="23:26" ht="15" customHeight="1">
      <c r="W443" s="48"/>
      <c r="X443" s="32"/>
      <c r="Z443" s="32"/>
    </row>
    <row r="444" spans="23:26" ht="15" customHeight="1">
      <c r="W444" s="48"/>
      <c r="X444" s="32"/>
      <c r="Z444" s="32"/>
    </row>
    <row r="445" spans="23:26" ht="15" customHeight="1">
      <c r="W445" s="48"/>
      <c r="X445" s="32"/>
      <c r="Z445" s="32"/>
    </row>
    <row r="446" spans="23:26" ht="15" customHeight="1">
      <c r="W446" s="48"/>
      <c r="X446" s="32"/>
      <c r="Z446" s="32"/>
    </row>
    <row r="447" spans="23:26" ht="15" customHeight="1">
      <c r="W447" s="48"/>
      <c r="X447" s="32"/>
      <c r="Z447" s="32"/>
    </row>
    <row r="448" spans="23:26" ht="15" customHeight="1">
      <c r="W448" s="48"/>
      <c r="X448" s="32"/>
      <c r="Z448" s="32"/>
    </row>
    <row r="449" spans="23:26" ht="15" customHeight="1">
      <c r="W449" s="48"/>
      <c r="X449" s="32"/>
      <c r="Z449" s="32"/>
    </row>
    <row r="450" spans="23:26" ht="15" customHeight="1">
      <c r="W450" s="48"/>
      <c r="X450" s="32"/>
      <c r="Z450" s="32"/>
    </row>
    <row r="451" spans="23:26" ht="15" customHeight="1">
      <c r="W451" s="48"/>
      <c r="X451" s="32"/>
      <c r="Z451" s="32"/>
    </row>
    <row r="452" spans="23:26" ht="15" customHeight="1">
      <c r="W452" s="48"/>
      <c r="X452" s="32"/>
      <c r="Z452" s="32"/>
    </row>
    <row r="453" spans="23:26" ht="15" customHeight="1">
      <c r="W453" s="48"/>
      <c r="X453" s="32"/>
      <c r="Z453" s="32"/>
    </row>
    <row r="454" spans="23:26" ht="15" customHeight="1">
      <c r="W454" s="48"/>
      <c r="X454" s="32"/>
      <c r="Z454" s="32"/>
    </row>
    <row r="455" spans="23:26" ht="15" customHeight="1">
      <c r="W455" s="48"/>
      <c r="X455" s="32"/>
      <c r="Z455" s="32"/>
    </row>
    <row r="456" spans="23:26" ht="15" customHeight="1">
      <c r="W456" s="48"/>
      <c r="X456" s="32"/>
      <c r="Z456" s="32"/>
    </row>
    <row r="457" spans="23:26" ht="15" customHeight="1">
      <c r="W457" s="48"/>
      <c r="X457" s="32"/>
      <c r="Z457" s="32"/>
    </row>
    <row r="458" spans="23:26" ht="15" customHeight="1">
      <c r="W458" s="48"/>
      <c r="X458" s="32"/>
      <c r="Z458" s="32"/>
    </row>
    <row r="459" spans="23:26" ht="15" customHeight="1">
      <c r="W459" s="48"/>
      <c r="X459" s="32"/>
      <c r="Z459" s="32"/>
    </row>
    <row r="460" spans="23:26" ht="15" customHeight="1">
      <c r="W460" s="48"/>
      <c r="X460" s="32"/>
      <c r="Z460" s="32"/>
    </row>
    <row r="461" spans="23:26" ht="15" customHeight="1">
      <c r="W461" s="48"/>
      <c r="X461" s="32"/>
      <c r="Z461" s="32"/>
    </row>
    <row r="462" spans="23:26" ht="15" customHeight="1">
      <c r="W462" s="48"/>
      <c r="X462" s="32"/>
      <c r="Z462" s="32"/>
    </row>
    <row r="463" spans="23:26" ht="15" customHeight="1">
      <c r="W463" s="48"/>
      <c r="X463" s="32"/>
      <c r="Z463" s="32"/>
    </row>
    <row r="464" spans="23:26" ht="15" customHeight="1">
      <c r="W464" s="48"/>
      <c r="X464" s="32"/>
      <c r="Z464" s="32"/>
    </row>
    <row r="465" spans="23:26" ht="15" customHeight="1">
      <c r="W465" s="48"/>
      <c r="X465" s="32"/>
      <c r="Z465" s="32"/>
    </row>
    <row r="466" spans="23:26" ht="15" customHeight="1">
      <c r="W466" s="48"/>
      <c r="X466" s="32"/>
      <c r="Z466" s="32"/>
    </row>
    <row r="467" spans="23:26" ht="15" customHeight="1">
      <c r="W467" s="48"/>
      <c r="X467" s="32"/>
      <c r="Z467" s="32"/>
    </row>
    <row r="468" spans="23:26" ht="15" customHeight="1">
      <c r="W468" s="48"/>
      <c r="X468" s="32"/>
      <c r="Z468" s="32"/>
    </row>
    <row r="469" spans="23:26" ht="15" customHeight="1">
      <c r="W469" s="48"/>
      <c r="X469" s="32"/>
      <c r="Z469" s="32"/>
    </row>
    <row r="470" spans="23:26" ht="15" customHeight="1">
      <c r="W470" s="48"/>
      <c r="X470" s="32"/>
      <c r="Z470" s="32"/>
    </row>
    <row r="471" spans="23:26" ht="15" customHeight="1">
      <c r="W471" s="48"/>
      <c r="X471" s="32"/>
      <c r="Z471" s="32"/>
    </row>
    <row r="472" spans="23:26" ht="15" customHeight="1">
      <c r="W472" s="48"/>
      <c r="X472" s="32"/>
      <c r="Z472" s="32"/>
    </row>
    <row r="473" spans="23:26" ht="15" customHeight="1">
      <c r="W473" s="48"/>
      <c r="X473" s="32"/>
      <c r="Z473" s="32"/>
    </row>
    <row r="474" spans="23:26" ht="15" customHeight="1">
      <c r="W474" s="48"/>
      <c r="X474" s="32"/>
      <c r="Z474" s="32"/>
    </row>
    <row r="475" spans="23:26" ht="15" customHeight="1">
      <c r="W475" s="48"/>
      <c r="X475" s="32"/>
      <c r="Z475" s="32"/>
    </row>
    <row r="476" spans="23:26" ht="15" customHeight="1">
      <c r="W476" s="48"/>
      <c r="X476" s="32"/>
      <c r="Z476" s="32"/>
    </row>
    <row r="477" spans="23:26" ht="15" customHeight="1">
      <c r="W477" s="48"/>
      <c r="X477" s="32"/>
      <c r="Z477" s="32"/>
    </row>
    <row r="478" spans="23:26" ht="15" customHeight="1">
      <c r="W478" s="48"/>
      <c r="X478" s="32"/>
      <c r="Z478" s="32"/>
    </row>
    <row r="479" spans="23:26" ht="15" customHeight="1">
      <c r="W479" s="48"/>
      <c r="X479" s="32"/>
      <c r="Z479" s="32"/>
    </row>
    <row r="480" spans="23:26" ht="15" customHeight="1">
      <c r="W480" s="48"/>
      <c r="X480" s="32"/>
      <c r="Z480" s="32"/>
    </row>
    <row r="481" spans="23:26" ht="15" customHeight="1">
      <c r="W481" s="48"/>
      <c r="X481" s="32"/>
      <c r="Z481" s="32"/>
    </row>
    <row r="482" spans="23:26" ht="15" customHeight="1">
      <c r="W482" s="48"/>
      <c r="X482" s="32"/>
      <c r="Z482" s="32"/>
    </row>
    <row r="483" spans="23:26" ht="15" customHeight="1">
      <c r="W483" s="48"/>
      <c r="X483" s="32"/>
      <c r="Z483" s="32"/>
    </row>
    <row r="484" spans="23:26" ht="15" customHeight="1">
      <c r="W484" s="48"/>
      <c r="X484" s="32"/>
      <c r="Z484" s="32"/>
    </row>
    <row r="485" spans="23:26" ht="15" customHeight="1">
      <c r="W485" s="48"/>
      <c r="X485" s="32"/>
      <c r="Z485" s="32"/>
    </row>
    <row r="486" spans="23:26" ht="15" customHeight="1">
      <c r="W486" s="48"/>
      <c r="X486" s="32"/>
      <c r="Z486" s="32"/>
    </row>
    <row r="487" spans="23:26" ht="15" customHeight="1">
      <c r="W487" s="48"/>
      <c r="X487" s="32"/>
      <c r="Z487" s="32"/>
    </row>
    <row r="488" spans="23:26" ht="15" customHeight="1">
      <c r="W488" s="48"/>
      <c r="X488" s="32"/>
      <c r="Z488" s="32"/>
    </row>
    <row r="489" spans="23:26" ht="15" customHeight="1">
      <c r="W489" s="48"/>
      <c r="X489" s="32"/>
      <c r="Z489" s="32"/>
    </row>
    <row r="490" spans="23:26" ht="15" customHeight="1">
      <c r="W490" s="48"/>
      <c r="X490" s="32"/>
      <c r="Z490" s="32"/>
    </row>
    <row r="491" spans="23:26" ht="15" customHeight="1">
      <c r="W491" s="48"/>
      <c r="X491" s="32"/>
      <c r="Z491" s="32"/>
    </row>
    <row r="492" spans="23:26" ht="15" customHeight="1">
      <c r="W492" s="48"/>
      <c r="X492" s="32"/>
      <c r="Z492" s="32"/>
    </row>
    <row r="493" spans="23:26" ht="15" customHeight="1">
      <c r="W493" s="48"/>
      <c r="X493" s="32"/>
      <c r="Z493" s="32"/>
    </row>
    <row r="494" spans="23:26" ht="15" customHeight="1">
      <c r="W494" s="48"/>
      <c r="X494" s="32"/>
      <c r="Z494" s="32"/>
    </row>
    <row r="495" spans="23:26" ht="15" customHeight="1">
      <c r="W495" s="48"/>
      <c r="X495" s="32"/>
      <c r="Z495" s="32"/>
    </row>
    <row r="496" spans="23:26" ht="15" customHeight="1">
      <c r="W496" s="48"/>
      <c r="X496" s="32"/>
      <c r="Z496" s="32"/>
    </row>
    <row r="497" spans="23:26" ht="15" customHeight="1">
      <c r="W497" s="48"/>
      <c r="X497" s="32"/>
      <c r="Z497" s="32"/>
    </row>
    <row r="498" spans="23:26" ht="15" customHeight="1">
      <c r="W498" s="48"/>
      <c r="X498" s="32"/>
      <c r="Z498" s="32"/>
    </row>
    <row r="499" spans="23:26" ht="15" customHeight="1">
      <c r="W499" s="48"/>
      <c r="X499" s="32"/>
      <c r="Z499" s="32"/>
    </row>
    <row r="500" spans="23:26" ht="15" customHeight="1">
      <c r="W500" s="48"/>
      <c r="X500" s="32"/>
      <c r="Z500" s="32"/>
    </row>
    <row r="501" spans="23:26" ht="15" customHeight="1">
      <c r="W501" s="48"/>
      <c r="X501" s="32"/>
      <c r="Z501" s="32"/>
    </row>
    <row r="502" spans="23:26" ht="15" customHeight="1">
      <c r="W502" s="48"/>
      <c r="X502" s="32"/>
      <c r="Z502" s="32"/>
    </row>
    <row r="503" spans="23:26" ht="15" customHeight="1">
      <c r="W503" s="48"/>
      <c r="X503" s="32"/>
      <c r="Z503" s="32"/>
    </row>
    <row r="504" spans="23:26" ht="15" customHeight="1">
      <c r="W504" s="48"/>
      <c r="X504" s="32"/>
      <c r="Z504" s="32"/>
    </row>
    <row r="505" spans="23:26" ht="15" customHeight="1">
      <c r="W505" s="48"/>
      <c r="X505" s="32"/>
      <c r="Z505" s="32"/>
    </row>
    <row r="506" spans="23:26" ht="15" customHeight="1">
      <c r="W506" s="48"/>
      <c r="X506" s="32"/>
      <c r="Z506" s="32"/>
    </row>
    <row r="507" spans="23:26" ht="15" customHeight="1">
      <c r="W507" s="48"/>
      <c r="X507" s="32"/>
      <c r="Z507" s="32"/>
    </row>
    <row r="508" spans="23:26" ht="15" customHeight="1">
      <c r="W508" s="48"/>
      <c r="X508" s="32"/>
      <c r="Z508" s="32"/>
    </row>
    <row r="509" spans="23:26" ht="15" customHeight="1">
      <c r="W509" s="48"/>
      <c r="X509" s="32"/>
      <c r="Z509" s="32"/>
    </row>
    <row r="510" spans="23:26" ht="15" customHeight="1">
      <c r="W510" s="48"/>
      <c r="X510" s="32"/>
      <c r="Z510" s="32"/>
    </row>
    <row r="511" spans="23:26" ht="15" customHeight="1">
      <c r="W511" s="48"/>
      <c r="X511" s="32"/>
      <c r="Z511" s="32"/>
    </row>
    <row r="512" spans="23:26" ht="15" customHeight="1">
      <c r="W512" s="48"/>
      <c r="X512" s="32"/>
      <c r="Z512" s="32"/>
    </row>
    <row r="513" spans="23:26" ht="15" customHeight="1">
      <c r="W513" s="48"/>
      <c r="X513" s="32"/>
      <c r="Z513" s="32"/>
    </row>
    <row r="514" spans="23:26" ht="15" customHeight="1">
      <c r="W514" s="48"/>
      <c r="X514" s="32"/>
      <c r="Z514" s="32"/>
    </row>
    <row r="515" spans="23:26" ht="15" customHeight="1">
      <c r="W515" s="48"/>
      <c r="X515" s="32"/>
      <c r="Z515" s="32"/>
    </row>
    <row r="516" spans="23:26" ht="15" customHeight="1">
      <c r="W516" s="48"/>
      <c r="X516" s="32"/>
      <c r="Z516" s="32"/>
    </row>
    <row r="517" spans="23:26" ht="15" customHeight="1">
      <c r="W517" s="48"/>
      <c r="X517" s="32"/>
      <c r="Z517" s="32"/>
    </row>
    <row r="518" spans="23:26" ht="15" customHeight="1">
      <c r="W518" s="48"/>
      <c r="X518" s="32"/>
      <c r="Z518" s="32"/>
    </row>
    <row r="519" spans="23:26" ht="15" customHeight="1">
      <c r="W519" s="48"/>
      <c r="X519" s="32"/>
      <c r="Z519" s="32"/>
    </row>
    <row r="520" spans="23:26" ht="15" customHeight="1">
      <c r="W520" s="48"/>
      <c r="X520" s="32"/>
      <c r="Z520" s="32"/>
    </row>
    <row r="521" spans="23:26" ht="15" customHeight="1">
      <c r="W521" s="48"/>
      <c r="X521" s="32"/>
      <c r="Z521" s="32"/>
    </row>
    <row r="522" spans="23:26" ht="15" customHeight="1">
      <c r="W522" s="48"/>
      <c r="X522" s="32"/>
      <c r="Z522" s="32"/>
    </row>
    <row r="523" spans="23:26" ht="15" customHeight="1">
      <c r="W523" s="48"/>
      <c r="X523" s="32"/>
      <c r="Z523" s="32"/>
    </row>
    <row r="524" spans="23:26" ht="15" customHeight="1">
      <c r="W524" s="48"/>
      <c r="X524" s="32"/>
      <c r="Z524" s="32"/>
    </row>
    <row r="525" spans="23:26" ht="15" customHeight="1">
      <c r="W525" s="48"/>
      <c r="X525" s="32"/>
      <c r="Z525" s="32"/>
    </row>
    <row r="526" spans="23:26" ht="15" customHeight="1">
      <c r="W526" s="48"/>
      <c r="X526" s="32"/>
      <c r="Z526" s="32"/>
    </row>
    <row r="527" spans="23:26" ht="15" customHeight="1">
      <c r="W527" s="48"/>
      <c r="X527" s="32"/>
      <c r="Z527" s="32"/>
    </row>
    <row r="528" spans="23:26" ht="15" customHeight="1">
      <c r="W528" s="48"/>
      <c r="X528" s="32"/>
      <c r="Z528" s="32"/>
    </row>
    <row r="529" spans="23:26" ht="15" customHeight="1">
      <c r="W529" s="48"/>
      <c r="X529" s="32"/>
      <c r="Z529" s="32"/>
    </row>
    <row r="530" spans="23:26" ht="15" customHeight="1">
      <c r="W530" s="48"/>
      <c r="X530" s="32"/>
      <c r="Z530" s="32"/>
    </row>
    <row r="531" spans="23:26" ht="15" customHeight="1">
      <c r="W531" s="48"/>
      <c r="X531" s="32"/>
      <c r="Z531" s="32"/>
    </row>
    <row r="532" spans="23:26" ht="15" customHeight="1">
      <c r="W532" s="48"/>
      <c r="X532" s="32"/>
      <c r="Z532" s="32"/>
    </row>
    <row r="533" spans="23:26" ht="15" customHeight="1">
      <c r="W533" s="48"/>
      <c r="X533" s="32"/>
      <c r="Z533" s="32"/>
    </row>
    <row r="534" spans="23:26" ht="15" customHeight="1">
      <c r="W534" s="48"/>
      <c r="X534" s="32"/>
      <c r="Z534" s="32"/>
    </row>
    <row r="535" spans="23:26" ht="15" customHeight="1">
      <c r="W535" s="48"/>
      <c r="X535" s="32"/>
      <c r="Z535" s="32"/>
    </row>
    <row r="536" spans="23:26" ht="15" customHeight="1">
      <c r="W536" s="48"/>
      <c r="X536" s="32"/>
      <c r="Z536" s="32"/>
    </row>
    <row r="537" spans="23:26" ht="15" customHeight="1">
      <c r="W537" s="48"/>
      <c r="X537" s="32"/>
      <c r="Z537" s="32"/>
    </row>
    <row r="538" spans="23:26" ht="15" customHeight="1">
      <c r="W538" s="48"/>
      <c r="X538" s="32"/>
      <c r="Z538" s="32"/>
    </row>
    <row r="539" spans="23:26" ht="15" customHeight="1">
      <c r="W539" s="48"/>
      <c r="X539" s="32"/>
      <c r="Z539" s="32"/>
    </row>
    <row r="540" spans="23:26" ht="15" customHeight="1">
      <c r="W540" s="48"/>
      <c r="X540" s="32"/>
      <c r="Z540" s="32"/>
    </row>
    <row r="541" spans="23:26" ht="15" customHeight="1">
      <c r="W541" s="48"/>
      <c r="X541" s="32"/>
      <c r="Z541" s="32"/>
    </row>
    <row r="542" spans="23:26" ht="15" customHeight="1">
      <c r="W542" s="48"/>
      <c r="X542" s="32"/>
      <c r="Z542" s="32"/>
    </row>
    <row r="543" spans="23:26" ht="15" customHeight="1">
      <c r="W543" s="48"/>
      <c r="X543" s="32"/>
      <c r="Z543" s="32"/>
    </row>
    <row r="544" spans="23:26" ht="15" customHeight="1">
      <c r="W544" s="48"/>
      <c r="X544" s="32"/>
      <c r="Z544" s="32"/>
    </row>
    <row r="545" spans="23:26" ht="15" customHeight="1">
      <c r="W545" s="48"/>
      <c r="X545" s="32"/>
      <c r="Z545" s="32"/>
    </row>
    <row r="546" spans="23:26" ht="15" customHeight="1">
      <c r="W546" s="48"/>
      <c r="X546" s="32"/>
      <c r="Z546" s="32"/>
    </row>
    <row r="547" spans="23:26" ht="15" customHeight="1">
      <c r="W547" s="48"/>
      <c r="X547" s="32"/>
      <c r="Z547" s="32"/>
    </row>
    <row r="548" spans="23:26" ht="15" customHeight="1">
      <c r="W548" s="48"/>
      <c r="X548" s="32"/>
      <c r="Z548" s="32"/>
    </row>
    <row r="549" spans="23:26" ht="15" customHeight="1">
      <c r="W549" s="48"/>
      <c r="X549" s="32"/>
      <c r="Z549" s="32"/>
    </row>
    <row r="550" spans="23:26" ht="15" customHeight="1">
      <c r="W550" s="48"/>
      <c r="X550" s="32"/>
      <c r="Z550" s="32"/>
    </row>
    <row r="551" spans="23:26" ht="15" customHeight="1">
      <c r="W551" s="48"/>
      <c r="X551" s="32"/>
      <c r="Z551" s="32"/>
    </row>
    <row r="552" spans="23:26" ht="15" customHeight="1">
      <c r="W552" s="48"/>
      <c r="X552" s="32"/>
      <c r="Z552" s="32"/>
    </row>
    <row r="553" spans="23:26" ht="15" customHeight="1">
      <c r="W553" s="48"/>
      <c r="X553" s="32"/>
      <c r="Z553" s="32"/>
    </row>
    <row r="554" spans="23:26" ht="15" customHeight="1">
      <c r="W554" s="48"/>
      <c r="X554" s="32"/>
      <c r="Z554" s="32"/>
    </row>
    <row r="555" spans="23:26" ht="15" customHeight="1">
      <c r="W555" s="48"/>
      <c r="X555" s="32"/>
      <c r="Z555" s="32"/>
    </row>
    <row r="556" spans="23:26" ht="15" customHeight="1">
      <c r="W556" s="48"/>
      <c r="X556" s="32"/>
      <c r="Z556" s="32"/>
    </row>
    <row r="557" spans="23:26" ht="15" customHeight="1">
      <c r="W557" s="48"/>
      <c r="X557" s="32"/>
      <c r="Z557" s="32"/>
    </row>
    <row r="558" spans="23:26" ht="15" customHeight="1">
      <c r="W558" s="48"/>
      <c r="X558" s="32"/>
      <c r="Z558" s="32"/>
    </row>
    <row r="559" spans="23:26" ht="15" customHeight="1">
      <c r="W559" s="48"/>
      <c r="X559" s="32"/>
      <c r="Z559" s="32"/>
    </row>
    <row r="560" spans="23:26" ht="15" customHeight="1">
      <c r="W560" s="48"/>
      <c r="X560" s="32"/>
      <c r="Z560" s="32"/>
    </row>
    <row r="561" spans="23:26" ht="15" customHeight="1">
      <c r="W561" s="48"/>
      <c r="X561" s="32"/>
      <c r="Z561" s="32"/>
    </row>
    <row r="562" spans="23:26" ht="15" customHeight="1">
      <c r="W562" s="48"/>
      <c r="X562" s="32"/>
      <c r="Z562" s="32"/>
    </row>
    <row r="563" spans="23:26" ht="15" customHeight="1">
      <c r="W563" s="48"/>
      <c r="X563" s="32"/>
      <c r="Z563" s="32"/>
    </row>
    <row r="564" spans="23:26" ht="15" customHeight="1">
      <c r="W564" s="48"/>
      <c r="X564" s="32"/>
      <c r="Z564" s="32"/>
    </row>
    <row r="565" spans="23:26" ht="15" customHeight="1">
      <c r="W565" s="48"/>
      <c r="X565" s="32"/>
      <c r="Z565" s="32"/>
    </row>
    <row r="566" spans="23:26" ht="15" customHeight="1">
      <c r="W566" s="48"/>
      <c r="X566" s="32"/>
      <c r="Z566" s="32"/>
    </row>
    <row r="567" spans="23:26" ht="15" customHeight="1">
      <c r="W567" s="48"/>
      <c r="X567" s="32"/>
      <c r="Z567" s="32"/>
    </row>
    <row r="568" spans="23:26" ht="15" customHeight="1">
      <c r="W568" s="48"/>
      <c r="X568" s="32"/>
      <c r="Z568" s="32"/>
    </row>
    <row r="569" spans="23:26" ht="15" customHeight="1">
      <c r="W569" s="48"/>
      <c r="X569" s="32"/>
      <c r="Z569" s="32"/>
    </row>
    <row r="570" spans="23:26" ht="15" customHeight="1">
      <c r="W570" s="48"/>
      <c r="X570" s="32"/>
      <c r="Z570" s="32"/>
    </row>
    <row r="571" spans="23:26" ht="15" customHeight="1">
      <c r="W571" s="48"/>
      <c r="X571" s="32"/>
      <c r="Z571" s="32"/>
    </row>
    <row r="572" spans="23:26" ht="15" customHeight="1">
      <c r="W572" s="48"/>
      <c r="X572" s="32"/>
      <c r="Z572" s="32"/>
    </row>
    <row r="573" spans="23:26" ht="15" customHeight="1">
      <c r="W573" s="48"/>
      <c r="X573" s="32"/>
      <c r="Z573" s="32"/>
    </row>
    <row r="574" spans="23:26" ht="15" customHeight="1">
      <c r="W574" s="48"/>
      <c r="X574" s="32"/>
      <c r="Z574" s="32"/>
    </row>
    <row r="575" spans="23:26" ht="15" customHeight="1">
      <c r="W575" s="48"/>
      <c r="X575" s="32"/>
      <c r="Z575" s="32"/>
    </row>
    <row r="576" spans="23:26" ht="15" customHeight="1">
      <c r="W576" s="48"/>
      <c r="X576" s="32"/>
      <c r="Z576" s="32"/>
    </row>
    <row r="577" spans="23:26" ht="15" customHeight="1">
      <c r="W577" s="48"/>
      <c r="X577" s="32"/>
      <c r="Z577" s="32"/>
    </row>
    <row r="578" spans="23:26" ht="15" customHeight="1">
      <c r="W578" s="48"/>
      <c r="X578" s="32"/>
      <c r="Z578" s="32"/>
    </row>
    <row r="579" spans="23:26" ht="15" customHeight="1">
      <c r="W579" s="48"/>
      <c r="X579" s="32"/>
      <c r="Z579" s="32"/>
    </row>
    <row r="580" spans="23:26" ht="15" customHeight="1">
      <c r="W580" s="48"/>
      <c r="X580" s="32"/>
      <c r="Z580" s="32"/>
    </row>
    <row r="581" spans="23:26" ht="15" customHeight="1">
      <c r="W581" s="48"/>
      <c r="X581" s="32"/>
      <c r="Z581" s="32"/>
    </row>
    <row r="582" spans="23:26" ht="15" customHeight="1">
      <c r="W582" s="48"/>
      <c r="X582" s="32"/>
      <c r="Z582" s="32"/>
    </row>
    <row r="583" spans="23:26" ht="15" customHeight="1">
      <c r="W583" s="48"/>
      <c r="X583" s="32"/>
      <c r="Z583" s="32"/>
    </row>
    <row r="584" spans="23:26" ht="15" customHeight="1">
      <c r="W584" s="48"/>
      <c r="X584" s="32"/>
      <c r="Z584" s="32"/>
    </row>
    <row r="585" spans="23:26" ht="15" customHeight="1">
      <c r="W585" s="48"/>
      <c r="X585" s="32"/>
      <c r="Z585" s="32"/>
    </row>
    <row r="586" spans="23:26" ht="15" customHeight="1">
      <c r="W586" s="48"/>
      <c r="X586" s="32"/>
      <c r="Z586" s="32"/>
    </row>
    <row r="587" spans="23:26" ht="15" customHeight="1">
      <c r="W587" s="48"/>
      <c r="X587" s="32"/>
      <c r="Z587" s="32"/>
    </row>
    <row r="588" spans="23:26" ht="15" customHeight="1">
      <c r="W588" s="48"/>
      <c r="X588" s="32"/>
      <c r="Z588" s="32"/>
    </row>
    <row r="589" spans="23:26" ht="15" customHeight="1">
      <c r="W589" s="48"/>
      <c r="X589" s="32"/>
      <c r="Z589" s="32"/>
    </row>
    <row r="590" spans="23:26" ht="15" customHeight="1">
      <c r="W590" s="48"/>
      <c r="X590" s="32"/>
      <c r="Z590" s="32"/>
    </row>
    <row r="591" spans="23:26" ht="15" customHeight="1">
      <c r="W591" s="48"/>
      <c r="X591" s="32"/>
      <c r="Z591" s="32"/>
    </row>
    <row r="592" spans="23:26" ht="15" customHeight="1">
      <c r="W592" s="48"/>
      <c r="X592" s="32"/>
      <c r="Z592" s="32"/>
    </row>
    <row r="593" spans="23:26" ht="15" customHeight="1">
      <c r="W593" s="48"/>
      <c r="X593" s="32"/>
      <c r="Z593" s="32"/>
    </row>
    <row r="594" spans="23:26" ht="15" customHeight="1">
      <c r="W594" s="48"/>
      <c r="X594" s="32"/>
      <c r="Z594" s="32"/>
    </row>
    <row r="595" spans="23:26" ht="15" customHeight="1">
      <c r="W595" s="48"/>
      <c r="X595" s="32"/>
      <c r="Z595" s="32"/>
    </row>
    <row r="596" spans="23:26" ht="15" customHeight="1">
      <c r="W596" s="48"/>
      <c r="X596" s="32"/>
      <c r="Z596" s="32"/>
    </row>
    <row r="597" spans="23:26" ht="15" customHeight="1">
      <c r="W597" s="48"/>
      <c r="X597" s="32"/>
      <c r="Z597" s="32"/>
    </row>
    <row r="598" spans="23:26" ht="15" customHeight="1">
      <c r="W598" s="48"/>
      <c r="X598" s="32"/>
      <c r="Z598" s="32"/>
    </row>
    <row r="599" spans="23:26" ht="15" customHeight="1">
      <c r="W599" s="48"/>
      <c r="X599" s="32"/>
      <c r="Z599" s="32"/>
    </row>
    <row r="600" spans="23:26" ht="15" customHeight="1">
      <c r="W600" s="48"/>
      <c r="X600" s="32"/>
      <c r="Z600" s="32"/>
    </row>
    <row r="601" spans="23:26" ht="15" customHeight="1">
      <c r="W601" s="48"/>
      <c r="X601" s="32"/>
      <c r="Z601" s="32"/>
    </row>
    <row r="602" spans="23:26" ht="15" customHeight="1">
      <c r="W602" s="48"/>
      <c r="X602" s="32"/>
      <c r="Z602" s="32"/>
    </row>
    <row r="603" spans="23:26" ht="15" customHeight="1">
      <c r="W603" s="48"/>
      <c r="X603" s="32"/>
      <c r="Z603" s="32"/>
    </row>
    <row r="604" spans="23:26" ht="15" customHeight="1">
      <c r="W604" s="48"/>
      <c r="X604" s="32"/>
      <c r="Z604" s="32"/>
    </row>
    <row r="605" spans="23:26" ht="15" customHeight="1">
      <c r="W605" s="48"/>
      <c r="X605" s="32"/>
      <c r="Z605" s="32"/>
    </row>
    <row r="606" spans="23:26" ht="15" customHeight="1">
      <c r="W606" s="48"/>
      <c r="X606" s="32"/>
      <c r="Z606" s="32"/>
    </row>
    <row r="607" spans="23:26" ht="15" customHeight="1">
      <c r="W607" s="48"/>
      <c r="X607" s="32"/>
      <c r="Z607" s="32"/>
    </row>
    <row r="608" spans="23:26" ht="15" customHeight="1">
      <c r="W608" s="48"/>
      <c r="X608" s="32"/>
      <c r="Z608" s="32"/>
    </row>
    <row r="609" spans="23:26" ht="15" customHeight="1">
      <c r="W609" s="48"/>
      <c r="X609" s="32"/>
      <c r="Z609" s="32"/>
    </row>
    <row r="610" spans="23:26" ht="15" customHeight="1">
      <c r="W610" s="48"/>
      <c r="X610" s="32"/>
      <c r="Z610" s="32"/>
    </row>
    <row r="611" spans="23:26" ht="15" customHeight="1">
      <c r="W611" s="48"/>
      <c r="X611" s="32"/>
      <c r="Z611" s="32"/>
    </row>
    <row r="612" spans="23:26" ht="15" customHeight="1">
      <c r="W612" s="48"/>
      <c r="X612" s="32"/>
      <c r="Z612" s="32"/>
    </row>
    <row r="613" spans="23:26" ht="15" customHeight="1">
      <c r="W613" s="48"/>
      <c r="X613" s="32"/>
      <c r="Z613" s="32"/>
    </row>
    <row r="614" spans="23:26" ht="15" customHeight="1">
      <c r="W614" s="48"/>
      <c r="X614" s="32"/>
      <c r="Z614" s="32"/>
    </row>
    <row r="615" spans="23:26" ht="15" customHeight="1">
      <c r="W615" s="48"/>
      <c r="X615" s="32"/>
      <c r="Z615" s="32"/>
    </row>
    <row r="616" spans="23:26" ht="15" customHeight="1">
      <c r="W616" s="48"/>
      <c r="X616" s="32"/>
      <c r="Z616" s="32"/>
    </row>
    <row r="617" spans="23:26" ht="15" customHeight="1">
      <c r="W617" s="48"/>
      <c r="X617" s="32"/>
      <c r="Z617" s="32"/>
    </row>
    <row r="618" spans="23:26" ht="15" customHeight="1">
      <c r="W618" s="48"/>
      <c r="X618" s="32"/>
      <c r="Z618" s="32"/>
    </row>
    <row r="619" spans="23:26" ht="15" customHeight="1">
      <c r="W619" s="48"/>
      <c r="X619" s="32"/>
      <c r="Z619" s="32"/>
    </row>
    <row r="620" spans="23:26" ht="15" customHeight="1">
      <c r="W620" s="48"/>
      <c r="X620" s="32"/>
      <c r="Z620" s="32"/>
    </row>
    <row r="621" spans="23:26" ht="15" customHeight="1">
      <c r="W621" s="48"/>
      <c r="X621" s="32"/>
      <c r="Z621" s="32"/>
    </row>
    <row r="622" spans="23:26" ht="15" customHeight="1">
      <c r="W622" s="48"/>
      <c r="X622" s="32"/>
      <c r="Z622" s="32"/>
    </row>
    <row r="623" spans="23:26" ht="15" customHeight="1">
      <c r="W623" s="48"/>
      <c r="X623" s="32"/>
      <c r="Z623" s="32"/>
    </row>
    <row r="624" spans="23:26" ht="15" customHeight="1">
      <c r="W624" s="48"/>
      <c r="X624" s="32"/>
      <c r="Z624" s="32"/>
    </row>
    <row r="625" spans="23:26" ht="15" customHeight="1">
      <c r="W625" s="48"/>
      <c r="X625" s="32"/>
      <c r="Z625" s="32"/>
    </row>
    <row r="626" spans="23:26" ht="15" customHeight="1">
      <c r="W626" s="48"/>
      <c r="X626" s="32"/>
      <c r="Z626" s="32"/>
    </row>
    <row r="627" spans="23:26" ht="15" customHeight="1">
      <c r="W627" s="48"/>
      <c r="X627" s="32"/>
      <c r="Z627" s="32"/>
    </row>
    <row r="628" spans="23:26" ht="15" customHeight="1">
      <c r="W628" s="48"/>
      <c r="X628" s="32"/>
      <c r="Z628" s="32"/>
    </row>
    <row r="629" spans="23:26" ht="15" customHeight="1">
      <c r="W629" s="48"/>
      <c r="X629" s="32"/>
      <c r="Z629" s="32"/>
    </row>
    <row r="630" spans="23:26" ht="15" customHeight="1">
      <c r="W630" s="48"/>
      <c r="X630" s="32"/>
      <c r="Z630" s="32"/>
    </row>
    <row r="631" spans="23:26" ht="15" customHeight="1">
      <c r="W631" s="48"/>
      <c r="X631" s="32"/>
      <c r="Z631" s="32"/>
    </row>
    <row r="632" spans="23:26" ht="15" customHeight="1">
      <c r="W632" s="48"/>
      <c r="X632" s="32"/>
      <c r="Z632" s="32"/>
    </row>
    <row r="633" spans="23:26" ht="15" customHeight="1">
      <c r="W633" s="48"/>
      <c r="X633" s="32"/>
      <c r="Z633" s="32"/>
    </row>
    <row r="634" spans="23:26" ht="15" customHeight="1">
      <c r="W634" s="48"/>
      <c r="X634" s="32"/>
      <c r="Z634" s="32"/>
    </row>
    <row r="635" spans="23:26" ht="15" customHeight="1">
      <c r="W635" s="48"/>
      <c r="X635" s="32"/>
      <c r="Z635" s="32"/>
    </row>
    <row r="636" spans="23:26" ht="15" customHeight="1">
      <c r="W636" s="48"/>
      <c r="X636" s="32"/>
      <c r="Z636" s="32"/>
    </row>
    <row r="637" spans="23:26" ht="15" customHeight="1">
      <c r="W637" s="48"/>
      <c r="X637" s="32"/>
      <c r="Z637" s="32"/>
    </row>
    <row r="638" spans="23:26" ht="15" customHeight="1">
      <c r="W638" s="48"/>
      <c r="X638" s="32"/>
      <c r="Z638" s="32"/>
    </row>
    <row r="639" spans="23:26" ht="15" customHeight="1">
      <c r="W639" s="48"/>
      <c r="X639" s="32"/>
      <c r="Z639" s="32"/>
    </row>
    <row r="640" spans="23:26" ht="15" customHeight="1">
      <c r="W640" s="48"/>
      <c r="X640" s="32"/>
      <c r="Z640" s="32"/>
    </row>
    <row r="641" spans="23:26" ht="15" customHeight="1">
      <c r="W641" s="48"/>
      <c r="X641" s="32"/>
      <c r="Z641" s="32"/>
    </row>
    <row r="642" spans="23:26" ht="15" customHeight="1">
      <c r="W642" s="48"/>
      <c r="X642" s="32"/>
      <c r="Z642" s="32"/>
    </row>
    <row r="643" spans="23:26" ht="15" customHeight="1">
      <c r="W643" s="48"/>
      <c r="X643" s="32"/>
      <c r="Z643" s="32"/>
    </row>
    <row r="644" spans="23:26" ht="15" customHeight="1">
      <c r="W644" s="48"/>
      <c r="X644" s="32"/>
      <c r="Z644" s="32"/>
    </row>
    <row r="645" spans="23:26" ht="15" customHeight="1">
      <c r="W645" s="48"/>
      <c r="X645" s="32"/>
      <c r="Z645" s="32"/>
    </row>
    <row r="646" spans="23:26" ht="15" customHeight="1">
      <c r="W646" s="48"/>
      <c r="X646" s="32"/>
      <c r="Z646" s="32"/>
    </row>
    <row r="647" spans="23:26" ht="15" customHeight="1">
      <c r="W647" s="48"/>
      <c r="X647" s="32"/>
      <c r="Z647" s="32"/>
    </row>
    <row r="648" spans="23:26" ht="15" customHeight="1">
      <c r="W648" s="48"/>
      <c r="X648" s="32"/>
      <c r="Z648" s="32"/>
    </row>
    <row r="649" spans="23:26" ht="15" customHeight="1">
      <c r="W649" s="48"/>
      <c r="X649" s="32"/>
      <c r="Z649" s="32"/>
    </row>
    <row r="650" spans="23:26" ht="15" customHeight="1">
      <c r="W650" s="48"/>
      <c r="X650" s="32"/>
      <c r="Z650" s="32"/>
    </row>
    <row r="651" spans="23:26" ht="15" customHeight="1">
      <c r="W651" s="48"/>
      <c r="X651" s="32"/>
      <c r="Z651" s="32"/>
    </row>
    <row r="652" spans="23:26" ht="15" customHeight="1">
      <c r="W652" s="48"/>
      <c r="X652" s="32"/>
      <c r="Z652" s="32"/>
    </row>
    <row r="653" spans="23:26" ht="15" customHeight="1">
      <c r="W653" s="48"/>
      <c r="X653" s="32"/>
      <c r="Z653" s="32"/>
    </row>
    <row r="654" spans="23:26" ht="15" customHeight="1">
      <c r="W654" s="48"/>
      <c r="X654" s="32"/>
      <c r="Z654" s="32"/>
    </row>
    <row r="655" spans="23:26" ht="15" customHeight="1">
      <c r="W655" s="48"/>
      <c r="X655" s="32"/>
      <c r="Z655" s="32"/>
    </row>
    <row r="656" spans="23:26" ht="15" customHeight="1">
      <c r="W656" s="48"/>
      <c r="X656" s="32"/>
      <c r="Z656" s="32"/>
    </row>
    <row r="657" spans="23:26" ht="15" customHeight="1">
      <c r="W657" s="48"/>
      <c r="X657" s="32"/>
      <c r="Z657" s="32"/>
    </row>
    <row r="658" spans="23:26" ht="15" customHeight="1">
      <c r="W658" s="48"/>
      <c r="X658" s="32"/>
      <c r="Z658" s="32"/>
    </row>
    <row r="659" spans="23:26" ht="15" customHeight="1">
      <c r="W659" s="48"/>
      <c r="X659" s="32"/>
      <c r="Z659" s="32"/>
    </row>
    <row r="660" spans="23:26" ht="15" customHeight="1">
      <c r="W660" s="48"/>
      <c r="X660" s="32"/>
      <c r="Z660" s="32"/>
    </row>
    <row r="661" spans="23:26" ht="15" customHeight="1">
      <c r="W661" s="48"/>
      <c r="X661" s="32"/>
      <c r="Z661" s="32"/>
    </row>
    <row r="662" spans="23:26" ht="15" customHeight="1">
      <c r="W662" s="48"/>
      <c r="X662" s="32"/>
      <c r="Z662" s="32"/>
    </row>
    <row r="663" spans="23:26" ht="15" customHeight="1">
      <c r="W663" s="48"/>
      <c r="X663" s="32"/>
      <c r="Z663" s="32"/>
    </row>
    <row r="664" spans="23:26" ht="15" customHeight="1">
      <c r="W664" s="48"/>
      <c r="X664" s="32"/>
      <c r="Z664" s="32"/>
    </row>
    <row r="665" spans="23:26" ht="15" customHeight="1">
      <c r="W665" s="48"/>
      <c r="X665" s="32"/>
      <c r="Z665" s="32"/>
    </row>
    <row r="666" spans="23:26" ht="15" customHeight="1">
      <c r="W666" s="48"/>
      <c r="X666" s="32"/>
      <c r="Z666" s="32"/>
    </row>
    <row r="667" spans="23:26" ht="15" customHeight="1">
      <c r="W667" s="48"/>
      <c r="X667" s="32"/>
      <c r="Z667" s="32"/>
    </row>
    <row r="668" spans="23:26" ht="15" customHeight="1">
      <c r="W668" s="48"/>
      <c r="X668" s="32"/>
      <c r="Z668" s="32"/>
    </row>
    <row r="669" spans="23:26" ht="15" customHeight="1">
      <c r="W669" s="48"/>
      <c r="X669" s="32"/>
      <c r="Z669" s="32"/>
    </row>
    <row r="670" spans="23:26" ht="15" customHeight="1">
      <c r="W670" s="48"/>
      <c r="X670" s="32"/>
      <c r="Z670" s="32"/>
    </row>
    <row r="671" spans="23:26" ht="15" customHeight="1">
      <c r="W671" s="48"/>
      <c r="X671" s="32"/>
      <c r="Z671" s="32"/>
    </row>
    <row r="672" spans="23:26" ht="15" customHeight="1">
      <c r="W672" s="48"/>
      <c r="X672" s="32"/>
      <c r="Z672" s="32"/>
    </row>
    <row r="673" spans="23:26" ht="15" customHeight="1">
      <c r="W673" s="48"/>
      <c r="X673" s="32"/>
      <c r="Z673" s="32"/>
    </row>
    <row r="674" spans="23:26" ht="15" customHeight="1">
      <c r="W674" s="48"/>
      <c r="X674" s="32"/>
      <c r="Z674" s="32"/>
    </row>
    <row r="675" spans="23:26" ht="15" customHeight="1">
      <c r="W675" s="48"/>
      <c r="X675" s="32"/>
      <c r="Z675" s="32"/>
    </row>
    <row r="676" spans="23:26" ht="15" customHeight="1">
      <c r="W676" s="48"/>
      <c r="X676" s="32"/>
      <c r="Z676" s="32"/>
    </row>
    <row r="677" spans="23:26" ht="15" customHeight="1">
      <c r="W677" s="48"/>
      <c r="X677" s="32"/>
      <c r="Z677" s="32"/>
    </row>
    <row r="678" spans="23:26" ht="15" customHeight="1">
      <c r="W678" s="48"/>
      <c r="X678" s="32"/>
      <c r="Z678" s="32"/>
    </row>
    <row r="679" spans="23:26" ht="15" customHeight="1">
      <c r="W679" s="48"/>
      <c r="X679" s="32"/>
      <c r="Z679" s="32"/>
    </row>
    <row r="680" spans="23:26" ht="15" customHeight="1">
      <c r="W680" s="48"/>
      <c r="X680" s="32"/>
      <c r="Z680" s="32"/>
    </row>
    <row r="681" spans="23:26" ht="15" customHeight="1">
      <c r="W681" s="48"/>
      <c r="X681" s="32"/>
      <c r="Z681" s="32"/>
    </row>
    <row r="682" spans="23:26" ht="15" customHeight="1">
      <c r="W682" s="48"/>
      <c r="X682" s="32"/>
      <c r="Z682" s="32"/>
    </row>
    <row r="683" spans="23:26" ht="15" customHeight="1">
      <c r="W683" s="48"/>
      <c r="X683" s="32"/>
      <c r="Z683" s="32"/>
    </row>
    <row r="684" spans="23:26" ht="15" customHeight="1">
      <c r="W684" s="48"/>
      <c r="X684" s="32"/>
      <c r="Z684" s="32"/>
    </row>
    <row r="685" spans="23:26" ht="15" customHeight="1">
      <c r="W685" s="48"/>
      <c r="X685" s="32"/>
      <c r="Z685" s="32"/>
    </row>
    <row r="686" spans="23:26" ht="15" customHeight="1">
      <c r="W686" s="48"/>
      <c r="X686" s="32"/>
      <c r="Z686" s="32"/>
    </row>
    <row r="687" spans="23:26" ht="15" customHeight="1">
      <c r="W687" s="48"/>
      <c r="X687" s="32"/>
      <c r="Z687" s="32"/>
    </row>
    <row r="688" spans="23:26" ht="15" customHeight="1">
      <c r="W688" s="48"/>
      <c r="X688" s="32"/>
      <c r="Z688" s="32"/>
    </row>
    <row r="689" spans="23:26" ht="15" customHeight="1">
      <c r="W689" s="48"/>
      <c r="X689" s="32"/>
      <c r="Z689" s="32"/>
    </row>
    <row r="690" spans="23:26" ht="15" customHeight="1">
      <c r="W690" s="48"/>
      <c r="X690" s="32"/>
      <c r="Z690" s="32"/>
    </row>
    <row r="691" spans="23:26" ht="15" customHeight="1">
      <c r="W691" s="48"/>
      <c r="X691" s="32"/>
      <c r="Z691" s="32"/>
    </row>
    <row r="692" spans="23:26" ht="15" customHeight="1">
      <c r="W692" s="48"/>
      <c r="X692" s="32"/>
      <c r="Z692" s="32"/>
    </row>
    <row r="693" spans="23:26" ht="15" customHeight="1">
      <c r="W693" s="48"/>
      <c r="X693" s="32"/>
      <c r="Z693" s="32"/>
    </row>
    <row r="694" spans="23:26" ht="15" customHeight="1">
      <c r="W694" s="48"/>
      <c r="X694" s="32"/>
      <c r="Z694" s="32"/>
    </row>
    <row r="695" spans="23:26" ht="15" customHeight="1">
      <c r="W695" s="48"/>
      <c r="X695" s="32"/>
      <c r="Z695" s="32"/>
    </row>
    <row r="696" spans="23:26" ht="15" customHeight="1">
      <c r="W696" s="48"/>
      <c r="X696" s="32"/>
      <c r="Z696" s="32"/>
    </row>
    <row r="697" spans="23:26" ht="15" customHeight="1">
      <c r="W697" s="48"/>
      <c r="X697" s="32"/>
      <c r="Z697" s="32"/>
    </row>
    <row r="698" spans="23:26" ht="15" customHeight="1">
      <c r="W698" s="48"/>
      <c r="X698" s="32"/>
      <c r="Z698" s="32"/>
    </row>
    <row r="699" spans="23:26" ht="15" customHeight="1">
      <c r="W699" s="48"/>
      <c r="X699" s="32"/>
      <c r="Z699" s="32"/>
    </row>
    <row r="700" spans="23:26" ht="15" customHeight="1">
      <c r="W700" s="48"/>
      <c r="X700" s="32"/>
      <c r="Z700" s="32"/>
    </row>
    <row r="701" spans="23:26" ht="15" customHeight="1">
      <c r="W701" s="48"/>
      <c r="X701" s="32"/>
      <c r="Z701" s="32"/>
    </row>
    <row r="702" spans="23:26" ht="15" customHeight="1">
      <c r="W702" s="48"/>
      <c r="X702" s="32"/>
      <c r="Z702" s="32"/>
    </row>
    <row r="703" spans="23:26" ht="15" customHeight="1">
      <c r="W703" s="48"/>
      <c r="X703" s="32"/>
      <c r="Z703" s="32"/>
    </row>
    <row r="704" spans="23:26" ht="15" customHeight="1">
      <c r="W704" s="48"/>
      <c r="X704" s="32"/>
      <c r="Z704" s="32"/>
    </row>
    <row r="705" spans="23:26" ht="15" customHeight="1">
      <c r="W705" s="48"/>
      <c r="X705" s="32"/>
      <c r="Z705" s="32"/>
    </row>
    <row r="706" spans="23:26" ht="15" customHeight="1">
      <c r="W706" s="48"/>
      <c r="X706" s="32"/>
      <c r="Z706" s="32"/>
    </row>
    <row r="707" spans="23:26" ht="15" customHeight="1">
      <c r="W707" s="48"/>
      <c r="X707" s="32"/>
      <c r="Z707" s="32"/>
    </row>
    <row r="708" spans="23:26" ht="15" customHeight="1">
      <c r="W708" s="48"/>
      <c r="X708" s="32"/>
      <c r="Z708" s="32"/>
    </row>
    <row r="709" spans="23:26" ht="15" customHeight="1">
      <c r="W709" s="48"/>
      <c r="X709" s="32"/>
      <c r="Z709" s="32"/>
    </row>
    <row r="710" spans="23:26" ht="15" customHeight="1">
      <c r="W710" s="48"/>
      <c r="X710" s="32"/>
      <c r="Z710" s="32"/>
    </row>
    <row r="711" spans="23:26" ht="15" customHeight="1">
      <c r="W711" s="48"/>
      <c r="X711" s="32"/>
      <c r="Z711" s="32"/>
    </row>
    <row r="712" spans="23:26" ht="15" customHeight="1">
      <c r="W712" s="48"/>
      <c r="X712" s="32"/>
      <c r="Z712" s="32"/>
    </row>
    <row r="713" spans="23:26" ht="15" customHeight="1">
      <c r="W713" s="48"/>
      <c r="X713" s="32"/>
      <c r="Z713" s="32"/>
    </row>
    <row r="714" spans="23:26" ht="15" customHeight="1">
      <c r="W714" s="48"/>
      <c r="X714" s="32"/>
      <c r="Z714" s="32"/>
    </row>
    <row r="715" spans="23:26" ht="15" customHeight="1">
      <c r="W715" s="48"/>
      <c r="X715" s="32"/>
      <c r="Z715" s="32"/>
    </row>
    <row r="716" spans="23:26" ht="15" customHeight="1">
      <c r="W716" s="48"/>
      <c r="X716" s="32"/>
      <c r="Z716" s="32"/>
    </row>
    <row r="717" spans="23:26" ht="15" customHeight="1">
      <c r="W717" s="48"/>
      <c r="X717" s="32"/>
      <c r="Z717" s="32"/>
    </row>
    <row r="718" spans="23:26" ht="15" customHeight="1">
      <c r="W718" s="48"/>
      <c r="X718" s="32"/>
      <c r="Z718" s="32"/>
    </row>
    <row r="719" spans="23:26" ht="15" customHeight="1">
      <c r="W719" s="48"/>
      <c r="X719" s="32"/>
      <c r="Z719" s="32"/>
    </row>
    <row r="720" spans="23:26" ht="15" customHeight="1">
      <c r="W720" s="48"/>
      <c r="X720" s="32"/>
      <c r="Z720" s="32"/>
    </row>
    <row r="721" spans="23:26" ht="15" customHeight="1">
      <c r="W721" s="48"/>
      <c r="X721" s="32"/>
      <c r="Z721" s="32"/>
    </row>
    <row r="722" spans="23:26" ht="15" customHeight="1">
      <c r="W722" s="48"/>
      <c r="X722" s="32"/>
      <c r="Z722" s="32"/>
    </row>
    <row r="723" spans="23:26" ht="15" customHeight="1">
      <c r="W723" s="48"/>
      <c r="X723" s="32"/>
      <c r="Z723" s="32"/>
    </row>
    <row r="724" spans="23:26" ht="15" customHeight="1">
      <c r="W724" s="48"/>
      <c r="X724" s="32"/>
      <c r="Z724" s="32"/>
    </row>
    <row r="725" spans="23:26" ht="15" customHeight="1">
      <c r="W725" s="48"/>
      <c r="X725" s="32"/>
      <c r="Z725" s="32"/>
    </row>
    <row r="726" spans="23:26" ht="15" customHeight="1">
      <c r="W726" s="48"/>
      <c r="X726" s="32"/>
      <c r="Z726" s="32"/>
    </row>
    <row r="727" spans="23:26" ht="15" customHeight="1">
      <c r="W727" s="48"/>
      <c r="X727" s="32"/>
      <c r="Z727" s="32"/>
    </row>
    <row r="728" spans="23:26" ht="15" customHeight="1">
      <c r="W728" s="48"/>
      <c r="X728" s="32"/>
      <c r="Z728" s="32"/>
    </row>
    <row r="729" spans="23:26" ht="15" customHeight="1">
      <c r="W729" s="48"/>
      <c r="X729" s="32"/>
      <c r="Z729" s="32"/>
    </row>
    <row r="730" spans="23:26" ht="15" customHeight="1">
      <c r="W730" s="48"/>
      <c r="X730" s="32"/>
      <c r="Z730" s="32"/>
    </row>
    <row r="731" spans="23:26" ht="15" customHeight="1">
      <c r="W731" s="48"/>
      <c r="X731" s="32"/>
      <c r="Z731" s="32"/>
    </row>
    <row r="732" spans="23:26" ht="15" customHeight="1">
      <c r="W732" s="48"/>
      <c r="X732" s="32"/>
      <c r="Z732" s="32"/>
    </row>
    <row r="733" spans="23:26" ht="15" customHeight="1">
      <c r="W733" s="48"/>
      <c r="X733" s="32"/>
      <c r="Z733" s="32"/>
    </row>
    <row r="734" spans="23:26" ht="15" customHeight="1">
      <c r="W734" s="48"/>
      <c r="X734" s="32"/>
      <c r="Z734" s="32"/>
    </row>
    <row r="735" spans="23:26" ht="15" customHeight="1">
      <c r="W735" s="48"/>
      <c r="X735" s="32"/>
      <c r="Z735" s="32"/>
    </row>
    <row r="736" spans="23:26" ht="15" customHeight="1">
      <c r="W736" s="48"/>
      <c r="X736" s="32"/>
      <c r="Z736" s="32"/>
    </row>
    <row r="737" spans="23:26" ht="15" customHeight="1">
      <c r="W737" s="48"/>
      <c r="X737" s="32"/>
      <c r="Z737" s="32"/>
    </row>
    <row r="738" spans="23:26" ht="15" customHeight="1">
      <c r="W738" s="48"/>
      <c r="X738" s="32"/>
      <c r="Z738" s="32"/>
    </row>
    <row r="739" spans="23:26" ht="15" customHeight="1">
      <c r="W739" s="48"/>
      <c r="X739" s="32"/>
      <c r="Z739" s="32"/>
    </row>
    <row r="740" spans="23:26" ht="15" customHeight="1">
      <c r="W740" s="48"/>
      <c r="X740" s="32"/>
      <c r="Z740" s="32"/>
    </row>
    <row r="741" spans="23:26" ht="15" customHeight="1">
      <c r="W741" s="48"/>
      <c r="X741" s="32"/>
      <c r="Z741" s="32"/>
    </row>
    <row r="742" spans="23:26" ht="15" customHeight="1">
      <c r="W742" s="48"/>
      <c r="X742" s="32"/>
      <c r="Z742" s="32"/>
    </row>
    <row r="743" spans="23:26" ht="15" customHeight="1">
      <c r="W743" s="48"/>
      <c r="X743" s="32"/>
      <c r="Z743" s="32"/>
    </row>
    <row r="744" spans="23:26" ht="15" customHeight="1">
      <c r="W744" s="48"/>
      <c r="X744" s="32"/>
      <c r="Z744" s="32"/>
    </row>
    <row r="745" spans="23:26" ht="15" customHeight="1">
      <c r="W745" s="48"/>
      <c r="X745" s="32"/>
      <c r="Z745" s="32"/>
    </row>
    <row r="746" spans="23:26" ht="15" customHeight="1">
      <c r="W746" s="48"/>
      <c r="X746" s="32"/>
      <c r="Z746" s="32"/>
    </row>
    <row r="747" spans="23:26" ht="15" customHeight="1">
      <c r="W747" s="48"/>
      <c r="X747" s="32"/>
      <c r="Z747" s="32"/>
    </row>
    <row r="748" spans="23:26" ht="15" customHeight="1">
      <c r="W748" s="48"/>
      <c r="X748" s="32"/>
      <c r="Z748" s="32"/>
    </row>
    <row r="749" spans="23:26" ht="15" customHeight="1">
      <c r="W749" s="48"/>
      <c r="X749" s="32"/>
      <c r="Z749" s="32"/>
    </row>
    <row r="750" spans="23:26" ht="15" customHeight="1">
      <c r="W750" s="48"/>
      <c r="X750" s="32"/>
      <c r="Z750" s="32"/>
    </row>
    <row r="751" spans="23:26" ht="15" customHeight="1">
      <c r="W751" s="48"/>
      <c r="X751" s="32"/>
      <c r="Z751" s="32"/>
    </row>
    <row r="752" spans="23:26" ht="15" customHeight="1">
      <c r="W752" s="48"/>
      <c r="X752" s="32"/>
      <c r="Z752" s="32"/>
    </row>
    <row r="753" spans="23:26" ht="15" customHeight="1">
      <c r="W753" s="48"/>
      <c r="X753" s="32"/>
      <c r="Z753" s="32"/>
    </row>
    <row r="754" spans="23:26" ht="15" customHeight="1">
      <c r="W754" s="48"/>
      <c r="X754" s="32"/>
      <c r="Z754" s="32"/>
    </row>
    <row r="755" spans="23:26" ht="15" customHeight="1">
      <c r="W755" s="48"/>
      <c r="X755" s="32"/>
      <c r="Z755" s="32"/>
    </row>
    <row r="756" spans="23:26" ht="15" customHeight="1">
      <c r="W756" s="48"/>
      <c r="X756" s="32"/>
      <c r="Z756" s="32"/>
    </row>
    <row r="757" spans="23:26" ht="15" customHeight="1">
      <c r="W757" s="48"/>
      <c r="X757" s="32"/>
      <c r="Z757" s="32"/>
    </row>
    <row r="758" spans="23:26" ht="15" customHeight="1">
      <c r="W758" s="48"/>
      <c r="X758" s="32"/>
      <c r="Z758" s="32"/>
    </row>
    <row r="759" spans="23:26" ht="15" customHeight="1">
      <c r="W759" s="48"/>
      <c r="X759" s="32"/>
      <c r="Z759" s="32"/>
    </row>
    <row r="760" spans="23:26" ht="15" customHeight="1">
      <c r="W760" s="48"/>
      <c r="X760" s="32"/>
      <c r="Z760" s="32"/>
    </row>
    <row r="761" spans="23:26" ht="15" customHeight="1">
      <c r="W761" s="48"/>
      <c r="X761" s="32"/>
      <c r="Z761" s="32"/>
    </row>
    <row r="762" spans="23:26" ht="15" customHeight="1">
      <c r="W762" s="48"/>
      <c r="X762" s="32"/>
      <c r="Z762" s="32"/>
    </row>
    <row r="763" spans="23:26" ht="15" customHeight="1">
      <c r="W763" s="48"/>
      <c r="X763" s="32"/>
      <c r="Z763" s="32"/>
    </row>
    <row r="764" spans="23:26" ht="15" customHeight="1">
      <c r="W764" s="48"/>
      <c r="X764" s="32"/>
      <c r="Z764" s="32"/>
    </row>
    <row r="765" spans="23:26" ht="15" customHeight="1">
      <c r="W765" s="48"/>
      <c r="X765" s="32"/>
      <c r="Z765" s="32"/>
    </row>
    <row r="766" spans="23:26" ht="15" customHeight="1">
      <c r="W766" s="48"/>
      <c r="X766" s="32"/>
      <c r="Z766" s="32"/>
    </row>
    <row r="767" spans="23:26" ht="15" customHeight="1">
      <c r="W767" s="48"/>
      <c r="X767" s="32"/>
      <c r="Z767" s="32"/>
    </row>
    <row r="768" spans="23:26" ht="15" customHeight="1">
      <c r="W768" s="48"/>
      <c r="X768" s="32"/>
      <c r="Z768" s="32"/>
    </row>
    <row r="769" spans="23:26" ht="15" customHeight="1">
      <c r="W769" s="48"/>
      <c r="X769" s="32"/>
      <c r="Z769" s="32"/>
    </row>
    <row r="770" spans="23:26" ht="15" customHeight="1">
      <c r="W770" s="48"/>
      <c r="X770" s="32"/>
      <c r="Z770" s="32"/>
    </row>
    <row r="771" spans="23:26" ht="15" customHeight="1">
      <c r="W771" s="48"/>
      <c r="X771" s="32"/>
      <c r="Z771" s="32"/>
    </row>
    <row r="772" spans="23:26" ht="15" customHeight="1">
      <c r="W772" s="48"/>
      <c r="X772" s="32"/>
      <c r="Z772" s="32"/>
    </row>
    <row r="773" spans="23:26" ht="15" customHeight="1">
      <c r="W773" s="48"/>
      <c r="X773" s="32"/>
      <c r="Z773" s="32"/>
    </row>
    <row r="774" spans="23:26" ht="15" customHeight="1">
      <c r="W774" s="48"/>
      <c r="X774" s="32"/>
      <c r="Z774" s="32"/>
    </row>
    <row r="775" spans="23:26" ht="15" customHeight="1">
      <c r="W775" s="48"/>
      <c r="X775" s="32"/>
      <c r="Z775" s="32"/>
    </row>
    <row r="776" spans="23:26" ht="15" customHeight="1">
      <c r="W776" s="48"/>
      <c r="X776" s="32"/>
      <c r="Z776" s="32"/>
    </row>
    <row r="777" spans="23:26" ht="15" customHeight="1">
      <c r="W777" s="48"/>
      <c r="X777" s="32"/>
      <c r="Z777" s="32"/>
    </row>
    <row r="778" spans="23:26" ht="15" customHeight="1">
      <c r="W778" s="48"/>
      <c r="X778" s="32"/>
      <c r="Z778" s="32"/>
    </row>
    <row r="779" spans="23:26" ht="15" customHeight="1">
      <c r="W779" s="48"/>
      <c r="X779" s="32"/>
      <c r="Z779" s="32"/>
    </row>
    <row r="780" spans="23:26" ht="15" customHeight="1">
      <c r="W780" s="48"/>
      <c r="X780" s="32"/>
      <c r="Z780" s="32"/>
    </row>
    <row r="781" spans="23:26" ht="15" customHeight="1">
      <c r="W781" s="48"/>
      <c r="X781" s="32"/>
      <c r="Z781" s="32"/>
    </row>
    <row r="782" spans="23:26" ht="15" customHeight="1">
      <c r="W782" s="48"/>
      <c r="X782" s="32"/>
      <c r="Z782" s="32"/>
    </row>
    <row r="783" spans="23:26" ht="15" customHeight="1">
      <c r="W783" s="48"/>
      <c r="X783" s="32"/>
      <c r="Z783" s="32"/>
    </row>
    <row r="784" spans="23:26" ht="15" customHeight="1">
      <c r="W784" s="48"/>
      <c r="X784" s="32"/>
      <c r="Z784" s="32"/>
    </row>
    <row r="785" spans="23:26" ht="15" customHeight="1">
      <c r="W785" s="48"/>
      <c r="X785" s="32"/>
      <c r="Z785" s="32"/>
    </row>
    <row r="786" spans="23:26" ht="15" customHeight="1">
      <c r="W786" s="48"/>
      <c r="X786" s="32"/>
      <c r="Z786" s="32"/>
    </row>
    <row r="787" spans="23:26" ht="15" customHeight="1">
      <c r="W787" s="48"/>
      <c r="X787" s="32"/>
      <c r="Z787" s="32"/>
    </row>
    <row r="788" spans="23:26" ht="15" customHeight="1">
      <c r="W788" s="48"/>
      <c r="X788" s="32"/>
      <c r="Z788" s="32"/>
    </row>
    <row r="789" spans="23:26" ht="15" customHeight="1">
      <c r="W789" s="48"/>
      <c r="X789" s="32"/>
      <c r="Z789" s="32"/>
    </row>
    <row r="790" spans="23:26" ht="15" customHeight="1">
      <c r="W790" s="48"/>
      <c r="X790" s="32"/>
      <c r="Z790" s="32"/>
    </row>
    <row r="791" spans="23:26" ht="15" customHeight="1">
      <c r="W791" s="48"/>
      <c r="X791" s="32"/>
      <c r="Z791" s="32"/>
    </row>
    <row r="792" spans="23:26" ht="15" customHeight="1">
      <c r="W792" s="48"/>
      <c r="X792" s="32"/>
      <c r="Z792" s="32"/>
    </row>
    <row r="793" spans="23:26" ht="15" customHeight="1">
      <c r="W793" s="48"/>
      <c r="X793" s="32"/>
      <c r="Z793" s="32"/>
    </row>
    <row r="794" spans="23:26" ht="15" customHeight="1">
      <c r="W794" s="48"/>
      <c r="X794" s="32"/>
      <c r="Z794" s="32"/>
    </row>
    <row r="795" spans="23:26" ht="15" customHeight="1">
      <c r="W795" s="48"/>
      <c r="X795" s="32"/>
      <c r="Z795" s="32"/>
    </row>
    <row r="796" spans="23:26" ht="15" customHeight="1">
      <c r="W796" s="48"/>
      <c r="X796" s="32"/>
      <c r="Z796" s="32"/>
    </row>
    <row r="797" spans="23:26" ht="15" customHeight="1">
      <c r="W797" s="48"/>
      <c r="X797" s="32"/>
      <c r="Z797" s="32"/>
    </row>
    <row r="798" spans="23:26" ht="15" customHeight="1">
      <c r="W798" s="48"/>
      <c r="X798" s="32"/>
      <c r="Z798" s="32"/>
    </row>
    <row r="799" spans="23:26" ht="15" customHeight="1">
      <c r="W799" s="48"/>
      <c r="X799" s="32"/>
      <c r="Z799" s="32"/>
    </row>
    <row r="800" spans="23:26" ht="15" customHeight="1">
      <c r="W800" s="48"/>
      <c r="X800" s="32"/>
      <c r="Z800" s="32"/>
    </row>
    <row r="801" spans="23:26" ht="15" customHeight="1">
      <c r="W801" s="48"/>
      <c r="X801" s="32"/>
      <c r="Z801" s="32"/>
    </row>
    <row r="802" spans="23:26" ht="15" customHeight="1">
      <c r="W802" s="48"/>
      <c r="X802" s="32"/>
      <c r="Z802" s="32"/>
    </row>
    <row r="803" spans="23:26" ht="15" customHeight="1">
      <c r="W803" s="48"/>
      <c r="X803" s="32"/>
      <c r="Z803" s="32"/>
    </row>
    <row r="804" spans="23:26" ht="15" customHeight="1">
      <c r="W804" s="48"/>
      <c r="X804" s="32"/>
      <c r="Z804" s="32"/>
    </row>
    <row r="805" spans="23:26" ht="15" customHeight="1">
      <c r="W805" s="48"/>
      <c r="X805" s="32"/>
      <c r="Z805" s="32"/>
    </row>
    <row r="806" spans="23:26" ht="15" customHeight="1">
      <c r="W806" s="48"/>
      <c r="X806" s="32"/>
      <c r="Z806" s="32"/>
    </row>
    <row r="807" spans="23:26" ht="15" customHeight="1">
      <c r="W807" s="48"/>
      <c r="X807" s="32"/>
      <c r="Z807" s="32"/>
    </row>
    <row r="808" spans="23:26" ht="15" customHeight="1">
      <c r="W808" s="48"/>
      <c r="X808" s="32"/>
      <c r="Z808" s="32"/>
    </row>
    <row r="809" spans="23:26" ht="15" customHeight="1">
      <c r="W809" s="48"/>
      <c r="X809" s="32"/>
      <c r="Z809" s="32"/>
    </row>
    <row r="810" spans="23:26" ht="15" customHeight="1">
      <c r="W810" s="48"/>
      <c r="X810" s="32"/>
      <c r="Z810" s="32"/>
    </row>
    <row r="811" spans="23:26" ht="15" customHeight="1">
      <c r="W811" s="48"/>
      <c r="X811" s="32"/>
      <c r="Z811" s="32"/>
    </row>
    <row r="812" spans="23:26" ht="15" customHeight="1">
      <c r="W812" s="48"/>
      <c r="X812" s="32"/>
      <c r="Z812" s="32"/>
    </row>
    <row r="813" spans="23:26" ht="15" customHeight="1">
      <c r="W813" s="48"/>
      <c r="X813" s="32"/>
      <c r="Z813" s="32"/>
    </row>
    <row r="814" spans="23:26" ht="15" customHeight="1">
      <c r="W814" s="48"/>
      <c r="X814" s="32"/>
      <c r="Z814" s="32"/>
    </row>
    <row r="815" spans="23:26" ht="15" customHeight="1">
      <c r="W815" s="48"/>
      <c r="X815" s="32"/>
      <c r="Z815" s="32"/>
    </row>
    <row r="816" spans="23:26" ht="15" customHeight="1">
      <c r="W816" s="48"/>
      <c r="X816" s="32"/>
      <c r="Z816" s="32"/>
    </row>
    <row r="817" spans="23:26" ht="15" customHeight="1">
      <c r="W817" s="48"/>
      <c r="X817" s="32"/>
      <c r="Z817" s="32"/>
    </row>
    <row r="818" spans="23:26" ht="15" customHeight="1">
      <c r="W818" s="48"/>
      <c r="X818" s="32"/>
      <c r="Z818" s="32"/>
    </row>
    <row r="819" spans="23:26" ht="15" customHeight="1">
      <c r="W819" s="48"/>
      <c r="X819" s="32"/>
      <c r="Z819" s="32"/>
    </row>
    <row r="820" spans="23:26" ht="15" customHeight="1">
      <c r="W820" s="48"/>
      <c r="X820" s="32"/>
      <c r="Z820" s="32"/>
    </row>
    <row r="821" spans="23:26" ht="15" customHeight="1">
      <c r="W821" s="48"/>
      <c r="X821" s="32"/>
      <c r="Z821" s="32"/>
    </row>
    <row r="822" spans="23:26" ht="15" customHeight="1">
      <c r="W822" s="48"/>
      <c r="X822" s="32"/>
      <c r="Z822" s="32"/>
    </row>
    <row r="823" spans="23:26" ht="15" customHeight="1">
      <c r="W823" s="48"/>
      <c r="X823" s="32"/>
      <c r="Z823" s="32"/>
    </row>
    <row r="824" spans="23:26" ht="15" customHeight="1">
      <c r="W824" s="48"/>
      <c r="X824" s="32"/>
      <c r="Z824" s="32"/>
    </row>
    <row r="825" spans="23:26" ht="15" customHeight="1">
      <c r="W825" s="48"/>
      <c r="X825" s="32"/>
      <c r="Z825" s="32"/>
    </row>
    <row r="826" spans="23:26" ht="15" customHeight="1">
      <c r="W826" s="48"/>
      <c r="X826" s="32"/>
      <c r="Z826" s="32"/>
    </row>
    <row r="827" spans="23:26" ht="15" customHeight="1">
      <c r="W827" s="48"/>
      <c r="X827" s="32"/>
      <c r="Z827" s="32"/>
    </row>
    <row r="828" spans="23:26" ht="15" customHeight="1">
      <c r="W828" s="48"/>
      <c r="X828" s="32"/>
      <c r="Z828" s="32"/>
    </row>
    <row r="829" spans="23:26" ht="15" customHeight="1">
      <c r="W829" s="48"/>
      <c r="X829" s="32"/>
      <c r="Z829" s="32"/>
    </row>
    <row r="830" spans="23:26" ht="15" customHeight="1">
      <c r="W830" s="48"/>
      <c r="X830" s="32"/>
      <c r="Z830" s="32"/>
    </row>
    <row r="831" spans="23:26" ht="15" customHeight="1">
      <c r="W831" s="48"/>
      <c r="X831" s="32"/>
      <c r="Z831" s="32"/>
    </row>
    <row r="832" spans="23:26" ht="15" customHeight="1">
      <c r="W832" s="48"/>
      <c r="X832" s="32"/>
      <c r="Z832" s="32"/>
    </row>
    <row r="833" spans="23:26" ht="15" customHeight="1">
      <c r="W833" s="48"/>
      <c r="X833" s="32"/>
      <c r="Z833" s="32"/>
    </row>
    <row r="834" spans="23:26" ht="15" customHeight="1">
      <c r="W834" s="48"/>
      <c r="X834" s="32"/>
      <c r="Z834" s="32"/>
    </row>
    <row r="835" spans="23:26" ht="15" customHeight="1">
      <c r="W835" s="48"/>
      <c r="X835" s="32"/>
      <c r="Z835" s="32"/>
    </row>
    <row r="836" spans="23:26" ht="15" customHeight="1">
      <c r="W836" s="48"/>
      <c r="X836" s="32"/>
      <c r="Z836" s="32"/>
    </row>
    <row r="837" spans="23:26" ht="15" customHeight="1">
      <c r="W837" s="48"/>
      <c r="X837" s="32"/>
      <c r="Z837" s="32"/>
    </row>
    <row r="838" spans="23:26" ht="15" customHeight="1">
      <c r="W838" s="48"/>
      <c r="X838" s="32"/>
      <c r="Z838" s="32"/>
    </row>
    <row r="839" spans="23:26" ht="15" customHeight="1">
      <c r="W839" s="48"/>
      <c r="X839" s="32"/>
      <c r="Z839" s="32"/>
    </row>
    <row r="840" spans="23:26" ht="15" customHeight="1">
      <c r="W840" s="48"/>
      <c r="X840" s="32"/>
      <c r="Z840" s="32"/>
    </row>
    <row r="841" spans="23:26" ht="15" customHeight="1">
      <c r="W841" s="48"/>
      <c r="X841" s="32"/>
      <c r="Z841" s="32"/>
    </row>
    <row r="842" spans="23:26" ht="15" customHeight="1">
      <c r="W842" s="48"/>
      <c r="X842" s="32"/>
      <c r="Z842" s="32"/>
    </row>
    <row r="843" spans="23:26" ht="15" customHeight="1">
      <c r="W843" s="48"/>
      <c r="X843" s="32"/>
      <c r="Z843" s="32"/>
    </row>
    <row r="844" spans="23:26" ht="15" customHeight="1">
      <c r="W844" s="48"/>
      <c r="X844" s="32"/>
      <c r="Z844" s="32"/>
    </row>
    <row r="845" spans="23:26" ht="15" customHeight="1">
      <c r="W845" s="48"/>
      <c r="X845" s="32"/>
      <c r="Z845" s="32"/>
    </row>
    <row r="846" spans="23:26" ht="15" customHeight="1">
      <c r="W846" s="48"/>
      <c r="X846" s="32"/>
      <c r="Z846" s="32"/>
    </row>
    <row r="847" spans="23:26" ht="15" customHeight="1">
      <c r="W847" s="48"/>
      <c r="X847" s="32"/>
      <c r="Z847" s="32"/>
    </row>
    <row r="848" spans="23:26" ht="15" customHeight="1">
      <c r="W848" s="48"/>
      <c r="X848" s="32"/>
      <c r="Z848" s="32"/>
    </row>
    <row r="849" spans="23:26" ht="15" customHeight="1">
      <c r="W849" s="48"/>
      <c r="X849" s="32"/>
      <c r="Z849" s="32"/>
    </row>
    <row r="850" spans="23:26" ht="15" customHeight="1">
      <c r="W850" s="48"/>
      <c r="X850" s="32"/>
      <c r="Z850" s="32"/>
    </row>
    <row r="851" spans="23:26" ht="15" customHeight="1">
      <c r="W851" s="48"/>
      <c r="X851" s="32"/>
      <c r="Z851" s="32"/>
    </row>
    <row r="852" spans="23:26" ht="15" customHeight="1">
      <c r="W852" s="48"/>
      <c r="X852" s="32"/>
      <c r="Z852" s="32"/>
    </row>
    <row r="853" spans="23:26" ht="15" customHeight="1">
      <c r="W853" s="48"/>
      <c r="X853" s="32"/>
      <c r="Z853" s="32"/>
    </row>
    <row r="854" spans="23:26" ht="15" customHeight="1">
      <c r="W854" s="48"/>
      <c r="X854" s="32"/>
      <c r="Z854" s="32"/>
    </row>
    <row r="855" spans="23:26" ht="15" customHeight="1">
      <c r="W855" s="48"/>
      <c r="X855" s="32"/>
      <c r="Z855" s="32"/>
    </row>
    <row r="856" spans="23:26" ht="15" customHeight="1">
      <c r="W856" s="48"/>
      <c r="X856" s="32"/>
      <c r="Z856" s="32"/>
    </row>
    <row r="857" spans="23:26" ht="15" customHeight="1">
      <c r="W857" s="48"/>
      <c r="X857" s="32"/>
      <c r="Z857" s="32"/>
    </row>
    <row r="858" spans="23:26" ht="15" customHeight="1">
      <c r="W858" s="48"/>
      <c r="X858" s="32"/>
      <c r="Z858" s="32"/>
    </row>
    <row r="859" spans="23:26" ht="15" customHeight="1">
      <c r="W859" s="48"/>
      <c r="X859" s="32"/>
      <c r="Z859" s="32"/>
    </row>
    <row r="860" spans="23:26" ht="15" customHeight="1">
      <c r="W860" s="48"/>
      <c r="X860" s="32"/>
      <c r="Z860" s="32"/>
    </row>
    <row r="861" spans="23:26" ht="15" customHeight="1">
      <c r="W861" s="48"/>
      <c r="X861" s="32"/>
      <c r="Z861" s="32"/>
    </row>
    <row r="862" spans="23:26" ht="15" customHeight="1">
      <c r="W862" s="48"/>
      <c r="X862" s="32"/>
      <c r="Z862" s="32"/>
    </row>
    <row r="863" spans="23:26" ht="15" customHeight="1">
      <c r="W863" s="48"/>
      <c r="X863" s="32"/>
      <c r="Z863" s="32"/>
    </row>
    <row r="864" spans="23:26" ht="15" customHeight="1">
      <c r="W864" s="48"/>
      <c r="X864" s="32"/>
      <c r="Z864" s="32"/>
    </row>
    <row r="865" spans="23:26" ht="15" customHeight="1">
      <c r="W865" s="48"/>
      <c r="X865" s="32"/>
      <c r="Z865" s="32"/>
    </row>
    <row r="866" spans="23:26" ht="15" customHeight="1">
      <c r="W866" s="48"/>
      <c r="X866" s="32"/>
      <c r="Z866" s="32"/>
    </row>
    <row r="867" spans="23:26" ht="15" customHeight="1">
      <c r="W867" s="48"/>
      <c r="X867" s="32"/>
      <c r="Z867" s="32"/>
    </row>
    <row r="868" spans="23:26" ht="15" customHeight="1">
      <c r="W868" s="48"/>
      <c r="X868" s="32"/>
      <c r="Z868" s="32"/>
    </row>
    <row r="869" spans="23:26" ht="15" customHeight="1">
      <c r="W869" s="48"/>
      <c r="X869" s="32"/>
      <c r="Z869" s="32"/>
    </row>
    <row r="870" spans="23:26" ht="15" customHeight="1">
      <c r="W870" s="48"/>
      <c r="X870" s="32"/>
      <c r="Z870" s="32"/>
    </row>
    <row r="871" spans="23:26" ht="15" customHeight="1">
      <c r="W871" s="48"/>
      <c r="X871" s="32"/>
      <c r="Z871" s="32"/>
    </row>
    <row r="872" spans="23:26" ht="15" customHeight="1">
      <c r="W872" s="48"/>
      <c r="X872" s="32"/>
      <c r="Z872" s="32"/>
    </row>
    <row r="873" spans="23:26" ht="15" customHeight="1">
      <c r="W873" s="48"/>
      <c r="X873" s="32"/>
      <c r="Z873" s="32"/>
    </row>
    <row r="874" spans="23:26" ht="15" customHeight="1">
      <c r="W874" s="48"/>
      <c r="X874" s="32"/>
      <c r="Z874" s="32"/>
    </row>
    <row r="875" spans="23:26" ht="15" customHeight="1">
      <c r="W875" s="48"/>
      <c r="X875" s="32"/>
      <c r="Z875" s="32"/>
    </row>
    <row r="876" spans="23:26" ht="15" customHeight="1">
      <c r="W876" s="48"/>
      <c r="X876" s="32"/>
      <c r="Z876" s="32"/>
    </row>
    <row r="877" spans="23:26" ht="15" customHeight="1">
      <c r="W877" s="48"/>
      <c r="X877" s="32"/>
      <c r="Z877" s="32"/>
    </row>
    <row r="878" spans="23:26" ht="15" customHeight="1">
      <c r="W878" s="48"/>
      <c r="X878" s="32"/>
      <c r="Z878" s="32"/>
    </row>
    <row r="879" spans="23:26" ht="15" customHeight="1">
      <c r="W879" s="48"/>
      <c r="X879" s="32"/>
      <c r="Z879" s="32"/>
    </row>
    <row r="880" spans="23:26" ht="15" customHeight="1">
      <c r="W880" s="48"/>
      <c r="X880" s="32"/>
      <c r="Z880" s="32"/>
    </row>
    <row r="881" spans="23:26" ht="15" customHeight="1">
      <c r="W881" s="48"/>
      <c r="X881" s="32"/>
      <c r="Z881" s="32"/>
    </row>
    <row r="882" spans="23:26" ht="15" customHeight="1">
      <c r="W882" s="48"/>
      <c r="X882" s="32"/>
      <c r="Z882" s="32"/>
    </row>
    <row r="883" spans="23:26" ht="15" customHeight="1">
      <c r="W883" s="48"/>
      <c r="X883" s="32"/>
      <c r="Z883" s="32"/>
    </row>
    <row r="884" spans="23:26" ht="15" customHeight="1">
      <c r="W884" s="48"/>
      <c r="X884" s="32"/>
      <c r="Z884" s="32"/>
    </row>
    <row r="885" spans="23:26" ht="15" customHeight="1">
      <c r="W885" s="48"/>
      <c r="X885" s="32"/>
      <c r="Z885" s="32"/>
    </row>
    <row r="886" spans="23:26" ht="15" customHeight="1">
      <c r="W886" s="48"/>
      <c r="X886" s="32"/>
      <c r="Z886" s="32"/>
    </row>
    <row r="887" spans="23:26" ht="15" customHeight="1">
      <c r="W887" s="48"/>
      <c r="X887" s="32"/>
      <c r="Z887" s="32"/>
    </row>
    <row r="888" spans="23:26" ht="15" customHeight="1">
      <c r="W888" s="48"/>
      <c r="X888" s="32"/>
      <c r="Z888" s="32"/>
    </row>
    <row r="889" spans="23:26" ht="15" customHeight="1">
      <c r="W889" s="48"/>
      <c r="X889" s="32"/>
      <c r="Z889" s="32"/>
    </row>
    <row r="890" spans="23:26" ht="15" customHeight="1">
      <c r="W890" s="48"/>
      <c r="X890" s="32"/>
      <c r="Z890" s="32"/>
    </row>
    <row r="891" spans="23:26" ht="15" customHeight="1">
      <c r="W891" s="48"/>
      <c r="X891" s="32"/>
      <c r="Z891" s="32"/>
    </row>
    <row r="892" spans="23:26" ht="15" customHeight="1">
      <c r="W892" s="48"/>
      <c r="X892" s="32"/>
      <c r="Z892" s="32"/>
    </row>
    <row r="893" spans="23:26" ht="15" customHeight="1">
      <c r="W893" s="48"/>
      <c r="X893" s="32"/>
      <c r="Z893" s="32"/>
    </row>
    <row r="894" spans="23:26" ht="15" customHeight="1">
      <c r="W894" s="48"/>
      <c r="X894" s="32"/>
      <c r="Z894" s="32"/>
    </row>
    <row r="895" spans="23:26" ht="15" customHeight="1">
      <c r="W895" s="48"/>
      <c r="X895" s="32"/>
      <c r="Z895" s="32"/>
    </row>
    <row r="896" spans="23:26" ht="15" customHeight="1">
      <c r="W896" s="48"/>
      <c r="X896" s="32"/>
      <c r="Z896" s="32"/>
    </row>
    <row r="897" spans="23:26" ht="15" customHeight="1">
      <c r="W897" s="48"/>
      <c r="X897" s="32"/>
      <c r="Z897" s="32"/>
    </row>
    <row r="898" spans="23:26" ht="15" customHeight="1">
      <c r="W898" s="48"/>
      <c r="X898" s="32"/>
      <c r="Z898" s="32"/>
    </row>
    <row r="899" spans="23:26" ht="15" customHeight="1">
      <c r="W899" s="48"/>
      <c r="X899" s="32"/>
      <c r="Z899" s="32"/>
    </row>
    <row r="900" spans="23:26" ht="15" customHeight="1">
      <c r="W900" s="48"/>
      <c r="X900" s="32"/>
      <c r="Z900" s="32"/>
    </row>
    <row r="901" spans="23:26" ht="15" customHeight="1">
      <c r="W901" s="48"/>
      <c r="X901" s="32"/>
      <c r="Z901" s="32"/>
    </row>
    <row r="902" spans="23:26" ht="15" customHeight="1">
      <c r="W902" s="48"/>
      <c r="X902" s="32"/>
      <c r="Z902" s="32"/>
    </row>
    <row r="903" spans="23:26" ht="15" customHeight="1">
      <c r="W903" s="48"/>
      <c r="X903" s="32"/>
      <c r="Z903" s="32"/>
    </row>
    <row r="904" spans="23:26" ht="15" customHeight="1">
      <c r="W904" s="48"/>
      <c r="X904" s="32"/>
      <c r="Z904" s="32"/>
    </row>
    <row r="905" spans="23:26" ht="15" customHeight="1">
      <c r="W905" s="48"/>
      <c r="X905" s="32"/>
      <c r="Z905" s="32"/>
    </row>
    <row r="906" spans="23:26" ht="15" customHeight="1">
      <c r="W906" s="48"/>
      <c r="X906" s="32"/>
      <c r="Z906" s="32"/>
    </row>
    <row r="907" spans="23:26" ht="15" customHeight="1">
      <c r="W907" s="48"/>
      <c r="X907" s="32"/>
      <c r="Z907" s="32"/>
    </row>
    <row r="908" spans="23:26" ht="15" customHeight="1">
      <c r="W908" s="48"/>
      <c r="X908" s="32"/>
      <c r="Z908" s="32"/>
    </row>
    <row r="909" spans="23:26" ht="15" customHeight="1">
      <c r="W909" s="48"/>
      <c r="X909" s="32"/>
      <c r="Z909" s="32"/>
    </row>
    <row r="910" spans="23:26" ht="15" customHeight="1">
      <c r="W910" s="48"/>
      <c r="X910" s="32"/>
      <c r="Z910" s="32"/>
    </row>
    <row r="911" spans="23:26" ht="15" customHeight="1">
      <c r="W911" s="48"/>
      <c r="X911" s="32"/>
      <c r="Z911" s="32"/>
    </row>
    <row r="912" spans="23:26" ht="15" customHeight="1">
      <c r="W912" s="48"/>
      <c r="X912" s="32"/>
      <c r="Z912" s="32"/>
    </row>
    <row r="913" spans="23:26" ht="15" customHeight="1">
      <c r="W913" s="48"/>
      <c r="X913" s="32"/>
      <c r="Z913" s="32"/>
    </row>
    <row r="914" spans="23:26" ht="15" customHeight="1">
      <c r="W914" s="48"/>
      <c r="X914" s="32"/>
      <c r="Z914" s="32"/>
    </row>
    <row r="915" spans="23:26" ht="15" customHeight="1">
      <c r="W915" s="48"/>
      <c r="X915" s="32"/>
      <c r="Z915" s="32"/>
    </row>
    <row r="916" spans="23:26" ht="15" customHeight="1">
      <c r="W916" s="48"/>
      <c r="X916" s="32"/>
      <c r="Z916" s="32"/>
    </row>
    <row r="917" spans="23:26" ht="15" customHeight="1">
      <c r="W917" s="48"/>
      <c r="X917" s="32"/>
      <c r="Z917" s="32"/>
    </row>
    <row r="918" spans="23:26" ht="15" customHeight="1">
      <c r="W918" s="48"/>
      <c r="X918" s="32"/>
      <c r="Z918" s="32"/>
    </row>
    <row r="919" spans="23:26" ht="15" customHeight="1">
      <c r="W919" s="48"/>
      <c r="X919" s="32"/>
      <c r="Z919" s="32"/>
    </row>
    <row r="920" spans="23:26" ht="15" customHeight="1">
      <c r="W920" s="48"/>
      <c r="X920" s="32"/>
      <c r="Z920" s="32"/>
    </row>
    <row r="921" spans="23:26" ht="15" customHeight="1">
      <c r="W921" s="48"/>
      <c r="X921" s="32"/>
      <c r="Z921" s="32"/>
    </row>
    <row r="922" spans="23:26" ht="15" customHeight="1">
      <c r="W922" s="48"/>
      <c r="X922" s="32"/>
      <c r="Z922" s="32"/>
    </row>
    <row r="923" spans="23:26" ht="15" customHeight="1">
      <c r="W923" s="48"/>
      <c r="X923" s="32"/>
      <c r="Z923" s="32"/>
    </row>
    <row r="924" spans="23:26" ht="15" customHeight="1">
      <c r="W924" s="48"/>
      <c r="X924" s="32"/>
      <c r="Z924" s="32"/>
    </row>
    <row r="925" spans="23:26" ht="15" customHeight="1">
      <c r="W925" s="48"/>
      <c r="X925" s="32"/>
      <c r="Z925" s="32"/>
    </row>
    <row r="926" spans="23:26" ht="15" customHeight="1">
      <c r="W926" s="48"/>
      <c r="X926" s="32"/>
      <c r="Z926" s="32"/>
    </row>
    <row r="927" spans="23:26" ht="15" customHeight="1">
      <c r="W927" s="48"/>
      <c r="X927" s="32"/>
      <c r="Z927" s="32"/>
    </row>
    <row r="928" spans="23:26" ht="15" customHeight="1">
      <c r="W928" s="48"/>
      <c r="X928" s="32"/>
      <c r="Z928" s="32"/>
    </row>
    <row r="929" spans="23:26" ht="15" customHeight="1">
      <c r="W929" s="48"/>
      <c r="X929" s="32"/>
      <c r="Z929" s="32"/>
    </row>
    <row r="930" spans="23:26" ht="15" customHeight="1">
      <c r="W930" s="48"/>
      <c r="X930" s="32"/>
      <c r="Z930" s="32"/>
    </row>
    <row r="931" spans="23:26" ht="15" customHeight="1">
      <c r="W931" s="48"/>
      <c r="X931" s="32"/>
      <c r="Z931" s="32"/>
    </row>
    <row r="932" spans="23:26" ht="15" customHeight="1">
      <c r="W932" s="48"/>
      <c r="X932" s="32"/>
      <c r="Z932" s="32"/>
    </row>
    <row r="933" spans="23:26" ht="15" customHeight="1">
      <c r="W933" s="48"/>
      <c r="X933" s="32"/>
      <c r="Z933" s="32"/>
    </row>
    <row r="934" spans="23:26" ht="15" customHeight="1">
      <c r="W934" s="48"/>
      <c r="X934" s="32"/>
      <c r="Z934" s="32"/>
    </row>
    <row r="935" spans="23:26" ht="15" customHeight="1">
      <c r="W935" s="48"/>
      <c r="X935" s="32"/>
      <c r="Z935" s="32"/>
    </row>
    <row r="936" spans="23:26" ht="15" customHeight="1">
      <c r="W936" s="48"/>
      <c r="X936" s="32"/>
      <c r="Z936" s="32"/>
    </row>
    <row r="937" spans="23:26" ht="15" customHeight="1">
      <c r="W937" s="48"/>
      <c r="X937" s="32"/>
      <c r="Z937" s="32"/>
    </row>
    <row r="938" spans="23:26" ht="15" customHeight="1">
      <c r="W938" s="48"/>
      <c r="X938" s="32"/>
      <c r="Z938" s="32"/>
    </row>
    <row r="939" spans="23:26" ht="15" customHeight="1">
      <c r="W939" s="48"/>
      <c r="X939" s="32"/>
      <c r="Z939" s="32"/>
    </row>
    <row r="940" spans="23:26" ht="15" customHeight="1">
      <c r="W940" s="48"/>
      <c r="X940" s="32"/>
      <c r="Z940" s="32"/>
    </row>
    <row r="941" spans="23:26" ht="15" customHeight="1">
      <c r="W941" s="48"/>
      <c r="X941" s="32"/>
      <c r="Z941" s="32"/>
    </row>
    <row r="942" spans="23:26" ht="15" customHeight="1">
      <c r="W942" s="48"/>
      <c r="X942" s="32"/>
      <c r="Z942" s="32"/>
    </row>
    <row r="943" spans="23:26" ht="15" customHeight="1">
      <c r="W943" s="48"/>
      <c r="X943" s="32"/>
      <c r="Z943" s="32"/>
    </row>
    <row r="944" spans="23:26" ht="15" customHeight="1">
      <c r="W944" s="48"/>
      <c r="X944" s="32"/>
      <c r="Z944" s="32"/>
    </row>
    <row r="945" spans="23:26" ht="15" customHeight="1">
      <c r="W945" s="48"/>
      <c r="X945" s="32"/>
      <c r="Z945" s="32"/>
    </row>
    <row r="946" spans="23:26" ht="15" customHeight="1">
      <c r="W946" s="48"/>
      <c r="X946" s="32"/>
      <c r="Z946" s="32"/>
    </row>
    <row r="947" spans="23:26" ht="15" customHeight="1">
      <c r="W947" s="48"/>
      <c r="X947" s="32"/>
      <c r="Z947" s="32"/>
    </row>
    <row r="948" spans="23:26" ht="15" customHeight="1">
      <c r="W948" s="48"/>
      <c r="X948" s="32"/>
      <c r="Z948" s="32"/>
    </row>
    <row r="949" spans="23:26" ht="15" customHeight="1">
      <c r="W949" s="48"/>
      <c r="X949" s="32"/>
      <c r="Z949" s="32"/>
    </row>
    <row r="950" spans="23:26" ht="15" customHeight="1">
      <c r="W950" s="48"/>
      <c r="X950" s="32"/>
      <c r="Z950" s="32"/>
    </row>
    <row r="951" spans="23:26" ht="15" customHeight="1">
      <c r="W951" s="48"/>
      <c r="X951" s="32"/>
      <c r="Z951" s="32"/>
    </row>
    <row r="952" spans="23:26" ht="15" customHeight="1">
      <c r="W952" s="48"/>
      <c r="X952" s="32"/>
      <c r="Z952" s="32"/>
    </row>
    <row r="953" spans="23:26" ht="15" customHeight="1">
      <c r="W953" s="48"/>
      <c r="X953" s="32"/>
      <c r="Z953" s="32"/>
    </row>
    <row r="954" spans="23:26" ht="15" customHeight="1">
      <c r="W954" s="48"/>
      <c r="X954" s="32"/>
      <c r="Z954" s="32"/>
    </row>
    <row r="955" spans="23:26" ht="15" customHeight="1">
      <c r="W955" s="48"/>
      <c r="X955" s="32"/>
      <c r="Z955" s="32"/>
    </row>
    <row r="956" spans="23:26" ht="15" customHeight="1">
      <c r="W956" s="48"/>
      <c r="X956" s="32"/>
      <c r="Z956" s="32"/>
    </row>
    <row r="957" spans="23:26" ht="15" customHeight="1">
      <c r="W957" s="48"/>
      <c r="X957" s="32"/>
      <c r="Z957" s="32"/>
    </row>
    <row r="958" spans="23:26" ht="15" customHeight="1">
      <c r="W958" s="48"/>
      <c r="X958" s="32"/>
      <c r="Z958" s="32"/>
    </row>
    <row r="959" spans="23:26" ht="15" customHeight="1">
      <c r="W959" s="48"/>
      <c r="X959" s="32"/>
      <c r="Z959" s="32"/>
    </row>
    <row r="960" spans="23:26" ht="15" customHeight="1">
      <c r="W960" s="48"/>
      <c r="X960" s="32"/>
      <c r="Z960" s="32"/>
    </row>
    <row r="961" spans="23:26" ht="15" customHeight="1">
      <c r="W961" s="48"/>
      <c r="X961" s="32"/>
      <c r="Z961" s="32"/>
    </row>
    <row r="962" spans="23:26" ht="15" customHeight="1">
      <c r="W962" s="48"/>
      <c r="X962" s="32"/>
      <c r="Z962" s="32"/>
    </row>
    <row r="963" spans="23:26" ht="15" customHeight="1">
      <c r="W963" s="48"/>
      <c r="X963" s="32"/>
      <c r="Z963" s="32"/>
    </row>
    <row r="964" spans="23:26" ht="15" customHeight="1">
      <c r="W964" s="48"/>
      <c r="X964" s="32"/>
      <c r="Z964" s="32"/>
    </row>
    <row r="965" spans="23:26" ht="15" customHeight="1">
      <c r="W965" s="48"/>
      <c r="X965" s="32"/>
      <c r="Z965" s="32"/>
    </row>
    <row r="966" spans="23:26" ht="15" customHeight="1">
      <c r="W966" s="48"/>
      <c r="X966" s="32"/>
      <c r="Z966" s="32"/>
    </row>
    <row r="967" spans="23:26" ht="15" customHeight="1">
      <c r="W967" s="48"/>
      <c r="X967" s="32"/>
      <c r="Z967" s="32"/>
    </row>
    <row r="968" spans="23:26" ht="15" customHeight="1">
      <c r="W968" s="48"/>
      <c r="X968" s="32"/>
      <c r="Z968" s="32"/>
    </row>
    <row r="969" spans="23:26" ht="15" customHeight="1">
      <c r="W969" s="48"/>
      <c r="X969" s="32"/>
      <c r="Z969" s="32"/>
    </row>
    <row r="970" spans="23:26" ht="15" customHeight="1">
      <c r="W970" s="48"/>
      <c r="X970" s="32"/>
      <c r="Z970" s="32"/>
    </row>
    <row r="971" spans="23:26" ht="15" customHeight="1">
      <c r="W971" s="48"/>
      <c r="X971" s="32"/>
      <c r="Z971" s="32"/>
    </row>
    <row r="972" spans="23:26" ht="15" customHeight="1">
      <c r="W972" s="48"/>
      <c r="X972" s="32"/>
      <c r="Z972" s="32"/>
    </row>
    <row r="973" spans="23:26" ht="15" customHeight="1">
      <c r="W973" s="48"/>
      <c r="X973" s="32"/>
      <c r="Z973" s="32"/>
    </row>
    <row r="974" spans="23:26" ht="15" customHeight="1">
      <c r="W974" s="48"/>
      <c r="X974" s="32"/>
      <c r="Z974" s="32"/>
    </row>
    <row r="975" spans="23:26" ht="15" customHeight="1">
      <c r="W975" s="48"/>
      <c r="X975" s="32"/>
      <c r="Z975" s="32"/>
    </row>
    <row r="976" spans="23:26" ht="15" customHeight="1">
      <c r="W976" s="48"/>
      <c r="X976" s="32"/>
      <c r="Z976" s="32"/>
    </row>
    <row r="977" spans="23:26" ht="15" customHeight="1">
      <c r="W977" s="48"/>
      <c r="X977" s="32"/>
      <c r="Z977" s="32"/>
    </row>
    <row r="978" spans="23:26" ht="15" customHeight="1">
      <c r="W978" s="48"/>
      <c r="X978" s="32"/>
      <c r="Z978" s="32"/>
    </row>
    <row r="979" spans="23:26" ht="15" customHeight="1">
      <c r="W979" s="48"/>
      <c r="X979" s="32"/>
      <c r="Z979" s="32"/>
    </row>
    <row r="980" spans="23:26" ht="15" customHeight="1">
      <c r="W980" s="48"/>
      <c r="X980" s="32"/>
      <c r="Z980" s="32"/>
    </row>
    <row r="981" spans="23:26" ht="15" customHeight="1">
      <c r="W981" s="48"/>
      <c r="X981" s="32"/>
      <c r="Z981" s="32"/>
    </row>
    <row r="982" spans="23:26" ht="15" customHeight="1">
      <c r="W982" s="48"/>
      <c r="X982" s="32"/>
      <c r="Z982" s="32"/>
    </row>
    <row r="983" spans="23:26" ht="15" customHeight="1">
      <c r="W983" s="48"/>
      <c r="X983" s="32"/>
      <c r="Z983" s="32"/>
    </row>
    <row r="984" spans="23:26" ht="15" customHeight="1">
      <c r="W984" s="48"/>
      <c r="X984" s="32"/>
      <c r="Z984" s="32"/>
    </row>
    <row r="985" spans="23:26" ht="15" customHeight="1">
      <c r="W985" s="48"/>
      <c r="X985" s="32"/>
      <c r="Z985" s="32"/>
    </row>
    <row r="986" spans="23:26" ht="15" customHeight="1">
      <c r="W986" s="48"/>
      <c r="X986" s="32"/>
      <c r="Z986" s="32"/>
    </row>
    <row r="987" spans="23:26" ht="15" customHeight="1">
      <c r="W987" s="48"/>
      <c r="X987" s="32"/>
      <c r="Z987" s="32"/>
    </row>
    <row r="988" spans="23:26" ht="15" customHeight="1">
      <c r="W988" s="48"/>
      <c r="X988" s="32"/>
      <c r="Z988" s="32"/>
    </row>
    <row r="989" spans="23:26" ht="15" customHeight="1">
      <c r="W989" s="48"/>
      <c r="X989" s="32"/>
      <c r="Z989" s="32"/>
    </row>
    <row r="990" spans="23:26" ht="15" customHeight="1">
      <c r="W990" s="48"/>
      <c r="X990" s="32"/>
      <c r="Z990" s="32"/>
    </row>
    <row r="991" spans="23:26" ht="15" customHeight="1">
      <c r="W991" s="48"/>
      <c r="X991" s="32"/>
      <c r="Z991" s="32"/>
    </row>
    <row r="992" spans="23:26" ht="15" customHeight="1">
      <c r="W992" s="48"/>
      <c r="X992" s="32"/>
      <c r="Z992" s="32"/>
    </row>
    <row r="993" spans="23:26" ht="15" customHeight="1">
      <c r="W993" s="48"/>
      <c r="X993" s="32"/>
      <c r="Z993" s="32"/>
    </row>
    <row r="994" spans="23:26" ht="15" customHeight="1">
      <c r="W994" s="48"/>
      <c r="X994" s="32"/>
      <c r="Z994" s="32"/>
    </row>
    <row r="995" spans="23:26" ht="15" customHeight="1">
      <c r="W995" s="48"/>
      <c r="X995" s="32"/>
      <c r="Z995" s="32"/>
    </row>
    <row r="996" spans="23:26" ht="15" customHeight="1">
      <c r="W996" s="48"/>
      <c r="X996" s="32"/>
      <c r="Z996" s="32"/>
    </row>
    <row r="997" spans="23:26" ht="15" customHeight="1">
      <c r="W997" s="48"/>
      <c r="X997" s="32"/>
      <c r="Z997" s="32"/>
    </row>
    <row r="998" spans="23:26" ht="15" customHeight="1">
      <c r="W998" s="48"/>
      <c r="X998" s="32"/>
      <c r="Z998" s="32"/>
    </row>
    <row r="999" spans="23:26" ht="15" customHeight="1">
      <c r="W999" s="48"/>
      <c r="X999" s="32"/>
      <c r="Z999" s="32"/>
    </row>
    <row r="1000" spans="23:26" ht="15" customHeight="1">
      <c r="W1000" s="48"/>
      <c r="X1000" s="32"/>
      <c r="Z1000" s="32"/>
    </row>
    <row r="1001" spans="23:26" ht="15" customHeight="1">
      <c r="W1001" s="48"/>
      <c r="X1001" s="32"/>
      <c r="Z1001" s="32"/>
    </row>
    <row r="1002" spans="23:26" ht="15" customHeight="1">
      <c r="W1002" s="48"/>
      <c r="X1002" s="32"/>
      <c r="Z1002" s="32"/>
    </row>
    <row r="1003" spans="23:26" ht="15" customHeight="1">
      <c r="W1003" s="48"/>
      <c r="X1003" s="32"/>
      <c r="Z1003" s="32"/>
    </row>
    <row r="1004" spans="23:26" ht="15" customHeight="1">
      <c r="W1004" s="48"/>
      <c r="X1004" s="32"/>
      <c r="Z1004" s="32"/>
    </row>
    <row r="1005" spans="23:26" ht="15" customHeight="1">
      <c r="W1005" s="48"/>
      <c r="X1005" s="32"/>
      <c r="Z1005" s="32"/>
    </row>
    <row r="1006" spans="23:26" ht="15" customHeight="1">
      <c r="W1006" s="48"/>
      <c r="X1006" s="32"/>
      <c r="Z1006" s="32"/>
    </row>
    <row r="1007" spans="23:26" ht="15" customHeight="1">
      <c r="W1007" s="48"/>
      <c r="X1007" s="32"/>
      <c r="Z1007" s="32"/>
    </row>
    <row r="1008" spans="23:26" ht="15" customHeight="1">
      <c r="W1008" s="48"/>
      <c r="X1008" s="32"/>
      <c r="Z1008" s="32"/>
    </row>
    <row r="1009" spans="23:26" ht="15" customHeight="1">
      <c r="W1009" s="48"/>
      <c r="X1009" s="32"/>
      <c r="Z1009" s="32"/>
    </row>
    <row r="1010" spans="23:26" ht="15" customHeight="1">
      <c r="W1010" s="48"/>
      <c r="X1010" s="32"/>
      <c r="Z1010" s="32"/>
    </row>
    <row r="1011" spans="23:26" ht="15" customHeight="1">
      <c r="W1011" s="48"/>
      <c r="X1011" s="32"/>
      <c r="Z1011" s="32"/>
    </row>
    <row r="1012" spans="23:26" ht="15" customHeight="1">
      <c r="W1012" s="48"/>
      <c r="X1012" s="32"/>
      <c r="Z1012" s="32"/>
    </row>
    <row r="1013" spans="23:26" ht="15" customHeight="1">
      <c r="W1013" s="48"/>
      <c r="X1013" s="32"/>
      <c r="Z1013" s="32"/>
    </row>
    <row r="1014" spans="23:26" ht="15" customHeight="1">
      <c r="W1014" s="48"/>
      <c r="X1014" s="32"/>
      <c r="Z1014" s="32"/>
    </row>
    <row r="1015" spans="23:26" ht="15" customHeight="1">
      <c r="W1015" s="48"/>
      <c r="X1015" s="32"/>
      <c r="Z1015" s="32"/>
    </row>
    <row r="1016" spans="23:26" ht="15" customHeight="1">
      <c r="W1016" s="48"/>
      <c r="X1016" s="32"/>
      <c r="Z1016" s="32"/>
    </row>
    <row r="1017" spans="23:26" ht="15" customHeight="1">
      <c r="W1017" s="48"/>
      <c r="X1017" s="32"/>
      <c r="Z1017" s="32"/>
    </row>
    <row r="1018" spans="23:26" ht="15" customHeight="1">
      <c r="W1018" s="48"/>
      <c r="X1018" s="32"/>
      <c r="Z1018" s="32"/>
    </row>
    <row r="1019" spans="23:26" ht="15" customHeight="1">
      <c r="W1019" s="48"/>
      <c r="X1019" s="32"/>
      <c r="Z1019" s="32"/>
    </row>
    <row r="1020" spans="23:26" ht="15" customHeight="1">
      <c r="W1020" s="48"/>
      <c r="X1020" s="32"/>
      <c r="Z1020" s="32"/>
    </row>
    <row r="1021" spans="23:26" ht="15" customHeight="1">
      <c r="W1021" s="48"/>
      <c r="X1021" s="32"/>
      <c r="Z1021" s="32"/>
    </row>
    <row r="1022" spans="23:26" ht="15" customHeight="1">
      <c r="W1022" s="48"/>
      <c r="X1022" s="32"/>
      <c r="Z1022" s="32"/>
    </row>
    <row r="1023" spans="23:26" ht="15" customHeight="1">
      <c r="W1023" s="48"/>
      <c r="X1023" s="32"/>
      <c r="Z1023" s="32"/>
    </row>
    <row r="1024" spans="23:26" ht="15" customHeight="1">
      <c r="W1024" s="48"/>
      <c r="X1024" s="32"/>
      <c r="Z1024" s="32"/>
    </row>
    <row r="1025" spans="23:26" ht="15" customHeight="1">
      <c r="W1025" s="48"/>
      <c r="X1025" s="32"/>
      <c r="Z1025" s="32"/>
    </row>
    <row r="1026" spans="23:26" ht="15" customHeight="1">
      <c r="W1026" s="48"/>
      <c r="X1026" s="32"/>
      <c r="Z1026" s="32"/>
    </row>
    <row r="1027" spans="23:26" ht="15" customHeight="1">
      <c r="W1027" s="48"/>
      <c r="X1027" s="32"/>
      <c r="Z1027" s="32"/>
    </row>
    <row r="1028" spans="23:26" ht="15" customHeight="1">
      <c r="W1028" s="48"/>
      <c r="X1028" s="32"/>
      <c r="Z1028" s="32"/>
    </row>
    <row r="1029" spans="23:26" ht="15" customHeight="1">
      <c r="W1029" s="48"/>
      <c r="X1029" s="32"/>
      <c r="Z1029" s="32"/>
    </row>
    <row r="1030" spans="23:26" ht="15" customHeight="1">
      <c r="W1030" s="48"/>
      <c r="X1030" s="32"/>
      <c r="Z1030" s="32"/>
    </row>
    <row r="1031" spans="23:26" ht="15" customHeight="1">
      <c r="W1031" s="48"/>
      <c r="X1031" s="32"/>
      <c r="Z1031" s="32"/>
    </row>
    <row r="1032" spans="23:26" ht="15" customHeight="1">
      <c r="W1032" s="48"/>
      <c r="X1032" s="32"/>
      <c r="Z1032" s="32"/>
    </row>
    <row r="1033" spans="23:26" ht="15" customHeight="1">
      <c r="W1033" s="48"/>
      <c r="X1033" s="32"/>
      <c r="Z1033" s="32"/>
    </row>
    <row r="1034" spans="23:26" ht="15" customHeight="1">
      <c r="W1034" s="48"/>
      <c r="X1034" s="32"/>
      <c r="Z1034" s="32"/>
    </row>
    <row r="1035" spans="23:26" ht="15" customHeight="1">
      <c r="W1035" s="48"/>
      <c r="X1035" s="32"/>
      <c r="Z1035" s="32"/>
    </row>
    <row r="1036" spans="23:26" ht="15" customHeight="1">
      <c r="W1036" s="48"/>
      <c r="X1036" s="32"/>
      <c r="Z1036" s="32"/>
    </row>
    <row r="1037" spans="23:26" ht="15" customHeight="1">
      <c r="W1037" s="48"/>
      <c r="X1037" s="32"/>
      <c r="Z1037" s="32"/>
    </row>
    <row r="1038" spans="23:26" ht="15" customHeight="1">
      <c r="W1038" s="48"/>
      <c r="X1038" s="32"/>
      <c r="Z1038" s="32"/>
    </row>
    <row r="1039" spans="23:26" ht="15" customHeight="1">
      <c r="W1039" s="48"/>
      <c r="X1039" s="32"/>
      <c r="Z1039" s="32"/>
    </row>
    <row r="1040" spans="23:26" ht="15" customHeight="1">
      <c r="W1040" s="48"/>
      <c r="X1040" s="32"/>
      <c r="Z1040" s="32"/>
    </row>
    <row r="1041" spans="23:26" ht="15" customHeight="1">
      <c r="W1041" s="48"/>
      <c r="X1041" s="32"/>
      <c r="Z1041" s="32"/>
    </row>
    <row r="1042" spans="23:26" ht="15" customHeight="1">
      <c r="W1042" s="48"/>
      <c r="X1042" s="32"/>
      <c r="Z1042" s="32"/>
    </row>
    <row r="1043" spans="23:26" ht="15" customHeight="1">
      <c r="W1043" s="48"/>
      <c r="X1043" s="32"/>
      <c r="Z1043" s="32"/>
    </row>
    <row r="1044" spans="23:26" ht="15" customHeight="1">
      <c r="W1044" s="48"/>
      <c r="X1044" s="32"/>
      <c r="Z1044" s="32"/>
    </row>
    <row r="1045" spans="23:26" ht="15" customHeight="1">
      <c r="W1045" s="48"/>
      <c r="X1045" s="32"/>
      <c r="Z1045" s="32"/>
    </row>
    <row r="1046" spans="23:26" ht="15" customHeight="1">
      <c r="W1046" s="48"/>
      <c r="X1046" s="32"/>
      <c r="Z1046" s="32"/>
    </row>
    <row r="1047" spans="23:26" ht="15" customHeight="1">
      <c r="W1047" s="48"/>
      <c r="X1047" s="32"/>
      <c r="Z1047" s="32"/>
    </row>
    <row r="1048" spans="23:26" ht="15" customHeight="1">
      <c r="W1048" s="48"/>
      <c r="X1048" s="32"/>
      <c r="Z1048" s="32"/>
    </row>
    <row r="1049" spans="23:26" ht="15" customHeight="1">
      <c r="W1049" s="48"/>
      <c r="X1049" s="32"/>
      <c r="Z1049" s="32"/>
    </row>
    <row r="1050" spans="23:26" ht="15" customHeight="1">
      <c r="W1050" s="48"/>
      <c r="X1050" s="32"/>
      <c r="Z1050" s="32"/>
    </row>
    <row r="1051" spans="23:26" ht="15" customHeight="1">
      <c r="W1051" s="48"/>
      <c r="X1051" s="32"/>
      <c r="Z1051" s="32"/>
    </row>
    <row r="1052" spans="23:26" ht="15" customHeight="1">
      <c r="W1052" s="48"/>
      <c r="X1052" s="32"/>
      <c r="Z1052" s="32"/>
    </row>
    <row r="1053" spans="23:26" ht="15" customHeight="1">
      <c r="W1053" s="48"/>
      <c r="X1053" s="32"/>
      <c r="Z1053" s="32"/>
    </row>
    <row r="1054" spans="23:26" ht="15" customHeight="1">
      <c r="W1054" s="48"/>
      <c r="X1054" s="32"/>
      <c r="Z1054" s="32"/>
    </row>
    <row r="1055" spans="23:26" ht="15" customHeight="1">
      <c r="W1055" s="48"/>
      <c r="X1055" s="32"/>
      <c r="Z1055" s="32"/>
    </row>
    <row r="1056" spans="23:26" ht="15" customHeight="1">
      <c r="W1056" s="48"/>
      <c r="X1056" s="32"/>
      <c r="Z1056" s="32"/>
    </row>
    <row r="1057" spans="23:26" ht="15" customHeight="1">
      <c r="W1057" s="48"/>
      <c r="X1057" s="32"/>
      <c r="Z1057" s="32"/>
    </row>
    <row r="1058" spans="23:26" ht="15" customHeight="1">
      <c r="W1058" s="48"/>
      <c r="X1058" s="32"/>
      <c r="Z1058" s="32"/>
    </row>
    <row r="1059" spans="23:26" ht="15" customHeight="1">
      <c r="W1059" s="48"/>
      <c r="X1059" s="32"/>
      <c r="Z1059" s="32"/>
    </row>
    <row r="1060" spans="23:26" ht="15" customHeight="1">
      <c r="W1060" s="48"/>
      <c r="X1060" s="32"/>
      <c r="Z1060" s="32"/>
    </row>
    <row r="1061" spans="23:26" ht="15" customHeight="1">
      <c r="W1061" s="48"/>
      <c r="X1061" s="32"/>
      <c r="Z1061" s="32"/>
    </row>
    <row r="1062" spans="23:26" ht="15" customHeight="1">
      <c r="W1062" s="48"/>
      <c r="X1062" s="32"/>
      <c r="Z1062" s="32"/>
    </row>
    <row r="1063" spans="23:26" ht="15" customHeight="1">
      <c r="W1063" s="48"/>
      <c r="X1063" s="32"/>
      <c r="Z1063" s="32"/>
    </row>
    <row r="1064" spans="23:26" ht="15" customHeight="1">
      <c r="W1064" s="48"/>
      <c r="X1064" s="32"/>
      <c r="Z1064" s="32"/>
    </row>
    <row r="1065" spans="23:26" ht="15" customHeight="1">
      <c r="W1065" s="48"/>
      <c r="X1065" s="32"/>
      <c r="Z1065" s="32"/>
    </row>
    <row r="1066" spans="23:26" ht="15" customHeight="1">
      <c r="W1066" s="48"/>
      <c r="X1066" s="32"/>
      <c r="Z1066" s="32"/>
    </row>
    <row r="1067" spans="23:26" ht="15" customHeight="1">
      <c r="W1067" s="48"/>
      <c r="X1067" s="32"/>
      <c r="Z1067" s="32"/>
    </row>
    <row r="1068" spans="23:26" ht="15" customHeight="1">
      <c r="W1068" s="48"/>
      <c r="X1068" s="32"/>
      <c r="Z1068" s="32"/>
    </row>
    <row r="1069" spans="23:26" ht="15" customHeight="1">
      <c r="W1069" s="48"/>
      <c r="X1069" s="32"/>
      <c r="Z1069" s="32"/>
    </row>
    <row r="1070" spans="23:26" ht="15" customHeight="1">
      <c r="W1070" s="48"/>
      <c r="X1070" s="32"/>
      <c r="Z1070" s="32"/>
    </row>
    <row r="1071" spans="23:26" ht="15" customHeight="1">
      <c r="W1071" s="48"/>
      <c r="X1071" s="32"/>
      <c r="Z1071" s="32"/>
    </row>
    <row r="1072" spans="23:26" ht="15" customHeight="1">
      <c r="W1072" s="48"/>
      <c r="X1072" s="32"/>
      <c r="Z1072" s="32"/>
    </row>
    <row r="1073" spans="23:26" ht="15" customHeight="1">
      <c r="W1073" s="48"/>
      <c r="X1073" s="32"/>
      <c r="Z1073" s="32"/>
    </row>
    <row r="1074" spans="23:26" ht="15" customHeight="1">
      <c r="W1074" s="48"/>
      <c r="X1074" s="32"/>
      <c r="Z1074" s="32"/>
    </row>
    <row r="1075" spans="23:26" ht="15" customHeight="1">
      <c r="W1075" s="48"/>
      <c r="X1075" s="32"/>
      <c r="Z1075" s="32"/>
    </row>
    <row r="1076" spans="23:26" ht="15" customHeight="1">
      <c r="W1076" s="48"/>
      <c r="X1076" s="32"/>
      <c r="Z1076" s="32"/>
    </row>
    <row r="1077" spans="23:26" ht="15" customHeight="1">
      <c r="W1077" s="48"/>
      <c r="X1077" s="32"/>
      <c r="Z1077" s="32"/>
    </row>
    <row r="1078" spans="23:26" ht="15" customHeight="1">
      <c r="W1078" s="48"/>
      <c r="X1078" s="32"/>
      <c r="Z1078" s="32"/>
    </row>
    <row r="1079" spans="23:26" ht="15" customHeight="1">
      <c r="W1079" s="48"/>
      <c r="X1079" s="32"/>
      <c r="Z1079" s="32"/>
    </row>
    <row r="1080" spans="23:26" ht="15" customHeight="1">
      <c r="W1080" s="48"/>
      <c r="X1080" s="32"/>
      <c r="Z1080" s="32"/>
    </row>
    <row r="1081" spans="23:26" ht="15" customHeight="1">
      <c r="W1081" s="48"/>
      <c r="X1081" s="32"/>
      <c r="Z1081" s="32"/>
    </row>
    <row r="1082" spans="23:26" ht="15" customHeight="1">
      <c r="W1082" s="48"/>
      <c r="X1082" s="32"/>
      <c r="Z1082" s="32"/>
    </row>
    <row r="1083" spans="23:26" ht="15" customHeight="1">
      <c r="W1083" s="48"/>
      <c r="X1083" s="32"/>
      <c r="Z1083" s="32"/>
    </row>
    <row r="1084" spans="23:26" ht="15" customHeight="1">
      <c r="W1084" s="48"/>
      <c r="X1084" s="32"/>
      <c r="Z1084" s="32"/>
    </row>
    <row r="1085" spans="23:26" ht="15" customHeight="1">
      <c r="W1085" s="48"/>
      <c r="X1085" s="32"/>
      <c r="Z1085" s="32"/>
    </row>
    <row r="1086" spans="23:26" ht="15" customHeight="1">
      <c r="W1086" s="48"/>
      <c r="X1086" s="32"/>
      <c r="Z1086" s="32"/>
    </row>
    <row r="1087" spans="23:26" ht="15" customHeight="1">
      <c r="W1087" s="48"/>
      <c r="X1087" s="32"/>
      <c r="Z1087" s="32"/>
    </row>
    <row r="1088" spans="23:26" ht="15" customHeight="1">
      <c r="W1088" s="48"/>
      <c r="X1088" s="32"/>
      <c r="Z1088" s="32"/>
    </row>
    <row r="1089" spans="23:26" ht="15" customHeight="1">
      <c r="W1089" s="48"/>
      <c r="X1089" s="32"/>
      <c r="Z1089" s="32"/>
    </row>
    <row r="1090" spans="23:26" ht="15" customHeight="1">
      <c r="W1090" s="48"/>
      <c r="X1090" s="32"/>
      <c r="Z1090" s="32"/>
    </row>
    <row r="1091" spans="23:26" ht="15" customHeight="1">
      <c r="W1091" s="48"/>
      <c r="X1091" s="32"/>
      <c r="Z1091" s="32"/>
    </row>
    <row r="1092" spans="23:26" ht="15" customHeight="1">
      <c r="W1092" s="48"/>
      <c r="X1092" s="32"/>
      <c r="Z1092" s="32"/>
    </row>
    <row r="1093" spans="23:26" ht="15" customHeight="1">
      <c r="W1093" s="48"/>
      <c r="X1093" s="32"/>
      <c r="Z1093" s="32"/>
    </row>
    <row r="1094" spans="23:26" ht="15" customHeight="1">
      <c r="W1094" s="48"/>
      <c r="X1094" s="32"/>
      <c r="Z1094" s="32"/>
    </row>
    <row r="1095" spans="23:26" ht="15" customHeight="1">
      <c r="W1095" s="48"/>
      <c r="X1095" s="32"/>
      <c r="Z1095" s="32"/>
    </row>
    <row r="1096" spans="23:26" ht="15" customHeight="1">
      <c r="W1096" s="48"/>
      <c r="X1096" s="32"/>
      <c r="Z1096" s="32"/>
    </row>
    <row r="1097" spans="23:26" ht="15" customHeight="1">
      <c r="W1097" s="48"/>
      <c r="X1097" s="32"/>
      <c r="Z1097" s="32"/>
    </row>
    <row r="1098" spans="23:26" ht="15" customHeight="1">
      <c r="W1098" s="48"/>
      <c r="X1098" s="32"/>
      <c r="Z1098" s="32"/>
    </row>
    <row r="1099" spans="23:26" ht="15" customHeight="1">
      <c r="W1099" s="48"/>
      <c r="X1099" s="32"/>
      <c r="Z1099" s="32"/>
    </row>
    <row r="1100" spans="23:26" ht="15" customHeight="1">
      <c r="W1100" s="48"/>
      <c r="X1100" s="32"/>
      <c r="Z1100" s="32"/>
    </row>
    <row r="1101" spans="23:26" ht="15" customHeight="1">
      <c r="W1101" s="48"/>
      <c r="X1101" s="32"/>
      <c r="Z1101" s="32"/>
    </row>
    <row r="1102" spans="23:26" ht="15" customHeight="1">
      <c r="W1102" s="48"/>
      <c r="X1102" s="32"/>
      <c r="Z1102" s="32"/>
    </row>
    <row r="1103" spans="23:26" ht="15" customHeight="1">
      <c r="W1103" s="48"/>
      <c r="X1103" s="32"/>
      <c r="Z1103" s="32"/>
    </row>
    <row r="1104" spans="23:26" ht="15" customHeight="1">
      <c r="W1104" s="48"/>
      <c r="X1104" s="32"/>
      <c r="Z1104" s="32"/>
    </row>
    <row r="1105" spans="23:26" ht="15" customHeight="1">
      <c r="W1105" s="48"/>
      <c r="X1105" s="32"/>
      <c r="Z1105" s="32"/>
    </row>
    <row r="1106" spans="23:26" ht="15" customHeight="1">
      <c r="W1106" s="48"/>
      <c r="X1106" s="32"/>
      <c r="Z1106" s="32"/>
    </row>
    <row r="1107" spans="23:26" ht="15" customHeight="1">
      <c r="W1107" s="48"/>
      <c r="X1107" s="32"/>
      <c r="Z1107" s="32"/>
    </row>
    <row r="1108" spans="23:26" ht="15" customHeight="1">
      <c r="W1108" s="48"/>
      <c r="X1108" s="32"/>
      <c r="Z1108" s="32"/>
    </row>
    <row r="1109" spans="23:26" ht="15" customHeight="1">
      <c r="W1109" s="48"/>
      <c r="X1109" s="32"/>
      <c r="Z1109" s="32"/>
    </row>
    <row r="1110" spans="23:26" ht="15" customHeight="1">
      <c r="W1110" s="48"/>
      <c r="X1110" s="32"/>
      <c r="Z1110" s="32"/>
    </row>
    <row r="1111" spans="23:26" ht="15" customHeight="1">
      <c r="W1111" s="48"/>
      <c r="X1111" s="32"/>
      <c r="Z1111" s="32"/>
    </row>
    <row r="1112" spans="23:26" ht="15" customHeight="1">
      <c r="W1112" s="48"/>
      <c r="X1112" s="32"/>
      <c r="Z1112" s="32"/>
    </row>
    <row r="1113" spans="23:26" ht="15" customHeight="1">
      <c r="W1113" s="48"/>
      <c r="X1113" s="32"/>
      <c r="Z1113" s="32"/>
    </row>
    <row r="1114" spans="23:26" ht="15" customHeight="1">
      <c r="W1114" s="48"/>
      <c r="X1114" s="32"/>
      <c r="Z1114" s="32"/>
    </row>
    <row r="1115" spans="23:26" ht="15" customHeight="1">
      <c r="W1115" s="48"/>
      <c r="X1115" s="32"/>
      <c r="Z1115" s="32"/>
    </row>
    <row r="1116" spans="23:26" ht="15" customHeight="1">
      <c r="W1116" s="48"/>
      <c r="X1116" s="32"/>
      <c r="Z1116" s="32"/>
    </row>
    <row r="1117" spans="23:26" ht="15" customHeight="1">
      <c r="W1117" s="48"/>
      <c r="X1117" s="32"/>
      <c r="Z1117" s="32"/>
    </row>
    <row r="1118" spans="23:26" ht="15" customHeight="1">
      <c r="W1118" s="48"/>
      <c r="X1118" s="32"/>
      <c r="Z1118" s="32"/>
    </row>
    <row r="1119" spans="23:26" ht="15" customHeight="1">
      <c r="W1119" s="48"/>
      <c r="X1119" s="32"/>
      <c r="Z1119" s="32"/>
    </row>
    <row r="1120" spans="23:26" ht="15" customHeight="1">
      <c r="W1120" s="48"/>
      <c r="X1120" s="32"/>
      <c r="Z1120" s="32"/>
    </row>
    <row r="1121" spans="23:26" ht="15" customHeight="1">
      <c r="W1121" s="48"/>
      <c r="X1121" s="32"/>
      <c r="Z1121" s="32"/>
    </row>
    <row r="1122" spans="23:26" ht="15" customHeight="1">
      <c r="W1122" s="48"/>
      <c r="X1122" s="32"/>
      <c r="Z1122" s="32"/>
    </row>
    <row r="1123" spans="23:26" ht="15" customHeight="1">
      <c r="W1123" s="48"/>
      <c r="X1123" s="32"/>
      <c r="Z1123" s="32"/>
    </row>
    <row r="1124" spans="23:26" ht="15" customHeight="1">
      <c r="W1124" s="48"/>
      <c r="X1124" s="32"/>
      <c r="Z1124" s="32"/>
    </row>
    <row r="1125" spans="23:26" ht="15" customHeight="1">
      <c r="W1125" s="48"/>
      <c r="X1125" s="32"/>
      <c r="Z1125" s="32"/>
    </row>
    <row r="1126" spans="23:26" ht="15" customHeight="1">
      <c r="W1126" s="48"/>
      <c r="X1126" s="32"/>
      <c r="Z1126" s="32"/>
    </row>
    <row r="1127" spans="23:26" ht="15" customHeight="1">
      <c r="W1127" s="48"/>
      <c r="X1127" s="32"/>
      <c r="Z1127" s="32"/>
    </row>
    <row r="1128" spans="23:26" ht="15" customHeight="1">
      <c r="W1128" s="48"/>
      <c r="X1128" s="32"/>
      <c r="Z1128" s="32"/>
    </row>
    <row r="1129" spans="23:26" ht="15" customHeight="1">
      <c r="W1129" s="48"/>
      <c r="X1129" s="32"/>
      <c r="Z1129" s="32"/>
    </row>
    <row r="1130" spans="23:26" ht="15" customHeight="1">
      <c r="W1130" s="48"/>
      <c r="X1130" s="32"/>
      <c r="Z1130" s="32"/>
    </row>
    <row r="1131" spans="23:26" ht="15" customHeight="1">
      <c r="W1131" s="48"/>
      <c r="X1131" s="32"/>
      <c r="Z1131" s="32"/>
    </row>
    <row r="1132" spans="23:26" ht="15" customHeight="1">
      <c r="W1132" s="48"/>
      <c r="X1132" s="32"/>
      <c r="Z1132" s="32"/>
    </row>
    <row r="1133" spans="23:26" ht="15" customHeight="1">
      <c r="W1133" s="48"/>
      <c r="X1133" s="32"/>
      <c r="Z1133" s="32"/>
    </row>
    <row r="1134" spans="23:26" ht="15" customHeight="1">
      <c r="W1134" s="48"/>
      <c r="X1134" s="32"/>
      <c r="Z1134" s="32"/>
    </row>
    <row r="1135" spans="23:26" ht="15" customHeight="1">
      <c r="W1135" s="48"/>
      <c r="X1135" s="32"/>
      <c r="Z1135" s="32"/>
    </row>
    <row r="1136" spans="23:26" ht="15" customHeight="1">
      <c r="W1136" s="48"/>
      <c r="X1136" s="32"/>
      <c r="Z1136" s="32"/>
    </row>
    <row r="1137" spans="23:26" ht="15" customHeight="1">
      <c r="W1137" s="48"/>
      <c r="X1137" s="32"/>
      <c r="Z1137" s="32"/>
    </row>
    <row r="1138" spans="23:26" ht="15" customHeight="1">
      <c r="W1138" s="48"/>
      <c r="X1138" s="32"/>
      <c r="Z1138" s="32"/>
    </row>
    <row r="1139" spans="23:26" ht="15" customHeight="1">
      <c r="W1139" s="48"/>
      <c r="X1139" s="32"/>
      <c r="Z1139" s="32"/>
    </row>
    <row r="1140" spans="23:26" ht="15" customHeight="1">
      <c r="W1140" s="48"/>
      <c r="X1140" s="32"/>
      <c r="Z1140" s="32"/>
    </row>
    <row r="1141" spans="23:26" ht="15" customHeight="1">
      <c r="W1141" s="48"/>
      <c r="X1141" s="32"/>
      <c r="Z1141" s="32"/>
    </row>
    <row r="1142" spans="23:26" ht="15" customHeight="1">
      <c r="W1142" s="48"/>
      <c r="X1142" s="32"/>
      <c r="Z1142" s="32"/>
    </row>
    <row r="1143" spans="23:26" ht="15" customHeight="1">
      <c r="W1143" s="48"/>
      <c r="X1143" s="32"/>
      <c r="Z1143" s="32"/>
    </row>
    <row r="1144" spans="23:26" ht="15" customHeight="1">
      <c r="W1144" s="48"/>
      <c r="X1144" s="32"/>
      <c r="Z1144" s="32"/>
    </row>
    <row r="1145" spans="23:26" ht="15" customHeight="1">
      <c r="W1145" s="48"/>
      <c r="X1145" s="32"/>
      <c r="Z1145" s="32"/>
    </row>
    <row r="1146" spans="23:26" ht="15" customHeight="1">
      <c r="W1146" s="48"/>
      <c r="X1146" s="32"/>
      <c r="Z1146" s="32"/>
    </row>
    <row r="1147" spans="23:26" ht="15" customHeight="1">
      <c r="W1147" s="48"/>
      <c r="X1147" s="32"/>
      <c r="Z1147" s="32"/>
    </row>
    <row r="1148" spans="23:26" ht="15" customHeight="1">
      <c r="W1148" s="48"/>
      <c r="X1148" s="32"/>
      <c r="Z1148" s="32"/>
    </row>
    <row r="1149" spans="23:26" ht="15" customHeight="1">
      <c r="W1149" s="48"/>
      <c r="X1149" s="32"/>
      <c r="Z1149" s="32"/>
    </row>
    <row r="1150" spans="23:26" ht="15" customHeight="1">
      <c r="W1150" s="48"/>
      <c r="X1150" s="32"/>
      <c r="Z1150" s="32"/>
    </row>
    <row r="1151" spans="23:26" ht="15" customHeight="1">
      <c r="W1151" s="48"/>
      <c r="X1151" s="32"/>
      <c r="Z1151" s="32"/>
    </row>
    <row r="1152" spans="23:26" ht="15" customHeight="1">
      <c r="W1152" s="48"/>
      <c r="X1152" s="32"/>
      <c r="Z1152" s="32"/>
    </row>
    <row r="1153" spans="23:26" ht="15" customHeight="1">
      <c r="W1153" s="48"/>
      <c r="X1153" s="32"/>
      <c r="Z1153" s="32"/>
    </row>
    <row r="1154" spans="23:26" ht="15" customHeight="1">
      <c r="W1154" s="48"/>
      <c r="X1154" s="32"/>
      <c r="Z1154" s="32"/>
    </row>
    <row r="1155" spans="23:26" ht="15" customHeight="1">
      <c r="W1155" s="48"/>
      <c r="X1155" s="32"/>
      <c r="Z1155" s="32"/>
    </row>
    <row r="1156" spans="23:26" ht="15" customHeight="1">
      <c r="W1156" s="48"/>
      <c r="X1156" s="32"/>
      <c r="Z1156" s="32"/>
    </row>
    <row r="1157" spans="23:26" ht="15" customHeight="1">
      <c r="W1157" s="48"/>
      <c r="X1157" s="32"/>
      <c r="Z1157" s="32"/>
    </row>
    <row r="1158" spans="23:26" ht="15" customHeight="1">
      <c r="W1158" s="48"/>
      <c r="X1158" s="32"/>
      <c r="Z1158" s="32"/>
    </row>
    <row r="1159" spans="23:26" ht="15" customHeight="1">
      <c r="W1159" s="48"/>
      <c r="X1159" s="32"/>
      <c r="Z1159" s="32"/>
    </row>
    <row r="1160" spans="23:26" ht="15" customHeight="1">
      <c r="W1160" s="48"/>
      <c r="X1160" s="32"/>
      <c r="Z1160" s="32"/>
    </row>
    <row r="1161" spans="23:26" ht="15" customHeight="1">
      <c r="W1161" s="48"/>
      <c r="X1161" s="32"/>
      <c r="Z1161" s="32"/>
    </row>
    <row r="1162" spans="23:26" ht="15" customHeight="1">
      <c r="W1162" s="48"/>
      <c r="X1162" s="32"/>
      <c r="Z1162" s="32"/>
    </row>
    <row r="1163" spans="23:26" ht="15" customHeight="1">
      <c r="W1163" s="48"/>
      <c r="X1163" s="32"/>
      <c r="Z1163" s="32"/>
    </row>
    <row r="1164" spans="23:26" ht="15" customHeight="1">
      <c r="W1164" s="48"/>
      <c r="X1164" s="32"/>
      <c r="Z1164" s="32"/>
    </row>
    <row r="1165" spans="23:26" ht="15" customHeight="1">
      <c r="W1165" s="48"/>
      <c r="X1165" s="32"/>
      <c r="Z1165" s="32"/>
    </row>
    <row r="1166" spans="23:26" ht="15" customHeight="1">
      <c r="W1166" s="48"/>
      <c r="X1166" s="32"/>
      <c r="Z1166" s="32"/>
    </row>
    <row r="1167" spans="23:26" ht="15" customHeight="1">
      <c r="W1167" s="48"/>
      <c r="X1167" s="32"/>
      <c r="Z1167" s="32"/>
    </row>
    <row r="1168" spans="23:26" ht="15" customHeight="1">
      <c r="W1168" s="48"/>
      <c r="X1168" s="32"/>
      <c r="Z1168" s="32"/>
    </row>
    <row r="1169" spans="23:26" ht="15" customHeight="1">
      <c r="W1169" s="48"/>
      <c r="X1169" s="32"/>
      <c r="Z1169" s="32"/>
    </row>
    <row r="1170" spans="23:26" ht="15" customHeight="1">
      <c r="W1170" s="48"/>
      <c r="X1170" s="32"/>
      <c r="Z1170" s="32"/>
    </row>
    <row r="1171" spans="23:26" ht="15" customHeight="1">
      <c r="W1171" s="48"/>
      <c r="X1171" s="32"/>
      <c r="Z1171" s="32"/>
    </row>
    <row r="1172" spans="23:26" ht="15" customHeight="1">
      <c r="W1172" s="48"/>
      <c r="X1172" s="32"/>
      <c r="Z1172" s="32"/>
    </row>
    <row r="1173" spans="23:26" ht="15" customHeight="1">
      <c r="W1173" s="48"/>
      <c r="X1173" s="32"/>
      <c r="Z1173" s="32"/>
    </row>
    <row r="1174" spans="23:26" ht="15" customHeight="1">
      <c r="W1174" s="48"/>
      <c r="X1174" s="32"/>
      <c r="Z1174" s="32"/>
    </row>
    <row r="1175" spans="23:26" ht="15" customHeight="1">
      <c r="W1175" s="48"/>
      <c r="X1175" s="32"/>
      <c r="Z1175" s="32"/>
    </row>
    <row r="1176" spans="23:26" ht="15" customHeight="1">
      <c r="W1176" s="48"/>
      <c r="X1176" s="32"/>
      <c r="Z1176" s="32"/>
    </row>
    <row r="1177" spans="23:26" ht="15" customHeight="1">
      <c r="W1177" s="48"/>
      <c r="X1177" s="32"/>
      <c r="Z1177" s="32"/>
    </row>
    <row r="1178" spans="23:26" ht="15" customHeight="1">
      <c r="W1178" s="48"/>
      <c r="X1178" s="32"/>
      <c r="Z1178" s="32"/>
    </row>
    <row r="1179" spans="23:26" ht="15" customHeight="1">
      <c r="W1179" s="48"/>
      <c r="X1179" s="32"/>
      <c r="Z1179" s="32"/>
    </row>
    <row r="1180" spans="23:26" ht="15" customHeight="1">
      <c r="W1180" s="48"/>
      <c r="X1180" s="32"/>
      <c r="Z1180" s="32"/>
    </row>
    <row r="1181" spans="23:26" ht="15" customHeight="1">
      <c r="W1181" s="48"/>
      <c r="X1181" s="32"/>
      <c r="Z1181" s="32"/>
    </row>
    <row r="1182" spans="23:26" ht="15" customHeight="1">
      <c r="W1182" s="48"/>
      <c r="X1182" s="32"/>
      <c r="Z1182" s="32"/>
    </row>
    <row r="1183" spans="23:26" ht="15" customHeight="1">
      <c r="W1183" s="48"/>
      <c r="X1183" s="32"/>
      <c r="Z1183" s="32"/>
    </row>
    <row r="1184" spans="23:26" ht="15" customHeight="1">
      <c r="W1184" s="48"/>
      <c r="X1184" s="32"/>
      <c r="Z1184" s="32"/>
    </row>
    <row r="1185" spans="23:26" ht="15" customHeight="1">
      <c r="W1185" s="48"/>
      <c r="X1185" s="32"/>
      <c r="Z1185" s="32"/>
    </row>
    <row r="1186" spans="23:26" ht="15" customHeight="1">
      <c r="W1186" s="48"/>
      <c r="X1186" s="32"/>
      <c r="Z1186" s="32"/>
    </row>
    <row r="1187" spans="23:26" ht="15" customHeight="1">
      <c r="W1187" s="48"/>
      <c r="X1187" s="32"/>
      <c r="Z1187" s="32"/>
    </row>
    <row r="1188" spans="23:26" ht="15" customHeight="1">
      <c r="W1188" s="48"/>
      <c r="X1188" s="32"/>
      <c r="Z1188" s="32"/>
    </row>
    <row r="1189" spans="23:26" ht="15" customHeight="1">
      <c r="W1189" s="48"/>
      <c r="X1189" s="32"/>
      <c r="Z1189" s="32"/>
    </row>
    <row r="1190" spans="23:26" ht="15" customHeight="1">
      <c r="W1190" s="48"/>
      <c r="X1190" s="32"/>
      <c r="Z1190" s="32"/>
    </row>
    <row r="1191" spans="23:26" ht="15" customHeight="1">
      <c r="W1191" s="48"/>
      <c r="X1191" s="32"/>
      <c r="Z1191" s="32"/>
    </row>
    <row r="1192" spans="23:26" ht="15" customHeight="1">
      <c r="W1192" s="48"/>
      <c r="X1192" s="32"/>
      <c r="Z1192" s="32"/>
    </row>
    <row r="1193" spans="23:26" ht="15" customHeight="1">
      <c r="W1193" s="48"/>
      <c r="X1193" s="32"/>
      <c r="Z1193" s="32"/>
    </row>
    <row r="1194" spans="23:26" ht="15" customHeight="1">
      <c r="W1194" s="48"/>
      <c r="X1194" s="32"/>
      <c r="Z1194" s="32"/>
    </row>
    <row r="1195" spans="23:26" ht="15" customHeight="1">
      <c r="W1195" s="48"/>
      <c r="X1195" s="32"/>
      <c r="Z1195" s="32"/>
    </row>
    <row r="1196" spans="23:26" ht="15" customHeight="1">
      <c r="W1196" s="48"/>
      <c r="X1196" s="32"/>
      <c r="Z1196" s="32"/>
    </row>
    <row r="1197" spans="23:26" ht="15" customHeight="1">
      <c r="W1197" s="48"/>
      <c r="X1197" s="32"/>
      <c r="Z1197" s="32"/>
    </row>
    <row r="1198" spans="23:26" ht="15" customHeight="1">
      <c r="W1198" s="48"/>
      <c r="X1198" s="32"/>
      <c r="Z1198" s="32"/>
    </row>
    <row r="1199" spans="23:26" ht="15" customHeight="1">
      <c r="W1199" s="48"/>
      <c r="X1199" s="32"/>
      <c r="Z1199" s="32"/>
    </row>
    <row r="1200" spans="23:26" ht="15" customHeight="1">
      <c r="W1200" s="48"/>
      <c r="X1200" s="32"/>
      <c r="Z1200" s="32"/>
    </row>
    <row r="1201" spans="23:26" ht="15" customHeight="1">
      <c r="W1201" s="48"/>
      <c r="X1201" s="32"/>
      <c r="Z1201" s="32"/>
    </row>
    <row r="1202" spans="23:26" ht="15" customHeight="1">
      <c r="W1202" s="48"/>
      <c r="X1202" s="32"/>
      <c r="Z1202" s="32"/>
    </row>
    <row r="1203" spans="23:26" ht="15" customHeight="1">
      <c r="W1203" s="48"/>
      <c r="X1203" s="32"/>
      <c r="Z1203" s="32"/>
    </row>
    <row r="1204" spans="23:26" ht="15" customHeight="1">
      <c r="W1204" s="48"/>
      <c r="X1204" s="32"/>
      <c r="Z1204" s="32"/>
    </row>
    <row r="1205" spans="23:26" ht="15" customHeight="1">
      <c r="W1205" s="48"/>
      <c r="X1205" s="32"/>
      <c r="Z1205" s="32"/>
    </row>
    <row r="1206" spans="23:26" ht="15" customHeight="1">
      <c r="W1206" s="48"/>
      <c r="X1206" s="32"/>
      <c r="Z1206" s="32"/>
    </row>
    <row r="1207" spans="23:26" ht="15" customHeight="1">
      <c r="W1207" s="48"/>
      <c r="X1207" s="32"/>
      <c r="Z1207" s="32"/>
    </row>
    <row r="1208" spans="23:26" ht="15" customHeight="1">
      <c r="W1208" s="48"/>
      <c r="X1208" s="32"/>
      <c r="Z1208" s="32"/>
    </row>
    <row r="1209" spans="23:26" ht="15" customHeight="1">
      <c r="W1209" s="48"/>
      <c r="X1209" s="32"/>
      <c r="Z1209" s="32"/>
    </row>
    <row r="1210" spans="23:26" ht="15" customHeight="1">
      <c r="W1210" s="48"/>
      <c r="X1210" s="32"/>
      <c r="Z1210" s="32"/>
    </row>
    <row r="1211" spans="23:26" ht="15" customHeight="1">
      <c r="W1211" s="48"/>
      <c r="X1211" s="32"/>
      <c r="Z1211" s="32"/>
    </row>
    <row r="1212" spans="23:26" ht="15" customHeight="1">
      <c r="W1212" s="48"/>
      <c r="X1212" s="32"/>
      <c r="Z1212" s="32"/>
    </row>
    <row r="1213" spans="23:26" ht="15" customHeight="1">
      <c r="W1213" s="48"/>
      <c r="X1213" s="32"/>
      <c r="Z1213" s="32"/>
    </row>
    <row r="1214" spans="23:26" ht="15" customHeight="1">
      <c r="W1214" s="48"/>
      <c r="X1214" s="32"/>
      <c r="Z1214" s="32"/>
    </row>
    <row r="1215" spans="23:26" ht="15" customHeight="1">
      <c r="W1215" s="48"/>
      <c r="X1215" s="32"/>
      <c r="Z1215" s="32"/>
    </row>
    <row r="1216" spans="23:26" ht="15" customHeight="1">
      <c r="W1216" s="48"/>
      <c r="X1216" s="32"/>
      <c r="Z1216" s="32"/>
    </row>
    <row r="1217" spans="23:26" ht="15" customHeight="1">
      <c r="W1217" s="48"/>
      <c r="X1217" s="32"/>
      <c r="Z1217" s="32"/>
    </row>
    <row r="1218" spans="23:26" ht="15" customHeight="1">
      <c r="W1218" s="48"/>
      <c r="X1218" s="32"/>
      <c r="Z1218" s="32"/>
    </row>
    <row r="1219" spans="23:26" ht="15" customHeight="1">
      <c r="W1219" s="48"/>
      <c r="X1219" s="32"/>
      <c r="Z1219" s="32"/>
    </row>
    <row r="1220" spans="23:26" ht="15" customHeight="1">
      <c r="W1220" s="48"/>
      <c r="X1220" s="32"/>
      <c r="Z1220" s="32"/>
    </row>
    <row r="1221" spans="23:26" ht="15" customHeight="1">
      <c r="W1221" s="48"/>
      <c r="X1221" s="32"/>
      <c r="Z1221" s="32"/>
    </row>
    <row r="1222" spans="23:26" ht="15" customHeight="1">
      <c r="W1222" s="48"/>
      <c r="X1222" s="32"/>
      <c r="Z1222" s="32"/>
    </row>
    <row r="1223" spans="23:26" ht="15" customHeight="1">
      <c r="W1223" s="48"/>
      <c r="X1223" s="32"/>
      <c r="Z1223" s="32"/>
    </row>
    <row r="1224" spans="23:26" ht="15" customHeight="1">
      <c r="W1224" s="48"/>
      <c r="X1224" s="32"/>
      <c r="Z1224" s="32"/>
    </row>
    <row r="1225" spans="23:26" ht="15" customHeight="1">
      <c r="W1225" s="48"/>
      <c r="X1225" s="32"/>
      <c r="Z1225" s="32"/>
    </row>
    <row r="1226" spans="23:26" ht="15" customHeight="1">
      <c r="W1226" s="48"/>
      <c r="X1226" s="32"/>
      <c r="Z1226" s="32"/>
    </row>
    <row r="1227" spans="23:26" ht="15" customHeight="1">
      <c r="W1227" s="48"/>
      <c r="X1227" s="32"/>
      <c r="Z1227" s="32"/>
    </row>
    <row r="1228" spans="23:26" ht="15" customHeight="1">
      <c r="W1228" s="48"/>
      <c r="X1228" s="32"/>
      <c r="Z1228" s="32"/>
    </row>
    <row r="1229" spans="23:26" ht="15" customHeight="1">
      <c r="W1229" s="48"/>
      <c r="X1229" s="32"/>
      <c r="Z1229" s="32"/>
    </row>
    <row r="1230" spans="23:26" ht="15" customHeight="1">
      <c r="W1230" s="48"/>
      <c r="X1230" s="32"/>
      <c r="Z1230" s="32"/>
    </row>
    <row r="1231" spans="23:26" ht="15" customHeight="1">
      <c r="W1231" s="48"/>
      <c r="X1231" s="32"/>
      <c r="Z1231" s="32"/>
    </row>
    <row r="1232" spans="23:26" ht="15" customHeight="1">
      <c r="W1232" s="48"/>
      <c r="X1232" s="32"/>
      <c r="Z1232" s="32"/>
    </row>
    <row r="1233" spans="23:26" ht="15" customHeight="1">
      <c r="W1233" s="48"/>
      <c r="X1233" s="32"/>
      <c r="Z1233" s="32"/>
    </row>
    <row r="1234" spans="23:26" ht="15" customHeight="1">
      <c r="W1234" s="48"/>
      <c r="X1234" s="32"/>
      <c r="Z1234" s="32"/>
    </row>
    <row r="1235" spans="23:26" ht="15" customHeight="1">
      <c r="W1235" s="48"/>
      <c r="X1235" s="32"/>
      <c r="Z1235" s="32"/>
    </row>
    <row r="1236" spans="23:26" ht="15" customHeight="1">
      <c r="W1236" s="48"/>
      <c r="X1236" s="32"/>
      <c r="Z1236" s="32"/>
    </row>
    <row r="1237" spans="23:26" ht="15" customHeight="1">
      <c r="W1237" s="48"/>
      <c r="X1237" s="32"/>
      <c r="Z1237" s="32"/>
    </row>
    <row r="1238" spans="23:26" ht="15" customHeight="1">
      <c r="W1238" s="48"/>
      <c r="X1238" s="32"/>
      <c r="Z1238" s="32"/>
    </row>
    <row r="1239" spans="23:26" ht="15" customHeight="1">
      <c r="W1239" s="48"/>
      <c r="X1239" s="32"/>
      <c r="Z1239" s="32"/>
    </row>
    <row r="1240" spans="23:26" ht="15" customHeight="1">
      <c r="W1240" s="48"/>
      <c r="X1240" s="32"/>
      <c r="Z1240" s="32"/>
    </row>
    <row r="1241" spans="23:26" ht="15" customHeight="1">
      <c r="W1241" s="48"/>
      <c r="X1241" s="32"/>
      <c r="Z1241" s="32"/>
    </row>
    <row r="1242" spans="23:26" ht="15" customHeight="1">
      <c r="W1242" s="48"/>
      <c r="X1242" s="32"/>
      <c r="Z1242" s="32"/>
    </row>
    <row r="1243" spans="23:26" ht="15" customHeight="1">
      <c r="W1243" s="48"/>
      <c r="X1243" s="32"/>
      <c r="Z1243" s="32"/>
    </row>
    <row r="1244" spans="23:26" ht="15" customHeight="1">
      <c r="W1244" s="48"/>
      <c r="X1244" s="32"/>
      <c r="Z1244" s="32"/>
    </row>
    <row r="1245" spans="23:26" ht="15" customHeight="1">
      <c r="W1245" s="48"/>
      <c r="X1245" s="32"/>
      <c r="Z1245" s="32"/>
    </row>
    <row r="1246" spans="23:26" ht="15" customHeight="1">
      <c r="W1246" s="48"/>
      <c r="X1246" s="32"/>
      <c r="Z1246" s="32"/>
    </row>
    <row r="1247" spans="23:26" ht="15" customHeight="1">
      <c r="W1247" s="48"/>
      <c r="X1247" s="32"/>
      <c r="Z1247" s="32"/>
    </row>
    <row r="1248" spans="23:26" ht="15" customHeight="1">
      <c r="W1248" s="48"/>
      <c r="X1248" s="32"/>
      <c r="Z1248" s="32"/>
    </row>
    <row r="1249" spans="23:26" ht="15" customHeight="1">
      <c r="W1249" s="48"/>
      <c r="X1249" s="32"/>
      <c r="Z1249" s="32"/>
    </row>
    <row r="1250" spans="23:26" ht="15" customHeight="1">
      <c r="W1250" s="48"/>
      <c r="X1250" s="32"/>
      <c r="Z1250" s="32"/>
    </row>
    <row r="1251" spans="23:26" ht="15" customHeight="1">
      <c r="W1251" s="48"/>
      <c r="X1251" s="32"/>
      <c r="Z1251" s="32"/>
    </row>
    <row r="1252" spans="23:26" ht="15" customHeight="1">
      <c r="W1252" s="48"/>
      <c r="X1252" s="32"/>
      <c r="Z1252" s="32"/>
    </row>
    <row r="1253" spans="23:26" ht="15" customHeight="1">
      <c r="W1253" s="48"/>
      <c r="X1253" s="32"/>
      <c r="Z1253" s="32"/>
    </row>
    <row r="1254" spans="23:26" ht="15" customHeight="1">
      <c r="W1254" s="48"/>
      <c r="X1254" s="32"/>
      <c r="Z1254" s="32"/>
    </row>
    <row r="1255" spans="23:26" ht="15" customHeight="1">
      <c r="W1255" s="48"/>
      <c r="X1255" s="32"/>
      <c r="Z1255" s="32"/>
    </row>
    <row r="1256" spans="23:26" ht="15" customHeight="1">
      <c r="W1256" s="48"/>
      <c r="X1256" s="32"/>
      <c r="Z1256" s="32"/>
    </row>
    <row r="1257" spans="23:26" ht="15" customHeight="1">
      <c r="W1257" s="48"/>
      <c r="X1257" s="32"/>
      <c r="Z1257" s="32"/>
    </row>
    <row r="1258" spans="23:26" ht="15" customHeight="1">
      <c r="W1258" s="48"/>
      <c r="X1258" s="32"/>
      <c r="Z1258" s="32"/>
    </row>
    <row r="1259" spans="23:26" ht="15" customHeight="1">
      <c r="W1259" s="48"/>
      <c r="X1259" s="32"/>
      <c r="Z1259" s="32"/>
    </row>
    <row r="1260" spans="23:26" ht="15" customHeight="1">
      <c r="W1260" s="48"/>
      <c r="X1260" s="32"/>
      <c r="Z1260" s="32"/>
    </row>
    <row r="1261" spans="23:26" ht="15" customHeight="1">
      <c r="W1261" s="48"/>
      <c r="X1261" s="32"/>
      <c r="Z1261" s="32"/>
    </row>
    <row r="1262" spans="23:26" ht="15" customHeight="1">
      <c r="W1262" s="48"/>
      <c r="X1262" s="32"/>
      <c r="Z1262" s="32"/>
    </row>
    <row r="1263" spans="23:26" ht="15" customHeight="1">
      <c r="W1263" s="48"/>
      <c r="X1263" s="32"/>
      <c r="Z1263" s="32"/>
    </row>
    <row r="1264" spans="23:26" ht="15" customHeight="1">
      <c r="W1264" s="48"/>
      <c r="X1264" s="32"/>
      <c r="Z1264" s="32"/>
    </row>
    <row r="1265" spans="23:26" ht="15" customHeight="1">
      <c r="W1265" s="48"/>
      <c r="X1265" s="32"/>
      <c r="Z1265" s="32"/>
    </row>
    <row r="1266" spans="23:26" ht="15" customHeight="1">
      <c r="W1266" s="48"/>
      <c r="X1266" s="32"/>
      <c r="Z1266" s="32"/>
    </row>
    <row r="1267" spans="23:26" ht="15" customHeight="1">
      <c r="W1267" s="48"/>
      <c r="X1267" s="32"/>
      <c r="Z1267" s="32"/>
    </row>
    <row r="1268" spans="23:26" ht="15" customHeight="1">
      <c r="W1268" s="48"/>
      <c r="X1268" s="32"/>
      <c r="Z1268" s="32"/>
    </row>
    <row r="1269" spans="23:26" ht="15" customHeight="1">
      <c r="W1269" s="48"/>
      <c r="X1269" s="32"/>
      <c r="Z1269" s="32"/>
    </row>
    <row r="1270" spans="23:26" ht="15" customHeight="1">
      <c r="W1270" s="48"/>
      <c r="X1270" s="32"/>
      <c r="Z1270" s="32"/>
    </row>
    <row r="1271" spans="23:26" ht="15" customHeight="1">
      <c r="W1271" s="48"/>
      <c r="X1271" s="32"/>
      <c r="Z1271" s="32"/>
    </row>
    <row r="1272" spans="23:26" ht="15" customHeight="1">
      <c r="W1272" s="48"/>
      <c r="X1272" s="32"/>
      <c r="Z1272" s="32"/>
    </row>
    <row r="1273" spans="23:26" ht="15" customHeight="1">
      <c r="W1273" s="48"/>
      <c r="X1273" s="32"/>
      <c r="Z1273" s="32"/>
    </row>
    <row r="1274" spans="23:26" ht="15" customHeight="1">
      <c r="W1274" s="48"/>
      <c r="X1274" s="32"/>
      <c r="Z1274" s="32"/>
    </row>
    <row r="1275" spans="23:26" ht="15" customHeight="1">
      <c r="W1275" s="48"/>
      <c r="X1275" s="32"/>
      <c r="Z1275" s="32"/>
    </row>
    <row r="1276" spans="23:26" ht="15" customHeight="1">
      <c r="W1276" s="48"/>
      <c r="X1276" s="32"/>
      <c r="Z1276" s="32"/>
    </row>
    <row r="1277" spans="23:26" ht="15" customHeight="1">
      <c r="W1277" s="48"/>
      <c r="X1277" s="32"/>
      <c r="Z1277" s="32"/>
    </row>
    <row r="1278" spans="23:26" ht="15" customHeight="1">
      <c r="W1278" s="48"/>
      <c r="X1278" s="32"/>
      <c r="Z1278" s="32"/>
    </row>
    <row r="1279" spans="23:26" ht="15" customHeight="1">
      <c r="W1279" s="48"/>
      <c r="X1279" s="32"/>
      <c r="Z1279" s="32"/>
    </row>
    <row r="1280" spans="23:26" ht="15" customHeight="1">
      <c r="W1280" s="48"/>
      <c r="X1280" s="32"/>
      <c r="Z1280" s="32"/>
    </row>
    <row r="1281" spans="23:26" ht="15" customHeight="1">
      <c r="W1281" s="48"/>
      <c r="X1281" s="32"/>
      <c r="Z1281" s="32"/>
    </row>
    <row r="1282" spans="23:26" ht="15" customHeight="1">
      <c r="W1282" s="48"/>
      <c r="X1282" s="32"/>
      <c r="Z1282" s="32"/>
    </row>
    <row r="1283" spans="23:26" ht="15" customHeight="1">
      <c r="W1283" s="48"/>
      <c r="X1283" s="32"/>
      <c r="Z1283" s="32"/>
    </row>
    <row r="1284" spans="23:26" ht="15" customHeight="1">
      <c r="W1284" s="48"/>
      <c r="X1284" s="32"/>
      <c r="Z1284" s="32"/>
    </row>
    <row r="1285" spans="23:26" ht="15" customHeight="1">
      <c r="W1285" s="48"/>
      <c r="X1285" s="32"/>
      <c r="Z1285" s="32"/>
    </row>
    <row r="1286" spans="23:26" ht="15" customHeight="1">
      <c r="W1286" s="48"/>
      <c r="X1286" s="32"/>
      <c r="Z1286" s="32"/>
    </row>
    <row r="1287" spans="23:26" ht="15" customHeight="1">
      <c r="W1287" s="48"/>
      <c r="X1287" s="32"/>
      <c r="Z1287" s="32"/>
    </row>
    <row r="1288" spans="23:26" ht="15" customHeight="1">
      <c r="W1288" s="48"/>
      <c r="X1288" s="32"/>
      <c r="Z1288" s="32"/>
    </row>
    <row r="1289" spans="23:26" ht="15" customHeight="1">
      <c r="W1289" s="48"/>
      <c r="X1289" s="32"/>
      <c r="Z1289" s="32"/>
    </row>
    <row r="1290" spans="23:26" ht="15" customHeight="1">
      <c r="W1290" s="48"/>
      <c r="X1290" s="32"/>
      <c r="Z1290" s="32"/>
    </row>
    <row r="1291" spans="23:26" ht="15" customHeight="1">
      <c r="W1291" s="48"/>
      <c r="X1291" s="32"/>
      <c r="Z1291" s="32"/>
    </row>
    <row r="1292" spans="23:26" ht="15" customHeight="1">
      <c r="W1292" s="48"/>
      <c r="X1292" s="32"/>
      <c r="Z1292" s="32"/>
    </row>
    <row r="1293" spans="23:26" ht="15" customHeight="1">
      <c r="W1293" s="48"/>
      <c r="X1293" s="32"/>
      <c r="Z1293" s="32"/>
    </row>
    <row r="1294" spans="23:26" ht="15" customHeight="1">
      <c r="W1294" s="48"/>
      <c r="X1294" s="32"/>
      <c r="Z1294" s="32"/>
    </row>
    <row r="1295" spans="23:26" ht="15" customHeight="1">
      <c r="W1295" s="48"/>
      <c r="X1295" s="32"/>
      <c r="Z1295" s="32"/>
    </row>
    <row r="1296" spans="23:26" ht="15" customHeight="1">
      <c r="W1296" s="48"/>
      <c r="X1296" s="32"/>
      <c r="Z1296" s="32"/>
    </row>
    <row r="1297" spans="23:26" ht="15" customHeight="1">
      <c r="W1297" s="48"/>
      <c r="X1297" s="32"/>
      <c r="Z1297" s="32"/>
    </row>
    <row r="1298" spans="23:26" ht="15" customHeight="1">
      <c r="W1298" s="48"/>
      <c r="X1298" s="32"/>
      <c r="Z1298" s="32"/>
    </row>
    <row r="1299" spans="23:26" ht="15" customHeight="1">
      <c r="W1299" s="48"/>
      <c r="X1299" s="32"/>
      <c r="Z1299" s="32"/>
    </row>
    <row r="1300" spans="23:26" ht="15" customHeight="1">
      <c r="W1300" s="48"/>
      <c r="X1300" s="32"/>
      <c r="Z1300" s="32"/>
    </row>
    <row r="1301" spans="23:26" ht="15" customHeight="1">
      <c r="W1301" s="48"/>
      <c r="X1301" s="32"/>
      <c r="Z1301" s="32"/>
    </row>
    <row r="1302" spans="23:26" ht="15" customHeight="1">
      <c r="W1302" s="48"/>
      <c r="X1302" s="32"/>
      <c r="Z1302" s="32"/>
    </row>
    <row r="1303" spans="23:26" ht="15" customHeight="1">
      <c r="W1303" s="48"/>
      <c r="X1303" s="32"/>
      <c r="Z1303" s="32"/>
    </row>
    <row r="1304" spans="23:26" ht="15" customHeight="1">
      <c r="W1304" s="48"/>
      <c r="X1304" s="32"/>
      <c r="Z1304" s="32"/>
    </row>
    <row r="1305" spans="23:26" ht="15" customHeight="1">
      <c r="W1305" s="48"/>
      <c r="X1305" s="32"/>
      <c r="Z1305" s="32"/>
    </row>
    <row r="1306" spans="23:26" ht="15" customHeight="1">
      <c r="W1306" s="48"/>
      <c r="X1306" s="32"/>
      <c r="Z1306" s="32"/>
    </row>
    <row r="1307" spans="23:26" ht="15" customHeight="1">
      <c r="W1307" s="48"/>
      <c r="X1307" s="32"/>
      <c r="Z1307" s="32"/>
    </row>
    <row r="1308" spans="23:26" ht="15" customHeight="1">
      <c r="W1308" s="48"/>
      <c r="X1308" s="32"/>
      <c r="Z1308" s="32"/>
    </row>
    <row r="1309" spans="23:26" ht="15" customHeight="1">
      <c r="W1309" s="48"/>
      <c r="X1309" s="32"/>
      <c r="Z1309" s="32"/>
    </row>
    <row r="1310" spans="23:26" ht="15" customHeight="1">
      <c r="W1310" s="48"/>
      <c r="X1310" s="32"/>
      <c r="Z1310" s="32"/>
    </row>
    <row r="1311" spans="23:26" ht="15" customHeight="1">
      <c r="W1311" s="48"/>
      <c r="X1311" s="32"/>
      <c r="Z1311" s="32"/>
    </row>
    <row r="1312" spans="23:26" ht="15" customHeight="1">
      <c r="W1312" s="48"/>
      <c r="X1312" s="32"/>
      <c r="Z1312" s="32"/>
    </row>
    <row r="1313" spans="23:26" ht="15" customHeight="1">
      <c r="W1313" s="48"/>
      <c r="X1313" s="32"/>
      <c r="Z1313" s="32"/>
    </row>
    <row r="1314" spans="23:26" ht="15" customHeight="1">
      <c r="W1314" s="48"/>
      <c r="X1314" s="32"/>
      <c r="Z1314" s="32"/>
    </row>
    <row r="1315" spans="23:26" ht="15" customHeight="1">
      <c r="W1315" s="48"/>
      <c r="X1315" s="32"/>
      <c r="Z1315" s="32"/>
    </row>
    <row r="1316" spans="23:26" ht="15" customHeight="1">
      <c r="W1316" s="48"/>
      <c r="X1316" s="32"/>
      <c r="Z1316" s="32"/>
    </row>
    <row r="1317" spans="23:26" ht="15" customHeight="1">
      <c r="W1317" s="48"/>
      <c r="X1317" s="32"/>
      <c r="Z1317" s="32"/>
    </row>
    <row r="1318" spans="23:26" ht="15" customHeight="1">
      <c r="W1318" s="48"/>
      <c r="X1318" s="32"/>
      <c r="Z1318" s="32"/>
    </row>
    <row r="1319" spans="23:26" ht="15" customHeight="1">
      <c r="W1319" s="48"/>
      <c r="X1319" s="32"/>
      <c r="Z1319" s="32"/>
    </row>
    <row r="1320" spans="23:26" ht="15" customHeight="1">
      <c r="W1320" s="48"/>
      <c r="X1320" s="32"/>
      <c r="Z1320" s="32"/>
    </row>
    <row r="1321" spans="23:26" ht="15" customHeight="1">
      <c r="W1321" s="48"/>
      <c r="X1321" s="32"/>
      <c r="Z1321" s="32"/>
    </row>
    <row r="1322" spans="23:26" ht="15" customHeight="1">
      <c r="W1322" s="48"/>
      <c r="X1322" s="32"/>
      <c r="Z1322" s="32"/>
    </row>
    <row r="1323" spans="23:26" ht="15" customHeight="1">
      <c r="W1323" s="48"/>
      <c r="X1323" s="32"/>
      <c r="Z1323" s="32"/>
    </row>
    <row r="1324" spans="23:26" ht="15" customHeight="1">
      <c r="W1324" s="48"/>
      <c r="X1324" s="32"/>
      <c r="Z1324" s="32"/>
    </row>
    <row r="1325" spans="23:26" ht="15" customHeight="1">
      <c r="W1325" s="48"/>
      <c r="X1325" s="32"/>
      <c r="Z1325" s="32"/>
    </row>
    <row r="1326" spans="23:26" ht="15" customHeight="1">
      <c r="W1326" s="48"/>
      <c r="X1326" s="32"/>
      <c r="Z1326" s="32"/>
    </row>
    <row r="1327" spans="23:26" ht="15" customHeight="1">
      <c r="W1327" s="48"/>
      <c r="X1327" s="32"/>
      <c r="Z1327" s="32"/>
    </row>
    <row r="1328" spans="23:26" ht="15" customHeight="1">
      <c r="W1328" s="48"/>
      <c r="X1328" s="32"/>
      <c r="Z1328" s="32"/>
    </row>
    <row r="1329" spans="23:26" ht="15" customHeight="1">
      <c r="W1329" s="48"/>
      <c r="X1329" s="32"/>
      <c r="Z1329" s="32"/>
    </row>
    <row r="1330" spans="23:26" ht="15" customHeight="1">
      <c r="W1330" s="48"/>
      <c r="X1330" s="32"/>
      <c r="Z1330" s="32"/>
    </row>
    <row r="1331" spans="23:26" ht="15" customHeight="1">
      <c r="W1331" s="48"/>
      <c r="X1331" s="32"/>
      <c r="Z1331" s="32"/>
    </row>
    <row r="1332" spans="23:26" ht="15" customHeight="1">
      <c r="W1332" s="48"/>
      <c r="X1332" s="32"/>
      <c r="Z1332" s="32"/>
    </row>
    <row r="1333" spans="23:26" ht="15" customHeight="1">
      <c r="W1333" s="48"/>
      <c r="X1333" s="32"/>
      <c r="Z1333" s="32"/>
    </row>
    <row r="1334" spans="23:26" ht="15" customHeight="1">
      <c r="W1334" s="48"/>
      <c r="X1334" s="32"/>
      <c r="Z1334" s="32"/>
    </row>
    <row r="1335" spans="23:26" ht="15" customHeight="1">
      <c r="W1335" s="48"/>
      <c r="X1335" s="32"/>
      <c r="Z1335" s="32"/>
    </row>
    <row r="1336" spans="23:26" ht="15" customHeight="1">
      <c r="W1336" s="48"/>
      <c r="X1336" s="32"/>
      <c r="Z1336" s="32"/>
    </row>
    <row r="1337" spans="23:26" ht="15" customHeight="1">
      <c r="W1337" s="48"/>
      <c r="X1337" s="32"/>
      <c r="Z1337" s="32"/>
    </row>
    <row r="1338" spans="23:26" ht="15" customHeight="1">
      <c r="W1338" s="48"/>
      <c r="X1338" s="32"/>
      <c r="Z1338" s="32"/>
    </row>
    <row r="1339" spans="23:26" ht="15" customHeight="1">
      <c r="W1339" s="48"/>
      <c r="X1339" s="32"/>
      <c r="Z1339" s="32"/>
    </row>
    <row r="1340" spans="23:26" ht="15" customHeight="1">
      <c r="W1340" s="48"/>
      <c r="X1340" s="32"/>
      <c r="Z1340" s="32"/>
    </row>
    <row r="1341" spans="23:26" ht="15" customHeight="1">
      <c r="W1341" s="48"/>
      <c r="X1341" s="32"/>
      <c r="Z1341" s="32"/>
    </row>
    <row r="1342" spans="23:26" ht="15" customHeight="1">
      <c r="W1342" s="48"/>
      <c r="X1342" s="32"/>
      <c r="Z1342" s="32"/>
    </row>
    <row r="1343" spans="23:26" ht="15" customHeight="1">
      <c r="W1343" s="48"/>
      <c r="X1343" s="32"/>
      <c r="Z1343" s="32"/>
    </row>
    <row r="1344" spans="23:26" ht="15" customHeight="1">
      <c r="W1344" s="48"/>
      <c r="X1344" s="32"/>
      <c r="Z1344" s="32"/>
    </row>
    <row r="1345" spans="23:26" ht="15" customHeight="1">
      <c r="W1345" s="48"/>
      <c r="X1345" s="32"/>
      <c r="Z1345" s="32"/>
    </row>
    <row r="1346" spans="23:26" ht="15" customHeight="1">
      <c r="W1346" s="48"/>
      <c r="X1346" s="32"/>
      <c r="Z1346" s="32"/>
    </row>
    <row r="1347" spans="23:26" ht="15" customHeight="1">
      <c r="W1347" s="48"/>
      <c r="X1347" s="32"/>
      <c r="Z1347" s="32"/>
    </row>
    <row r="1348" spans="23:26" ht="15" customHeight="1">
      <c r="W1348" s="48"/>
      <c r="X1348" s="32"/>
      <c r="Z1348" s="32"/>
    </row>
    <row r="1349" spans="23:26" ht="15" customHeight="1">
      <c r="W1349" s="48"/>
      <c r="X1349" s="32"/>
      <c r="Z1349" s="32"/>
    </row>
    <row r="1350" spans="23:26" ht="15" customHeight="1">
      <c r="W1350" s="48"/>
      <c r="X1350" s="32"/>
      <c r="Z1350" s="32"/>
    </row>
    <row r="1351" spans="23:26" ht="15" customHeight="1">
      <c r="W1351" s="48"/>
      <c r="X1351" s="32"/>
      <c r="Z1351" s="32"/>
    </row>
    <row r="1352" spans="23:26" ht="15" customHeight="1">
      <c r="W1352" s="48"/>
      <c r="X1352" s="32"/>
      <c r="Z1352" s="32"/>
    </row>
    <row r="1353" spans="23:26" ht="15" customHeight="1">
      <c r="W1353" s="48"/>
      <c r="X1353" s="32"/>
      <c r="Z1353" s="32"/>
    </row>
    <row r="1354" spans="23:26" ht="15" customHeight="1">
      <c r="W1354" s="48"/>
      <c r="X1354" s="32"/>
      <c r="Z1354" s="32"/>
    </row>
    <row r="1355" spans="23:26" ht="15" customHeight="1">
      <c r="W1355" s="48"/>
      <c r="X1355" s="32"/>
      <c r="Z1355" s="32"/>
    </row>
    <row r="1356" spans="23:26" ht="15" customHeight="1">
      <c r="W1356" s="48"/>
      <c r="X1356" s="32"/>
      <c r="Z1356" s="32"/>
    </row>
    <row r="1357" spans="23:26" ht="15" customHeight="1">
      <c r="W1357" s="48"/>
      <c r="X1357" s="32"/>
      <c r="Z1357" s="32"/>
    </row>
    <row r="1358" spans="23:26" ht="15" customHeight="1">
      <c r="W1358" s="48"/>
      <c r="X1358" s="32"/>
      <c r="Z1358" s="32"/>
    </row>
    <row r="1359" spans="23:26" ht="15" customHeight="1">
      <c r="W1359" s="48"/>
      <c r="X1359" s="32"/>
      <c r="Z1359" s="32"/>
    </row>
    <row r="1360" spans="23:26" ht="15" customHeight="1">
      <c r="W1360" s="48"/>
      <c r="X1360" s="32"/>
      <c r="Z1360" s="32"/>
    </row>
    <row r="1361" spans="23:26" ht="15" customHeight="1">
      <c r="W1361" s="48"/>
      <c r="X1361" s="32"/>
      <c r="Z1361" s="32"/>
    </row>
    <row r="1362" spans="23:26" ht="15" customHeight="1">
      <c r="W1362" s="48"/>
      <c r="X1362" s="32"/>
      <c r="Z1362" s="32"/>
    </row>
    <row r="1363" spans="23:26" ht="15" customHeight="1">
      <c r="W1363" s="48"/>
      <c r="X1363" s="32"/>
      <c r="Z1363" s="32"/>
    </row>
    <row r="1364" spans="23:26" ht="15" customHeight="1">
      <c r="W1364" s="48"/>
      <c r="X1364" s="32"/>
      <c r="Z1364" s="32"/>
    </row>
    <row r="1365" spans="23:26" ht="15" customHeight="1">
      <c r="W1365" s="48"/>
      <c r="X1365" s="32"/>
      <c r="Z1365" s="32"/>
    </row>
    <row r="1366" spans="23:26" ht="15" customHeight="1">
      <c r="W1366" s="48"/>
      <c r="X1366" s="32"/>
      <c r="Z1366" s="32"/>
    </row>
    <row r="1367" spans="23:26" ht="15" customHeight="1">
      <c r="W1367" s="48"/>
      <c r="X1367" s="32"/>
      <c r="Z1367" s="32"/>
    </row>
    <row r="1368" spans="23:26" ht="15" customHeight="1">
      <c r="W1368" s="48"/>
      <c r="X1368" s="32"/>
      <c r="Z1368" s="32"/>
    </row>
    <row r="1369" spans="23:26" ht="15" customHeight="1">
      <c r="W1369" s="48"/>
      <c r="X1369" s="32"/>
      <c r="Z1369" s="32"/>
    </row>
    <row r="1370" spans="23:26" ht="15" customHeight="1">
      <c r="W1370" s="48"/>
      <c r="X1370" s="32"/>
      <c r="Z1370" s="32"/>
    </row>
    <row r="1371" spans="23:26" ht="15" customHeight="1">
      <c r="W1371" s="48"/>
      <c r="X1371" s="32"/>
      <c r="Z1371" s="32"/>
    </row>
    <row r="1372" spans="23:26" ht="15" customHeight="1">
      <c r="W1372" s="48"/>
      <c r="X1372" s="32"/>
      <c r="Z1372" s="32"/>
    </row>
    <row r="1373" spans="23:26" ht="15" customHeight="1">
      <c r="W1373" s="48"/>
      <c r="X1373" s="32"/>
      <c r="Z1373" s="32"/>
    </row>
    <row r="1374" spans="23:26" ht="15" customHeight="1">
      <c r="W1374" s="48"/>
      <c r="X1374" s="32"/>
      <c r="Z1374" s="32"/>
    </row>
    <row r="1375" spans="23:26" ht="15" customHeight="1">
      <c r="W1375" s="48"/>
      <c r="X1375" s="32"/>
      <c r="Z1375" s="32"/>
    </row>
    <row r="1376" spans="23:26" ht="15" customHeight="1">
      <c r="W1376" s="48"/>
      <c r="X1376" s="32"/>
      <c r="Z1376" s="32"/>
    </row>
    <row r="1377" spans="23:26" ht="15" customHeight="1">
      <c r="W1377" s="48"/>
      <c r="X1377" s="32"/>
      <c r="Z1377" s="32"/>
    </row>
    <row r="1378" spans="23:26" ht="15" customHeight="1">
      <c r="W1378" s="48"/>
      <c r="X1378" s="32"/>
      <c r="Z1378" s="32"/>
    </row>
    <row r="1379" spans="23:26" ht="15" customHeight="1">
      <c r="W1379" s="48"/>
      <c r="X1379" s="32"/>
      <c r="Z1379" s="32"/>
    </row>
    <row r="1380" spans="23:26" ht="15" customHeight="1">
      <c r="W1380" s="48"/>
      <c r="X1380" s="32"/>
      <c r="Z1380" s="32"/>
    </row>
    <row r="1381" spans="23:26" ht="15" customHeight="1">
      <c r="W1381" s="48"/>
      <c r="X1381" s="32"/>
      <c r="Z1381" s="32"/>
    </row>
    <row r="1382" spans="23:26" ht="15" customHeight="1">
      <c r="W1382" s="48"/>
      <c r="X1382" s="32"/>
      <c r="Z1382" s="32"/>
    </row>
    <row r="1383" spans="23:26" ht="15" customHeight="1">
      <c r="W1383" s="48"/>
      <c r="X1383" s="32"/>
      <c r="Z1383" s="32"/>
    </row>
    <row r="1384" spans="23:26" ht="15" customHeight="1">
      <c r="W1384" s="48"/>
      <c r="X1384" s="32"/>
      <c r="Z1384" s="32"/>
    </row>
    <row r="1385" spans="23:26" ht="15" customHeight="1">
      <c r="W1385" s="48"/>
      <c r="X1385" s="32"/>
      <c r="Z1385" s="32"/>
    </row>
    <row r="1386" spans="23:26" ht="15" customHeight="1">
      <c r="W1386" s="48"/>
      <c r="X1386" s="32"/>
      <c r="Z1386" s="32"/>
    </row>
    <row r="1387" spans="23:26" ht="15" customHeight="1">
      <c r="W1387" s="48"/>
      <c r="X1387" s="32"/>
      <c r="Z1387" s="32"/>
    </row>
    <row r="1388" spans="23:26" ht="15" customHeight="1">
      <c r="W1388" s="48"/>
      <c r="X1388" s="32"/>
      <c r="Z1388" s="32"/>
    </row>
    <row r="1389" spans="23:26" ht="15" customHeight="1">
      <c r="W1389" s="48"/>
      <c r="X1389" s="32"/>
      <c r="Z1389" s="32"/>
    </row>
    <row r="1390" spans="23:26" ht="15" customHeight="1">
      <c r="W1390" s="48"/>
      <c r="X1390" s="32"/>
      <c r="Z1390" s="32"/>
    </row>
    <row r="1391" spans="23:26" ht="15" customHeight="1">
      <c r="W1391" s="48"/>
      <c r="X1391" s="32"/>
      <c r="Z1391" s="32"/>
    </row>
    <row r="1392" spans="23:26" ht="15" customHeight="1">
      <c r="W1392" s="48"/>
      <c r="X1392" s="32"/>
      <c r="Z1392" s="32"/>
    </row>
    <row r="1393" spans="23:26" ht="15" customHeight="1">
      <c r="W1393" s="48"/>
      <c r="X1393" s="32"/>
      <c r="Z1393" s="32"/>
    </row>
    <row r="1394" spans="23:26" ht="15" customHeight="1">
      <c r="W1394" s="48"/>
      <c r="X1394" s="32"/>
      <c r="Z1394" s="32"/>
    </row>
    <row r="1395" spans="23:26" ht="15" customHeight="1">
      <c r="W1395" s="48"/>
      <c r="X1395" s="32"/>
      <c r="Z1395" s="32"/>
    </row>
    <row r="1396" spans="23:26" ht="15" customHeight="1">
      <c r="W1396" s="48"/>
      <c r="X1396" s="32"/>
      <c r="Z1396" s="32"/>
    </row>
    <row r="1397" spans="23:26" ht="15" customHeight="1">
      <c r="W1397" s="48"/>
      <c r="X1397" s="32"/>
      <c r="Z1397" s="32"/>
    </row>
  </sheetData>
  <sheetProtection/>
  <mergeCells count="24">
    <mergeCell ref="T12:T13"/>
    <mergeCell ref="T16:T17"/>
    <mergeCell ref="D6:P6"/>
    <mergeCell ref="Q6:S8"/>
    <mergeCell ref="B19:R19"/>
    <mergeCell ref="A11:A14"/>
    <mergeCell ref="B11:B14"/>
    <mergeCell ref="A15:A18"/>
    <mergeCell ref="B15:B18"/>
    <mergeCell ref="A9:A10"/>
    <mergeCell ref="B9:B10"/>
    <mergeCell ref="C9:C10"/>
    <mergeCell ref="R9:R10"/>
    <mergeCell ref="B1:D2"/>
    <mergeCell ref="A6:C8"/>
    <mergeCell ref="C15:C18"/>
    <mergeCell ref="R15:R18"/>
    <mergeCell ref="S15:S18"/>
    <mergeCell ref="S9:S10"/>
    <mergeCell ref="C11:C14"/>
    <mergeCell ref="R11:R14"/>
    <mergeCell ref="S11:S14"/>
    <mergeCell ref="Z20:AA20"/>
    <mergeCell ref="V21:V24"/>
  </mergeCells>
  <conditionalFormatting sqref="D9:Q9 D7:P7">
    <cfRule type="expression" priority="83" dxfId="35" stopIfTrue="1">
      <formula>WEEKDAY(D8)=7</formula>
    </cfRule>
    <cfRule type="expression" priority="84" dxfId="36" stopIfTrue="1">
      <formula>COUNTIF(fer,D8)&gt;0</formula>
    </cfRule>
  </conditionalFormatting>
  <conditionalFormatting sqref="D12:N18 P12:Q18 O13:O15 O17:O18">
    <cfRule type="cellIs" priority="85" dxfId="16" operator="equal" stopIfTrue="1">
      <formula>$O$20</formula>
    </cfRule>
  </conditionalFormatting>
  <conditionalFormatting sqref="R11:R14">
    <cfRule type="expression" priority="95" dxfId="37" stopIfTrue="1">
      <formula>$R$11&gt;SUM($D$12:$Q$13)</formula>
    </cfRule>
  </conditionalFormatting>
  <conditionalFormatting sqref="R15">
    <cfRule type="expression" priority="96" dxfId="38" stopIfTrue="1">
      <formula>$R$15&gt;SUM($D$16:$Q$17)</formula>
    </cfRule>
  </conditionalFormatting>
  <conditionalFormatting sqref="O12">
    <cfRule type="cellIs" priority="100" dxfId="16" operator="equal" stopIfTrue="1">
      <formula>$O$20</formula>
    </cfRule>
    <cfRule type="expression" priority="101" dxfId="39" stopIfTrue="1">
      <formula>$AM$5=1</formula>
    </cfRule>
  </conditionalFormatting>
  <conditionalFormatting sqref="O16">
    <cfRule type="expression" priority="105" dxfId="39" stopIfTrue="1">
      <formula>$AM$17=1</formula>
    </cfRule>
  </conditionalFormatting>
  <conditionalFormatting sqref="D8:P8 D10:Q10">
    <cfRule type="expression" priority="107" dxfId="35" stopIfTrue="1">
      <formula>WEEKDAY(D8)=7</formula>
    </cfRule>
    <cfRule type="expression" priority="108" dxfId="36" stopIfTrue="1">
      <formula>COUNTIF(fer,D8)&gt;0</formula>
    </cfRule>
  </conditionalFormatting>
  <conditionalFormatting sqref="AI5:AI9">
    <cfRule type="dataBar" priority="82" dxfId="1">
      <dataBar>
        <cfvo type="min"/>
        <cfvo type="formula" val="DATEDIF(DATE(Ann,2,1),DATE(Ann,3,1),&quot;d&quot;)"/>
        <color theme="2" tint="-0.24997000396251678"/>
      </dataBar>
      <extLst>
        <ext xmlns:x14="http://schemas.microsoft.com/office/spreadsheetml/2009/9/main" uri="{B025F937-C7B1-47D3-B67F-A62EFF666E3E}">
          <x14:id>{1acc9450-4c04-41f2-a2a3-59df716ff980}</x14:id>
        </ext>
      </extLst>
    </cfRule>
  </conditionalFormatting>
  <conditionalFormatting sqref="T16:U16">
    <cfRule type="expression" priority="60" dxfId="40" stopIfTrue="1">
      <formula>$R$11&lt;$S$11</formula>
    </cfRule>
  </conditionalFormatting>
  <conditionalFormatting sqref="T16:U16">
    <cfRule type="expression" priority="56" dxfId="40" stopIfTrue="1">
      <formula>R15&lt;S15</formula>
    </cfRule>
  </conditionalFormatting>
  <conditionalFormatting sqref="T12:U12 U13:U18">
    <cfRule type="expression" priority="52" dxfId="40" stopIfTrue="1">
      <formula>R11&gt;S11</formula>
    </cfRule>
  </conditionalFormatting>
  <conditionalFormatting sqref="T16:U16">
    <cfRule type="expression" priority="51" dxfId="40" stopIfTrue="1">
      <formula>R15&lt;S15</formula>
    </cfRule>
  </conditionalFormatting>
  <conditionalFormatting sqref="T16:U16">
    <cfRule type="expression" priority="50" dxfId="40" stopIfTrue="1">
      <formula>R15&gt;S15</formula>
    </cfRule>
  </conditionalFormatting>
  <conditionalFormatting sqref="T16:U16">
    <cfRule type="expression" priority="41" dxfId="40" stopIfTrue="1">
      <formula>R15&gt;S15</formula>
    </cfRule>
  </conditionalFormatting>
  <conditionalFormatting sqref="T12:U12">
    <cfRule type="expression" priority="40" dxfId="40" stopIfTrue="1">
      <formula>R11&gt;S11</formula>
    </cfRule>
  </conditionalFormatting>
  <conditionalFormatting sqref="T16:U16">
    <cfRule type="expression" priority="4" dxfId="40" stopIfTrue="1">
      <formula>R15&lt;S15</formula>
    </cfRule>
  </conditionalFormatting>
  <conditionalFormatting sqref="T16:U16">
    <cfRule type="expression" priority="3" dxfId="40" stopIfTrue="1">
      <formula>R15&lt;S15</formula>
    </cfRule>
  </conditionalFormatting>
  <conditionalFormatting sqref="T16:U16">
    <cfRule type="expression" priority="2" dxfId="40" stopIfTrue="1">
      <formula>R15&gt;S15</formula>
    </cfRule>
  </conditionalFormatting>
  <conditionalFormatting sqref="T16:U16">
    <cfRule type="expression" priority="1" dxfId="40" stopIfTrue="1">
      <formula>R15&gt;S15</formula>
    </cfRule>
  </conditionalFormatting>
  <conditionalFormatting sqref="R15">
    <cfRule type="expression" priority="128" dxfId="38" stopIfTrue="1">
      <formula>#REF!&gt;SUM(#REF!)</formula>
    </cfRule>
  </conditionalFormatting>
  <printOptions/>
  <pageMargins left="0" right="0" top="0" bottom="0" header="0" footer="0"/>
  <pageSetup fitToHeight="0" horizontalDpi="600" verticalDpi="600" orientation="landscape" r:id="rId3"/>
  <drawing r:id="rId2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acc9450-4c04-41f2-a2a3-59df716ff980}">
            <x14:dataBar minLength="0" maxLength="100" gradient="0">
              <x14:cfvo type="min"/>
              <x14:cfvo type="formula">
                <xm:f>DATEDIF(DATE(Ann,2,1),DATE(Ann,3,1),"d")</xm:f>
              </x14:cfvo>
              <x14:negativeFillColor rgb="FFFF0000"/>
              <x14:axisColor rgb="FF000000"/>
            </x14:dataBar>
            <x14:dxf/>
          </x14:cfRule>
          <xm:sqref>AI5:AI9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3">
    <tabColor indexed="52"/>
  </sheetPr>
  <dimension ref="A1:G78"/>
  <sheetViews>
    <sheetView tabSelected="1" zoomScalePageLayoutView="0" workbookViewId="0" topLeftCell="A1">
      <selection activeCell="C18" sqref="C18"/>
    </sheetView>
  </sheetViews>
  <sheetFormatPr defaultColWidth="11.00390625" defaultRowHeight="15"/>
  <cols>
    <col min="1" max="1" width="27.625" style="0" bestFit="1" customWidth="1"/>
    <col min="2" max="2" width="34.25390625" style="0" bestFit="1" customWidth="1"/>
  </cols>
  <sheetData>
    <row r="1" ht="32.25" thickBot="1">
      <c r="A1" s="83" t="s">
        <v>20</v>
      </c>
    </row>
    <row r="2" spans="1:2" ht="33.75">
      <c r="A2" s="61">
        <v>2017</v>
      </c>
      <c r="B2" s="84" t="s">
        <v>7</v>
      </c>
    </row>
    <row r="3" spans="2:7" ht="15">
      <c r="B3" s="52">
        <v>42736</v>
      </c>
      <c r="C3" t="s">
        <v>17</v>
      </c>
      <c r="G3" s="82"/>
    </row>
    <row r="4" spans="2:7" ht="15">
      <c r="B4" s="52">
        <v>42749</v>
      </c>
      <c r="C4" t="s">
        <v>18</v>
      </c>
      <c r="G4" s="82"/>
    </row>
    <row r="5" ht="15">
      <c r="B5" s="52">
        <v>42814</v>
      </c>
    </row>
    <row r="6" spans="2:6" ht="15">
      <c r="B6" s="52">
        <v>42362</v>
      </c>
      <c r="E6" s="138">
        <f>DATE(An,1,1)</f>
        <v>42736</v>
      </c>
      <c r="F6" s="138"/>
    </row>
    <row r="7" spans="2:6" ht="15">
      <c r="B7" s="52">
        <v>42557</v>
      </c>
      <c r="C7" s="137" t="s">
        <v>21</v>
      </c>
      <c r="D7" s="137"/>
      <c r="E7" s="138">
        <f>DATE(An,5,1)</f>
        <v>42856</v>
      </c>
      <c r="F7" s="138"/>
    </row>
    <row r="8" spans="2:4" ht="15">
      <c r="B8" s="52">
        <v>42558</v>
      </c>
      <c r="C8" s="137"/>
      <c r="D8" s="137"/>
    </row>
    <row r="9" spans="2:3" ht="15">
      <c r="B9" s="52">
        <v>42576</v>
      </c>
      <c r="C9" t="s">
        <v>22</v>
      </c>
    </row>
    <row r="10" ht="15">
      <c r="B10" s="52">
        <v>42595</v>
      </c>
    </row>
    <row r="11" spans="2:4" ht="15">
      <c r="B11" s="52">
        <v>42625</v>
      </c>
      <c r="C11" s="137" t="s">
        <v>23</v>
      </c>
      <c r="D11" s="137"/>
    </row>
    <row r="12" spans="2:4" ht="15">
      <c r="B12" s="52">
        <v>42626</v>
      </c>
      <c r="C12" s="137"/>
      <c r="D12" s="137"/>
    </row>
    <row r="13" spans="2:4" ht="15">
      <c r="B13" s="52"/>
      <c r="C13" s="136"/>
      <c r="D13" s="136"/>
    </row>
    <row r="14" ht="15">
      <c r="B14" s="85">
        <v>42825</v>
      </c>
    </row>
    <row r="15" ht="15">
      <c r="B15" s="40"/>
    </row>
    <row r="16" ht="15">
      <c r="B16" s="40"/>
    </row>
    <row r="17" ht="15">
      <c r="B17" s="40"/>
    </row>
    <row r="18" ht="15">
      <c r="B18" s="40"/>
    </row>
    <row r="19" ht="15">
      <c r="B19" s="40"/>
    </row>
    <row r="20" ht="15">
      <c r="B20" s="40"/>
    </row>
    <row r="21" ht="15">
      <c r="B21" s="40"/>
    </row>
    <row r="22" ht="15">
      <c r="B22" s="40"/>
    </row>
    <row r="23" ht="15">
      <c r="B23" s="40"/>
    </row>
    <row r="24" ht="15">
      <c r="B24" s="40"/>
    </row>
    <row r="25" ht="15">
      <c r="B25" s="40"/>
    </row>
    <row r="26" ht="15">
      <c r="B26" s="40"/>
    </row>
    <row r="27" ht="15">
      <c r="B27" s="40"/>
    </row>
    <row r="28" ht="15">
      <c r="B28" s="40"/>
    </row>
    <row r="29" ht="15">
      <c r="B29" s="40"/>
    </row>
    <row r="30" ht="15">
      <c r="B30" s="40"/>
    </row>
    <row r="31" ht="15">
      <c r="B31" s="40"/>
    </row>
    <row r="32" ht="15">
      <c r="B32" s="40"/>
    </row>
    <row r="33" ht="15">
      <c r="B33" s="40"/>
    </row>
    <row r="34" ht="15">
      <c r="B34" s="40"/>
    </row>
    <row r="35" ht="15">
      <c r="B35" s="40"/>
    </row>
    <row r="36" ht="15">
      <c r="B36" s="40"/>
    </row>
    <row r="37" ht="15">
      <c r="B37" s="40"/>
    </row>
    <row r="38" ht="15">
      <c r="B38" s="40"/>
    </row>
    <row r="39" ht="15">
      <c r="B39" s="40"/>
    </row>
    <row r="40" ht="15">
      <c r="B40" s="40"/>
    </row>
    <row r="41" ht="15">
      <c r="B41" s="40"/>
    </row>
    <row r="42" ht="15">
      <c r="B42" s="40"/>
    </row>
    <row r="43" ht="15">
      <c r="B43" s="40"/>
    </row>
    <row r="44" ht="15">
      <c r="B44" s="40"/>
    </row>
    <row r="45" ht="15">
      <c r="B45" s="40"/>
    </row>
    <row r="46" ht="15">
      <c r="B46" s="40"/>
    </row>
    <row r="47" ht="15">
      <c r="B47" s="40"/>
    </row>
    <row r="48" ht="15">
      <c r="B48" s="40"/>
    </row>
    <row r="49" ht="15">
      <c r="B49" s="40"/>
    </row>
    <row r="50" ht="15">
      <c r="B50" s="40"/>
    </row>
    <row r="51" ht="15">
      <c r="B51" s="40"/>
    </row>
    <row r="52" ht="15">
      <c r="B52" s="40"/>
    </row>
    <row r="53" ht="15">
      <c r="B53" s="40"/>
    </row>
    <row r="54" ht="15">
      <c r="B54" s="40"/>
    </row>
    <row r="55" ht="15">
      <c r="B55" s="40"/>
    </row>
    <row r="56" ht="15">
      <c r="B56" s="40"/>
    </row>
    <row r="57" ht="15">
      <c r="B57" s="40"/>
    </row>
    <row r="58" ht="15">
      <c r="B58" s="40"/>
    </row>
    <row r="59" ht="15">
      <c r="B59" s="40"/>
    </row>
    <row r="60" ht="15">
      <c r="B60" s="40"/>
    </row>
    <row r="61" ht="15">
      <c r="B61" s="40"/>
    </row>
    <row r="62" ht="15">
      <c r="B62" s="40"/>
    </row>
    <row r="63" ht="15">
      <c r="B63" s="40"/>
    </row>
    <row r="64" ht="15">
      <c r="B64" s="40"/>
    </row>
    <row r="65" ht="15">
      <c r="B65" s="40"/>
    </row>
    <row r="66" ht="15">
      <c r="B66" s="40"/>
    </row>
    <row r="67" ht="15">
      <c r="B67" s="40"/>
    </row>
    <row r="68" ht="15">
      <c r="B68" s="40"/>
    </row>
    <row r="69" ht="15">
      <c r="B69" s="40"/>
    </row>
    <row r="70" ht="15">
      <c r="B70" s="40"/>
    </row>
    <row r="71" ht="15">
      <c r="B71" s="40"/>
    </row>
    <row r="72" ht="15">
      <c r="B72" s="40"/>
    </row>
    <row r="73" ht="15">
      <c r="B73" s="40"/>
    </row>
    <row r="74" ht="15">
      <c r="B74" s="40"/>
    </row>
    <row r="75" ht="15">
      <c r="B75" s="40"/>
    </row>
    <row r="76" ht="15">
      <c r="B76" s="40"/>
    </row>
    <row r="77" ht="15">
      <c r="B77" s="40"/>
    </row>
    <row r="78" ht="15">
      <c r="B78" s="40"/>
    </row>
  </sheetData>
  <sheetProtection/>
  <mergeCells count="5">
    <mergeCell ref="C13:D13"/>
    <mergeCell ref="C11:D12"/>
    <mergeCell ref="E6:F6"/>
    <mergeCell ref="E7:F7"/>
    <mergeCell ref="C7:D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2017-04-21T14:58:53Z</cp:lastPrinted>
  <dcterms:created xsi:type="dcterms:W3CDTF">2014-08-06T14:30:25Z</dcterms:created>
  <dcterms:modified xsi:type="dcterms:W3CDTF">2017-05-02T00:32:44Z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0x010100B03E2F1D0E8E87468B289CB57281B996</vt:lpwstr>
  </property>
</Properties>
</file>