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mouche" sheetId="1" r:id="rId1"/>
    <sheet name="Distance" sheetId="2" r:id="rId2"/>
  </sheets>
  <definedNames>
    <definedName name="a">'Distance'!$B$2</definedName>
    <definedName name="B">'Distance'!$B$3</definedName>
    <definedName name="D">'Distance'!$B$5</definedName>
    <definedName name="M">'Distance'!$B$4</definedName>
  </definedNames>
  <calcPr fullCalcOnLoad="1"/>
</workbook>
</file>

<file path=xl/sharedStrings.xml><?xml version="1.0" encoding="utf-8"?>
<sst xmlns="http://schemas.openxmlformats.org/spreadsheetml/2006/main" count="49" uniqueCount="38">
  <si>
    <t>cycliste A</t>
  </si>
  <si>
    <t>cycliste B</t>
  </si>
  <si>
    <t>mouche</t>
  </si>
  <si>
    <t>Distance AB</t>
  </si>
  <si>
    <t>Distance parcourue par la mouche</t>
  </si>
  <si>
    <t>Km</t>
  </si>
  <si>
    <t>Km/h</t>
  </si>
  <si>
    <t>A</t>
  </si>
  <si>
    <t>M</t>
  </si>
  <si>
    <t>B</t>
  </si>
  <si>
    <t>temps H</t>
  </si>
  <si>
    <t>distance A</t>
  </si>
  <si>
    <t>distance B</t>
  </si>
  <si>
    <t>durée</t>
  </si>
  <si>
    <t>H</t>
  </si>
  <si>
    <t>distance M</t>
  </si>
  <si>
    <t>reste</t>
  </si>
  <si>
    <t>distance</t>
  </si>
  <si>
    <t>Mouche</t>
  </si>
  <si>
    <t>NBRE trajets</t>
  </si>
  <si>
    <r>
      <t>S</t>
    </r>
    <r>
      <rPr>
        <sz val="10"/>
        <rFont val="Arial"/>
        <family val="0"/>
      </rPr>
      <t>Ti</t>
    </r>
  </si>
  <si>
    <t>N trajets</t>
  </si>
  <si>
    <t>Énigme</t>
  </si>
  <si>
    <t>On suppose la largeur de la mouche négligeable !</t>
  </si>
  <si>
    <t>Vélos</t>
  </si>
  <si>
    <t>Route</t>
  </si>
  <si>
    <r>
      <t>Question</t>
    </r>
    <r>
      <rPr>
        <sz val="9"/>
        <rFont val="Arial"/>
        <family val="2"/>
      </rPr>
      <t xml:space="preserve"> : Quelle distance aura parcourue la mouche au moment de la collision ?</t>
    </r>
  </si>
  <si>
    <t>Pour arrêter Touche ECHAP</t>
  </si>
  <si>
    <t>Cycliste A</t>
  </si>
  <si>
    <t>Cycliste B</t>
  </si>
  <si>
    <t>Distance</t>
  </si>
  <si>
    <t>Kms</t>
  </si>
  <si>
    <t>Trajets</t>
  </si>
  <si>
    <t>Durée</t>
  </si>
  <si>
    <t>Une mouche génétiquement modifiée vole d'un vélo à l'autre à une vitesse de VM km/h.</t>
  </si>
  <si>
    <t xml:space="preserve">Deux vélos distants de D  kms foncent l'un vers l'autre à une vitesse VA km/h et  VB Km/h </t>
  </si>
  <si>
    <t>Distance parcourue</t>
  </si>
  <si>
    <t>KMS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</si>
</sst>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_ * #,##0_)\ &quot;$&quot;_ ;_ * \(#,##0\)\ &quot;$&quot;_ ;_ * &quot;-&quot;_)\ &quot;$&quot;_ ;_ @_ "/>
    <numFmt numFmtId="171" formatCode="_ * #,##0_)\ _$_ ;_ * \(#,##0\)\ _$_ ;_ * &quot;-&quot;_)\ _$_ ;_ @_ "/>
    <numFmt numFmtId="172" formatCode="_ * #,##0.00_)\ &quot;$&quot;_ ;_ * \(#,##0.00\)\ &quot;$&quot;_ ;_ * &quot;-&quot;??_)\ &quot;$&quot;_ ;_ @_ "/>
    <numFmt numFmtId="173" formatCode="_ * #,##0.00_)\ _$_ ;_ * \(#,##0.00\)\ _$_ ;_ * &quot;-&quot;??_)\ _$_ ;_ @_ "/>
    <numFmt numFmtId="174" formatCode="0.0"/>
    <numFmt numFmtId="175" formatCode="&quot;m + &quot;0&quot;s&quot;;&quot;m - &quot;0&quot;s&quot;;&quot;m&quot;"/>
    <numFmt numFmtId="176" formatCode="_(&quot;$&quot;* #,##0.00_);_(&quot;$&quot;* \(#,##0.00\);_(&quot;$&quot;* &quot;-&quot;??_);_(@_)"/>
    <numFmt numFmtId="177" formatCode="#,##0\ &quot;$&quot;"/>
    <numFmt numFmtId="178" formatCode="@*."/>
    <numFmt numFmtId="179" formatCode="General&quot;Kms&quot;"/>
    <numFmt numFmtId="180" formatCode="General&quot;H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name val="Symbol"/>
      <family val="1"/>
    </font>
    <font>
      <sz val="10"/>
      <color indexed="9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168" fontId="2" fillId="3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165" fontId="0" fillId="0" borderId="1" xfId="0" applyNumberFormat="1" applyBorder="1" applyAlignment="1">
      <alignment/>
    </xf>
    <xf numFmtId="0" fontId="4" fillId="0" borderId="0" xfId="0" applyFont="1" applyAlignment="1">
      <alignment horizontal="right"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4" borderId="1" xfId="0" applyFont="1" applyFill="1" applyBorder="1" applyAlignment="1" applyProtection="1">
      <alignment/>
      <protection locked="0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3" xfId="0" applyFont="1" applyFill="1" applyBorder="1" applyAlignment="1">
      <alignment horizontal="centerContinuous" vertical="center"/>
    </xf>
    <xf numFmtId="0" fontId="10" fillId="0" borderId="6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Continuous"/>
    </xf>
    <xf numFmtId="0" fontId="10" fillId="0" borderId="6" xfId="0" applyFont="1" applyFill="1" applyBorder="1" applyAlignment="1">
      <alignment horizontal="centerContinuous"/>
    </xf>
    <xf numFmtId="0" fontId="10" fillId="5" borderId="1" xfId="0" applyFont="1" applyFill="1" applyBorder="1" applyAlignment="1" applyProtection="1">
      <alignment horizontal="center"/>
      <protection locked="0"/>
    </xf>
    <xf numFmtId="0" fontId="10" fillId="6" borderId="1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179" fontId="1" fillId="3" borderId="1" xfId="0" applyNumberFormat="1" applyFont="1" applyFill="1" applyBorder="1" applyAlignment="1">
      <alignment horizontal="center"/>
    </xf>
    <xf numFmtId="180" fontId="2" fillId="3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107"/>
          <c:w val="0.95825"/>
          <c:h val="0.89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10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10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mouche!$B$11:$B$12</c:f>
              <c:numCache/>
            </c:numRef>
          </c:xVal>
          <c:yVal>
            <c:numRef>
              <c:f>mouche!$C$11:$C$12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mouche!$B$15</c:f>
              <c:numCache/>
            </c:numRef>
          </c:xVal>
          <c:yVal>
            <c:numRef>
              <c:f>mouche!$C$15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mouche!$B$19:$B$20</c:f>
              <c:numCache/>
            </c:numRef>
          </c:xVal>
          <c:yVal>
            <c:numRef>
              <c:f>mouche!$C$19:$C$20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mouche!$B$23:$B$26</c:f>
              <c:numCache/>
            </c:numRef>
          </c:xVal>
          <c:yVal>
            <c:numRef>
              <c:f>mouche!$C$23:$C$26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Distance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mouche!$B$28</c:f>
              <c:numCache/>
            </c:numRef>
          </c:xVal>
          <c:yVal>
            <c:numRef>
              <c:f>mouche!$C$28</c:f>
              <c:numCache/>
            </c:numRef>
          </c:yVal>
          <c:smooth val="0"/>
        </c:ser>
        <c:axId val="39685853"/>
        <c:axId val="21628358"/>
      </c:scatterChart>
      <c:valAx>
        <c:axId val="39685853"/>
        <c:scaling>
          <c:orientation val="minMax"/>
          <c:max val="1"/>
          <c:min val="0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28358"/>
        <c:crosses val="autoZero"/>
        <c:crossBetween val="midCat"/>
        <c:dispUnits/>
        <c:majorUnit val="1"/>
      </c:valAx>
      <c:valAx>
        <c:axId val="21628358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8585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2"/>
          <c:w val="0.971"/>
          <c:h val="0.9405"/>
        </c:manualLayout>
      </c:layout>
      <c:lineChart>
        <c:grouping val="standard"/>
        <c:varyColors val="0"/>
        <c:ser>
          <c:idx val="0"/>
          <c:order val="0"/>
          <c:tx>
            <c:strRef>
              <c:f>Distance!$G$8:$G$9</c:f>
              <c:strCache>
                <c:ptCount val="1"/>
                <c:pt idx="0">
                  <c:v>Mouche distance 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Distance!$G$10:$G$49</c:f>
              <c:numCache/>
            </c:numRef>
          </c:val>
          <c:smooth val="0"/>
        </c:ser>
        <c:marker val="1"/>
        <c:axId val="60437495"/>
        <c:axId val="7066544"/>
      </c:lineChart>
      <c:catAx>
        <c:axId val="60437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Trajet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66544"/>
        <c:crosses val="autoZero"/>
        <c:auto val="1"/>
        <c:lblOffset val="100"/>
        <c:noMultiLvlLbl val="0"/>
      </c:catAx>
      <c:valAx>
        <c:axId val="706654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0437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16</xdr:row>
      <xdr:rowOff>47625</xdr:rowOff>
    </xdr:from>
    <xdr:to>
      <xdr:col>11</xdr:col>
      <xdr:colOff>390525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924175" y="2562225"/>
        <a:ext cx="46958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19</xdr:col>
      <xdr:colOff>619125</xdr:colOff>
      <xdr:row>5</xdr:row>
      <xdr:rowOff>47625</xdr:rowOff>
    </xdr:from>
    <xdr:to>
      <xdr:col>23</xdr:col>
      <xdr:colOff>361950</xdr:colOff>
      <xdr:row>13</xdr:row>
      <xdr:rowOff>28575</xdr:rowOff>
    </xdr:to>
    <xdr:pic>
      <xdr:nvPicPr>
        <xdr:cNvPr id="2" name="Toggle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800100"/>
          <a:ext cx="27908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619125</xdr:colOff>
      <xdr:row>5</xdr:row>
      <xdr:rowOff>47625</xdr:rowOff>
    </xdr:from>
    <xdr:to>
      <xdr:col>23</xdr:col>
      <xdr:colOff>361950</xdr:colOff>
      <xdr:row>13</xdr:row>
      <xdr:rowOff>28575</xdr:rowOff>
    </xdr:to>
    <xdr:pic>
      <xdr:nvPicPr>
        <xdr:cNvPr id="3" name="Toggle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44600" y="800100"/>
          <a:ext cx="27908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7</xdr:row>
      <xdr:rowOff>38100</xdr:rowOff>
    </xdr:from>
    <xdr:to>
      <xdr:col>13</xdr:col>
      <xdr:colOff>304800</xdr:colOff>
      <xdr:row>9</xdr:row>
      <xdr:rowOff>133350</xdr:rowOff>
    </xdr:to>
    <xdr:pic>
      <xdr:nvPicPr>
        <xdr:cNvPr id="4" name="Toggle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05725" y="1095375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0</xdr:rowOff>
    </xdr:from>
    <xdr:to>
      <xdr:col>16</xdr:col>
      <xdr:colOff>657225</xdr:colOff>
      <xdr:row>31</xdr:row>
      <xdr:rowOff>85725</xdr:rowOff>
    </xdr:to>
    <xdr:graphicFrame>
      <xdr:nvGraphicFramePr>
        <xdr:cNvPr id="1" name="Chart 5"/>
        <xdr:cNvGraphicFramePr/>
      </xdr:nvGraphicFramePr>
      <xdr:xfrm>
        <a:off x="6524625" y="0"/>
        <a:ext cx="66675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IR31"/>
  <sheetViews>
    <sheetView showGridLines="0" showRowColHeaders="0" tabSelected="1" workbookViewId="0" topLeftCell="A1">
      <selection activeCell="G14" sqref="G14"/>
    </sheetView>
  </sheetViews>
  <sheetFormatPr defaultColWidth="11.421875" defaultRowHeight="12.75"/>
  <cols>
    <col min="1" max="1" width="11.421875" style="20" customWidth="1"/>
    <col min="2" max="3" width="6.421875" style="20" customWidth="1"/>
    <col min="4" max="4" width="11.421875" style="20" customWidth="1"/>
    <col min="5" max="5" width="4.140625" style="20" customWidth="1"/>
    <col min="6" max="16384" width="11.421875" style="20" customWidth="1"/>
  </cols>
  <sheetData>
    <row r="1" ht="11.25">
      <c r="H1" s="21"/>
    </row>
    <row r="2" ht="12">
      <c r="F2" s="22" t="s">
        <v>22</v>
      </c>
    </row>
    <row r="3" spans="6:13" ht="12">
      <c r="F3" s="23" t="s">
        <v>35</v>
      </c>
      <c r="M3" s="24"/>
    </row>
    <row r="4" ht="12">
      <c r="F4" s="23" t="s">
        <v>34</v>
      </c>
    </row>
    <row r="5" ht="12">
      <c r="F5" s="25" t="s">
        <v>26</v>
      </c>
    </row>
    <row r="6" ht="12">
      <c r="F6" s="23" t="s">
        <v>23</v>
      </c>
    </row>
    <row r="7" ht="12">
      <c r="J7" s="23"/>
    </row>
    <row r="8" ht="11.25"/>
    <row r="9" spans="7:8" ht="15.75">
      <c r="G9" s="34"/>
      <c r="H9" s="36" t="s">
        <v>27</v>
      </c>
    </row>
    <row r="10" spans="2:13" ht="11.25">
      <c r="B10" s="26" t="s">
        <v>24</v>
      </c>
      <c r="C10" s="27"/>
      <c r="M10" s="20">
        <v>0</v>
      </c>
    </row>
    <row r="11" spans="2:252" ht="12">
      <c r="B11" s="33">
        <v>0</v>
      </c>
      <c r="C11" s="29">
        <v>0.5</v>
      </c>
      <c r="G11" s="20" t="s">
        <v>6</v>
      </c>
      <c r="H11" s="21" t="s">
        <v>36</v>
      </c>
      <c r="IQ11" s="23"/>
      <c r="IR11" s="23"/>
    </row>
    <row r="12" spans="2:251" ht="12.75">
      <c r="B12" s="32">
        <v>1</v>
      </c>
      <c r="C12" s="29">
        <v>0.5</v>
      </c>
      <c r="F12" s="20" t="s">
        <v>18</v>
      </c>
      <c r="G12" s="42">
        <v>75</v>
      </c>
      <c r="H12" s="45">
        <f>G12*L13/(G13+G14)</f>
        <v>75</v>
      </c>
      <c r="IQ12" s="23"/>
    </row>
    <row r="13" spans="6:251" ht="12.75">
      <c r="F13" s="35" t="s">
        <v>28</v>
      </c>
      <c r="G13" s="43">
        <v>50</v>
      </c>
      <c r="H13" s="45">
        <f>G13*L13/(G13+G14)</f>
        <v>50</v>
      </c>
      <c r="K13" s="20" t="s">
        <v>30</v>
      </c>
      <c r="L13" s="43">
        <v>100</v>
      </c>
      <c r="M13" s="21" t="s">
        <v>31</v>
      </c>
      <c r="IQ13" s="23"/>
    </row>
    <row r="14" spans="2:8" ht="12.75">
      <c r="B14" s="26" t="s">
        <v>18</v>
      </c>
      <c r="C14" s="27"/>
      <c r="F14" s="39" t="s">
        <v>29</v>
      </c>
      <c r="G14" s="44">
        <v>50</v>
      </c>
      <c r="H14" s="45">
        <f>G14*L13/(G14+G13)</f>
        <v>50</v>
      </c>
    </row>
    <row r="15" spans="2:10" ht="11.25">
      <c r="B15" s="28">
        <v>0.02</v>
      </c>
      <c r="C15" s="29">
        <v>0.5</v>
      </c>
      <c r="I15" s="40" t="s">
        <v>33</v>
      </c>
      <c r="J15" s="41" t="str">
        <f>INT(L13/(G13+G14))&amp;"H "&amp;ROUND((L13/(G13+G14)-INT(L13/(G13+G14)))*60,0)&amp;"mn"</f>
        <v>1H 0mn</v>
      </c>
    </row>
    <row r="16" spans="9:10" ht="15.75">
      <c r="I16" s="37" t="s">
        <v>32</v>
      </c>
      <c r="J16" s="38">
        <v>0</v>
      </c>
    </row>
    <row r="18" spans="2:3" ht="11.25">
      <c r="B18" s="30" t="s">
        <v>25</v>
      </c>
      <c r="C18" s="31"/>
    </row>
    <row r="19" spans="2:3" ht="11.25">
      <c r="B19" s="29">
        <v>-0.02</v>
      </c>
      <c r="C19" s="29">
        <v>0.47</v>
      </c>
    </row>
    <row r="20" spans="2:3" ht="11.25">
      <c r="B20" s="29">
        <v>1.02</v>
      </c>
      <c r="C20" s="29">
        <v>0.47</v>
      </c>
    </row>
    <row r="23" spans="2:3" ht="11.25">
      <c r="B23" s="29">
        <v>0.013</v>
      </c>
      <c r="C23" s="29">
        <v>0.54</v>
      </c>
    </row>
    <row r="24" spans="2:3" ht="11.25">
      <c r="B24" s="29">
        <v>0.013</v>
      </c>
      <c r="C24" s="29">
        <v>0.7</v>
      </c>
    </row>
    <row r="25" spans="2:3" ht="11.25">
      <c r="B25" s="29">
        <v>0.987</v>
      </c>
      <c r="C25" s="29">
        <v>0.7</v>
      </c>
    </row>
    <row r="26" spans="2:3" ht="11.25">
      <c r="B26" s="29">
        <v>0.987</v>
      </c>
      <c r="C26" s="29">
        <v>0.54</v>
      </c>
    </row>
    <row r="28" spans="2:3" ht="11.25">
      <c r="B28" s="29">
        <f>(B23+B26)/2</f>
        <v>0.5</v>
      </c>
      <c r="C28" s="29">
        <v>0.7</v>
      </c>
    </row>
    <row r="31" ht="12">
      <c r="F31" s="23"/>
    </row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109"/>
  <sheetViews>
    <sheetView showGridLines="0" showRowColHeaders="0" workbookViewId="0" topLeftCell="A1">
      <selection activeCell="B2" sqref="B2"/>
    </sheetView>
  </sheetViews>
  <sheetFormatPr defaultColWidth="11.421875" defaultRowHeight="12.75"/>
  <cols>
    <col min="1" max="1" width="15.421875" style="0" bestFit="1" customWidth="1"/>
    <col min="3" max="3" width="11.57421875" style="0" bestFit="1" customWidth="1"/>
    <col min="4" max="6" width="11.7109375" style="0" bestFit="1" customWidth="1"/>
    <col min="7" max="7" width="11.57421875" style="0" bestFit="1" customWidth="1"/>
  </cols>
  <sheetData>
    <row r="1" ht="12.75">
      <c r="B1" s="1"/>
    </row>
    <row r="2" spans="1:8" ht="15.75">
      <c r="A2" s="2" t="s">
        <v>0</v>
      </c>
      <c r="B2" s="19">
        <v>50</v>
      </c>
      <c r="C2" t="s">
        <v>6</v>
      </c>
      <c r="F2" s="7" t="s">
        <v>4</v>
      </c>
      <c r="G2" s="8">
        <f>G3*M</f>
        <v>150</v>
      </c>
      <c r="H2" t="s">
        <v>5</v>
      </c>
    </row>
    <row r="3" spans="1:8" ht="15.75">
      <c r="A3" s="2" t="s">
        <v>1</v>
      </c>
      <c r="B3" s="19">
        <v>50</v>
      </c>
      <c r="C3" t="s">
        <v>6</v>
      </c>
      <c r="F3" s="7" t="s">
        <v>13</v>
      </c>
      <c r="G3" s="8">
        <f>D/(a+B)</f>
        <v>2</v>
      </c>
      <c r="H3" t="s">
        <v>14</v>
      </c>
    </row>
    <row r="4" spans="1:7" ht="16.5" thickBot="1">
      <c r="A4" s="2" t="s">
        <v>2</v>
      </c>
      <c r="B4" s="19">
        <v>75</v>
      </c>
      <c r="C4" t="s">
        <v>6</v>
      </c>
      <c r="D4" s="3" t="s">
        <v>7</v>
      </c>
      <c r="E4" s="3"/>
      <c r="F4" s="3"/>
      <c r="G4" s="4" t="s">
        <v>9</v>
      </c>
    </row>
    <row r="5" spans="1:4" ht="15.75">
      <c r="A5" s="2" t="s">
        <v>3</v>
      </c>
      <c r="B5" s="19">
        <v>200</v>
      </c>
      <c r="C5" t="s">
        <v>5</v>
      </c>
      <c r="D5" t="s">
        <v>8</v>
      </c>
    </row>
    <row r="6" spans="1:7" ht="15.75">
      <c r="A6" s="14" t="s">
        <v>19</v>
      </c>
      <c r="B6" s="8">
        <f>MAX(A:A)</f>
        <v>6</v>
      </c>
      <c r="E6" s="1" t="s">
        <v>37</v>
      </c>
      <c r="F6" s="1" t="s">
        <v>37</v>
      </c>
      <c r="G6" s="1" t="s">
        <v>37</v>
      </c>
    </row>
    <row r="7" spans="4:7" ht="12.75">
      <c r="D7" s="46">
        <f>SUM(D10:D109)</f>
        <v>2</v>
      </c>
      <c r="E7" s="13">
        <f>SUM(E10:E109)</f>
        <v>100</v>
      </c>
      <c r="F7" s="13">
        <f>SUM(F10:F109)</f>
        <v>100</v>
      </c>
      <c r="G7" s="13">
        <f>SUMIF(G10:G109,"&gt;0")-SUMIF(G10:G109,"&lt;0")</f>
        <v>149.99999999999997</v>
      </c>
    </row>
    <row r="8" spans="4:8" ht="12.75">
      <c r="D8" s="9" t="s">
        <v>2</v>
      </c>
      <c r="E8" s="9" t="s">
        <v>0</v>
      </c>
      <c r="F8" s="9" t="s">
        <v>1</v>
      </c>
      <c r="G8" s="9" t="s">
        <v>18</v>
      </c>
      <c r="H8" s="11" t="s">
        <v>16</v>
      </c>
    </row>
    <row r="9" spans="1:8" ht="12.75">
      <c r="A9" s="18"/>
      <c r="B9" s="1" t="s">
        <v>21</v>
      </c>
      <c r="C9" s="16" t="s">
        <v>20</v>
      </c>
      <c r="D9" s="5" t="s">
        <v>10</v>
      </c>
      <c r="E9" s="5" t="s">
        <v>11</v>
      </c>
      <c r="F9" s="5" t="s">
        <v>12</v>
      </c>
      <c r="G9" s="10" t="s">
        <v>15</v>
      </c>
      <c r="H9" s="12" t="s">
        <v>17</v>
      </c>
    </row>
    <row r="10" spans="1:8" ht="12.75">
      <c r="A10" s="18">
        <v>1</v>
      </c>
      <c r="B10" s="1">
        <v>1</v>
      </c>
      <c r="C10" s="17">
        <f>D10</f>
        <v>1.6</v>
      </c>
      <c r="D10" s="6">
        <f>D/(B+M)</f>
        <v>1.6</v>
      </c>
      <c r="E10" s="6">
        <f>D10*a</f>
        <v>80</v>
      </c>
      <c r="F10" s="6">
        <f>D10*B</f>
        <v>80</v>
      </c>
      <c r="G10" s="6">
        <f>D10*M</f>
        <v>120</v>
      </c>
      <c r="H10" s="15">
        <f>D-E10-F10</f>
        <v>40</v>
      </c>
    </row>
    <row r="11" spans="1:8" ht="12.75">
      <c r="A11" s="18">
        <f>IF($G$3-C11&lt;0.0001,"",B11)</f>
        <v>2</v>
      </c>
      <c r="B11" s="1">
        <v>2</v>
      </c>
      <c r="C11" s="17">
        <f>D11+C10</f>
        <v>1.9200000000000002</v>
      </c>
      <c r="D11" s="6">
        <f>(D-C10*(a+B))/(M+a*(1+(-1)^B11)/2+B*(1-(-1)^B11)/2)</f>
        <v>0.32</v>
      </c>
      <c r="E11" s="6">
        <f>D11*a</f>
        <v>16</v>
      </c>
      <c r="F11" s="6">
        <f>D11*B</f>
        <v>16</v>
      </c>
      <c r="G11" s="6">
        <f>D11*M*(-1)^B10</f>
        <v>-24</v>
      </c>
      <c r="H11" s="15">
        <f>H10-E11-F11</f>
        <v>8</v>
      </c>
    </row>
    <row r="12" spans="1:8" ht="12.75">
      <c r="A12" s="18">
        <f aca="true" t="shared" si="0" ref="A12:A75">IF($G$3-C12&lt;0.0001,"",B12)</f>
        <v>3</v>
      </c>
      <c r="B12" s="1">
        <v>3</v>
      </c>
      <c r="C12" s="17">
        <f aca="true" t="shared" si="1" ref="C12:C26">D12+C11</f>
        <v>1.984</v>
      </c>
      <c r="D12" s="6">
        <f aca="true" t="shared" si="2" ref="D12:D33">(D-C11*(a+B))/(M+a*(1+(-1)^B12)/2+B*(1-(-1)^B12)/2)</f>
        <v>0.06399999999999978</v>
      </c>
      <c r="E12" s="6">
        <f aca="true" t="shared" si="3" ref="E12:E75">D12*a</f>
        <v>3.199999999999989</v>
      </c>
      <c r="F12" s="6">
        <f aca="true" t="shared" si="4" ref="F12:F19">D12*B</f>
        <v>3.199999999999989</v>
      </c>
      <c r="G12" s="6">
        <f>D12*M*(-1)^B11</f>
        <v>4.799999999999984</v>
      </c>
      <c r="H12" s="15">
        <f aca="true" t="shared" si="5" ref="H12:H48">H11-E12-F12</f>
        <v>1.6000000000000223</v>
      </c>
    </row>
    <row r="13" spans="1:8" ht="12.75">
      <c r="A13" s="18">
        <f t="shared" si="0"/>
        <v>4</v>
      </c>
      <c r="B13" s="1">
        <v>4</v>
      </c>
      <c r="C13" s="17">
        <f t="shared" si="1"/>
        <v>1.9968</v>
      </c>
      <c r="D13" s="6">
        <f t="shared" si="2"/>
        <v>0.012799999999999954</v>
      </c>
      <c r="E13" s="6">
        <f t="shared" si="3"/>
        <v>0.6399999999999977</v>
      </c>
      <c r="F13" s="6">
        <f t="shared" si="4"/>
        <v>0.6399999999999977</v>
      </c>
      <c r="G13" s="6">
        <f>D13*M*(-1)^B12</f>
        <v>-0.9599999999999965</v>
      </c>
      <c r="H13" s="15">
        <f t="shared" si="5"/>
        <v>0.32000000000002693</v>
      </c>
    </row>
    <row r="14" spans="1:8" ht="12.75">
      <c r="A14" s="18">
        <f t="shared" si="0"/>
        <v>5</v>
      </c>
      <c r="B14" s="1">
        <v>5</v>
      </c>
      <c r="C14" s="17">
        <f t="shared" si="1"/>
        <v>1.99936</v>
      </c>
      <c r="D14" s="6">
        <f t="shared" si="2"/>
        <v>0.002560000000000173</v>
      </c>
      <c r="E14" s="6">
        <f t="shared" si="3"/>
        <v>0.12800000000000863</v>
      </c>
      <c r="F14" s="6">
        <f t="shared" si="4"/>
        <v>0.12800000000000863</v>
      </c>
      <c r="G14" s="6">
        <f aca="true" t="shared" si="6" ref="G14:G49">D14*M*(-1)^B13</f>
        <v>0.19200000000001297</v>
      </c>
      <c r="H14" s="15">
        <f t="shared" si="5"/>
        <v>0.06400000000000966</v>
      </c>
    </row>
    <row r="15" spans="1:8" ht="12.75">
      <c r="A15" s="18">
        <f t="shared" si="0"/>
        <v>6</v>
      </c>
      <c r="B15" s="1">
        <v>6</v>
      </c>
      <c r="C15" s="17">
        <f t="shared" si="1"/>
        <v>1.9998719999999999</v>
      </c>
      <c r="D15" s="6">
        <f t="shared" si="2"/>
        <v>0.0005119999999999436</v>
      </c>
      <c r="E15" s="6">
        <f t="shared" si="3"/>
        <v>0.02559999999999718</v>
      </c>
      <c r="F15" s="6">
        <f t="shared" si="4"/>
        <v>0.02559999999999718</v>
      </c>
      <c r="G15" s="6">
        <f t="shared" si="6"/>
        <v>-0.03839999999999577</v>
      </c>
      <c r="H15" s="15">
        <f t="shared" si="5"/>
        <v>0.0128000000000153</v>
      </c>
    </row>
    <row r="16" spans="1:8" ht="12.75">
      <c r="A16" s="18">
        <f t="shared" si="0"/>
      </c>
      <c r="B16" s="1">
        <v>7</v>
      </c>
      <c r="C16" s="17">
        <f t="shared" si="1"/>
        <v>1.9999744000000002</v>
      </c>
      <c r="D16" s="6">
        <f t="shared" si="2"/>
        <v>0.00010240000000021609</v>
      </c>
      <c r="E16" s="6">
        <f t="shared" si="3"/>
        <v>0.005120000000010804</v>
      </c>
      <c r="F16" s="6">
        <f t="shared" si="4"/>
        <v>0.005120000000010804</v>
      </c>
      <c r="G16" s="6">
        <f t="shared" si="6"/>
        <v>0.007680000000016207</v>
      </c>
      <c r="H16" s="15">
        <f t="shared" si="5"/>
        <v>0.0025599999999936906</v>
      </c>
    </row>
    <row r="17" spans="1:8" ht="12.75">
      <c r="A17" s="18">
        <f t="shared" si="0"/>
      </c>
      <c r="B17" s="1">
        <v>8</v>
      </c>
      <c r="C17" s="17">
        <f t="shared" si="1"/>
        <v>1.99999488</v>
      </c>
      <c r="D17" s="6">
        <f t="shared" si="2"/>
        <v>2.0479999999906796E-05</v>
      </c>
      <c r="E17" s="6">
        <f t="shared" si="3"/>
        <v>0.0010239999999953398</v>
      </c>
      <c r="F17" s="6">
        <f t="shared" si="4"/>
        <v>0.0010239999999953398</v>
      </c>
      <c r="G17" s="6">
        <f t="shared" si="6"/>
        <v>-0.0015359999999930098</v>
      </c>
      <c r="H17" s="15">
        <f t="shared" si="5"/>
        <v>0.0005120000000030109</v>
      </c>
    </row>
    <row r="18" spans="1:8" ht="12.75">
      <c r="A18" s="18">
        <f t="shared" si="0"/>
      </c>
      <c r="B18" s="1">
        <v>9</v>
      </c>
      <c r="C18" s="17">
        <f t="shared" si="1"/>
        <v>1.9999989759999999</v>
      </c>
      <c r="D18" s="6">
        <f t="shared" si="2"/>
        <v>4.0959999998904094E-06</v>
      </c>
      <c r="E18" s="6">
        <f t="shared" si="3"/>
        <v>0.00020479999999452046</v>
      </c>
      <c r="F18" s="6">
        <f t="shared" si="4"/>
        <v>0.00020479999999452046</v>
      </c>
      <c r="G18" s="6">
        <f t="shared" si="6"/>
        <v>0.0003071999999917807</v>
      </c>
      <c r="H18" s="15">
        <f t="shared" si="5"/>
        <v>0.00010240000001397002</v>
      </c>
    </row>
    <row r="19" spans="1:8" ht="12.75">
      <c r="A19" s="18">
        <f t="shared" si="0"/>
      </c>
      <c r="B19" s="1">
        <v>10</v>
      </c>
      <c r="C19" s="17">
        <f t="shared" si="1"/>
        <v>1.9999997952</v>
      </c>
      <c r="D19" s="6">
        <f t="shared" si="2"/>
        <v>8.192000000235567E-07</v>
      </c>
      <c r="E19" s="6">
        <f t="shared" si="3"/>
        <v>4.096000000117783E-05</v>
      </c>
      <c r="F19" s="6">
        <f t="shared" si="4"/>
        <v>4.096000000117783E-05</v>
      </c>
      <c r="G19" s="6">
        <f t="shared" si="6"/>
        <v>-6.144000000176674E-05</v>
      </c>
      <c r="H19" s="15">
        <f t="shared" si="5"/>
        <v>2.0480000011614354E-05</v>
      </c>
    </row>
    <row r="20" spans="1:8" ht="12.75">
      <c r="A20" s="18">
        <f t="shared" si="0"/>
      </c>
      <c r="B20" s="1">
        <v>11</v>
      </c>
      <c r="C20" s="17">
        <f t="shared" si="1"/>
        <v>1.9999999590400002</v>
      </c>
      <c r="D20" s="6">
        <f t="shared" si="2"/>
        <v>1.6384000014113553E-07</v>
      </c>
      <c r="E20" s="6">
        <f t="shared" si="3"/>
        <v>8.192000007056776E-06</v>
      </c>
      <c r="F20" s="6">
        <f aca="true" t="shared" si="7" ref="F20:F26">D20*B</f>
        <v>8.192000007056776E-06</v>
      </c>
      <c r="G20" s="6">
        <f t="shared" si="6"/>
        <v>1.2288000010585166E-05</v>
      </c>
      <c r="H20" s="15">
        <f t="shared" si="5"/>
        <v>4.095999997500802E-06</v>
      </c>
    </row>
    <row r="21" spans="1:8" ht="12.75">
      <c r="A21" s="18">
        <f t="shared" si="0"/>
      </c>
      <c r="B21" s="1">
        <v>12</v>
      </c>
      <c r="C21" s="17">
        <f t="shared" si="1"/>
        <v>1.9999999918080003</v>
      </c>
      <c r="D21" s="6">
        <f t="shared" si="2"/>
        <v>3.276799998275237E-08</v>
      </c>
      <c r="E21" s="6">
        <f t="shared" si="3"/>
        <v>1.6383999991376185E-06</v>
      </c>
      <c r="F21" s="6">
        <f t="shared" si="7"/>
        <v>1.6383999991376185E-06</v>
      </c>
      <c r="G21" s="6">
        <f t="shared" si="6"/>
        <v>-2.4575999987064278E-06</v>
      </c>
      <c r="H21" s="15">
        <f t="shared" si="5"/>
        <v>8.191999992255649E-07</v>
      </c>
    </row>
    <row r="22" spans="1:8" ht="12.75">
      <c r="A22" s="18">
        <f t="shared" si="0"/>
      </c>
      <c r="B22" s="1">
        <v>13</v>
      </c>
      <c r="C22" s="17">
        <f t="shared" si="1"/>
        <v>1.9999999983616001</v>
      </c>
      <c r="D22" s="6">
        <f t="shared" si="2"/>
        <v>6.553599860126269E-09</v>
      </c>
      <c r="E22" s="6">
        <f t="shared" si="3"/>
        <v>3.276799930063135E-07</v>
      </c>
      <c r="F22" s="6">
        <f t="shared" si="7"/>
        <v>3.276799930063135E-07</v>
      </c>
      <c r="G22" s="6">
        <f t="shared" si="6"/>
        <v>4.915199895094702E-07</v>
      </c>
      <c r="H22" s="15">
        <f t="shared" si="5"/>
        <v>1.6384001321293795E-07</v>
      </c>
    </row>
    <row r="23" spans="1:8" ht="12.75">
      <c r="A23" s="18">
        <f t="shared" si="0"/>
      </c>
      <c r="B23" s="1">
        <v>14</v>
      </c>
      <c r="C23" s="17">
        <f t="shared" si="1"/>
        <v>1.9999999996723201</v>
      </c>
      <c r="D23" s="6">
        <f t="shared" si="2"/>
        <v>1.3107198810757836E-09</v>
      </c>
      <c r="E23" s="6">
        <f t="shared" si="3"/>
        <v>6.553599405378918E-08</v>
      </c>
      <c r="F23" s="6">
        <f t="shared" si="7"/>
        <v>6.553599405378918E-08</v>
      </c>
      <c r="G23" s="6">
        <f t="shared" si="6"/>
        <v>-9.830399108068378E-08</v>
      </c>
      <c r="H23" s="15">
        <f t="shared" si="5"/>
        <v>3.27680251053596E-08</v>
      </c>
    </row>
    <row r="24" spans="1:8" ht="12.75">
      <c r="A24" s="18">
        <f t="shared" si="0"/>
      </c>
      <c r="B24" s="1">
        <v>15</v>
      </c>
      <c r="C24" s="17">
        <f t="shared" si="1"/>
        <v>1.999999999934464</v>
      </c>
      <c r="D24" s="6">
        <f t="shared" si="2"/>
        <v>2.6214388526568656E-10</v>
      </c>
      <c r="E24" s="6">
        <f t="shared" si="3"/>
        <v>1.3107194263284328E-08</v>
      </c>
      <c r="F24" s="6">
        <f t="shared" si="7"/>
        <v>1.3107194263284328E-08</v>
      </c>
      <c r="G24" s="6">
        <f t="shared" si="6"/>
        <v>1.966079139492649E-08</v>
      </c>
      <c r="H24" s="15">
        <f t="shared" si="5"/>
        <v>6.553636578790944E-09</v>
      </c>
    </row>
    <row r="25" spans="1:8" ht="12.75">
      <c r="A25" s="18">
        <f t="shared" si="0"/>
      </c>
      <c r="B25" s="1">
        <v>16</v>
      </c>
      <c r="C25" s="17">
        <f t="shared" si="1"/>
        <v>1.9999999999868927</v>
      </c>
      <c r="D25" s="6">
        <f t="shared" si="2"/>
        <v>5.242873157840222E-11</v>
      </c>
      <c r="E25" s="6">
        <f t="shared" si="3"/>
        <v>2.6214365789201112E-09</v>
      </c>
      <c r="F25" s="6">
        <f t="shared" si="7"/>
        <v>2.6214365789201112E-09</v>
      </c>
      <c r="G25" s="6">
        <f t="shared" si="6"/>
        <v>-3.9321548683801664E-09</v>
      </c>
      <c r="H25" s="15">
        <f t="shared" si="5"/>
        <v>1.3107634209507213E-09</v>
      </c>
    </row>
    <row r="26" spans="1:8" ht="12.75">
      <c r="A26" s="18">
        <f t="shared" si="0"/>
      </c>
      <c r="B26" s="1">
        <v>17</v>
      </c>
      <c r="C26" s="17">
        <f t="shared" si="1"/>
        <v>1.9999999999973785</v>
      </c>
      <c r="D26" s="6">
        <f t="shared" si="2"/>
        <v>1.0485791790415532E-11</v>
      </c>
      <c r="E26" s="6">
        <f t="shared" si="3"/>
        <v>5.242895895207766E-10</v>
      </c>
      <c r="F26" s="6">
        <f t="shared" si="7"/>
        <v>5.242895895207766E-10</v>
      </c>
      <c r="G26" s="6">
        <f t="shared" si="6"/>
        <v>7.864343842811649E-10</v>
      </c>
      <c r="H26" s="15">
        <f t="shared" si="5"/>
        <v>2.621842419091681E-10</v>
      </c>
    </row>
    <row r="27" spans="1:8" ht="12.75">
      <c r="A27" s="18">
        <f t="shared" si="0"/>
      </c>
      <c r="B27" s="1">
        <v>18</v>
      </c>
      <c r="C27" s="17">
        <f aca="true" t="shared" si="8" ref="C27:C33">D27+C26</f>
        <v>1.9999999999994755</v>
      </c>
      <c r="D27" s="6">
        <f t="shared" si="2"/>
        <v>2.0970674086129295E-12</v>
      </c>
      <c r="E27" s="6">
        <f t="shared" si="3"/>
        <v>1.0485337043064647E-10</v>
      </c>
      <c r="F27" s="6">
        <f aca="true" t="shared" si="9" ref="F27:F33">D27*B</f>
        <v>1.0485337043064647E-10</v>
      </c>
      <c r="G27" s="6">
        <f t="shared" si="6"/>
        <v>-1.572800556459697E-10</v>
      </c>
      <c r="H27" s="15">
        <f t="shared" si="5"/>
        <v>5.247750104787514E-11</v>
      </c>
    </row>
    <row r="28" spans="1:8" ht="12.75">
      <c r="A28" s="18">
        <f t="shared" si="0"/>
      </c>
      <c r="B28" s="1">
        <v>19</v>
      </c>
      <c r="C28" s="17">
        <f t="shared" si="8"/>
        <v>1.999999999999895</v>
      </c>
      <c r="D28" s="6">
        <f t="shared" si="2"/>
        <v>4.1950443119276314E-13</v>
      </c>
      <c r="E28" s="6">
        <f t="shared" si="3"/>
        <v>2.0975221559638157E-11</v>
      </c>
      <c r="F28" s="6">
        <f t="shared" si="9"/>
        <v>2.0975221559638157E-11</v>
      </c>
      <c r="G28" s="6">
        <f t="shared" si="6"/>
        <v>3.1462832339457236E-11</v>
      </c>
      <c r="H28" s="15">
        <f t="shared" si="5"/>
        <v>1.0527057928598826E-11</v>
      </c>
    </row>
    <row r="29" spans="1:8" ht="12.75">
      <c r="A29" s="18">
        <f t="shared" si="0"/>
      </c>
      <c r="B29" s="1">
        <v>20</v>
      </c>
      <c r="C29" s="17">
        <f t="shared" si="8"/>
        <v>1.9999999999999791</v>
      </c>
      <c r="D29" s="6">
        <f t="shared" si="2"/>
        <v>8.412825991399586E-14</v>
      </c>
      <c r="E29" s="6">
        <f t="shared" si="3"/>
        <v>4.206412995699793E-12</v>
      </c>
      <c r="F29" s="6">
        <f t="shared" si="9"/>
        <v>4.206412995699793E-12</v>
      </c>
      <c r="G29" s="6">
        <f t="shared" si="6"/>
        <v>-6.30961949354969E-12</v>
      </c>
      <c r="H29" s="15">
        <f t="shared" si="5"/>
        <v>2.1142319371992393E-12</v>
      </c>
    </row>
    <row r="30" spans="1:8" ht="12.75">
      <c r="A30" s="18">
        <f t="shared" si="0"/>
      </c>
      <c r="B30" s="1">
        <v>21</v>
      </c>
      <c r="C30" s="17">
        <f t="shared" si="8"/>
        <v>1.9999999999999958</v>
      </c>
      <c r="D30" s="6">
        <f t="shared" si="2"/>
        <v>1.659827830735594E-14</v>
      </c>
      <c r="E30" s="6">
        <f t="shared" si="3"/>
        <v>8.29913915367797E-13</v>
      </c>
      <c r="F30" s="6">
        <f t="shared" si="9"/>
        <v>8.29913915367797E-13</v>
      </c>
      <c r="G30" s="6">
        <f t="shared" si="6"/>
        <v>1.2448708730516954E-12</v>
      </c>
      <c r="H30" s="15">
        <f t="shared" si="5"/>
        <v>4.5440410646364525E-13</v>
      </c>
    </row>
    <row r="31" spans="1:8" ht="12.75">
      <c r="A31" s="18">
        <f t="shared" si="0"/>
      </c>
      <c r="B31" s="1">
        <v>22</v>
      </c>
      <c r="C31" s="17">
        <f t="shared" si="8"/>
        <v>1.9999999999999991</v>
      </c>
      <c r="D31" s="6">
        <f t="shared" si="2"/>
        <v>3.4106051316484808E-15</v>
      </c>
      <c r="E31" s="6">
        <f t="shared" si="3"/>
        <v>1.7053025658242404E-13</v>
      </c>
      <c r="F31" s="6">
        <f t="shared" si="9"/>
        <v>1.7053025658242404E-13</v>
      </c>
      <c r="G31" s="6">
        <f t="shared" si="6"/>
        <v>-2.5579538487363607E-13</v>
      </c>
      <c r="H31" s="15">
        <f t="shared" si="5"/>
        <v>1.1334359329879716E-13</v>
      </c>
    </row>
    <row r="32" spans="1:8" ht="12.75">
      <c r="A32" s="18">
        <f t="shared" si="0"/>
      </c>
      <c r="B32" s="1">
        <v>23</v>
      </c>
      <c r="C32" s="17">
        <f t="shared" si="8"/>
        <v>1.9999999999999998</v>
      </c>
      <c r="D32" s="6">
        <f t="shared" si="2"/>
        <v>6.821210263296962E-16</v>
      </c>
      <c r="E32" s="6">
        <f t="shared" si="3"/>
        <v>3.410605131648481E-14</v>
      </c>
      <c r="F32" s="6">
        <f t="shared" si="9"/>
        <v>3.410605131648481E-14</v>
      </c>
      <c r="G32" s="6">
        <f t="shared" si="6"/>
        <v>5.1159076974727215E-14</v>
      </c>
      <c r="H32" s="15">
        <f t="shared" si="5"/>
        <v>4.513149066582754E-14</v>
      </c>
    </row>
    <row r="33" spans="1:8" ht="12.75">
      <c r="A33" s="18">
        <f t="shared" si="0"/>
      </c>
      <c r="B33" s="1">
        <v>24</v>
      </c>
      <c r="C33" s="17">
        <f t="shared" si="8"/>
        <v>2</v>
      </c>
      <c r="D33" s="6">
        <f t="shared" si="2"/>
        <v>2.2737367544323206E-16</v>
      </c>
      <c r="E33" s="6">
        <f t="shared" si="3"/>
        <v>1.1368683772161604E-14</v>
      </c>
      <c r="F33" s="6">
        <f t="shared" si="9"/>
        <v>1.1368683772161604E-14</v>
      </c>
      <c r="G33" s="6">
        <f t="shared" si="6"/>
        <v>-1.7053025658242404E-14</v>
      </c>
      <c r="H33" s="15">
        <f t="shared" si="5"/>
        <v>2.239412312150433E-14</v>
      </c>
    </row>
    <row r="34" spans="1:8" ht="12.75">
      <c r="A34" s="18">
        <f t="shared" si="0"/>
      </c>
      <c r="B34" s="1">
        <v>25</v>
      </c>
      <c r="C34" s="17">
        <f aca="true" t="shared" si="10" ref="C34:C39">D34+C33</f>
        <v>2</v>
      </c>
      <c r="D34" s="6">
        <f aca="true" t="shared" si="11" ref="D34:D39">(D-C33*(a+B))/(M+a*(1+(-1)^B34)/2+B*(1-(-1)^B34)/2)</f>
        <v>0</v>
      </c>
      <c r="E34" s="6">
        <f t="shared" si="3"/>
        <v>0</v>
      </c>
      <c r="F34" s="6">
        <f aca="true" t="shared" si="12" ref="F34:F39">D34*B</f>
        <v>0</v>
      </c>
      <c r="G34" s="6">
        <f t="shared" si="6"/>
        <v>0</v>
      </c>
      <c r="H34" s="15">
        <f t="shared" si="5"/>
        <v>2.239412312150433E-14</v>
      </c>
    </row>
    <row r="35" spans="1:8" ht="12.75">
      <c r="A35" s="18">
        <f t="shared" si="0"/>
      </c>
      <c r="B35" s="1">
        <v>26</v>
      </c>
      <c r="C35" s="17">
        <f t="shared" si="10"/>
        <v>2</v>
      </c>
      <c r="D35" s="6">
        <f t="shared" si="11"/>
        <v>0</v>
      </c>
      <c r="E35" s="6">
        <f t="shared" si="3"/>
        <v>0</v>
      </c>
      <c r="F35" s="6">
        <f t="shared" si="12"/>
        <v>0</v>
      </c>
      <c r="G35" s="6">
        <f t="shared" si="6"/>
        <v>0</v>
      </c>
      <c r="H35" s="15">
        <f t="shared" si="5"/>
        <v>2.239412312150433E-14</v>
      </c>
    </row>
    <row r="36" spans="1:8" ht="12.75">
      <c r="A36" s="18">
        <f t="shared" si="0"/>
      </c>
      <c r="B36" s="1">
        <v>27</v>
      </c>
      <c r="C36" s="17">
        <f t="shared" si="10"/>
        <v>2</v>
      </c>
      <c r="D36" s="6">
        <f t="shared" si="11"/>
        <v>0</v>
      </c>
      <c r="E36" s="6">
        <f t="shared" si="3"/>
        <v>0</v>
      </c>
      <c r="F36" s="6">
        <f t="shared" si="12"/>
        <v>0</v>
      </c>
      <c r="G36" s="6">
        <f t="shared" si="6"/>
        <v>0</v>
      </c>
      <c r="H36" s="15">
        <f t="shared" si="5"/>
        <v>2.239412312150433E-14</v>
      </c>
    </row>
    <row r="37" spans="1:8" ht="12.75">
      <c r="A37" s="18">
        <f t="shared" si="0"/>
      </c>
      <c r="B37" s="1">
        <v>28</v>
      </c>
      <c r="C37" s="17">
        <f t="shared" si="10"/>
        <v>2</v>
      </c>
      <c r="D37" s="6">
        <f t="shared" si="11"/>
        <v>0</v>
      </c>
      <c r="E37" s="6">
        <f t="shared" si="3"/>
        <v>0</v>
      </c>
      <c r="F37" s="6">
        <f t="shared" si="12"/>
        <v>0</v>
      </c>
      <c r="G37" s="6">
        <f t="shared" si="6"/>
        <v>0</v>
      </c>
      <c r="H37" s="15">
        <f t="shared" si="5"/>
        <v>2.239412312150433E-14</v>
      </c>
    </row>
    <row r="38" spans="1:8" ht="12.75">
      <c r="A38" s="18">
        <f t="shared" si="0"/>
      </c>
      <c r="B38" s="1">
        <v>29</v>
      </c>
      <c r="C38" s="17">
        <f t="shared" si="10"/>
        <v>2</v>
      </c>
      <c r="D38" s="6">
        <f t="shared" si="11"/>
        <v>0</v>
      </c>
      <c r="E38" s="6">
        <f t="shared" si="3"/>
        <v>0</v>
      </c>
      <c r="F38" s="6">
        <f t="shared" si="12"/>
        <v>0</v>
      </c>
      <c r="G38" s="6">
        <f t="shared" si="6"/>
        <v>0</v>
      </c>
      <c r="H38" s="15">
        <f t="shared" si="5"/>
        <v>2.239412312150433E-14</v>
      </c>
    </row>
    <row r="39" spans="1:8" ht="12.75">
      <c r="A39" s="18">
        <f t="shared" si="0"/>
      </c>
      <c r="B39" s="1">
        <v>30</v>
      </c>
      <c r="C39" s="17">
        <f t="shared" si="10"/>
        <v>2</v>
      </c>
      <c r="D39" s="6">
        <f t="shared" si="11"/>
        <v>0</v>
      </c>
      <c r="E39" s="6">
        <f t="shared" si="3"/>
        <v>0</v>
      </c>
      <c r="F39" s="6">
        <f t="shared" si="12"/>
        <v>0</v>
      </c>
      <c r="G39" s="6">
        <f t="shared" si="6"/>
        <v>0</v>
      </c>
      <c r="H39" s="15">
        <f t="shared" si="5"/>
        <v>2.239412312150433E-14</v>
      </c>
    </row>
    <row r="40" spans="1:8" ht="12.75">
      <c r="A40" s="18">
        <f t="shared" si="0"/>
      </c>
      <c r="B40" s="1">
        <v>31</v>
      </c>
      <c r="C40" s="17">
        <f aca="true" t="shared" si="13" ref="C40:C49">D40+C39</f>
        <v>2</v>
      </c>
      <c r="D40" s="6">
        <f aca="true" t="shared" si="14" ref="D40:D49">(D-C39*(a+B))/(M+a*(1+(-1)^B40)/2+B*(1-(-1)^B40)/2)</f>
        <v>0</v>
      </c>
      <c r="E40" s="6">
        <f t="shared" si="3"/>
        <v>0</v>
      </c>
      <c r="F40" s="6">
        <f aca="true" t="shared" si="15" ref="F40:F49">D40*B</f>
        <v>0</v>
      </c>
      <c r="G40" s="6">
        <f t="shared" si="6"/>
        <v>0</v>
      </c>
      <c r="H40" s="15">
        <f t="shared" si="5"/>
        <v>2.239412312150433E-14</v>
      </c>
    </row>
    <row r="41" spans="1:8" ht="12.75">
      <c r="A41" s="18">
        <f t="shared" si="0"/>
      </c>
      <c r="B41" s="1">
        <v>32</v>
      </c>
      <c r="C41" s="17">
        <f t="shared" si="13"/>
        <v>2</v>
      </c>
      <c r="D41" s="6">
        <f t="shared" si="14"/>
        <v>0</v>
      </c>
      <c r="E41" s="6">
        <f t="shared" si="3"/>
        <v>0</v>
      </c>
      <c r="F41" s="6">
        <f t="shared" si="15"/>
        <v>0</v>
      </c>
      <c r="G41" s="6">
        <f t="shared" si="6"/>
        <v>0</v>
      </c>
      <c r="H41" s="15">
        <f t="shared" si="5"/>
        <v>2.239412312150433E-14</v>
      </c>
    </row>
    <row r="42" spans="1:8" ht="12.75">
      <c r="A42" s="18">
        <f t="shared" si="0"/>
      </c>
      <c r="B42" s="1">
        <v>33</v>
      </c>
      <c r="C42" s="17">
        <f t="shared" si="13"/>
        <v>2</v>
      </c>
      <c r="D42" s="6">
        <f t="shared" si="14"/>
        <v>0</v>
      </c>
      <c r="E42" s="6">
        <f t="shared" si="3"/>
        <v>0</v>
      </c>
      <c r="F42" s="6">
        <f t="shared" si="15"/>
        <v>0</v>
      </c>
      <c r="G42" s="6">
        <f t="shared" si="6"/>
        <v>0</v>
      </c>
      <c r="H42" s="15">
        <f t="shared" si="5"/>
        <v>2.239412312150433E-14</v>
      </c>
    </row>
    <row r="43" spans="1:8" ht="12.75">
      <c r="A43" s="18">
        <f t="shared" si="0"/>
      </c>
      <c r="B43" s="1">
        <v>34</v>
      </c>
      <c r="C43" s="17">
        <f t="shared" si="13"/>
        <v>2</v>
      </c>
      <c r="D43" s="6">
        <f t="shared" si="14"/>
        <v>0</v>
      </c>
      <c r="E43" s="6">
        <f t="shared" si="3"/>
        <v>0</v>
      </c>
      <c r="F43" s="6">
        <f t="shared" si="15"/>
        <v>0</v>
      </c>
      <c r="G43" s="6">
        <f t="shared" si="6"/>
        <v>0</v>
      </c>
      <c r="H43" s="15">
        <f t="shared" si="5"/>
        <v>2.239412312150433E-14</v>
      </c>
    </row>
    <row r="44" spans="1:8" ht="12.75">
      <c r="A44" s="18">
        <f>IF($G$3-C44&lt;0.0001,"",B44)</f>
      </c>
      <c r="B44" s="1">
        <v>35</v>
      </c>
      <c r="C44" s="17">
        <f t="shared" si="13"/>
        <v>2</v>
      </c>
      <c r="D44" s="6">
        <f t="shared" si="14"/>
        <v>0</v>
      </c>
      <c r="E44" s="6">
        <f t="shared" si="3"/>
        <v>0</v>
      </c>
      <c r="F44" s="6">
        <f t="shared" si="15"/>
        <v>0</v>
      </c>
      <c r="G44" s="6">
        <f t="shared" si="6"/>
        <v>0</v>
      </c>
      <c r="H44" s="15">
        <f t="shared" si="5"/>
        <v>2.239412312150433E-14</v>
      </c>
    </row>
    <row r="45" spans="1:8" ht="12.75">
      <c r="A45" s="18">
        <f t="shared" si="0"/>
      </c>
      <c r="B45" s="1">
        <v>36</v>
      </c>
      <c r="C45" s="17">
        <f t="shared" si="13"/>
        <v>2</v>
      </c>
      <c r="D45" s="6">
        <f t="shared" si="14"/>
        <v>0</v>
      </c>
      <c r="E45" s="6">
        <f t="shared" si="3"/>
        <v>0</v>
      </c>
      <c r="F45" s="6">
        <f t="shared" si="15"/>
        <v>0</v>
      </c>
      <c r="G45" s="6">
        <f t="shared" si="6"/>
        <v>0</v>
      </c>
      <c r="H45" s="15">
        <f t="shared" si="5"/>
        <v>2.239412312150433E-14</v>
      </c>
    </row>
    <row r="46" spans="1:8" ht="12.75">
      <c r="A46" s="18">
        <f t="shared" si="0"/>
      </c>
      <c r="B46" s="1">
        <v>37</v>
      </c>
      <c r="C46" s="17">
        <f t="shared" si="13"/>
        <v>2</v>
      </c>
      <c r="D46" s="6">
        <f t="shared" si="14"/>
        <v>0</v>
      </c>
      <c r="E46" s="6">
        <f t="shared" si="3"/>
        <v>0</v>
      </c>
      <c r="F46" s="6">
        <f t="shared" si="15"/>
        <v>0</v>
      </c>
      <c r="G46" s="6">
        <f t="shared" si="6"/>
        <v>0</v>
      </c>
      <c r="H46" s="15">
        <f t="shared" si="5"/>
        <v>2.239412312150433E-14</v>
      </c>
    </row>
    <row r="47" spans="1:8" ht="12.75">
      <c r="A47" s="18">
        <f t="shared" si="0"/>
      </c>
      <c r="B47" s="1">
        <v>38</v>
      </c>
      <c r="C47" s="17">
        <f t="shared" si="13"/>
        <v>2</v>
      </c>
      <c r="D47" s="6">
        <f t="shared" si="14"/>
        <v>0</v>
      </c>
      <c r="E47" s="6">
        <f t="shared" si="3"/>
        <v>0</v>
      </c>
      <c r="F47" s="6">
        <f t="shared" si="15"/>
        <v>0</v>
      </c>
      <c r="G47" s="6">
        <f t="shared" si="6"/>
        <v>0</v>
      </c>
      <c r="H47" s="15">
        <f t="shared" si="5"/>
        <v>2.239412312150433E-14</v>
      </c>
    </row>
    <row r="48" spans="1:8" ht="12.75">
      <c r="A48" s="18">
        <f t="shared" si="0"/>
      </c>
      <c r="B48" s="1">
        <v>39</v>
      </c>
      <c r="C48" s="17">
        <f t="shared" si="13"/>
        <v>2</v>
      </c>
      <c r="D48" s="6">
        <f t="shared" si="14"/>
        <v>0</v>
      </c>
      <c r="E48" s="6">
        <f t="shared" si="3"/>
        <v>0</v>
      </c>
      <c r="F48" s="6">
        <f t="shared" si="15"/>
        <v>0</v>
      </c>
      <c r="G48" s="6">
        <f t="shared" si="6"/>
        <v>0</v>
      </c>
      <c r="H48" s="15">
        <f t="shared" si="5"/>
        <v>2.239412312150433E-14</v>
      </c>
    </row>
    <row r="49" spans="1:8" ht="12.75">
      <c r="A49" s="18">
        <f t="shared" si="0"/>
      </c>
      <c r="B49" s="1">
        <v>40</v>
      </c>
      <c r="C49" s="17">
        <f t="shared" si="13"/>
        <v>2</v>
      </c>
      <c r="D49" s="6">
        <f t="shared" si="14"/>
        <v>0</v>
      </c>
      <c r="E49" s="6">
        <f t="shared" si="3"/>
        <v>0</v>
      </c>
      <c r="F49" s="6">
        <f t="shared" si="15"/>
        <v>0</v>
      </c>
      <c r="G49" s="6">
        <f t="shared" si="6"/>
        <v>0</v>
      </c>
      <c r="H49" s="15">
        <f>H48-E49-F49</f>
        <v>2.239412312150433E-14</v>
      </c>
    </row>
    <row r="50" spans="1:8" ht="12.75">
      <c r="A50" s="18">
        <f t="shared" si="0"/>
      </c>
      <c r="B50" s="1">
        <v>41</v>
      </c>
      <c r="C50" s="17">
        <f aca="true" t="shared" si="16" ref="C50:C59">D50+C49</f>
        <v>2</v>
      </c>
      <c r="D50" s="6">
        <f aca="true" t="shared" si="17" ref="D50:D59">(D-C49*(a+B))/(M+a*(1+(-1)^B50)/2+B*(1-(-1)^B50)/2)</f>
        <v>0</v>
      </c>
      <c r="E50" s="6">
        <f t="shared" si="3"/>
        <v>0</v>
      </c>
      <c r="F50" s="6">
        <f aca="true" t="shared" si="18" ref="F50:F59">D50*B</f>
        <v>0</v>
      </c>
      <c r="G50" s="6">
        <f aca="true" t="shared" si="19" ref="G50:G59">D50*M*(-1)^B49</f>
        <v>0</v>
      </c>
      <c r="H50" s="15">
        <f aca="true" t="shared" si="20" ref="H50:H59">H49-E50-F50</f>
        <v>2.239412312150433E-14</v>
      </c>
    </row>
    <row r="51" spans="1:8" ht="12.75">
      <c r="A51" s="18">
        <f t="shared" si="0"/>
      </c>
      <c r="B51" s="1">
        <v>42</v>
      </c>
      <c r="C51" s="17">
        <f t="shared" si="16"/>
        <v>2</v>
      </c>
      <c r="D51" s="6">
        <f t="shared" si="17"/>
        <v>0</v>
      </c>
      <c r="E51" s="6">
        <f t="shared" si="3"/>
        <v>0</v>
      </c>
      <c r="F51" s="6">
        <f t="shared" si="18"/>
        <v>0</v>
      </c>
      <c r="G51" s="6">
        <f t="shared" si="19"/>
        <v>0</v>
      </c>
      <c r="H51" s="15">
        <f t="shared" si="20"/>
        <v>2.239412312150433E-14</v>
      </c>
    </row>
    <row r="52" spans="1:8" ht="12.75">
      <c r="A52" s="18">
        <f t="shared" si="0"/>
      </c>
      <c r="B52" s="1">
        <v>43</v>
      </c>
      <c r="C52" s="17">
        <f t="shared" si="16"/>
        <v>2</v>
      </c>
      <c r="D52" s="6">
        <f t="shared" si="17"/>
        <v>0</v>
      </c>
      <c r="E52" s="6">
        <f t="shared" si="3"/>
        <v>0</v>
      </c>
      <c r="F52" s="6">
        <f t="shared" si="18"/>
        <v>0</v>
      </c>
      <c r="G52" s="6">
        <f t="shared" si="19"/>
        <v>0</v>
      </c>
      <c r="H52" s="15">
        <f t="shared" si="20"/>
        <v>2.239412312150433E-14</v>
      </c>
    </row>
    <row r="53" spans="1:8" ht="12.75">
      <c r="A53" s="18">
        <f t="shared" si="0"/>
      </c>
      <c r="B53" s="1">
        <v>44</v>
      </c>
      <c r="C53" s="17">
        <f t="shared" si="16"/>
        <v>2</v>
      </c>
      <c r="D53" s="6">
        <f t="shared" si="17"/>
        <v>0</v>
      </c>
      <c r="E53" s="6">
        <f t="shared" si="3"/>
        <v>0</v>
      </c>
      <c r="F53" s="6">
        <f t="shared" si="18"/>
        <v>0</v>
      </c>
      <c r="G53" s="6">
        <f t="shared" si="19"/>
        <v>0</v>
      </c>
      <c r="H53" s="15">
        <f t="shared" si="20"/>
        <v>2.239412312150433E-14</v>
      </c>
    </row>
    <row r="54" spans="1:8" ht="12.75">
      <c r="A54" s="18">
        <f t="shared" si="0"/>
      </c>
      <c r="B54" s="1">
        <v>45</v>
      </c>
      <c r="C54" s="17">
        <f t="shared" si="16"/>
        <v>2</v>
      </c>
      <c r="D54" s="6">
        <f t="shared" si="17"/>
        <v>0</v>
      </c>
      <c r="E54" s="6">
        <f t="shared" si="3"/>
        <v>0</v>
      </c>
      <c r="F54" s="6">
        <f t="shared" si="18"/>
        <v>0</v>
      </c>
      <c r="G54" s="6">
        <f t="shared" si="19"/>
        <v>0</v>
      </c>
      <c r="H54" s="15">
        <f t="shared" si="20"/>
        <v>2.239412312150433E-14</v>
      </c>
    </row>
    <row r="55" spans="1:8" ht="12.75">
      <c r="A55" s="18">
        <f t="shared" si="0"/>
      </c>
      <c r="B55" s="1">
        <v>46</v>
      </c>
      <c r="C55" s="17">
        <f t="shared" si="16"/>
        <v>2</v>
      </c>
      <c r="D55" s="6">
        <f t="shared" si="17"/>
        <v>0</v>
      </c>
      <c r="E55" s="6">
        <f t="shared" si="3"/>
        <v>0</v>
      </c>
      <c r="F55" s="6">
        <f t="shared" si="18"/>
        <v>0</v>
      </c>
      <c r="G55" s="6">
        <f t="shared" si="19"/>
        <v>0</v>
      </c>
      <c r="H55" s="15">
        <f t="shared" si="20"/>
        <v>2.239412312150433E-14</v>
      </c>
    </row>
    <row r="56" spans="1:8" ht="12.75">
      <c r="A56" s="18">
        <f t="shared" si="0"/>
      </c>
      <c r="B56" s="1">
        <v>47</v>
      </c>
      <c r="C56" s="17">
        <f t="shared" si="16"/>
        <v>2</v>
      </c>
      <c r="D56" s="6">
        <f t="shared" si="17"/>
        <v>0</v>
      </c>
      <c r="E56" s="6">
        <f t="shared" si="3"/>
        <v>0</v>
      </c>
      <c r="F56" s="6">
        <f t="shared" si="18"/>
        <v>0</v>
      </c>
      <c r="G56" s="6">
        <f t="shared" si="19"/>
        <v>0</v>
      </c>
      <c r="H56" s="15">
        <f t="shared" si="20"/>
        <v>2.239412312150433E-14</v>
      </c>
    </row>
    <row r="57" spans="1:8" ht="12.75">
      <c r="A57" s="18">
        <f t="shared" si="0"/>
      </c>
      <c r="B57" s="1">
        <v>48</v>
      </c>
      <c r="C57" s="17">
        <f t="shared" si="16"/>
        <v>2</v>
      </c>
      <c r="D57" s="6">
        <f t="shared" si="17"/>
        <v>0</v>
      </c>
      <c r="E57" s="6">
        <f t="shared" si="3"/>
        <v>0</v>
      </c>
      <c r="F57" s="6">
        <f t="shared" si="18"/>
        <v>0</v>
      </c>
      <c r="G57" s="6">
        <f t="shared" si="19"/>
        <v>0</v>
      </c>
      <c r="H57" s="15">
        <f t="shared" si="20"/>
        <v>2.239412312150433E-14</v>
      </c>
    </row>
    <row r="58" spans="1:8" ht="12.75">
      <c r="A58" s="18">
        <f t="shared" si="0"/>
      </c>
      <c r="B58" s="1">
        <v>49</v>
      </c>
      <c r="C58" s="17">
        <f t="shared" si="16"/>
        <v>2</v>
      </c>
      <c r="D58" s="6">
        <f t="shared" si="17"/>
        <v>0</v>
      </c>
      <c r="E58" s="6">
        <f t="shared" si="3"/>
        <v>0</v>
      </c>
      <c r="F58" s="6">
        <f t="shared" si="18"/>
        <v>0</v>
      </c>
      <c r="G58" s="6">
        <f t="shared" si="19"/>
        <v>0</v>
      </c>
      <c r="H58" s="15">
        <f t="shared" si="20"/>
        <v>2.239412312150433E-14</v>
      </c>
    </row>
    <row r="59" spans="1:8" ht="12.75">
      <c r="A59" s="18">
        <f t="shared" si="0"/>
      </c>
      <c r="B59" s="1">
        <v>50</v>
      </c>
      <c r="C59" s="17">
        <f t="shared" si="16"/>
        <v>2</v>
      </c>
      <c r="D59" s="6">
        <f t="shared" si="17"/>
        <v>0</v>
      </c>
      <c r="E59" s="6">
        <f t="shared" si="3"/>
        <v>0</v>
      </c>
      <c r="F59" s="6">
        <f t="shared" si="18"/>
        <v>0</v>
      </c>
      <c r="G59" s="6">
        <f t="shared" si="19"/>
        <v>0</v>
      </c>
      <c r="H59" s="15">
        <f t="shared" si="20"/>
        <v>2.239412312150433E-14</v>
      </c>
    </row>
    <row r="60" spans="1:8" ht="12.75">
      <c r="A60" s="18">
        <f t="shared" si="0"/>
      </c>
      <c r="B60" s="1">
        <v>51</v>
      </c>
      <c r="C60" s="17">
        <f aca="true" t="shared" si="21" ref="C60:C69">D60+C59</f>
        <v>2</v>
      </c>
      <c r="D60" s="6">
        <f aca="true" t="shared" si="22" ref="D60:D69">(D-C59*(a+B))/(M+a*(1+(-1)^B60)/2+B*(1-(-1)^B60)/2)</f>
        <v>0</v>
      </c>
      <c r="E60" s="6">
        <f t="shared" si="3"/>
        <v>0</v>
      </c>
      <c r="F60" s="6">
        <f aca="true" t="shared" si="23" ref="F60:F69">D60*B</f>
        <v>0</v>
      </c>
      <c r="G60" s="6">
        <f aca="true" t="shared" si="24" ref="G60:G69">D60*M*(-1)^B59</f>
        <v>0</v>
      </c>
      <c r="H60" s="15">
        <f aca="true" t="shared" si="25" ref="H60:H69">H59-E60-F60</f>
        <v>2.239412312150433E-14</v>
      </c>
    </row>
    <row r="61" spans="1:8" ht="12.75">
      <c r="A61" s="18">
        <f t="shared" si="0"/>
      </c>
      <c r="B61" s="1">
        <v>52</v>
      </c>
      <c r="C61" s="17">
        <f t="shared" si="21"/>
        <v>2</v>
      </c>
      <c r="D61" s="6">
        <f t="shared" si="22"/>
        <v>0</v>
      </c>
      <c r="E61" s="6">
        <f t="shared" si="3"/>
        <v>0</v>
      </c>
      <c r="F61" s="6">
        <f t="shared" si="23"/>
        <v>0</v>
      </c>
      <c r="G61" s="6">
        <f t="shared" si="24"/>
        <v>0</v>
      </c>
      <c r="H61" s="15">
        <f t="shared" si="25"/>
        <v>2.239412312150433E-14</v>
      </c>
    </row>
    <row r="62" spans="1:8" ht="12.75">
      <c r="A62" s="18">
        <f t="shared" si="0"/>
      </c>
      <c r="B62" s="1">
        <v>53</v>
      </c>
      <c r="C62" s="17">
        <f t="shared" si="21"/>
        <v>2</v>
      </c>
      <c r="D62" s="6">
        <f t="shared" si="22"/>
        <v>0</v>
      </c>
      <c r="E62" s="6">
        <f t="shared" si="3"/>
        <v>0</v>
      </c>
      <c r="F62" s="6">
        <f t="shared" si="23"/>
        <v>0</v>
      </c>
      <c r="G62" s="6">
        <f t="shared" si="24"/>
        <v>0</v>
      </c>
      <c r="H62" s="15">
        <f t="shared" si="25"/>
        <v>2.239412312150433E-14</v>
      </c>
    </row>
    <row r="63" spans="1:8" ht="12.75">
      <c r="A63" s="18">
        <f t="shared" si="0"/>
      </c>
      <c r="B63" s="1">
        <v>54</v>
      </c>
      <c r="C63" s="17">
        <f t="shared" si="21"/>
        <v>2</v>
      </c>
      <c r="D63" s="6">
        <f t="shared" si="22"/>
        <v>0</v>
      </c>
      <c r="E63" s="6">
        <f t="shared" si="3"/>
        <v>0</v>
      </c>
      <c r="F63" s="6">
        <f t="shared" si="23"/>
        <v>0</v>
      </c>
      <c r="G63" s="6">
        <f t="shared" si="24"/>
        <v>0</v>
      </c>
      <c r="H63" s="15">
        <f t="shared" si="25"/>
        <v>2.239412312150433E-14</v>
      </c>
    </row>
    <row r="64" spans="1:8" ht="12.75">
      <c r="A64" s="18">
        <f t="shared" si="0"/>
      </c>
      <c r="B64" s="1">
        <v>55</v>
      </c>
      <c r="C64" s="17">
        <f t="shared" si="21"/>
        <v>2</v>
      </c>
      <c r="D64" s="6">
        <f t="shared" si="22"/>
        <v>0</v>
      </c>
      <c r="E64" s="6">
        <f t="shared" si="3"/>
        <v>0</v>
      </c>
      <c r="F64" s="6">
        <f t="shared" si="23"/>
        <v>0</v>
      </c>
      <c r="G64" s="6">
        <f t="shared" si="24"/>
        <v>0</v>
      </c>
      <c r="H64" s="15">
        <f t="shared" si="25"/>
        <v>2.239412312150433E-14</v>
      </c>
    </row>
    <row r="65" spans="1:8" ht="12.75">
      <c r="A65" s="18">
        <f t="shared" si="0"/>
      </c>
      <c r="B65" s="1">
        <v>56</v>
      </c>
      <c r="C65" s="17">
        <f t="shared" si="21"/>
        <v>2</v>
      </c>
      <c r="D65" s="6">
        <f t="shared" si="22"/>
        <v>0</v>
      </c>
      <c r="E65" s="6">
        <f t="shared" si="3"/>
        <v>0</v>
      </c>
      <c r="F65" s="6">
        <f t="shared" si="23"/>
        <v>0</v>
      </c>
      <c r="G65" s="6">
        <f t="shared" si="24"/>
        <v>0</v>
      </c>
      <c r="H65" s="15">
        <f t="shared" si="25"/>
        <v>2.239412312150433E-14</v>
      </c>
    </row>
    <row r="66" spans="1:8" ht="12.75">
      <c r="A66" s="18">
        <f t="shared" si="0"/>
      </c>
      <c r="B66" s="1">
        <v>57</v>
      </c>
      <c r="C66" s="17">
        <f t="shared" si="21"/>
        <v>2</v>
      </c>
      <c r="D66" s="6">
        <f t="shared" si="22"/>
        <v>0</v>
      </c>
      <c r="E66" s="6">
        <f t="shared" si="3"/>
        <v>0</v>
      </c>
      <c r="F66" s="6">
        <f t="shared" si="23"/>
        <v>0</v>
      </c>
      <c r="G66" s="6">
        <f t="shared" si="24"/>
        <v>0</v>
      </c>
      <c r="H66" s="15">
        <f t="shared" si="25"/>
        <v>2.239412312150433E-14</v>
      </c>
    </row>
    <row r="67" spans="1:8" ht="12.75">
      <c r="A67" s="18">
        <f t="shared" si="0"/>
      </c>
      <c r="B67" s="1">
        <v>58</v>
      </c>
      <c r="C67" s="17">
        <f t="shared" si="21"/>
        <v>2</v>
      </c>
      <c r="D67" s="6">
        <f t="shared" si="22"/>
        <v>0</v>
      </c>
      <c r="E67" s="6">
        <f t="shared" si="3"/>
        <v>0</v>
      </c>
      <c r="F67" s="6">
        <f t="shared" si="23"/>
        <v>0</v>
      </c>
      <c r="G67" s="6">
        <f t="shared" si="24"/>
        <v>0</v>
      </c>
      <c r="H67" s="15">
        <f t="shared" si="25"/>
        <v>2.239412312150433E-14</v>
      </c>
    </row>
    <row r="68" spans="1:8" ht="12.75">
      <c r="A68" s="18">
        <f t="shared" si="0"/>
      </c>
      <c r="B68" s="1">
        <v>59</v>
      </c>
      <c r="C68" s="17">
        <f t="shared" si="21"/>
        <v>2</v>
      </c>
      <c r="D68" s="6">
        <f t="shared" si="22"/>
        <v>0</v>
      </c>
      <c r="E68" s="6">
        <f t="shared" si="3"/>
        <v>0</v>
      </c>
      <c r="F68" s="6">
        <f t="shared" si="23"/>
        <v>0</v>
      </c>
      <c r="G68" s="6">
        <f t="shared" si="24"/>
        <v>0</v>
      </c>
      <c r="H68" s="15">
        <f t="shared" si="25"/>
        <v>2.239412312150433E-14</v>
      </c>
    </row>
    <row r="69" spans="1:8" ht="12.75">
      <c r="A69" s="18">
        <f t="shared" si="0"/>
      </c>
      <c r="B69" s="1">
        <v>60</v>
      </c>
      <c r="C69" s="17">
        <f t="shared" si="21"/>
        <v>2</v>
      </c>
      <c r="D69" s="6">
        <f t="shared" si="22"/>
        <v>0</v>
      </c>
      <c r="E69" s="6">
        <f t="shared" si="3"/>
        <v>0</v>
      </c>
      <c r="F69" s="6">
        <f t="shared" si="23"/>
        <v>0</v>
      </c>
      <c r="G69" s="6">
        <f t="shared" si="24"/>
        <v>0</v>
      </c>
      <c r="H69" s="15">
        <f t="shared" si="25"/>
        <v>2.239412312150433E-14</v>
      </c>
    </row>
    <row r="70" spans="1:8" ht="12.75">
      <c r="A70" s="18">
        <f t="shared" si="0"/>
      </c>
      <c r="B70" s="1">
        <v>61</v>
      </c>
      <c r="C70" s="17">
        <f aca="true" t="shared" si="26" ref="C70:C109">D70+C69</f>
        <v>2</v>
      </c>
      <c r="D70" s="6">
        <f aca="true" t="shared" si="27" ref="D70:D109">(D-C69*(a+B))/(M+a*(1+(-1)^B70)/2+B*(1-(-1)^B70)/2)</f>
        <v>0</v>
      </c>
      <c r="E70" s="6">
        <f t="shared" si="3"/>
        <v>0</v>
      </c>
      <c r="F70" s="6">
        <f aca="true" t="shared" si="28" ref="F70:F109">D70*B</f>
        <v>0</v>
      </c>
      <c r="G70" s="6">
        <f aca="true" t="shared" si="29" ref="G70:G109">D70*M*(-1)^B69</f>
        <v>0</v>
      </c>
      <c r="H70" s="15">
        <f aca="true" t="shared" si="30" ref="H70:H109">H69-E70-F70</f>
        <v>2.239412312150433E-14</v>
      </c>
    </row>
    <row r="71" spans="1:8" ht="12.75">
      <c r="A71" s="18">
        <f t="shared" si="0"/>
      </c>
      <c r="B71" s="1">
        <v>62</v>
      </c>
      <c r="C71" s="17">
        <f t="shared" si="26"/>
        <v>2</v>
      </c>
      <c r="D71" s="6">
        <f t="shared" si="27"/>
        <v>0</v>
      </c>
      <c r="E71" s="6">
        <f t="shared" si="3"/>
        <v>0</v>
      </c>
      <c r="F71" s="6">
        <f t="shared" si="28"/>
        <v>0</v>
      </c>
      <c r="G71" s="6">
        <f t="shared" si="29"/>
        <v>0</v>
      </c>
      <c r="H71" s="15">
        <f t="shared" si="30"/>
        <v>2.239412312150433E-14</v>
      </c>
    </row>
    <row r="72" spans="1:8" ht="12.75">
      <c r="A72" s="18">
        <f t="shared" si="0"/>
      </c>
      <c r="B72" s="1">
        <v>63</v>
      </c>
      <c r="C72" s="17">
        <f t="shared" si="26"/>
        <v>2</v>
      </c>
      <c r="D72" s="6">
        <f t="shared" si="27"/>
        <v>0</v>
      </c>
      <c r="E72" s="6">
        <f t="shared" si="3"/>
        <v>0</v>
      </c>
      <c r="F72" s="6">
        <f t="shared" si="28"/>
        <v>0</v>
      </c>
      <c r="G72" s="6">
        <f t="shared" si="29"/>
        <v>0</v>
      </c>
      <c r="H72" s="15">
        <f t="shared" si="30"/>
        <v>2.239412312150433E-14</v>
      </c>
    </row>
    <row r="73" spans="1:8" ht="12.75">
      <c r="A73" s="18">
        <f t="shared" si="0"/>
      </c>
      <c r="B73" s="1">
        <v>64</v>
      </c>
      <c r="C73" s="17">
        <f t="shared" si="26"/>
        <v>2</v>
      </c>
      <c r="D73" s="6">
        <f t="shared" si="27"/>
        <v>0</v>
      </c>
      <c r="E73" s="6">
        <f t="shared" si="3"/>
        <v>0</v>
      </c>
      <c r="F73" s="6">
        <f t="shared" si="28"/>
        <v>0</v>
      </c>
      <c r="G73" s="6">
        <f t="shared" si="29"/>
        <v>0</v>
      </c>
      <c r="H73" s="15">
        <f t="shared" si="30"/>
        <v>2.239412312150433E-14</v>
      </c>
    </row>
    <row r="74" spans="1:8" ht="12.75">
      <c r="A74" s="18">
        <f t="shared" si="0"/>
      </c>
      <c r="B74" s="1">
        <v>65</v>
      </c>
      <c r="C74" s="17">
        <f t="shared" si="26"/>
        <v>2</v>
      </c>
      <c r="D74" s="6">
        <f t="shared" si="27"/>
        <v>0</v>
      </c>
      <c r="E74" s="6">
        <f t="shared" si="3"/>
        <v>0</v>
      </c>
      <c r="F74" s="6">
        <f t="shared" si="28"/>
        <v>0</v>
      </c>
      <c r="G74" s="6">
        <f t="shared" si="29"/>
        <v>0</v>
      </c>
      <c r="H74" s="15">
        <f t="shared" si="30"/>
        <v>2.239412312150433E-14</v>
      </c>
    </row>
    <row r="75" spans="1:8" ht="12.75">
      <c r="A75" s="18">
        <f t="shared" si="0"/>
      </c>
      <c r="B75" s="1">
        <v>66</v>
      </c>
      <c r="C75" s="17">
        <f t="shared" si="26"/>
        <v>2</v>
      </c>
      <c r="D75" s="6">
        <f t="shared" si="27"/>
        <v>0</v>
      </c>
      <c r="E75" s="6">
        <f t="shared" si="3"/>
        <v>0</v>
      </c>
      <c r="F75" s="6">
        <f t="shared" si="28"/>
        <v>0</v>
      </c>
      <c r="G75" s="6">
        <f t="shared" si="29"/>
        <v>0</v>
      </c>
      <c r="H75" s="15">
        <f t="shared" si="30"/>
        <v>2.239412312150433E-14</v>
      </c>
    </row>
    <row r="76" spans="1:8" ht="12.75">
      <c r="A76" s="18">
        <f aca="true" t="shared" si="31" ref="A76:A109">IF($G$3-C76&lt;0.0001,"",B76)</f>
      </c>
      <c r="B76" s="1">
        <v>67</v>
      </c>
      <c r="C76" s="17">
        <f t="shared" si="26"/>
        <v>2</v>
      </c>
      <c r="D76" s="6">
        <f t="shared" si="27"/>
        <v>0</v>
      </c>
      <c r="E76" s="6">
        <f aca="true" t="shared" si="32" ref="E76:E109">D76*a</f>
        <v>0</v>
      </c>
      <c r="F76" s="6">
        <f t="shared" si="28"/>
        <v>0</v>
      </c>
      <c r="G76" s="6">
        <f t="shared" si="29"/>
        <v>0</v>
      </c>
      <c r="H76" s="15">
        <f t="shared" si="30"/>
        <v>2.239412312150433E-14</v>
      </c>
    </row>
    <row r="77" spans="1:8" ht="12.75">
      <c r="A77" s="18">
        <f t="shared" si="31"/>
      </c>
      <c r="B77" s="1">
        <v>68</v>
      </c>
      <c r="C77" s="17">
        <f t="shared" si="26"/>
        <v>2</v>
      </c>
      <c r="D77" s="6">
        <f t="shared" si="27"/>
        <v>0</v>
      </c>
      <c r="E77" s="6">
        <f t="shared" si="32"/>
        <v>0</v>
      </c>
      <c r="F77" s="6">
        <f t="shared" si="28"/>
        <v>0</v>
      </c>
      <c r="G77" s="6">
        <f t="shared" si="29"/>
        <v>0</v>
      </c>
      <c r="H77" s="15">
        <f t="shared" si="30"/>
        <v>2.239412312150433E-14</v>
      </c>
    </row>
    <row r="78" spans="1:8" ht="12.75">
      <c r="A78" s="18">
        <f t="shared" si="31"/>
      </c>
      <c r="B78" s="1">
        <v>69</v>
      </c>
      <c r="C78" s="17">
        <f t="shared" si="26"/>
        <v>2</v>
      </c>
      <c r="D78" s="6">
        <f t="shared" si="27"/>
        <v>0</v>
      </c>
      <c r="E78" s="6">
        <f t="shared" si="32"/>
        <v>0</v>
      </c>
      <c r="F78" s="6">
        <f t="shared" si="28"/>
        <v>0</v>
      </c>
      <c r="G78" s="6">
        <f t="shared" si="29"/>
        <v>0</v>
      </c>
      <c r="H78" s="15">
        <f t="shared" si="30"/>
        <v>2.239412312150433E-14</v>
      </c>
    </row>
    <row r="79" spans="1:8" ht="12.75">
      <c r="A79" s="18">
        <f t="shared" si="31"/>
      </c>
      <c r="B79" s="1">
        <v>70</v>
      </c>
      <c r="C79" s="17">
        <f t="shared" si="26"/>
        <v>2</v>
      </c>
      <c r="D79" s="6">
        <f t="shared" si="27"/>
        <v>0</v>
      </c>
      <c r="E79" s="6">
        <f t="shared" si="32"/>
        <v>0</v>
      </c>
      <c r="F79" s="6">
        <f t="shared" si="28"/>
        <v>0</v>
      </c>
      <c r="G79" s="6">
        <f t="shared" si="29"/>
        <v>0</v>
      </c>
      <c r="H79" s="15">
        <f t="shared" si="30"/>
        <v>2.239412312150433E-14</v>
      </c>
    </row>
    <row r="80" spans="1:8" ht="12.75">
      <c r="A80" s="18">
        <f t="shared" si="31"/>
      </c>
      <c r="B80" s="1">
        <v>71</v>
      </c>
      <c r="C80" s="17">
        <f t="shared" si="26"/>
        <v>2</v>
      </c>
      <c r="D80" s="6">
        <f t="shared" si="27"/>
        <v>0</v>
      </c>
      <c r="E80" s="6">
        <f t="shared" si="32"/>
        <v>0</v>
      </c>
      <c r="F80" s="6">
        <f t="shared" si="28"/>
        <v>0</v>
      </c>
      <c r="G80" s="6">
        <f t="shared" si="29"/>
        <v>0</v>
      </c>
      <c r="H80" s="15">
        <f t="shared" si="30"/>
        <v>2.239412312150433E-14</v>
      </c>
    </row>
    <row r="81" spans="1:8" ht="12.75">
      <c r="A81" s="18">
        <f t="shared" si="31"/>
      </c>
      <c r="B81" s="1">
        <v>72</v>
      </c>
      <c r="C81" s="17">
        <f t="shared" si="26"/>
        <v>2</v>
      </c>
      <c r="D81" s="6">
        <f t="shared" si="27"/>
        <v>0</v>
      </c>
      <c r="E81" s="6">
        <f t="shared" si="32"/>
        <v>0</v>
      </c>
      <c r="F81" s="6">
        <f t="shared" si="28"/>
        <v>0</v>
      </c>
      <c r="G81" s="6">
        <f t="shared" si="29"/>
        <v>0</v>
      </c>
      <c r="H81" s="15">
        <f t="shared" si="30"/>
        <v>2.239412312150433E-14</v>
      </c>
    </row>
    <row r="82" spans="1:8" ht="12.75">
      <c r="A82" s="18">
        <f t="shared" si="31"/>
      </c>
      <c r="B82" s="1">
        <v>73</v>
      </c>
      <c r="C82" s="17">
        <f t="shared" si="26"/>
        <v>2</v>
      </c>
      <c r="D82" s="6">
        <f t="shared" si="27"/>
        <v>0</v>
      </c>
      <c r="E82" s="6">
        <f t="shared" si="32"/>
        <v>0</v>
      </c>
      <c r="F82" s="6">
        <f t="shared" si="28"/>
        <v>0</v>
      </c>
      <c r="G82" s="6">
        <f t="shared" si="29"/>
        <v>0</v>
      </c>
      <c r="H82" s="15">
        <f t="shared" si="30"/>
        <v>2.239412312150433E-14</v>
      </c>
    </row>
    <row r="83" spans="1:8" ht="12.75">
      <c r="A83" s="18">
        <f t="shared" si="31"/>
      </c>
      <c r="B83" s="1">
        <v>74</v>
      </c>
      <c r="C83" s="17">
        <f t="shared" si="26"/>
        <v>2</v>
      </c>
      <c r="D83" s="6">
        <f t="shared" si="27"/>
        <v>0</v>
      </c>
      <c r="E83" s="6">
        <f t="shared" si="32"/>
        <v>0</v>
      </c>
      <c r="F83" s="6">
        <f t="shared" si="28"/>
        <v>0</v>
      </c>
      <c r="G83" s="6">
        <f t="shared" si="29"/>
        <v>0</v>
      </c>
      <c r="H83" s="15">
        <f t="shared" si="30"/>
        <v>2.239412312150433E-14</v>
      </c>
    </row>
    <row r="84" spans="1:8" ht="12.75">
      <c r="A84" s="18">
        <f t="shared" si="31"/>
      </c>
      <c r="B84" s="1">
        <v>75</v>
      </c>
      <c r="C84" s="17">
        <f t="shared" si="26"/>
        <v>2</v>
      </c>
      <c r="D84" s="6">
        <f t="shared" si="27"/>
        <v>0</v>
      </c>
      <c r="E84" s="6">
        <f t="shared" si="32"/>
        <v>0</v>
      </c>
      <c r="F84" s="6">
        <f t="shared" si="28"/>
        <v>0</v>
      </c>
      <c r="G84" s="6">
        <f t="shared" si="29"/>
        <v>0</v>
      </c>
      <c r="H84" s="15">
        <f t="shared" si="30"/>
        <v>2.239412312150433E-14</v>
      </c>
    </row>
    <row r="85" spans="1:8" ht="12.75">
      <c r="A85" s="18">
        <f t="shared" si="31"/>
      </c>
      <c r="B85" s="1">
        <v>76</v>
      </c>
      <c r="C85" s="17">
        <f t="shared" si="26"/>
        <v>2</v>
      </c>
      <c r="D85" s="6">
        <f t="shared" si="27"/>
        <v>0</v>
      </c>
      <c r="E85" s="6">
        <f t="shared" si="32"/>
        <v>0</v>
      </c>
      <c r="F85" s="6">
        <f t="shared" si="28"/>
        <v>0</v>
      </c>
      <c r="G85" s="6">
        <f t="shared" si="29"/>
        <v>0</v>
      </c>
      <c r="H85" s="15">
        <f t="shared" si="30"/>
        <v>2.239412312150433E-14</v>
      </c>
    </row>
    <row r="86" spans="1:8" ht="12.75">
      <c r="A86" s="18">
        <f t="shared" si="31"/>
      </c>
      <c r="B86" s="1">
        <v>77</v>
      </c>
      <c r="C86" s="17">
        <f t="shared" si="26"/>
        <v>2</v>
      </c>
      <c r="D86" s="6">
        <f t="shared" si="27"/>
        <v>0</v>
      </c>
      <c r="E86" s="6">
        <f t="shared" si="32"/>
        <v>0</v>
      </c>
      <c r="F86" s="6">
        <f t="shared" si="28"/>
        <v>0</v>
      </c>
      <c r="G86" s="6">
        <f t="shared" si="29"/>
        <v>0</v>
      </c>
      <c r="H86" s="15">
        <f t="shared" si="30"/>
        <v>2.239412312150433E-14</v>
      </c>
    </row>
    <row r="87" spans="1:8" ht="12.75">
      <c r="A87" s="18">
        <f t="shared" si="31"/>
      </c>
      <c r="B87" s="1">
        <v>78</v>
      </c>
      <c r="C87" s="17">
        <f t="shared" si="26"/>
        <v>2</v>
      </c>
      <c r="D87" s="6">
        <f t="shared" si="27"/>
        <v>0</v>
      </c>
      <c r="E87" s="6">
        <f t="shared" si="32"/>
        <v>0</v>
      </c>
      <c r="F87" s="6">
        <f t="shared" si="28"/>
        <v>0</v>
      </c>
      <c r="G87" s="6">
        <f t="shared" si="29"/>
        <v>0</v>
      </c>
      <c r="H87" s="15">
        <f t="shared" si="30"/>
        <v>2.239412312150433E-14</v>
      </c>
    </row>
    <row r="88" spans="1:8" ht="12.75">
      <c r="A88" s="18">
        <f t="shared" si="31"/>
      </c>
      <c r="B88" s="1">
        <v>79</v>
      </c>
      <c r="C88" s="17">
        <f t="shared" si="26"/>
        <v>2</v>
      </c>
      <c r="D88" s="6">
        <f t="shared" si="27"/>
        <v>0</v>
      </c>
      <c r="E88" s="6">
        <f t="shared" si="32"/>
        <v>0</v>
      </c>
      <c r="F88" s="6">
        <f t="shared" si="28"/>
        <v>0</v>
      </c>
      <c r="G88" s="6">
        <f t="shared" si="29"/>
        <v>0</v>
      </c>
      <c r="H88" s="15">
        <f t="shared" si="30"/>
        <v>2.239412312150433E-14</v>
      </c>
    </row>
    <row r="89" spans="1:8" ht="12.75">
      <c r="A89" s="18">
        <f t="shared" si="31"/>
      </c>
      <c r="B89" s="1">
        <v>80</v>
      </c>
      <c r="C89" s="17">
        <f t="shared" si="26"/>
        <v>2</v>
      </c>
      <c r="D89" s="6">
        <f t="shared" si="27"/>
        <v>0</v>
      </c>
      <c r="E89" s="6">
        <f t="shared" si="32"/>
        <v>0</v>
      </c>
      <c r="F89" s="6">
        <f t="shared" si="28"/>
        <v>0</v>
      </c>
      <c r="G89" s="6">
        <f t="shared" si="29"/>
        <v>0</v>
      </c>
      <c r="H89" s="15">
        <f t="shared" si="30"/>
        <v>2.239412312150433E-14</v>
      </c>
    </row>
    <row r="90" spans="1:8" ht="12.75">
      <c r="A90" s="18">
        <f t="shared" si="31"/>
      </c>
      <c r="B90" s="1">
        <v>81</v>
      </c>
      <c r="C90" s="17">
        <f t="shared" si="26"/>
        <v>2</v>
      </c>
      <c r="D90" s="6">
        <f t="shared" si="27"/>
        <v>0</v>
      </c>
      <c r="E90" s="6">
        <f t="shared" si="32"/>
        <v>0</v>
      </c>
      <c r="F90" s="6">
        <f t="shared" si="28"/>
        <v>0</v>
      </c>
      <c r="G90" s="6">
        <f t="shared" si="29"/>
        <v>0</v>
      </c>
      <c r="H90" s="15">
        <f t="shared" si="30"/>
        <v>2.239412312150433E-14</v>
      </c>
    </row>
    <row r="91" spans="1:8" ht="12.75">
      <c r="A91" s="18">
        <f t="shared" si="31"/>
      </c>
      <c r="B91" s="1">
        <v>82</v>
      </c>
      <c r="C91" s="17">
        <f t="shared" si="26"/>
        <v>2</v>
      </c>
      <c r="D91" s="6">
        <f t="shared" si="27"/>
        <v>0</v>
      </c>
      <c r="E91" s="6">
        <f t="shared" si="32"/>
        <v>0</v>
      </c>
      <c r="F91" s="6">
        <f t="shared" si="28"/>
        <v>0</v>
      </c>
      <c r="G91" s="6">
        <f t="shared" si="29"/>
        <v>0</v>
      </c>
      <c r="H91" s="15">
        <f t="shared" si="30"/>
        <v>2.239412312150433E-14</v>
      </c>
    </row>
    <row r="92" spans="1:8" ht="12.75">
      <c r="A92" s="18">
        <f t="shared" si="31"/>
      </c>
      <c r="B92" s="1">
        <v>83</v>
      </c>
      <c r="C92" s="17">
        <f t="shared" si="26"/>
        <v>2</v>
      </c>
      <c r="D92" s="6">
        <f t="shared" si="27"/>
        <v>0</v>
      </c>
      <c r="E92" s="6">
        <f t="shared" si="32"/>
        <v>0</v>
      </c>
      <c r="F92" s="6">
        <f t="shared" si="28"/>
        <v>0</v>
      </c>
      <c r="G92" s="6">
        <f t="shared" si="29"/>
        <v>0</v>
      </c>
      <c r="H92" s="15">
        <f t="shared" si="30"/>
        <v>2.239412312150433E-14</v>
      </c>
    </row>
    <row r="93" spans="1:8" ht="12.75">
      <c r="A93" s="18">
        <f t="shared" si="31"/>
      </c>
      <c r="B93" s="1">
        <v>84</v>
      </c>
      <c r="C93" s="17">
        <f t="shared" si="26"/>
        <v>2</v>
      </c>
      <c r="D93" s="6">
        <f t="shared" si="27"/>
        <v>0</v>
      </c>
      <c r="E93" s="6">
        <f t="shared" si="32"/>
        <v>0</v>
      </c>
      <c r="F93" s="6">
        <f t="shared" si="28"/>
        <v>0</v>
      </c>
      <c r="G93" s="6">
        <f t="shared" si="29"/>
        <v>0</v>
      </c>
      <c r="H93" s="15">
        <f t="shared" si="30"/>
        <v>2.239412312150433E-14</v>
      </c>
    </row>
    <row r="94" spans="1:8" ht="12.75">
      <c r="A94" s="18">
        <f t="shared" si="31"/>
      </c>
      <c r="B94" s="1">
        <v>85</v>
      </c>
      <c r="C94" s="17">
        <f t="shared" si="26"/>
        <v>2</v>
      </c>
      <c r="D94" s="6">
        <f t="shared" si="27"/>
        <v>0</v>
      </c>
      <c r="E94" s="6">
        <f t="shared" si="32"/>
        <v>0</v>
      </c>
      <c r="F94" s="6">
        <f t="shared" si="28"/>
        <v>0</v>
      </c>
      <c r="G94" s="6">
        <f t="shared" si="29"/>
        <v>0</v>
      </c>
      <c r="H94" s="15">
        <f t="shared" si="30"/>
        <v>2.239412312150433E-14</v>
      </c>
    </row>
    <row r="95" spans="1:8" ht="12.75">
      <c r="A95" s="18">
        <f t="shared" si="31"/>
      </c>
      <c r="B95" s="1">
        <v>86</v>
      </c>
      <c r="C95" s="17">
        <f t="shared" si="26"/>
        <v>2</v>
      </c>
      <c r="D95" s="6">
        <f t="shared" si="27"/>
        <v>0</v>
      </c>
      <c r="E95" s="6">
        <f t="shared" si="32"/>
        <v>0</v>
      </c>
      <c r="F95" s="6">
        <f t="shared" si="28"/>
        <v>0</v>
      </c>
      <c r="G95" s="6">
        <f t="shared" si="29"/>
        <v>0</v>
      </c>
      <c r="H95" s="15">
        <f t="shared" si="30"/>
        <v>2.239412312150433E-14</v>
      </c>
    </row>
    <row r="96" spans="1:8" ht="12.75">
      <c r="A96" s="18">
        <f t="shared" si="31"/>
      </c>
      <c r="B96" s="1">
        <v>87</v>
      </c>
      <c r="C96" s="17">
        <f t="shared" si="26"/>
        <v>2</v>
      </c>
      <c r="D96" s="6">
        <f t="shared" si="27"/>
        <v>0</v>
      </c>
      <c r="E96" s="6">
        <f t="shared" si="32"/>
        <v>0</v>
      </c>
      <c r="F96" s="6">
        <f t="shared" si="28"/>
        <v>0</v>
      </c>
      <c r="G96" s="6">
        <f t="shared" si="29"/>
        <v>0</v>
      </c>
      <c r="H96" s="15">
        <f t="shared" si="30"/>
        <v>2.239412312150433E-14</v>
      </c>
    </row>
    <row r="97" spans="1:8" ht="12.75">
      <c r="A97" s="18">
        <f t="shared" si="31"/>
      </c>
      <c r="B97" s="1">
        <v>88</v>
      </c>
      <c r="C97" s="17">
        <f t="shared" si="26"/>
        <v>2</v>
      </c>
      <c r="D97" s="6">
        <f t="shared" si="27"/>
        <v>0</v>
      </c>
      <c r="E97" s="6">
        <f t="shared" si="32"/>
        <v>0</v>
      </c>
      <c r="F97" s="6">
        <f t="shared" si="28"/>
        <v>0</v>
      </c>
      <c r="G97" s="6">
        <f t="shared" si="29"/>
        <v>0</v>
      </c>
      <c r="H97" s="15">
        <f t="shared" si="30"/>
        <v>2.239412312150433E-14</v>
      </c>
    </row>
    <row r="98" spans="1:8" ht="12.75">
      <c r="A98" s="18">
        <f t="shared" si="31"/>
      </c>
      <c r="B98" s="1">
        <v>89</v>
      </c>
      <c r="C98" s="17">
        <f t="shared" si="26"/>
        <v>2</v>
      </c>
      <c r="D98" s="6">
        <f t="shared" si="27"/>
        <v>0</v>
      </c>
      <c r="E98" s="6">
        <f t="shared" si="32"/>
        <v>0</v>
      </c>
      <c r="F98" s="6">
        <f t="shared" si="28"/>
        <v>0</v>
      </c>
      <c r="G98" s="6">
        <f t="shared" si="29"/>
        <v>0</v>
      </c>
      <c r="H98" s="15">
        <f t="shared" si="30"/>
        <v>2.239412312150433E-14</v>
      </c>
    </row>
    <row r="99" spans="1:8" ht="12.75">
      <c r="A99" s="18">
        <f t="shared" si="31"/>
      </c>
      <c r="B99" s="1">
        <v>90</v>
      </c>
      <c r="C99" s="17">
        <f t="shared" si="26"/>
        <v>2</v>
      </c>
      <c r="D99" s="6">
        <f t="shared" si="27"/>
        <v>0</v>
      </c>
      <c r="E99" s="6">
        <f t="shared" si="32"/>
        <v>0</v>
      </c>
      <c r="F99" s="6">
        <f t="shared" si="28"/>
        <v>0</v>
      </c>
      <c r="G99" s="6">
        <f t="shared" si="29"/>
        <v>0</v>
      </c>
      <c r="H99" s="15">
        <f t="shared" si="30"/>
        <v>2.239412312150433E-14</v>
      </c>
    </row>
    <row r="100" spans="1:8" ht="12.75">
      <c r="A100" s="18">
        <f t="shared" si="31"/>
      </c>
      <c r="B100" s="1">
        <v>91</v>
      </c>
      <c r="C100" s="17">
        <f t="shared" si="26"/>
        <v>2</v>
      </c>
      <c r="D100" s="6">
        <f t="shared" si="27"/>
        <v>0</v>
      </c>
      <c r="E100" s="6">
        <f t="shared" si="32"/>
        <v>0</v>
      </c>
      <c r="F100" s="6">
        <f t="shared" si="28"/>
        <v>0</v>
      </c>
      <c r="G100" s="6">
        <f t="shared" si="29"/>
        <v>0</v>
      </c>
      <c r="H100" s="15">
        <f t="shared" si="30"/>
        <v>2.239412312150433E-14</v>
      </c>
    </row>
    <row r="101" spans="1:8" ht="12.75">
      <c r="A101" s="18">
        <f t="shared" si="31"/>
      </c>
      <c r="B101" s="1">
        <v>92</v>
      </c>
      <c r="C101" s="17">
        <f t="shared" si="26"/>
        <v>2</v>
      </c>
      <c r="D101" s="6">
        <f t="shared" si="27"/>
        <v>0</v>
      </c>
      <c r="E101" s="6">
        <f t="shared" si="32"/>
        <v>0</v>
      </c>
      <c r="F101" s="6">
        <f t="shared" si="28"/>
        <v>0</v>
      </c>
      <c r="G101" s="6">
        <f t="shared" si="29"/>
        <v>0</v>
      </c>
      <c r="H101" s="15">
        <f t="shared" si="30"/>
        <v>2.239412312150433E-14</v>
      </c>
    </row>
    <row r="102" spans="1:8" ht="12.75">
      <c r="A102" s="18">
        <f t="shared" si="31"/>
      </c>
      <c r="B102" s="1">
        <v>93</v>
      </c>
      <c r="C102" s="17">
        <f t="shared" si="26"/>
        <v>2</v>
      </c>
      <c r="D102" s="6">
        <f t="shared" si="27"/>
        <v>0</v>
      </c>
      <c r="E102" s="6">
        <f t="shared" si="32"/>
        <v>0</v>
      </c>
      <c r="F102" s="6">
        <f t="shared" si="28"/>
        <v>0</v>
      </c>
      <c r="G102" s="6">
        <f t="shared" si="29"/>
        <v>0</v>
      </c>
      <c r="H102" s="15">
        <f t="shared" si="30"/>
        <v>2.239412312150433E-14</v>
      </c>
    </row>
    <row r="103" spans="1:8" ht="12.75">
      <c r="A103" s="18">
        <f t="shared" si="31"/>
      </c>
      <c r="B103" s="1">
        <v>94</v>
      </c>
      <c r="C103" s="17">
        <f t="shared" si="26"/>
        <v>2</v>
      </c>
      <c r="D103" s="6">
        <f t="shared" si="27"/>
        <v>0</v>
      </c>
      <c r="E103" s="6">
        <f t="shared" si="32"/>
        <v>0</v>
      </c>
      <c r="F103" s="6">
        <f t="shared" si="28"/>
        <v>0</v>
      </c>
      <c r="G103" s="6">
        <f t="shared" si="29"/>
        <v>0</v>
      </c>
      <c r="H103" s="15">
        <f t="shared" si="30"/>
        <v>2.239412312150433E-14</v>
      </c>
    </row>
    <row r="104" spans="1:8" ht="12.75">
      <c r="A104" s="18">
        <f t="shared" si="31"/>
      </c>
      <c r="B104" s="1">
        <v>95</v>
      </c>
      <c r="C104" s="17">
        <f t="shared" si="26"/>
        <v>2</v>
      </c>
      <c r="D104" s="6">
        <f t="shared" si="27"/>
        <v>0</v>
      </c>
      <c r="E104" s="6">
        <f t="shared" si="32"/>
        <v>0</v>
      </c>
      <c r="F104" s="6">
        <f t="shared" si="28"/>
        <v>0</v>
      </c>
      <c r="G104" s="6">
        <f t="shared" si="29"/>
        <v>0</v>
      </c>
      <c r="H104" s="15">
        <f t="shared" si="30"/>
        <v>2.239412312150433E-14</v>
      </c>
    </row>
    <row r="105" spans="1:8" ht="12.75">
      <c r="A105" s="18">
        <f t="shared" si="31"/>
      </c>
      <c r="B105" s="1">
        <v>96</v>
      </c>
      <c r="C105" s="17">
        <f t="shared" si="26"/>
        <v>2</v>
      </c>
      <c r="D105" s="6">
        <f t="shared" si="27"/>
        <v>0</v>
      </c>
      <c r="E105" s="6">
        <f t="shared" si="32"/>
        <v>0</v>
      </c>
      <c r="F105" s="6">
        <f t="shared" si="28"/>
        <v>0</v>
      </c>
      <c r="G105" s="6">
        <f t="shared" si="29"/>
        <v>0</v>
      </c>
      <c r="H105" s="15">
        <f t="shared" si="30"/>
        <v>2.239412312150433E-14</v>
      </c>
    </row>
    <row r="106" spans="1:8" ht="12.75">
      <c r="A106" s="18">
        <f t="shared" si="31"/>
      </c>
      <c r="B106" s="1">
        <v>97</v>
      </c>
      <c r="C106" s="17">
        <f t="shared" si="26"/>
        <v>2</v>
      </c>
      <c r="D106" s="6">
        <f t="shared" si="27"/>
        <v>0</v>
      </c>
      <c r="E106" s="6">
        <f t="shared" si="32"/>
        <v>0</v>
      </c>
      <c r="F106" s="6">
        <f t="shared" si="28"/>
        <v>0</v>
      </c>
      <c r="G106" s="6">
        <f t="shared" si="29"/>
        <v>0</v>
      </c>
      <c r="H106" s="15">
        <f t="shared" si="30"/>
        <v>2.239412312150433E-14</v>
      </c>
    </row>
    <row r="107" spans="1:8" ht="12.75">
      <c r="A107" s="18">
        <f t="shared" si="31"/>
      </c>
      <c r="B107" s="1">
        <v>98</v>
      </c>
      <c r="C107" s="17">
        <f t="shared" si="26"/>
        <v>2</v>
      </c>
      <c r="D107" s="6">
        <f t="shared" si="27"/>
        <v>0</v>
      </c>
      <c r="E107" s="6">
        <f t="shared" si="32"/>
        <v>0</v>
      </c>
      <c r="F107" s="6">
        <f t="shared" si="28"/>
        <v>0</v>
      </c>
      <c r="G107" s="6">
        <f t="shared" si="29"/>
        <v>0</v>
      </c>
      <c r="H107" s="15">
        <f t="shared" si="30"/>
        <v>2.239412312150433E-14</v>
      </c>
    </row>
    <row r="108" spans="1:8" ht="12.75">
      <c r="A108" s="18">
        <f t="shared" si="31"/>
      </c>
      <c r="B108" s="1">
        <v>99</v>
      </c>
      <c r="C108" s="17">
        <f t="shared" si="26"/>
        <v>2</v>
      </c>
      <c r="D108" s="6">
        <f t="shared" si="27"/>
        <v>0</v>
      </c>
      <c r="E108" s="6">
        <f t="shared" si="32"/>
        <v>0</v>
      </c>
      <c r="F108" s="6">
        <f t="shared" si="28"/>
        <v>0</v>
      </c>
      <c r="G108" s="6">
        <f t="shared" si="29"/>
        <v>0</v>
      </c>
      <c r="H108" s="15">
        <f t="shared" si="30"/>
        <v>2.239412312150433E-14</v>
      </c>
    </row>
    <row r="109" spans="1:8" ht="12.75">
      <c r="A109" s="18">
        <f t="shared" si="31"/>
      </c>
      <c r="B109" s="1">
        <v>100</v>
      </c>
      <c r="C109" s="17">
        <f t="shared" si="26"/>
        <v>2</v>
      </c>
      <c r="D109" s="6">
        <f t="shared" si="27"/>
        <v>0</v>
      </c>
      <c r="E109" s="6">
        <f t="shared" si="32"/>
        <v>0</v>
      </c>
      <c r="F109" s="6">
        <f t="shared" si="28"/>
        <v>0</v>
      </c>
      <c r="G109" s="6">
        <f t="shared" si="29"/>
        <v>0</v>
      </c>
      <c r="H109" s="15">
        <f t="shared" si="30"/>
        <v>2.239412312150433E-14</v>
      </c>
    </row>
  </sheetData>
  <conditionalFormatting sqref="B4">
    <cfRule type="expression" priority="1" dxfId="0" stopIfTrue="1">
      <formula>$B$4&lt;$B$2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</dc:creator>
  <cp:keywords/>
  <dc:description/>
  <cp:lastModifiedBy>willy</cp:lastModifiedBy>
  <dcterms:created xsi:type="dcterms:W3CDTF">2006-03-29T09:49:07Z</dcterms:created>
  <dcterms:modified xsi:type="dcterms:W3CDTF">2017-01-22T10:09:08Z</dcterms:modified>
  <cp:category/>
  <cp:version/>
  <cp:contentType/>
  <cp:contentStatus/>
</cp:coreProperties>
</file>