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Astreinte" sheetId="1" r:id="rId1"/>
    <sheet name="heure centième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17" i="1"/>
  <c r="J6" i="1"/>
  <c r="J7" i="1"/>
  <c r="J8" i="1"/>
  <c r="J9" i="1"/>
  <c r="J10" i="1"/>
  <c r="J11" i="1"/>
  <c r="J12" i="1"/>
  <c r="J13" i="1"/>
  <c r="J14" i="1"/>
  <c r="J15" i="1"/>
  <c r="G4" i="1"/>
  <c r="J4" i="1"/>
  <c r="G5" i="1"/>
  <c r="J5" i="1"/>
  <c r="E5" i="1"/>
  <c r="E6" i="1"/>
  <c r="E7" i="1"/>
  <c r="E8" i="1"/>
  <c r="E9" i="1"/>
  <c r="E10" i="1"/>
  <c r="E11" i="1"/>
  <c r="E12" i="1"/>
  <c r="E13" i="1"/>
  <c r="E14" i="1"/>
  <c r="E15" i="1"/>
  <c r="E4" i="1"/>
  <c r="I5" i="1"/>
  <c r="I6" i="1"/>
  <c r="I7" i="1"/>
  <c r="I8" i="1"/>
  <c r="I9" i="1"/>
  <c r="I10" i="1"/>
  <c r="I11" i="1"/>
  <c r="I12" i="1"/>
  <c r="I13" i="1"/>
  <c r="I14" i="1"/>
  <c r="I15" i="1"/>
  <c r="F6" i="1"/>
  <c r="F7" i="1"/>
  <c r="F8" i="1"/>
  <c r="F9" i="1"/>
  <c r="F10" i="1"/>
  <c r="F11" i="1"/>
  <c r="F12" i="1"/>
  <c r="F13" i="1"/>
  <c r="F14" i="1"/>
  <c r="F15" i="1"/>
  <c r="I4" i="1"/>
  <c r="H5" i="1"/>
  <c r="H6" i="1"/>
  <c r="H7" i="1"/>
  <c r="H8" i="1"/>
  <c r="H9" i="1"/>
  <c r="H10" i="1"/>
  <c r="H11" i="1"/>
  <c r="H12" i="1"/>
  <c r="H13" i="1"/>
  <c r="H14" i="1"/>
  <c r="H15" i="1"/>
  <c r="H4" i="1"/>
  <c r="G6" i="1"/>
  <c r="G7" i="1"/>
  <c r="G8" i="1"/>
  <c r="G9" i="1"/>
  <c r="G10" i="1"/>
  <c r="G11" i="1"/>
  <c r="G12" i="1"/>
  <c r="G13" i="1"/>
  <c r="G14" i="1"/>
  <c r="G15" i="1"/>
  <c r="K12" i="1"/>
  <c r="K13" i="1"/>
  <c r="K14" i="1"/>
  <c r="K15" i="1"/>
  <c r="F18" i="1"/>
  <c r="K6" i="1"/>
  <c r="K7" i="1"/>
  <c r="K8" i="1"/>
  <c r="K9" i="1"/>
  <c r="K10" i="1"/>
  <c r="K11" i="1"/>
  <c r="K4" i="1"/>
  <c r="K5" i="1"/>
  <c r="S4" i="1"/>
  <c r="Q4" i="1"/>
</calcChain>
</file>

<file path=xl/sharedStrings.xml><?xml version="1.0" encoding="utf-8"?>
<sst xmlns="http://schemas.openxmlformats.org/spreadsheetml/2006/main" count="27" uniqueCount="25">
  <si>
    <t>En centième</t>
  </si>
  <si>
    <t>Commentaires</t>
  </si>
  <si>
    <t xml:space="preserve"> journée normale</t>
  </si>
  <si>
    <t>repos</t>
  </si>
  <si>
    <t>reprise</t>
  </si>
  <si>
    <t>minutes</t>
  </si>
  <si>
    <t>centièmes</t>
  </si>
  <si>
    <t>minute</t>
  </si>
  <si>
    <t>centième</t>
  </si>
  <si>
    <t>payer O/N</t>
  </si>
  <si>
    <t>TOTAL SORTIE</t>
  </si>
  <si>
    <t>Total en centièmes</t>
  </si>
  <si>
    <t xml:space="preserve"> Temps Repos</t>
  </si>
  <si>
    <t xml:space="preserve">Récup  72 h </t>
  </si>
  <si>
    <t>ASTREINTE  ASF 2016/2017</t>
  </si>
  <si>
    <t>heure reprise de poste</t>
  </si>
  <si>
    <t>Total H / mn</t>
  </si>
  <si>
    <t>DEPART:  date</t>
  </si>
  <si>
    <t xml:space="preserve">DEPART: heure </t>
  </si>
  <si>
    <t>RETOUR :           date</t>
  </si>
  <si>
    <t>RETOUR : heure</t>
  </si>
  <si>
    <t>sortie max</t>
  </si>
  <si>
    <t>départ min</t>
  </si>
  <si>
    <t>durée inter entre 00:00 et 05:00</t>
  </si>
  <si>
    <t>dispense reprise 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</si>
</sst>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h]&quot;h&quot;mm"/>
    <numFmt numFmtId="165" formatCode="h:mm;@"/>
    <numFmt numFmtId="167" formatCode="[$-F400]h:mm:ss\ AM/PM"/>
    <numFmt numFmtId="169" formatCode="hh&quot;h&quot;mm"/>
  </numFmts>
  <fonts count="27" x14ac:knownFonts="1">
    <font>
      <sz val="10"/>
      <color rgb="FF000000"/>
      <name val="Arial"/>
    </font>
    <font>
      <b/>
      <sz val="24"/>
      <color rgb="FF000000"/>
      <name val="Times New Roman"/>
      <family val="1"/>
    </font>
    <font>
      <b/>
      <i/>
      <sz val="11"/>
      <color rgb="FF000000"/>
      <name val="Arial"/>
      <family val="2"/>
    </font>
    <font>
      <sz val="10"/>
      <name val="Arial"/>
      <family val="2"/>
    </font>
    <font>
      <sz val="17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7"/>
      <color rgb="FF000000"/>
      <name val="Times New Roman"/>
      <family val="1"/>
    </font>
    <font>
      <b/>
      <sz val="19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i/>
      <sz val="20"/>
      <color rgb="FF0070C0"/>
      <name val="Times New Roman"/>
      <family val="1"/>
    </font>
    <font>
      <sz val="18"/>
      <color rgb="FF000000"/>
      <name val="Times New Roman"/>
      <family val="1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28"/>
      <color rgb="FFFF0000"/>
      <name val="Times New Roman"/>
      <family val="1"/>
    </font>
    <font>
      <sz val="24"/>
      <color rgb="FF000000"/>
      <name val="Times New Roman"/>
      <family val="1"/>
    </font>
    <font>
      <sz val="20"/>
      <color rgb="FF000000"/>
      <name val="Arial"/>
      <family val="2"/>
    </font>
    <font>
      <sz val="20"/>
      <name val="Arial"/>
      <family val="2"/>
    </font>
    <font>
      <sz val="14"/>
      <color rgb="FF000000"/>
      <name val="Arial"/>
      <family val="2"/>
    </font>
    <font>
      <sz val="18"/>
      <color rgb="FFFF0000"/>
      <name val="Arial"/>
      <family val="2"/>
    </font>
    <font>
      <sz val="18"/>
      <color rgb="FF0070C0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b/>
      <i/>
      <sz val="14"/>
      <color rgb="FF000000"/>
      <name val="Times New Roman"/>
      <family val="1"/>
    </font>
    <font>
      <sz val="24"/>
      <name val="Arial"/>
      <family val="2"/>
    </font>
    <font>
      <b/>
      <sz val="16"/>
      <color rgb="FF000000"/>
      <name val="Times New Roman"/>
      <family val="1"/>
    </font>
    <font>
      <b/>
      <sz val="19"/>
      <color theme="1"/>
      <name val="Times New Roman"/>
      <family val="1"/>
    </font>
    <font>
      <b/>
      <sz val="2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CCFFCC"/>
      </patternFill>
    </fill>
    <fill>
      <patternFill patternType="solid">
        <fgColor rgb="FFFFFF00"/>
        <bgColor rgb="FFCC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8" fillId="3" borderId="6" xfId="0" applyNumberFormat="1" applyFont="1" applyFill="1" applyBorder="1" applyProtection="1">
      <protection locked="0"/>
    </xf>
    <xf numFmtId="20" fontId="8" fillId="0" borderId="7" xfId="0" applyNumberFormat="1" applyFont="1" applyBorder="1" applyAlignment="1" applyProtection="1">
      <alignment horizontal="center"/>
      <protection locked="0"/>
    </xf>
    <xf numFmtId="20" fontId="8" fillId="4" borderId="6" xfId="0" applyNumberFormat="1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165" fontId="0" fillId="0" borderId="0" xfId="0" applyNumberFormat="1" applyFont="1" applyAlignment="1" applyProtection="1">
      <protection locked="0"/>
    </xf>
    <xf numFmtId="20" fontId="8" fillId="0" borderId="24" xfId="0" applyNumberFormat="1" applyFont="1" applyBorder="1" applyAlignment="1" applyProtection="1">
      <alignment horizontal="center"/>
    </xf>
    <xf numFmtId="2" fontId="9" fillId="0" borderId="24" xfId="0" applyNumberFormat="1" applyFont="1" applyBorder="1" applyAlignment="1" applyProtection="1">
      <alignment horizontal="center"/>
    </xf>
    <xf numFmtId="0" fontId="8" fillId="0" borderId="24" xfId="0" applyNumberFormat="1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protection locked="0"/>
    </xf>
    <xf numFmtId="20" fontId="8" fillId="0" borderId="29" xfId="0" applyNumberFormat="1" applyFont="1" applyBorder="1" applyAlignment="1" applyProtection="1">
      <alignment horizontal="center"/>
    </xf>
    <xf numFmtId="0" fontId="8" fillId="0" borderId="29" xfId="0" applyNumberFormat="1" applyFont="1" applyBorder="1" applyAlignment="1" applyProtection="1">
      <alignment horizontal="center"/>
    </xf>
    <xf numFmtId="0" fontId="0" fillId="0" borderId="30" xfId="0" applyFont="1" applyBorder="1" applyAlignment="1" applyProtection="1">
      <protection locked="0"/>
    </xf>
    <xf numFmtId="20" fontId="8" fillId="0" borderId="22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7" fillId="5" borderId="5" xfId="0" applyNumberFormat="1" applyFont="1" applyFill="1" applyBorder="1" applyAlignment="1" applyProtection="1">
      <alignment horizontal="center"/>
      <protection locked="0"/>
    </xf>
    <xf numFmtId="14" fontId="7" fillId="5" borderId="27" xfId="0" applyNumberFormat="1" applyFont="1" applyFill="1" applyBorder="1" applyAlignment="1" applyProtection="1">
      <alignment horizontal="center"/>
      <protection locked="0"/>
    </xf>
    <xf numFmtId="164" fontId="8" fillId="5" borderId="27" xfId="0" applyNumberFormat="1" applyFont="1" applyFill="1" applyBorder="1" applyAlignment="1" applyProtection="1">
      <alignment horizontal="center"/>
      <protection locked="0"/>
    </xf>
    <xf numFmtId="164" fontId="8" fillId="5" borderId="0" xfId="0" applyNumberFormat="1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64" fontId="13" fillId="0" borderId="26" xfId="0" applyNumberFormat="1" applyFont="1" applyBorder="1" applyAlignment="1" applyProtection="1">
      <alignment horizontal="center"/>
      <protection locked="0"/>
    </xf>
    <xf numFmtId="164" fontId="13" fillId="0" borderId="2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2" fontId="13" fillId="0" borderId="26" xfId="0" applyNumberFormat="1" applyFont="1" applyBorder="1" applyAlignment="1" applyProtection="1">
      <alignment horizontal="center"/>
      <protection locked="0"/>
    </xf>
    <xf numFmtId="2" fontId="13" fillId="0" borderId="20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67" fontId="7" fillId="0" borderId="24" xfId="0" applyNumberFormat="1" applyFont="1" applyBorder="1" applyAlignment="1" applyProtection="1">
      <alignment horizontal="center"/>
    </xf>
    <xf numFmtId="167" fontId="7" fillId="0" borderId="29" xfId="0" applyNumberFormat="1" applyFont="1" applyBorder="1" applyAlignment="1" applyProtection="1">
      <alignment horizontal="center"/>
    </xf>
    <xf numFmtId="167" fontId="7" fillId="0" borderId="22" xfId="0" applyNumberFormat="1" applyFont="1" applyBorder="1" applyAlignment="1" applyProtection="1">
      <alignment horizontal="center" vertical="center"/>
    </xf>
    <xf numFmtId="164" fontId="26" fillId="0" borderId="22" xfId="0" applyNumberFormat="1" applyFont="1" applyBorder="1" applyAlignment="1" applyProtection="1">
      <alignment horizontal="center"/>
      <protection locked="0"/>
    </xf>
    <xf numFmtId="167" fontId="7" fillId="0" borderId="31" xfId="0" applyNumberFormat="1" applyFont="1" applyBorder="1" applyAlignment="1" applyProtection="1">
      <alignment horizontal="center"/>
    </xf>
    <xf numFmtId="167" fontId="7" fillId="0" borderId="32" xfId="0" applyNumberFormat="1" applyFont="1" applyBorder="1" applyAlignment="1" applyProtection="1">
      <alignment horizontal="center"/>
    </xf>
    <xf numFmtId="167" fontId="7" fillId="0" borderId="33" xfId="0" applyNumberFormat="1" applyFont="1" applyBorder="1" applyAlignment="1" applyProtection="1">
      <alignment horizontal="center" vertical="center"/>
    </xf>
    <xf numFmtId="165" fontId="25" fillId="8" borderId="24" xfId="0" applyNumberFormat="1" applyFont="1" applyFill="1" applyBorder="1" applyAlignment="1" applyProtection="1">
      <alignment horizontal="center"/>
    </xf>
    <xf numFmtId="169" fontId="8" fillId="0" borderId="24" xfId="0" applyNumberFormat="1" applyFont="1" applyBorder="1" applyAlignment="1" applyProtection="1">
      <alignment horizontal="center"/>
    </xf>
    <xf numFmtId="164" fontId="26" fillId="0" borderId="24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Protection="1">
      <protection locked="0"/>
    </xf>
    <xf numFmtId="0" fontId="23" fillId="0" borderId="21" xfId="0" applyFont="1" applyBorder="1" applyProtection="1">
      <protection locked="0"/>
    </xf>
    <xf numFmtId="14" fontId="7" fillId="0" borderId="24" xfId="0" applyNumberFormat="1" applyFont="1" applyBorder="1" applyAlignment="1" applyProtection="1">
      <alignment horizontal="center"/>
      <protection locked="0"/>
    </xf>
    <xf numFmtId="14" fontId="7" fillId="0" borderId="22" xfId="0" applyNumberFormat="1" applyFont="1" applyBorder="1" applyAlignment="1" applyProtection="1">
      <alignment horizontal="center"/>
      <protection locked="0"/>
    </xf>
    <xf numFmtId="14" fontId="7" fillId="0" borderId="22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/>
      <protection locked="0"/>
    </xf>
    <xf numFmtId="14" fontId="8" fillId="0" borderId="22" xfId="0" applyNumberFormat="1" applyFont="1" applyBorder="1" applyAlignment="1" applyProtection="1">
      <alignment horizontal="center"/>
      <protection locked="0"/>
    </xf>
    <xf numFmtId="14" fontId="8" fillId="0" borderId="2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6"/>
  <sheetViews>
    <sheetView tabSelected="1" zoomScale="70" zoomScaleNormal="70" zoomScalePageLayoutView="70" workbookViewId="0">
      <selection activeCell="J4" sqref="J4"/>
    </sheetView>
  </sheetViews>
  <sheetFormatPr baseColWidth="10" defaultColWidth="17.33203125" defaultRowHeight="15" customHeight="1" outlineLevelCol="1" x14ac:dyDescent="0.25"/>
  <cols>
    <col min="1" max="1" width="19.88671875" style="33" customWidth="1"/>
    <col min="2" max="2" width="15.6640625" style="33" customWidth="1"/>
    <col min="3" max="3" width="18.5546875" style="33" customWidth="1"/>
    <col min="4" max="4" width="17.44140625" style="33" customWidth="1"/>
    <col min="5" max="5" width="14.109375" style="33" customWidth="1"/>
    <col min="6" max="6" width="25.44140625" style="33" customWidth="1"/>
    <col min="7" max="7" width="20.21875" style="33" hidden="1" customWidth="1" outlineLevel="1"/>
    <col min="8" max="8" width="17.5546875" style="33" customWidth="1" collapsed="1"/>
    <col min="9" max="9" width="20.88671875" style="33" customWidth="1"/>
    <col min="10" max="10" width="14.6640625" style="33" customWidth="1"/>
    <col min="11" max="11" width="13" style="33" customWidth="1"/>
    <col min="12" max="12" width="10.88671875" style="33" customWidth="1"/>
    <col min="13" max="13" width="59.88671875" style="33" customWidth="1"/>
    <col min="14" max="14" width="13.6640625" style="33" hidden="1" customWidth="1" outlineLevel="1"/>
    <col min="15" max="15" width="14.44140625" style="33" hidden="1" customWidth="1" outlineLevel="1"/>
    <col min="16" max="16" width="13.33203125" style="33" hidden="1" customWidth="1" outlineLevel="1"/>
    <col min="17" max="17" width="13.6640625" style="33" hidden="1" customWidth="1" outlineLevel="1"/>
    <col min="18" max="18" width="15.33203125" style="33" hidden="1" customWidth="1" outlineLevel="1"/>
    <col min="19" max="19" width="17.6640625" style="33" hidden="1" customWidth="1" outlineLevel="1"/>
    <col min="20" max="20" width="15.88671875" style="33" hidden="1" customWidth="1" outlineLevel="1"/>
    <col min="21" max="21" width="13.88671875" style="33" hidden="1" customWidth="1" collapsed="1"/>
    <col min="22" max="16384" width="17.33203125" style="33"/>
  </cols>
  <sheetData>
    <row r="1" spans="1:22" ht="32.25" customHeight="1" x14ac:dyDescent="0.5">
      <c r="B1" s="86" t="s">
        <v>14</v>
      </c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50"/>
      <c r="O1" s="50"/>
      <c r="P1" s="50"/>
      <c r="Q1" s="50"/>
      <c r="R1" s="50"/>
    </row>
    <row r="2" spans="1:22" ht="20.25" customHeight="1" thickBot="1" x14ac:dyDescent="0.55000000000000004">
      <c r="B2" s="51"/>
      <c r="C2" s="51"/>
      <c r="D2" s="52"/>
      <c r="E2" s="52"/>
      <c r="F2" s="52"/>
      <c r="G2" s="52"/>
      <c r="H2" s="53"/>
      <c r="I2" s="52"/>
      <c r="J2" s="52"/>
      <c r="K2" s="52"/>
      <c r="L2" s="54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67.2" customHeight="1" thickBot="1" x14ac:dyDescent="0.3">
      <c r="A3" s="38" t="s">
        <v>17</v>
      </c>
      <c r="B3" s="38" t="s">
        <v>18</v>
      </c>
      <c r="C3" s="39" t="s">
        <v>19</v>
      </c>
      <c r="D3" s="39" t="s">
        <v>20</v>
      </c>
      <c r="E3" s="40" t="s">
        <v>12</v>
      </c>
      <c r="F3" s="41" t="s">
        <v>10</v>
      </c>
      <c r="G3" s="17" t="s">
        <v>23</v>
      </c>
      <c r="H3" s="18" t="s">
        <v>0</v>
      </c>
      <c r="I3" s="19" t="s">
        <v>15</v>
      </c>
      <c r="J3" s="20" t="s">
        <v>24</v>
      </c>
      <c r="K3" s="21" t="s">
        <v>13</v>
      </c>
      <c r="L3" s="22" t="s">
        <v>9</v>
      </c>
      <c r="M3" s="23" t="s">
        <v>1</v>
      </c>
      <c r="N3" s="84" t="s">
        <v>2</v>
      </c>
      <c r="O3" s="85"/>
      <c r="P3" s="24" t="s">
        <v>3</v>
      </c>
      <c r="Q3" s="25" t="s">
        <v>4</v>
      </c>
      <c r="R3" s="26" t="s">
        <v>3</v>
      </c>
      <c r="S3" s="27" t="s">
        <v>4</v>
      </c>
      <c r="T3" s="27" t="s">
        <v>22</v>
      </c>
      <c r="U3" s="27" t="s">
        <v>21</v>
      </c>
    </row>
    <row r="4" spans="1:22" ht="21.9" customHeight="1" x14ac:dyDescent="0.45">
      <c r="A4" s="91"/>
      <c r="B4" s="76"/>
      <c r="C4" s="94"/>
      <c r="D4" s="72"/>
      <c r="E4" s="79" t="str">
        <f>IF(B4&lt;&gt;"",IF(B4&gt;=$O$4,B4-$O$4,IF(B4=0,"24:00:00"-$O$4,B4+"24:00:00"-$O$4)),"")</f>
        <v/>
      </c>
      <c r="F4" s="35" t="str">
        <f>IF(AND(B4&lt;&gt;"",D4&lt;&gt;""),IF(D4&gt;B4,D4-B4,D4+"24:00:00"-B4),"")</f>
        <v/>
      </c>
      <c r="G4" s="35">
        <f t="shared" ref="G4:G10" si="0">IF(AND(B4&gt;=$T$4,B4&lt;=$U$4,D4&gt;=B4,D4&gt;=$T$4,D4&lt;=$U$4),D4-B4,IF(AND(D4&gt;=$T$4,D4&lt;=$U$4),D4-$T$4,""))</f>
        <v>0</v>
      </c>
      <c r="H4" s="36" t="str">
        <f>IF(AND(D4&lt;&gt;"",B4&lt;&gt;""),F4*24,"")</f>
        <v/>
      </c>
      <c r="I4" s="80" t="str">
        <f>IF(AND(E4&gt;=TIME(9,0,0),G4&lt;TIME(2,0,0)),IF(AND(B4&lt;&gt;"",D4&lt;&gt;""),TIME(8,0,0),""),IF(J4="OUI","",D4+$R$4))</f>
        <v/>
      </c>
      <c r="J4" s="35" t="str">
        <f>IF(AND(G4&gt;=TIME(2,0,0),G4&lt;&gt;""),"OUI","")</f>
        <v/>
      </c>
      <c r="K4" s="37" t="str">
        <f>IF(AND(E4&lt;TIME(10,59,0),E4&gt;TIME(9,0,0)),2,"")</f>
        <v/>
      </c>
      <c r="L4" s="81"/>
      <c r="M4" s="82"/>
      <c r="N4" s="28">
        <v>0.33333333333333331</v>
      </c>
      <c r="O4" s="29">
        <v>0.70833333333333337</v>
      </c>
      <c r="P4" s="30">
        <v>0.375</v>
      </c>
      <c r="Q4" s="31">
        <f t="shared" ref="Q4" si="1">SUM(O4,P4)</f>
        <v>1.0833333333333335</v>
      </c>
      <c r="R4" s="32">
        <v>0.45833333333333331</v>
      </c>
      <c r="S4" s="31">
        <f t="shared" ref="S4" si="2">SUM(O4,R4)</f>
        <v>1.1666666666666667</v>
      </c>
      <c r="T4" s="31">
        <v>0</v>
      </c>
      <c r="U4" s="31">
        <v>0.20834490740740741</v>
      </c>
    </row>
    <row r="5" spans="1:22" ht="21.9" customHeight="1" x14ac:dyDescent="0.45">
      <c r="A5" s="92"/>
      <c r="B5" s="76"/>
      <c r="C5" s="95"/>
      <c r="D5" s="72"/>
      <c r="E5" s="79" t="str">
        <f t="shared" ref="E5:E15" si="3">IF(B5&lt;&gt;"",IF(B5&gt;=$O$4,B5-$O$4,IF(B5=0,"24:00:00"-$O$4,B5+"24:00:00"-$O$4)),"")</f>
        <v/>
      </c>
      <c r="F5" s="35" t="str">
        <f t="shared" ref="F5:F15" si="4">IF(AND(B5&lt;&gt;"",D5&lt;&gt;""),IF(D5&gt;B5,D5-B5,D5+"24:00:00"-B5),"")</f>
        <v/>
      </c>
      <c r="G5" s="35">
        <f t="shared" si="0"/>
        <v>0</v>
      </c>
      <c r="H5" s="36" t="str">
        <f t="shared" ref="H5:H15" si="5">IF(AND(D5&lt;&gt;"",B5&lt;&gt;""),F5*24,"")</f>
        <v/>
      </c>
      <c r="I5" s="80" t="str">
        <f t="shared" ref="I5:I15" si="6">IF(AND(E5&gt;=TIME(9,0,0),G5&lt;TIME(2,0,0)),IF(AND(B5&lt;&gt;"",D5&lt;&gt;""),TIME(8,0,0),""),IF(J5="OUI","",D5+$R$4))</f>
        <v/>
      </c>
      <c r="J5" s="35" t="str">
        <f>IF(AND(G5&gt;=TIME(2,0,0),G5&lt;&gt;""),"OUI","")</f>
        <v/>
      </c>
      <c r="K5" s="37" t="str">
        <f>IF(AND(E5&lt;TIME(10,59,0),E5&gt;TIME(9,0,0)),2,"")</f>
        <v/>
      </c>
      <c r="L5" s="75"/>
      <c r="M5" s="42"/>
      <c r="O5" s="34"/>
    </row>
    <row r="6" spans="1:22" ht="21.9" customHeight="1" x14ac:dyDescent="0.45">
      <c r="A6" s="92"/>
      <c r="B6" s="76"/>
      <c r="C6" s="95"/>
      <c r="D6" s="72"/>
      <c r="E6" s="79" t="str">
        <f t="shared" si="3"/>
        <v/>
      </c>
      <c r="F6" s="35" t="str">
        <f t="shared" si="4"/>
        <v/>
      </c>
      <c r="G6" s="35">
        <f t="shared" si="0"/>
        <v>0</v>
      </c>
      <c r="H6" s="36" t="str">
        <f t="shared" si="5"/>
        <v/>
      </c>
      <c r="I6" s="80" t="str">
        <f t="shared" si="6"/>
        <v/>
      </c>
      <c r="J6" s="35" t="str">
        <f t="shared" ref="J6:J15" si="7">IF(AND(G6&gt;=TIME(2,0,0),G6&lt;&gt;""),"OUI","")</f>
        <v/>
      </c>
      <c r="K6" s="37" t="str">
        <f t="shared" ref="K6:K11" si="8">IF(AND(E6&lt;TIME(10,59,0),E6&gt;TIME(9,0,0)),2,"")</f>
        <v/>
      </c>
      <c r="L6" s="75"/>
      <c r="M6" s="43"/>
    </row>
    <row r="7" spans="1:22" ht="21.9" customHeight="1" x14ac:dyDescent="0.45">
      <c r="A7" s="92"/>
      <c r="B7" s="76"/>
      <c r="C7" s="95"/>
      <c r="D7" s="72"/>
      <c r="E7" s="79" t="str">
        <f t="shared" si="3"/>
        <v/>
      </c>
      <c r="F7" s="35" t="str">
        <f t="shared" si="4"/>
        <v/>
      </c>
      <c r="G7" s="35">
        <f t="shared" si="0"/>
        <v>0</v>
      </c>
      <c r="H7" s="36" t="str">
        <f t="shared" si="5"/>
        <v/>
      </c>
      <c r="I7" s="80" t="str">
        <f t="shared" si="6"/>
        <v/>
      </c>
      <c r="J7" s="35" t="str">
        <f t="shared" si="7"/>
        <v/>
      </c>
      <c r="K7" s="37" t="str">
        <f t="shared" si="8"/>
        <v/>
      </c>
      <c r="L7" s="75"/>
      <c r="M7" s="43"/>
    </row>
    <row r="8" spans="1:22" ht="21.9" customHeight="1" x14ac:dyDescent="0.45">
      <c r="A8" s="92"/>
      <c r="B8" s="76"/>
      <c r="C8" s="95"/>
      <c r="D8" s="72"/>
      <c r="E8" s="79" t="str">
        <f t="shared" si="3"/>
        <v/>
      </c>
      <c r="F8" s="35" t="str">
        <f t="shared" si="4"/>
        <v/>
      </c>
      <c r="G8" s="35">
        <f t="shared" si="0"/>
        <v>0</v>
      </c>
      <c r="H8" s="36" t="str">
        <f t="shared" si="5"/>
        <v/>
      </c>
      <c r="I8" s="80" t="str">
        <f t="shared" si="6"/>
        <v/>
      </c>
      <c r="J8" s="35" t="str">
        <f t="shared" si="7"/>
        <v/>
      </c>
      <c r="K8" s="37" t="str">
        <f t="shared" si="8"/>
        <v/>
      </c>
      <c r="L8" s="75"/>
      <c r="M8" s="43"/>
    </row>
    <row r="9" spans="1:22" ht="21.9" customHeight="1" x14ac:dyDescent="0.45">
      <c r="A9" s="92"/>
      <c r="B9" s="76"/>
      <c r="C9" s="95"/>
      <c r="D9" s="72"/>
      <c r="E9" s="79" t="str">
        <f t="shared" si="3"/>
        <v/>
      </c>
      <c r="F9" s="35" t="str">
        <f t="shared" si="4"/>
        <v/>
      </c>
      <c r="G9" s="35">
        <f t="shared" si="0"/>
        <v>0</v>
      </c>
      <c r="H9" s="36" t="str">
        <f t="shared" si="5"/>
        <v/>
      </c>
      <c r="I9" s="80" t="str">
        <f t="shared" si="6"/>
        <v/>
      </c>
      <c r="J9" s="35" t="str">
        <f t="shared" si="7"/>
        <v/>
      </c>
      <c r="K9" s="37" t="str">
        <f t="shared" si="8"/>
        <v/>
      </c>
      <c r="L9" s="75"/>
      <c r="M9" s="43"/>
    </row>
    <row r="10" spans="1:22" ht="21.9" customHeight="1" x14ac:dyDescent="0.45">
      <c r="A10" s="92"/>
      <c r="B10" s="76"/>
      <c r="C10" s="95"/>
      <c r="D10" s="72"/>
      <c r="E10" s="79" t="str">
        <f t="shared" si="3"/>
        <v/>
      </c>
      <c r="F10" s="35" t="str">
        <f t="shared" si="4"/>
        <v/>
      </c>
      <c r="G10" s="35">
        <f t="shared" si="0"/>
        <v>0</v>
      </c>
      <c r="H10" s="36" t="str">
        <f t="shared" si="5"/>
        <v/>
      </c>
      <c r="I10" s="80" t="str">
        <f t="shared" si="6"/>
        <v/>
      </c>
      <c r="J10" s="35" t="str">
        <f t="shared" si="7"/>
        <v/>
      </c>
      <c r="K10" s="37" t="str">
        <f t="shared" si="8"/>
        <v/>
      </c>
      <c r="L10" s="75"/>
      <c r="M10" s="43"/>
    </row>
    <row r="11" spans="1:22" ht="21.9" customHeight="1" x14ac:dyDescent="0.45">
      <c r="A11" s="92"/>
      <c r="B11" s="77"/>
      <c r="C11" s="95"/>
      <c r="D11" s="73"/>
      <c r="E11" s="79" t="str">
        <f t="shared" si="3"/>
        <v/>
      </c>
      <c r="F11" s="35" t="str">
        <f t="shared" si="4"/>
        <v/>
      </c>
      <c r="G11" s="44">
        <f>IF(AND(B11&gt;=$T$4,B11&lt;=$U$4,D11&gt;=B11,D11&gt;=$T$4,D11&lt;=$U$4),D11-B11,IF(AND(D11&gt;=$T$4,D11&lt;=$U$4),D11-$T$4,""))</f>
        <v>0</v>
      </c>
      <c r="H11" s="36" t="str">
        <f t="shared" si="5"/>
        <v/>
      </c>
      <c r="I11" s="80" t="str">
        <f t="shared" si="6"/>
        <v/>
      </c>
      <c r="J11" s="35" t="str">
        <f t="shared" si="7"/>
        <v/>
      </c>
      <c r="K11" s="45" t="str">
        <f t="shared" si="8"/>
        <v/>
      </c>
      <c r="L11" s="75"/>
      <c r="M11" s="46"/>
    </row>
    <row r="12" spans="1:22" ht="21.9" customHeight="1" x14ac:dyDescent="0.45">
      <c r="A12" s="92"/>
      <c r="B12" s="78"/>
      <c r="C12" s="95"/>
      <c r="D12" s="74"/>
      <c r="E12" s="79" t="str">
        <f t="shared" si="3"/>
        <v/>
      </c>
      <c r="F12" s="35" t="str">
        <f t="shared" si="4"/>
        <v/>
      </c>
      <c r="G12" s="47">
        <f t="shared" ref="G12:G15" si="9">IF(AND(B12&gt;=$T$4,B12&lt;=$U$4,D12&gt;=B12,D12&gt;=$T$4,D12&lt;=$U$4),D12-B12,IF(AND(D12&gt;=$T$4,D12&lt;=$U$4),D12-$T$4,""))</f>
        <v>0</v>
      </c>
      <c r="H12" s="36" t="str">
        <f t="shared" si="5"/>
        <v/>
      </c>
      <c r="I12" s="80" t="str">
        <f t="shared" si="6"/>
        <v/>
      </c>
      <c r="J12" s="35" t="str">
        <f t="shared" si="7"/>
        <v/>
      </c>
      <c r="K12" s="48" t="str">
        <f t="shared" ref="K12:K15" si="10">IF(AND(E12&lt;TIME(10,59,0),E12&gt;TIME(9,0,0)),2,"")</f>
        <v/>
      </c>
      <c r="L12" s="75"/>
      <c r="M12" s="49"/>
    </row>
    <row r="13" spans="1:22" ht="21.9" customHeight="1" x14ac:dyDescent="0.45">
      <c r="A13" s="93"/>
      <c r="B13" s="78"/>
      <c r="C13" s="96"/>
      <c r="D13" s="74"/>
      <c r="E13" s="79" t="str">
        <f t="shared" si="3"/>
        <v/>
      </c>
      <c r="F13" s="35" t="str">
        <f t="shared" si="4"/>
        <v/>
      </c>
      <c r="G13" s="47">
        <f t="shared" si="9"/>
        <v>0</v>
      </c>
      <c r="H13" s="36" t="str">
        <f t="shared" si="5"/>
        <v/>
      </c>
      <c r="I13" s="80" t="str">
        <f t="shared" si="6"/>
        <v/>
      </c>
      <c r="J13" s="35" t="str">
        <f t="shared" si="7"/>
        <v/>
      </c>
      <c r="K13" s="48" t="str">
        <f t="shared" si="10"/>
        <v/>
      </c>
      <c r="L13" s="75"/>
      <c r="M13" s="49"/>
    </row>
    <row r="14" spans="1:22" ht="21.9" customHeight="1" x14ac:dyDescent="0.45">
      <c r="A14" s="93"/>
      <c r="B14" s="78"/>
      <c r="C14" s="96"/>
      <c r="D14" s="74"/>
      <c r="E14" s="79" t="str">
        <f t="shared" si="3"/>
        <v/>
      </c>
      <c r="F14" s="35" t="str">
        <f t="shared" si="4"/>
        <v/>
      </c>
      <c r="G14" s="47">
        <f t="shared" si="9"/>
        <v>0</v>
      </c>
      <c r="H14" s="36" t="str">
        <f t="shared" si="5"/>
        <v/>
      </c>
      <c r="I14" s="80" t="str">
        <f t="shared" si="6"/>
        <v/>
      </c>
      <c r="J14" s="35" t="str">
        <f t="shared" si="7"/>
        <v/>
      </c>
      <c r="K14" s="48" t="str">
        <f t="shared" si="10"/>
        <v/>
      </c>
      <c r="L14" s="75"/>
      <c r="M14" s="49"/>
    </row>
    <row r="15" spans="1:22" ht="21.9" customHeight="1" x14ac:dyDescent="0.45">
      <c r="A15" s="93"/>
      <c r="B15" s="78"/>
      <c r="C15" s="96"/>
      <c r="D15" s="74"/>
      <c r="E15" s="79" t="str">
        <f t="shared" si="3"/>
        <v/>
      </c>
      <c r="F15" s="35" t="str">
        <f t="shared" si="4"/>
        <v/>
      </c>
      <c r="G15" s="47">
        <f t="shared" si="9"/>
        <v>0</v>
      </c>
      <c r="H15" s="36" t="str">
        <f t="shared" si="5"/>
        <v/>
      </c>
      <c r="I15" s="80" t="str">
        <f t="shared" si="6"/>
        <v/>
      </c>
      <c r="J15" s="35" t="str">
        <f t="shared" si="7"/>
        <v/>
      </c>
      <c r="K15" s="48" t="str">
        <f t="shared" si="10"/>
        <v/>
      </c>
      <c r="L15" s="75"/>
      <c r="M15" s="49"/>
    </row>
    <row r="16" spans="1:22" ht="33.6" customHeight="1" thickBot="1" x14ac:dyDescent="0.45">
      <c r="A16" s="55"/>
      <c r="B16" s="55"/>
      <c r="C16" s="56"/>
      <c r="D16" s="57"/>
      <c r="E16" s="57"/>
      <c r="F16" s="58"/>
      <c r="G16" s="58"/>
      <c r="H16" s="58"/>
      <c r="I16" s="58"/>
      <c r="J16" s="58"/>
      <c r="K16" s="58"/>
      <c r="L16" s="58"/>
      <c r="M16" s="59"/>
      <c r="P16" s="60"/>
    </row>
    <row r="17" spans="2:22" ht="37.5" customHeight="1" thickBot="1" x14ac:dyDescent="0.6">
      <c r="B17" s="61"/>
      <c r="C17" s="61"/>
      <c r="D17" s="61"/>
      <c r="E17" s="61"/>
      <c r="F17" s="62">
        <f>SUM(F4:F15)</f>
        <v>0</v>
      </c>
      <c r="G17" s="63"/>
      <c r="H17" s="88" t="s">
        <v>16</v>
      </c>
      <c r="I17" s="89"/>
      <c r="J17" s="52"/>
      <c r="K17" s="64"/>
      <c r="N17" s="50"/>
      <c r="O17" s="50"/>
      <c r="P17" s="60"/>
      <c r="Q17" s="50"/>
      <c r="R17" s="50"/>
    </row>
    <row r="18" spans="2:22" ht="37.5" customHeight="1" thickBot="1" x14ac:dyDescent="0.6">
      <c r="B18" s="61"/>
      <c r="C18" s="61"/>
      <c r="D18" s="61"/>
      <c r="E18" s="61"/>
      <c r="F18" s="65">
        <f>F17*24</f>
        <v>0</v>
      </c>
      <c r="G18" s="66"/>
      <c r="H18" s="88" t="s">
        <v>11</v>
      </c>
      <c r="I18" s="90"/>
      <c r="J18" s="67"/>
      <c r="K18" s="67"/>
      <c r="N18" s="50"/>
      <c r="O18" s="50"/>
      <c r="P18" s="60"/>
      <c r="Q18" s="50"/>
      <c r="R18" s="50"/>
    </row>
    <row r="19" spans="2:22" ht="21.75" customHeight="1" x14ac:dyDescent="0.4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50"/>
      <c r="O19" s="50"/>
      <c r="P19" s="60"/>
      <c r="Q19" s="50"/>
      <c r="R19" s="50"/>
    </row>
    <row r="20" spans="2:22" ht="24.75" customHeight="1" x14ac:dyDescent="0.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0"/>
      <c r="Q20" s="68"/>
      <c r="R20" s="68"/>
      <c r="S20" s="69"/>
      <c r="T20" s="69"/>
      <c r="U20" s="69"/>
      <c r="V20" s="69"/>
    </row>
    <row r="21" spans="2:22" ht="24.75" customHeight="1" x14ac:dyDescent="0.4">
      <c r="B21" s="68"/>
      <c r="C21" s="68"/>
      <c r="D21" s="68"/>
      <c r="E21" s="68"/>
      <c r="F21" s="68"/>
      <c r="G21" s="68"/>
      <c r="H21" s="68"/>
      <c r="I21" s="68"/>
      <c r="J21" s="68"/>
      <c r="K21" s="70"/>
      <c r="L21" s="68"/>
      <c r="M21" s="68"/>
      <c r="N21" s="68"/>
      <c r="O21" s="68"/>
      <c r="P21" s="60"/>
      <c r="Q21" s="68"/>
      <c r="R21" s="68"/>
      <c r="S21" s="69"/>
      <c r="T21" s="69"/>
      <c r="U21" s="69"/>
      <c r="V21" s="69"/>
    </row>
    <row r="22" spans="2:22" ht="24.75" customHeight="1" x14ac:dyDescent="0.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0"/>
      <c r="Q22" s="68"/>
      <c r="R22" s="68"/>
      <c r="S22" s="69"/>
      <c r="T22" s="69"/>
      <c r="U22" s="69"/>
      <c r="V22" s="69"/>
    </row>
    <row r="23" spans="2:22" ht="24.75" customHeight="1" x14ac:dyDescent="0.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69"/>
      <c r="U23" s="69"/>
      <c r="V23" s="69"/>
    </row>
    <row r="24" spans="2:22" ht="24.75" customHeight="1" x14ac:dyDescent="0.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  <c r="T24" s="69"/>
      <c r="U24" s="69"/>
      <c r="V24" s="69"/>
    </row>
    <row r="25" spans="2:22" ht="24.75" customHeight="1" x14ac:dyDescent="0.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  <c r="T25" s="69"/>
      <c r="U25" s="69"/>
      <c r="V25" s="69"/>
    </row>
    <row r="26" spans="2:22" ht="24.75" customHeight="1" x14ac:dyDescent="0.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9"/>
      <c r="U26" s="69"/>
      <c r="V26" s="69"/>
    </row>
    <row r="27" spans="2:22" ht="12.75" customHeight="1" x14ac:dyDescent="0.3">
      <c r="B27" s="71"/>
      <c r="C27" s="71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2:22" ht="12.75" customHeight="1" x14ac:dyDescent="0.3">
      <c r="B28" s="71"/>
      <c r="C28" s="71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22" ht="12.75" customHeight="1" x14ac:dyDescent="0.25"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2:22" ht="12.75" customHeight="1" x14ac:dyDescent="0.3">
      <c r="B30" s="71"/>
      <c r="C30" s="71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2:22" ht="12.75" customHeight="1" x14ac:dyDescent="0.3">
      <c r="B31" s="71"/>
      <c r="C31" s="71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2:22" ht="12.75" customHeight="1" x14ac:dyDescent="0.3">
      <c r="B32" s="71"/>
      <c r="C32" s="71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2:18" ht="12.75" customHeight="1" x14ac:dyDescent="0.3">
      <c r="B33" s="71"/>
      <c r="C33" s="71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2:18" ht="12.75" customHeight="1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ht="12.75" customHeight="1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ht="12.75" customHeight="1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ht="12.75" customHeight="1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ht="12.75" customHeight="1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ht="12.75" customHeight="1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ht="12.75" customHeight="1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ht="12.75" customHeight="1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ht="12.75" customHeight="1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2:18" ht="12.75" customHeight="1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2:18" ht="12.75" customHeight="1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2:18" ht="12.75" customHeight="1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ht="12.75" customHeight="1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ht="12.75" customHeight="1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</row>
    <row r="48" spans="2:18" ht="12.75" customHeight="1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</row>
    <row r="49" spans="2:18" ht="12.75" customHeight="1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2:18" ht="12.75" customHeight="1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2:18" ht="12.75" customHeight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2:18" ht="12.75" customHeight="1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  <row r="53" spans="2:18" ht="12.75" customHeight="1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</row>
    <row r="54" spans="2:18" ht="12.75" customHeight="1" x14ac:dyDescent="0.2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2:18" ht="12.75" customHeight="1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2:18" ht="12.75" customHeight="1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2:18" ht="12.75" customHeight="1" x14ac:dyDescent="0.25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2:18" ht="12.75" customHeight="1" x14ac:dyDescent="0.25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2:18" ht="12.75" customHeight="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2:18" ht="12.75" customHeight="1" x14ac:dyDescent="0.25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2:18" ht="12.75" customHeight="1" x14ac:dyDescent="0.25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2:18" ht="12.75" customHeight="1" x14ac:dyDescent="0.25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2:18" ht="12.75" customHeight="1" x14ac:dyDescent="0.2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2:18" ht="12.75" customHeight="1" x14ac:dyDescent="0.25"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2:18" ht="12.75" customHeight="1" x14ac:dyDescent="0.2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2:18" ht="12.75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2:18" ht="12.75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</row>
    <row r="68" spans="2:18" ht="12.75" customHeight="1" x14ac:dyDescent="0.25"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2:18" ht="12.75" customHeight="1" x14ac:dyDescent="0.25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2:18" ht="12.75" customHeight="1" x14ac:dyDescent="0.25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2:18" ht="12.75" customHeight="1" x14ac:dyDescent="0.25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2:18" ht="12.75" customHeight="1" x14ac:dyDescent="0.2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2:18" ht="12.75" customHeight="1" x14ac:dyDescent="0.2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2:18" ht="12.75" customHeight="1" x14ac:dyDescent="0.25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2:18" ht="12.75" customHeight="1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2:18" ht="12.75" customHeight="1" x14ac:dyDescent="0.2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2:18" ht="12.75" customHeight="1" x14ac:dyDescent="0.25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2:18" ht="12.75" customHeight="1" x14ac:dyDescent="0.25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2:18" ht="12.75" customHeight="1" x14ac:dyDescent="0.25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2:18" ht="12.75" customHeight="1" x14ac:dyDescent="0.25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2:18" ht="12.75" customHeight="1" x14ac:dyDescent="0.25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2:18" ht="12.75" customHeight="1" x14ac:dyDescent="0.2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2:18" ht="12.75" customHeight="1" x14ac:dyDescent="0.25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2:18" ht="12.75" customHeight="1" x14ac:dyDescent="0.25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2:18" ht="12.75" customHeight="1" x14ac:dyDescent="0.2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2:18" ht="12.75" customHeight="1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ht="12.75" customHeight="1" x14ac:dyDescent="0.25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2:18" ht="12.75" customHeigh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2:18" ht="12.75" customHeight="1" x14ac:dyDescent="0.25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2:18" ht="12.75" customHeight="1" x14ac:dyDescent="0.25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2:18" ht="12.75" customHeight="1" x14ac:dyDescent="0.25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2:18" ht="12.75" customHeight="1" x14ac:dyDescent="0.25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2:18" ht="12.75" customHeight="1" x14ac:dyDescent="0.25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2:18" ht="12.75" customHeight="1" x14ac:dyDescent="0.25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2:18" ht="12.75" customHeight="1" x14ac:dyDescent="0.25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2:18" ht="12.75" customHeight="1" x14ac:dyDescent="0.25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2:18" ht="12.75" customHeight="1" x14ac:dyDescent="0.25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2:18" ht="12.75" customHeight="1" x14ac:dyDescent="0.25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2:18" ht="12.75" customHeight="1" x14ac:dyDescent="0.25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2:18" ht="12.75" customHeight="1" x14ac:dyDescent="0.25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2:18" ht="12.75" customHeight="1" x14ac:dyDescent="0.25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2:18" ht="12.75" customHeight="1" x14ac:dyDescent="0.25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2:18" ht="12.75" customHeight="1" x14ac:dyDescent="0.25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2:18" ht="12.75" customHeight="1" x14ac:dyDescent="0.25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2:18" ht="12.75" customHeight="1" x14ac:dyDescent="0.2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2:18" ht="12.75" customHeight="1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2:18" ht="12.75" customHeight="1" x14ac:dyDescent="0.25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2:18" ht="12.75" customHeight="1" x14ac:dyDescent="0.25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2:18" ht="12.75" customHeight="1" x14ac:dyDescent="0.25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2:18" ht="12.75" customHeight="1" x14ac:dyDescent="0.25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2:18" ht="12.75" customHeight="1" x14ac:dyDescent="0.25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2:18" ht="12.75" customHeight="1" x14ac:dyDescent="0.25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2:18" ht="12.75" customHeight="1" x14ac:dyDescent="0.25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2:18" ht="12.75" customHeight="1" x14ac:dyDescent="0.25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2:18" ht="12.75" customHeight="1" x14ac:dyDescent="0.25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2:18" ht="12.75" customHeight="1" x14ac:dyDescent="0.25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2:18" ht="12.75" customHeight="1" x14ac:dyDescent="0.25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2:18" ht="12.75" customHeight="1" x14ac:dyDescent="0.25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2:18" ht="12.75" customHeight="1" x14ac:dyDescent="0.25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2:18" ht="12.75" customHeight="1" x14ac:dyDescent="0.25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2:18" ht="12.75" customHeight="1" x14ac:dyDescent="0.25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2:18" ht="12.75" customHeight="1" x14ac:dyDescent="0.25"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2:18" ht="12.75" customHeight="1" x14ac:dyDescent="0.25"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2:18" ht="12.75" customHeight="1" x14ac:dyDescent="0.25"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2:18" ht="12.75" customHeight="1" x14ac:dyDescent="0.25"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2:18" ht="12.75" customHeight="1" x14ac:dyDescent="0.25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2:18" ht="12.75" customHeight="1" x14ac:dyDescent="0.25"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2:18" ht="12.75" customHeight="1" x14ac:dyDescent="0.25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2:18" ht="12.75" customHeight="1" x14ac:dyDescent="0.25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2:18" ht="12.75" customHeight="1" x14ac:dyDescent="0.25"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2:18" ht="12.75" customHeight="1" x14ac:dyDescent="0.25"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2:18" ht="12.75" customHeight="1" x14ac:dyDescent="0.25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2:18" ht="12.75" customHeight="1" x14ac:dyDescent="0.25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2:18" ht="12.75" customHeight="1" x14ac:dyDescent="0.25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2:18" ht="12.75" customHeight="1" x14ac:dyDescent="0.25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2:18" ht="12.75" customHeight="1" x14ac:dyDescent="0.25"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2:18" ht="12.75" customHeight="1" x14ac:dyDescent="0.25"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2:18" ht="12.75" customHeight="1" x14ac:dyDescent="0.25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2:18" ht="12.75" customHeight="1" x14ac:dyDescent="0.25"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2:18" ht="12.75" customHeight="1" x14ac:dyDescent="0.25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2:18" ht="12.75" customHeight="1" x14ac:dyDescent="0.25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2:18" ht="12.75" customHeight="1" x14ac:dyDescent="0.25"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2:18" ht="12.75" customHeight="1" x14ac:dyDescent="0.25"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2:18" ht="12.75" customHeight="1" x14ac:dyDescent="0.25"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2:18" ht="12.75" customHeight="1" x14ac:dyDescent="0.25"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2:18" ht="12.75" customHeight="1" x14ac:dyDescent="0.25"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2:18" ht="12.75" customHeight="1" x14ac:dyDescent="0.25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2:18" ht="12.75" customHeight="1" x14ac:dyDescent="0.25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2:18" ht="12.75" customHeight="1" x14ac:dyDescent="0.25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2:18" ht="12.75" customHeight="1" x14ac:dyDescent="0.25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2:18" ht="12.75" customHeight="1" x14ac:dyDescent="0.25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2:18" ht="12.75" customHeight="1" x14ac:dyDescent="0.25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2:18" ht="12.75" customHeight="1" x14ac:dyDescent="0.25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2:18" ht="12.75" customHeight="1" x14ac:dyDescent="0.25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2:18" ht="12.75" customHeight="1" x14ac:dyDescent="0.25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2:18" ht="12.75" customHeight="1" x14ac:dyDescent="0.25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ht="12.75" customHeight="1" x14ac:dyDescent="0.25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2:18" ht="12.75" customHeight="1" x14ac:dyDescent="0.25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2:18" ht="12.75" customHeight="1" x14ac:dyDescent="0.25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2:18" ht="12.75" customHeight="1" x14ac:dyDescent="0.25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2:18" ht="12.75" customHeight="1" x14ac:dyDescent="0.25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2:18" ht="12.75" customHeight="1" x14ac:dyDescent="0.25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2:18" ht="12.75" customHeight="1" x14ac:dyDescent="0.25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2:18" ht="12.75" customHeight="1" x14ac:dyDescent="0.25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2:18" ht="12.75" customHeight="1" x14ac:dyDescent="0.25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2:18" ht="12.75" customHeight="1" x14ac:dyDescent="0.25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2:18" ht="12.75" customHeight="1" x14ac:dyDescent="0.25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ht="12.75" customHeight="1" x14ac:dyDescent="0.25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2:18" ht="12.75" customHeight="1" x14ac:dyDescent="0.25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2:18" ht="12.75" customHeight="1" x14ac:dyDescent="0.25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2:18" ht="12.75" customHeight="1" x14ac:dyDescent="0.25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2:18" ht="12.75" customHeight="1" x14ac:dyDescent="0.25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2:18" ht="12.75" customHeight="1" x14ac:dyDescent="0.25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2:18" ht="12.75" customHeight="1" x14ac:dyDescent="0.25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2:18" ht="12.75" customHeight="1" x14ac:dyDescent="0.25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2:18" ht="12.75" customHeight="1" x14ac:dyDescent="0.25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2:18" ht="12.75" customHeight="1" x14ac:dyDescent="0.25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2:18" ht="12.75" customHeight="1" x14ac:dyDescent="0.25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2:18" ht="12.75" customHeight="1" x14ac:dyDescent="0.25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2:18" ht="12.75" customHeight="1" x14ac:dyDescent="0.25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2:18" ht="12.75" customHeight="1" x14ac:dyDescent="0.25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2:18" ht="12.75" customHeight="1" x14ac:dyDescent="0.25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2:18" ht="12.75" customHeight="1" x14ac:dyDescent="0.25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2:18" ht="12.75" customHeight="1" x14ac:dyDescent="0.25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2:18" ht="12.75" customHeight="1" x14ac:dyDescent="0.25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2:18" ht="12.75" customHeight="1" x14ac:dyDescent="0.25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2:18" ht="12.75" customHeight="1" x14ac:dyDescent="0.25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2:18" ht="12.75" customHeight="1" x14ac:dyDescent="0.25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2:18" ht="12.75" customHeight="1" x14ac:dyDescent="0.25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2:18" ht="12.75" customHeight="1" x14ac:dyDescent="0.25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2:18" ht="12.75" customHeight="1" x14ac:dyDescent="0.25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2:18" ht="12.75" customHeight="1" x14ac:dyDescent="0.25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2:18" ht="12.75" customHeight="1" x14ac:dyDescent="0.25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2:18" ht="12.75" customHeight="1" x14ac:dyDescent="0.25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2:18" ht="12.75" customHeight="1" x14ac:dyDescent="0.25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2:18" ht="12.75" customHeight="1" x14ac:dyDescent="0.25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2:18" ht="12.75" customHeight="1" x14ac:dyDescent="0.25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2:18" ht="12.75" customHeight="1" x14ac:dyDescent="0.25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2:18" ht="12.75" customHeight="1" x14ac:dyDescent="0.25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2:18" ht="12.75" customHeight="1" x14ac:dyDescent="0.25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2:18" ht="12.75" customHeight="1" x14ac:dyDescent="0.25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2:18" ht="12.75" customHeight="1" x14ac:dyDescent="0.25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2:18" ht="12.75" customHeight="1" x14ac:dyDescent="0.25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2:18" ht="12.75" customHeight="1" x14ac:dyDescent="0.25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2:18" ht="12.75" customHeight="1" x14ac:dyDescent="0.25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2:18" ht="12.75" customHeight="1" x14ac:dyDescent="0.25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2:18" ht="12.75" customHeight="1" x14ac:dyDescent="0.25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2:18" ht="12.75" customHeight="1" x14ac:dyDescent="0.25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2:18" ht="12.75" customHeight="1" x14ac:dyDescent="0.25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2:18" ht="12.75" customHeight="1" x14ac:dyDescent="0.25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2:18" ht="12.75" customHeight="1" x14ac:dyDescent="0.25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2:18" ht="12.75" customHeight="1" x14ac:dyDescent="0.25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2:18" ht="12.75" customHeight="1" x14ac:dyDescent="0.25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2:18" ht="12.75" customHeight="1" x14ac:dyDescent="0.25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ht="12.75" customHeight="1" x14ac:dyDescent="0.25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2:18" ht="12.75" customHeight="1" x14ac:dyDescent="0.25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2:18" ht="12.75" customHeight="1" x14ac:dyDescent="0.25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2:18" ht="12.75" customHeight="1" x14ac:dyDescent="0.25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2:18" ht="12.75" customHeight="1" x14ac:dyDescent="0.25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2:18" ht="12.75" customHeight="1" x14ac:dyDescent="0.25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2:18" ht="12.75" customHeight="1" x14ac:dyDescent="0.25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2:18" ht="12.75" customHeight="1" x14ac:dyDescent="0.25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2:18" ht="12.75" customHeight="1" x14ac:dyDescent="0.25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2:18" ht="12.75" customHeight="1" x14ac:dyDescent="0.25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2:18" ht="12.75" customHeight="1" x14ac:dyDescent="0.25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8" ht="13.2" x14ac:dyDescent="0.25">
      <c r="H226" s="50"/>
      <c r="L226" s="50"/>
    </row>
  </sheetData>
  <mergeCells count="5">
    <mergeCell ref="B19:M19"/>
    <mergeCell ref="N3:O3"/>
    <mergeCell ref="B1:M1"/>
    <mergeCell ref="H17:I17"/>
    <mergeCell ref="H18:I18"/>
  </mergeCells>
  <conditionalFormatting sqref="I4:K15">
    <cfRule type="cellIs" dxfId="8" priority="27" operator="greaterThan">
      <formula>0.5</formula>
    </cfRule>
  </conditionalFormatting>
  <conditionalFormatting sqref="I6:K15 J4:L15">
    <cfRule type="cellIs" dxfId="7" priority="29" operator="equal">
      <formula>"O"</formula>
    </cfRule>
  </conditionalFormatting>
  <conditionalFormatting sqref="I6:K15 J4:L15">
    <cfRule type="cellIs" dxfId="6" priority="30" operator="equal">
      <formula>"P"</formula>
    </cfRule>
  </conditionalFormatting>
  <conditionalFormatting sqref="I6:K15 J4:L15">
    <cfRule type="cellIs" dxfId="5" priority="31" operator="equal">
      <formula>"N"</formula>
    </cfRule>
  </conditionalFormatting>
  <conditionalFormatting sqref="I4:K15">
    <cfRule type="cellIs" dxfId="4" priority="19" operator="equal">
      <formula>0.333333333333333</formula>
    </cfRule>
  </conditionalFormatting>
  <conditionalFormatting sqref="E4:E15">
    <cfRule type="cellIs" dxfId="3" priority="1" operator="between">
      <formula>0.457638888888889</formula>
      <formula>0.999305555555556</formula>
    </cfRule>
    <cfRule type="cellIs" dxfId="2" priority="18" operator="between">
      <formula>0.375</formula>
      <formula>0.457638888888889</formula>
    </cfRule>
  </conditionalFormatting>
  <conditionalFormatting sqref="I4:J15">
    <cfRule type="cellIs" dxfId="1" priority="11" operator="equal">
      <formula>0.458333333333333</formula>
    </cfRule>
  </conditionalFormatting>
  <conditionalFormatting sqref="G4:G15">
    <cfRule type="cellIs" dxfId="0" priority="2" operator="between">
      <formula>0.0833333333333333</formula>
      <formula>0.208333333333333</formula>
    </cfRule>
  </conditionalFormatting>
  <pageMargins left="0.7" right="0.7" top="0.75" bottom="0.75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topLeftCell="A17" workbookViewId="0">
      <selection activeCell="B1" sqref="B1"/>
    </sheetView>
  </sheetViews>
  <sheetFormatPr baseColWidth="10" defaultColWidth="17.33203125" defaultRowHeight="15" customHeight="1" x14ac:dyDescent="0.25"/>
  <cols>
    <col min="1" max="4" width="20.6640625" customWidth="1"/>
    <col min="5" max="6" width="10.6640625" customWidth="1"/>
  </cols>
  <sheetData>
    <row r="1" spans="1:4" ht="24" customHeight="1" x14ac:dyDescent="0.4">
      <c r="A1" s="1" t="s">
        <v>5</v>
      </c>
      <c r="B1" s="2" t="s">
        <v>6</v>
      </c>
      <c r="C1" s="3" t="s">
        <v>7</v>
      </c>
      <c r="D1" s="4" t="s">
        <v>8</v>
      </c>
    </row>
    <row r="2" spans="1:4" ht="19.5" customHeight="1" x14ac:dyDescent="0.25">
      <c r="A2" s="5">
        <v>1</v>
      </c>
      <c r="B2" s="6">
        <v>2</v>
      </c>
      <c r="C2" s="7">
        <v>31</v>
      </c>
      <c r="D2" s="8">
        <v>52</v>
      </c>
    </row>
    <row r="3" spans="1:4" ht="19.5" customHeight="1" x14ac:dyDescent="0.25">
      <c r="A3" s="9">
        <v>2</v>
      </c>
      <c r="B3" s="10">
        <v>3</v>
      </c>
      <c r="C3" s="11">
        <v>32</v>
      </c>
      <c r="D3" s="12">
        <v>53</v>
      </c>
    </row>
    <row r="4" spans="1:4" ht="19.5" customHeight="1" x14ac:dyDescent="0.25">
      <c r="A4" s="9">
        <v>3</v>
      </c>
      <c r="B4" s="10">
        <v>5</v>
      </c>
      <c r="C4" s="11">
        <v>33</v>
      </c>
      <c r="D4" s="12">
        <v>55</v>
      </c>
    </row>
    <row r="5" spans="1:4" ht="19.5" customHeight="1" x14ac:dyDescent="0.25">
      <c r="A5" s="9">
        <v>4</v>
      </c>
      <c r="B5" s="10">
        <v>7</v>
      </c>
      <c r="C5" s="11">
        <v>34</v>
      </c>
      <c r="D5" s="12">
        <v>57</v>
      </c>
    </row>
    <row r="6" spans="1:4" ht="19.5" customHeight="1" x14ac:dyDescent="0.25">
      <c r="A6" s="9">
        <v>5</v>
      </c>
      <c r="B6" s="10">
        <v>8</v>
      </c>
      <c r="C6" s="11">
        <v>35</v>
      </c>
      <c r="D6" s="12">
        <v>58</v>
      </c>
    </row>
    <row r="7" spans="1:4" ht="19.5" customHeight="1" x14ac:dyDescent="0.25">
      <c r="A7" s="9">
        <v>6</v>
      </c>
      <c r="B7" s="10">
        <v>10</v>
      </c>
      <c r="C7" s="11">
        <v>36</v>
      </c>
      <c r="D7" s="12">
        <v>60</v>
      </c>
    </row>
    <row r="8" spans="1:4" ht="19.5" customHeight="1" x14ac:dyDescent="0.25">
      <c r="A8" s="9">
        <v>7</v>
      </c>
      <c r="B8" s="10">
        <v>11.533333333333299</v>
      </c>
      <c r="C8" s="11">
        <v>37</v>
      </c>
      <c r="D8" s="12">
        <v>62</v>
      </c>
    </row>
    <row r="9" spans="1:4" ht="19.5" customHeight="1" x14ac:dyDescent="0.25">
      <c r="A9" s="9">
        <v>8</v>
      </c>
      <c r="B9" s="10">
        <v>13.1619047619048</v>
      </c>
      <c r="C9" s="11">
        <v>38</v>
      </c>
      <c r="D9" s="12">
        <v>63</v>
      </c>
    </row>
    <row r="10" spans="1:4" ht="19.5" customHeight="1" x14ac:dyDescent="0.25">
      <c r="A10" s="9">
        <v>9</v>
      </c>
      <c r="B10" s="10">
        <v>14.7904761904762</v>
      </c>
      <c r="C10" s="11">
        <v>39</v>
      </c>
      <c r="D10" s="12">
        <v>65</v>
      </c>
    </row>
    <row r="11" spans="1:4" ht="19.5" customHeight="1" x14ac:dyDescent="0.25">
      <c r="A11" s="9">
        <v>10</v>
      </c>
      <c r="B11" s="10">
        <v>16.419047619047699</v>
      </c>
      <c r="C11" s="11">
        <v>40</v>
      </c>
      <c r="D11" s="12">
        <v>66.5833333333333</v>
      </c>
    </row>
    <row r="12" spans="1:4" ht="19.5" customHeight="1" x14ac:dyDescent="0.25">
      <c r="A12" s="9">
        <v>11</v>
      </c>
      <c r="B12" s="10">
        <v>18.047619047619101</v>
      </c>
      <c r="C12" s="11">
        <v>41</v>
      </c>
      <c r="D12" s="12">
        <v>68.233333333333306</v>
      </c>
    </row>
    <row r="13" spans="1:4" ht="19.5" customHeight="1" x14ac:dyDescent="0.25">
      <c r="A13" s="9">
        <v>12</v>
      </c>
      <c r="B13" s="10">
        <v>19.676190476190499</v>
      </c>
      <c r="C13" s="11">
        <v>42</v>
      </c>
      <c r="D13" s="12">
        <v>69.883333333333297</v>
      </c>
    </row>
    <row r="14" spans="1:4" ht="19.5" customHeight="1" x14ac:dyDescent="0.25">
      <c r="A14" s="9">
        <v>13</v>
      </c>
      <c r="B14" s="10">
        <v>22</v>
      </c>
      <c r="C14" s="11">
        <v>43</v>
      </c>
      <c r="D14" s="12">
        <v>71.533333333333303</v>
      </c>
    </row>
    <row r="15" spans="1:4" ht="19.5" customHeight="1" x14ac:dyDescent="0.25">
      <c r="A15" s="9">
        <v>14</v>
      </c>
      <c r="B15" s="10">
        <v>22.933333333333401</v>
      </c>
      <c r="C15" s="11">
        <v>44</v>
      </c>
      <c r="D15" s="12">
        <v>73.183333333333294</v>
      </c>
    </row>
    <row r="16" spans="1:4" ht="19.5" customHeight="1" x14ac:dyDescent="0.25">
      <c r="A16" s="9">
        <v>15</v>
      </c>
      <c r="B16" s="10">
        <v>24.561904761904799</v>
      </c>
      <c r="C16" s="11">
        <v>45</v>
      </c>
      <c r="D16" s="12">
        <v>74.8333333333333</v>
      </c>
    </row>
    <row r="17" spans="1:4" ht="19.5" customHeight="1" x14ac:dyDescent="0.25">
      <c r="A17" s="9">
        <v>16</v>
      </c>
      <c r="B17" s="10">
        <v>27</v>
      </c>
      <c r="C17" s="11">
        <v>46</v>
      </c>
      <c r="D17" s="12">
        <v>77</v>
      </c>
    </row>
    <row r="18" spans="1:4" ht="19.5" customHeight="1" x14ac:dyDescent="0.25">
      <c r="A18" s="9">
        <v>17</v>
      </c>
      <c r="B18" s="10">
        <v>27.819047619047701</v>
      </c>
      <c r="C18" s="11">
        <v>47</v>
      </c>
      <c r="D18" s="12">
        <v>78.133333333333297</v>
      </c>
    </row>
    <row r="19" spans="1:4" ht="19.5" customHeight="1" x14ac:dyDescent="0.25">
      <c r="A19" s="9">
        <v>18</v>
      </c>
      <c r="B19" s="10">
        <v>30</v>
      </c>
      <c r="C19" s="11">
        <v>48</v>
      </c>
      <c r="D19" s="12">
        <v>79.783333333333303</v>
      </c>
    </row>
    <row r="20" spans="1:4" ht="19.5" customHeight="1" x14ac:dyDescent="0.25">
      <c r="A20" s="9">
        <v>19</v>
      </c>
      <c r="B20" s="10">
        <v>32</v>
      </c>
      <c r="C20" s="11">
        <v>49</v>
      </c>
      <c r="D20" s="12">
        <v>82</v>
      </c>
    </row>
    <row r="21" spans="1:4" ht="19.5" customHeight="1" x14ac:dyDescent="0.25">
      <c r="A21" s="9">
        <v>20</v>
      </c>
      <c r="B21" s="10">
        <v>32.704761904762002</v>
      </c>
      <c r="C21" s="11">
        <v>50</v>
      </c>
      <c r="D21" s="12">
        <v>83.0833333333333</v>
      </c>
    </row>
    <row r="22" spans="1:4" ht="19.5" customHeight="1" x14ac:dyDescent="0.25">
      <c r="A22" s="9">
        <v>21</v>
      </c>
      <c r="B22" s="10">
        <v>35</v>
      </c>
      <c r="C22" s="11">
        <v>51</v>
      </c>
      <c r="D22" s="12">
        <v>84.733333333333306</v>
      </c>
    </row>
    <row r="23" spans="1:4" ht="19.5" customHeight="1" x14ac:dyDescent="0.25">
      <c r="A23" s="9">
        <v>22</v>
      </c>
      <c r="B23" s="10">
        <v>37</v>
      </c>
      <c r="C23" s="11">
        <v>52</v>
      </c>
      <c r="D23" s="12">
        <v>87</v>
      </c>
    </row>
    <row r="24" spans="1:4" ht="19.5" customHeight="1" x14ac:dyDescent="0.25">
      <c r="A24" s="9">
        <v>23</v>
      </c>
      <c r="B24" s="10">
        <v>37.590476190476203</v>
      </c>
      <c r="C24" s="11">
        <v>53</v>
      </c>
      <c r="D24" s="12">
        <v>88.033333333333303</v>
      </c>
    </row>
    <row r="25" spans="1:4" ht="19.5" customHeight="1" x14ac:dyDescent="0.25">
      <c r="A25" s="9">
        <v>24</v>
      </c>
      <c r="B25" s="10">
        <v>40</v>
      </c>
      <c r="C25" s="11">
        <v>54</v>
      </c>
      <c r="D25" s="12">
        <v>89.683333333333294</v>
      </c>
    </row>
    <row r="26" spans="1:4" ht="19.5" customHeight="1" x14ac:dyDescent="0.25">
      <c r="A26" s="9">
        <v>25</v>
      </c>
      <c r="B26" s="10">
        <v>42</v>
      </c>
      <c r="C26" s="11">
        <v>55</v>
      </c>
      <c r="D26" s="12">
        <v>92</v>
      </c>
    </row>
    <row r="27" spans="1:4" ht="19.5" customHeight="1" x14ac:dyDescent="0.25">
      <c r="A27" s="9">
        <v>26</v>
      </c>
      <c r="B27" s="10">
        <v>43</v>
      </c>
      <c r="C27" s="11">
        <v>56</v>
      </c>
      <c r="D27" s="12">
        <v>92.983333333333306</v>
      </c>
    </row>
    <row r="28" spans="1:4" ht="19.5" customHeight="1" x14ac:dyDescent="0.25">
      <c r="A28" s="9">
        <v>27</v>
      </c>
      <c r="B28" s="10">
        <v>45</v>
      </c>
      <c r="C28" s="11">
        <v>57</v>
      </c>
      <c r="D28" s="12">
        <v>94.633333333333297</v>
      </c>
    </row>
    <row r="29" spans="1:4" ht="19.5" customHeight="1" x14ac:dyDescent="0.25">
      <c r="A29" s="9">
        <v>28</v>
      </c>
      <c r="B29" s="10">
        <v>47</v>
      </c>
      <c r="C29" s="11">
        <v>58</v>
      </c>
      <c r="D29" s="12">
        <v>97</v>
      </c>
    </row>
    <row r="30" spans="1:4" ht="19.5" customHeight="1" x14ac:dyDescent="0.25">
      <c r="A30" s="9">
        <v>29</v>
      </c>
      <c r="B30" s="10">
        <v>48</v>
      </c>
      <c r="C30" s="11">
        <v>59</v>
      </c>
      <c r="D30" s="12">
        <v>97.933333333333294</v>
      </c>
    </row>
    <row r="31" spans="1:4" ht="19.5" customHeight="1" x14ac:dyDescent="0.25">
      <c r="A31" s="13">
        <v>30</v>
      </c>
      <c r="B31" s="14">
        <v>50</v>
      </c>
      <c r="C31" s="15">
        <v>60</v>
      </c>
      <c r="D31" s="16">
        <v>99.5833333333333</v>
      </c>
    </row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Astreinte</vt:lpstr>
      <vt:lpstr>heure centième</vt:lpstr>
    </vt:vector>
  </TitlesOfParts>
  <Company>OlivePhone Wireless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OliveOffice-Android</dc:creator>
  <cp:lastModifiedBy>Thomas BUSCH</cp:lastModifiedBy>
  <dcterms:created xsi:type="dcterms:W3CDTF">2016-01-22T15:58:34Z</dcterms:created>
  <dcterms:modified xsi:type="dcterms:W3CDTF">2016-12-29T09:21:35Z</dcterms:modified>
</cp:coreProperties>
</file>