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EOFFRAY\Processus FI\"/>
    </mc:Choice>
  </mc:AlternateContent>
  <bookViews>
    <workbookView xWindow="0" yWindow="0" windowWidth="28800" windowHeight="12435" activeTab="1"/>
  </bookViews>
  <sheets>
    <sheet name="SUIVI GEON LISP IMB" sheetId="1" r:id="rId1"/>
    <sheet name="SUIVI QUALITE" sheetId="2" r:id="rId2"/>
  </sheets>
  <externalReferences>
    <externalReference r:id="rId3"/>
    <externalReference r:id="rId4"/>
  </externalReferences>
  <definedNames>
    <definedName name="_xlnm._FilterDatabase" localSheetId="0" hidden="1">'SUIVI GEON LISP IMB'!$B$3:$R$623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L16" i="2"/>
  <c r="I55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4" i="1"/>
  <c r="D46" i="2" l="1"/>
  <c r="B45" i="2"/>
  <c r="F45" i="2" s="1"/>
  <c r="B44" i="2"/>
  <c r="F44" i="2" s="1"/>
  <c r="B43" i="2"/>
  <c r="F43" i="2" s="1"/>
  <c r="B42" i="2"/>
  <c r="F42" i="2" s="1"/>
  <c r="B41" i="2"/>
  <c r="F41" i="2" s="1"/>
  <c r="B40" i="2"/>
  <c r="F40" i="2" s="1"/>
  <c r="B39" i="2"/>
  <c r="F39" i="2" s="1"/>
  <c r="B38" i="2"/>
  <c r="F38" i="2" s="1"/>
  <c r="B37" i="2"/>
  <c r="F37" i="2" s="1"/>
  <c r="B36" i="2"/>
  <c r="F36" i="2" s="1"/>
  <c r="B35" i="2"/>
  <c r="F35" i="2" s="1"/>
  <c r="B34" i="2"/>
  <c r="F34" i="2" s="1"/>
  <c r="L27" i="2"/>
  <c r="D27" i="2"/>
  <c r="B26" i="2"/>
  <c r="F26" i="2" s="1"/>
  <c r="B25" i="2"/>
  <c r="J25" i="2" s="1"/>
  <c r="B24" i="2"/>
  <c r="J24" i="2" s="1"/>
  <c r="F23" i="2"/>
  <c r="B23" i="2"/>
  <c r="J23" i="2" s="1"/>
  <c r="B22" i="2"/>
  <c r="F22" i="2" s="1"/>
  <c r="B21" i="2"/>
  <c r="J21" i="2" s="1"/>
  <c r="B20" i="2"/>
  <c r="J20" i="2" s="1"/>
  <c r="B19" i="2"/>
  <c r="J19" i="2" s="1"/>
  <c r="B18" i="2"/>
  <c r="F18" i="2" s="1"/>
  <c r="J17" i="2"/>
  <c r="B17" i="2"/>
  <c r="F17" i="2" s="1"/>
  <c r="B16" i="2"/>
  <c r="J16" i="2" s="1"/>
  <c r="B15" i="2"/>
  <c r="J15" i="2" s="1"/>
  <c r="J26" i="2" l="1"/>
  <c r="J18" i="2"/>
  <c r="F21" i="2"/>
  <c r="F25" i="2"/>
  <c r="J22" i="2"/>
  <c r="J27" i="2"/>
  <c r="F20" i="2"/>
  <c r="F24" i="2"/>
  <c r="B27" i="2"/>
  <c r="F27" i="2" s="1"/>
  <c r="F16" i="2"/>
  <c r="F15" i="2"/>
  <c r="B46" i="2"/>
  <c r="F19" i="2"/>
  <c r="T498" i="1" l="1"/>
  <c r="T509" i="1"/>
  <c r="T518" i="1"/>
  <c r="T508" i="1" l="1"/>
  <c r="Q623" i="1" l="1"/>
  <c r="K623" i="1"/>
  <c r="Q622" i="1"/>
  <c r="K622" i="1"/>
  <c r="Q621" i="1"/>
  <c r="K621" i="1"/>
  <c r="Q620" i="1"/>
  <c r="K620" i="1"/>
  <c r="Q619" i="1"/>
  <c r="K619" i="1"/>
  <c r="Q618" i="1"/>
  <c r="K618" i="1"/>
  <c r="Q617" i="1"/>
  <c r="K617" i="1"/>
  <c r="Q616" i="1"/>
  <c r="K616" i="1"/>
  <c r="Q615" i="1"/>
  <c r="K615" i="1"/>
  <c r="Q614" i="1"/>
  <c r="K614" i="1"/>
  <c r="Q613" i="1"/>
  <c r="K613" i="1"/>
  <c r="Q612" i="1"/>
  <c r="K612" i="1"/>
  <c r="Q611" i="1"/>
  <c r="K611" i="1"/>
  <c r="Q610" i="1"/>
  <c r="K610" i="1"/>
  <c r="Q609" i="1"/>
  <c r="K609" i="1"/>
  <c r="Q608" i="1"/>
  <c r="K608" i="1"/>
  <c r="Q607" i="1"/>
  <c r="K607" i="1"/>
  <c r="Q606" i="1"/>
  <c r="K606" i="1"/>
  <c r="Q605" i="1"/>
  <c r="K605" i="1"/>
  <c r="Q604" i="1"/>
  <c r="K604" i="1"/>
  <c r="Q603" i="1"/>
  <c r="K603" i="1"/>
  <c r="Q602" i="1"/>
  <c r="K602" i="1"/>
  <c r="Q601" i="1"/>
  <c r="K601" i="1"/>
  <c r="Q600" i="1"/>
  <c r="K600" i="1"/>
  <c r="Q599" i="1"/>
  <c r="K599" i="1"/>
  <c r="Q598" i="1"/>
  <c r="K598" i="1"/>
  <c r="Q597" i="1"/>
  <c r="K597" i="1"/>
  <c r="Q596" i="1"/>
  <c r="K596" i="1"/>
  <c r="Q595" i="1"/>
  <c r="K595" i="1"/>
  <c r="Q594" i="1"/>
  <c r="K594" i="1"/>
  <c r="Q593" i="1"/>
  <c r="K593" i="1"/>
  <c r="Q592" i="1"/>
  <c r="K592" i="1"/>
  <c r="Q591" i="1"/>
  <c r="K591" i="1"/>
  <c r="Q590" i="1"/>
  <c r="K590" i="1"/>
  <c r="Q589" i="1"/>
  <c r="K589" i="1"/>
  <c r="Q588" i="1"/>
  <c r="K588" i="1"/>
  <c r="Q587" i="1"/>
  <c r="K587" i="1"/>
  <c r="Q586" i="1"/>
  <c r="K586" i="1"/>
  <c r="Q585" i="1"/>
  <c r="K585" i="1"/>
  <c r="Q584" i="1"/>
  <c r="K584" i="1"/>
  <c r="Q583" i="1"/>
  <c r="K583" i="1"/>
  <c r="Q582" i="1"/>
  <c r="K582" i="1"/>
  <c r="Q581" i="1"/>
  <c r="K581" i="1"/>
  <c r="Q580" i="1"/>
  <c r="K580" i="1"/>
  <c r="Q579" i="1"/>
  <c r="K579" i="1"/>
  <c r="Q578" i="1"/>
  <c r="K578" i="1"/>
  <c r="Q577" i="1"/>
  <c r="K577" i="1"/>
  <c r="Q576" i="1"/>
  <c r="K576" i="1"/>
  <c r="Q575" i="1"/>
  <c r="K575" i="1"/>
  <c r="Q574" i="1"/>
  <c r="K574" i="1"/>
  <c r="Q573" i="1"/>
  <c r="K573" i="1"/>
  <c r="Q572" i="1"/>
  <c r="K572" i="1"/>
  <c r="Q571" i="1"/>
  <c r="K571" i="1"/>
  <c r="Q570" i="1"/>
  <c r="K570" i="1"/>
  <c r="Q569" i="1"/>
  <c r="K569" i="1"/>
  <c r="Q568" i="1"/>
  <c r="K568" i="1"/>
  <c r="Q567" i="1"/>
  <c r="K567" i="1"/>
  <c r="Q566" i="1"/>
  <c r="K566" i="1"/>
  <c r="Q565" i="1"/>
  <c r="K565" i="1"/>
  <c r="Q564" i="1"/>
  <c r="K564" i="1"/>
  <c r="Q563" i="1"/>
  <c r="K563" i="1"/>
  <c r="Q562" i="1"/>
  <c r="K562" i="1"/>
  <c r="Q561" i="1"/>
  <c r="K561" i="1"/>
  <c r="Q560" i="1"/>
  <c r="K560" i="1"/>
  <c r="Q559" i="1"/>
  <c r="K559" i="1"/>
  <c r="Q558" i="1"/>
  <c r="K558" i="1"/>
  <c r="Q557" i="1"/>
  <c r="K557" i="1"/>
  <c r="Q556" i="1"/>
  <c r="K556" i="1"/>
  <c r="Q555" i="1"/>
  <c r="K555" i="1"/>
  <c r="Q554" i="1"/>
  <c r="K554" i="1"/>
  <c r="Q553" i="1"/>
  <c r="K553" i="1"/>
  <c r="Q552" i="1"/>
  <c r="K552" i="1"/>
  <c r="Q551" i="1"/>
  <c r="K551" i="1"/>
  <c r="Q550" i="1"/>
  <c r="K550" i="1"/>
  <c r="Q549" i="1"/>
  <c r="K549" i="1"/>
  <c r="Q548" i="1"/>
  <c r="K548" i="1"/>
  <c r="Q547" i="1"/>
  <c r="K547" i="1"/>
  <c r="Q546" i="1"/>
  <c r="K546" i="1"/>
  <c r="Q545" i="1"/>
  <c r="K545" i="1"/>
  <c r="Q544" i="1"/>
  <c r="K544" i="1"/>
  <c r="Q543" i="1"/>
  <c r="K543" i="1"/>
  <c r="Q542" i="1"/>
  <c r="K542" i="1"/>
  <c r="Q541" i="1"/>
  <c r="K541" i="1"/>
  <c r="Q540" i="1"/>
  <c r="K540" i="1"/>
  <c r="Q539" i="1"/>
  <c r="K539" i="1"/>
  <c r="Q538" i="1"/>
  <c r="K538" i="1"/>
  <c r="Q537" i="1"/>
  <c r="K537" i="1"/>
  <c r="Q536" i="1"/>
  <c r="K536" i="1"/>
  <c r="Q535" i="1"/>
  <c r="K535" i="1"/>
  <c r="Q534" i="1"/>
  <c r="K534" i="1"/>
  <c r="Q533" i="1"/>
  <c r="K533" i="1"/>
  <c r="Q532" i="1"/>
  <c r="K532" i="1"/>
  <c r="Q531" i="1"/>
  <c r="K531" i="1"/>
  <c r="Q530" i="1"/>
  <c r="K530" i="1"/>
  <c r="Q529" i="1"/>
  <c r="K529" i="1"/>
  <c r="Q528" i="1"/>
  <c r="K528" i="1"/>
  <c r="Q527" i="1"/>
  <c r="K527" i="1"/>
  <c r="Q526" i="1"/>
  <c r="K526" i="1"/>
  <c r="Q525" i="1"/>
  <c r="K525" i="1"/>
  <c r="Q524" i="1"/>
  <c r="K524" i="1"/>
  <c r="Q523" i="1"/>
  <c r="K523" i="1"/>
  <c r="Q522" i="1"/>
  <c r="K522" i="1"/>
  <c r="Q521" i="1"/>
  <c r="K521" i="1"/>
  <c r="Q520" i="1"/>
  <c r="K520" i="1"/>
  <c r="Q519" i="1"/>
  <c r="K519" i="1"/>
  <c r="Q518" i="1"/>
  <c r="K518" i="1"/>
  <c r="Q517" i="1"/>
  <c r="K517" i="1"/>
  <c r="Q516" i="1"/>
  <c r="K516" i="1"/>
  <c r="Q515" i="1"/>
  <c r="K515" i="1"/>
  <c r="Q514" i="1"/>
  <c r="K514" i="1"/>
  <c r="Q513" i="1"/>
  <c r="K513" i="1"/>
  <c r="Q512" i="1"/>
  <c r="K512" i="1"/>
  <c r="Q511" i="1"/>
  <c r="K511" i="1"/>
  <c r="Q510" i="1"/>
  <c r="K510" i="1"/>
  <c r="Q509" i="1"/>
  <c r="K509" i="1"/>
  <c r="Q508" i="1"/>
  <c r="K508" i="1"/>
  <c r="Q507" i="1"/>
  <c r="K507" i="1"/>
  <c r="Q506" i="1"/>
  <c r="K506" i="1"/>
  <c r="Q505" i="1"/>
  <c r="K505" i="1"/>
  <c r="Q504" i="1"/>
  <c r="K504" i="1"/>
  <c r="Q503" i="1"/>
  <c r="K503" i="1"/>
  <c r="Q502" i="1"/>
  <c r="K502" i="1"/>
  <c r="Q501" i="1"/>
  <c r="K501" i="1"/>
  <c r="Q500" i="1"/>
  <c r="K500" i="1"/>
  <c r="Q499" i="1"/>
  <c r="K499" i="1"/>
  <c r="Q498" i="1"/>
  <c r="K498" i="1"/>
  <c r="Q497" i="1"/>
  <c r="K497" i="1"/>
  <c r="Q496" i="1"/>
  <c r="K496" i="1"/>
  <c r="Q495" i="1"/>
  <c r="K495" i="1"/>
  <c r="Q494" i="1"/>
  <c r="K494" i="1"/>
  <c r="Q493" i="1"/>
  <c r="K493" i="1"/>
  <c r="Q492" i="1"/>
  <c r="K492" i="1"/>
  <c r="Q491" i="1"/>
  <c r="K491" i="1"/>
  <c r="Q490" i="1"/>
  <c r="K490" i="1"/>
  <c r="Q489" i="1"/>
  <c r="K489" i="1"/>
  <c r="Q488" i="1"/>
  <c r="K488" i="1"/>
  <c r="Q487" i="1"/>
  <c r="K487" i="1"/>
  <c r="Q486" i="1"/>
  <c r="K486" i="1"/>
  <c r="Q485" i="1"/>
  <c r="K485" i="1"/>
  <c r="Q484" i="1"/>
  <c r="K484" i="1"/>
  <c r="Q483" i="1"/>
  <c r="K483" i="1"/>
  <c r="Q482" i="1"/>
  <c r="K482" i="1"/>
  <c r="Q481" i="1"/>
  <c r="K481" i="1"/>
  <c r="Q480" i="1"/>
  <c r="K480" i="1"/>
  <c r="Q479" i="1"/>
  <c r="K479" i="1"/>
  <c r="Q478" i="1"/>
  <c r="K478" i="1"/>
  <c r="Q477" i="1"/>
  <c r="K477" i="1"/>
  <c r="Q476" i="1"/>
  <c r="K476" i="1"/>
  <c r="Q475" i="1"/>
  <c r="K475" i="1"/>
  <c r="Q474" i="1"/>
  <c r="K474" i="1"/>
  <c r="Q473" i="1"/>
  <c r="K473" i="1"/>
  <c r="Q472" i="1"/>
  <c r="K472" i="1"/>
  <c r="Q471" i="1"/>
  <c r="K471" i="1"/>
  <c r="Q470" i="1"/>
  <c r="K470" i="1"/>
  <c r="Q469" i="1"/>
  <c r="Q468" i="1"/>
  <c r="Q467" i="1"/>
  <c r="K467" i="1"/>
  <c r="Q466" i="1"/>
  <c r="K466" i="1"/>
  <c r="Q465" i="1"/>
  <c r="K465" i="1"/>
  <c r="Q464" i="1"/>
  <c r="K464" i="1"/>
  <c r="Q463" i="1"/>
  <c r="K463" i="1"/>
  <c r="Q462" i="1"/>
  <c r="K462" i="1"/>
  <c r="Q461" i="1"/>
  <c r="K461" i="1"/>
  <c r="Q460" i="1"/>
  <c r="K460" i="1"/>
  <c r="Q459" i="1"/>
  <c r="K459" i="1"/>
  <c r="Q458" i="1"/>
  <c r="K458" i="1"/>
  <c r="Q457" i="1"/>
  <c r="K457" i="1"/>
  <c r="Q456" i="1"/>
  <c r="K456" i="1"/>
  <c r="Q455" i="1"/>
  <c r="K455" i="1"/>
  <c r="Q454" i="1"/>
  <c r="K454" i="1"/>
  <c r="Q453" i="1"/>
  <c r="K453" i="1"/>
  <c r="Q452" i="1"/>
  <c r="K452" i="1"/>
  <c r="Q451" i="1"/>
  <c r="K451" i="1"/>
  <c r="Q450" i="1"/>
  <c r="K450" i="1"/>
  <c r="Q449" i="1"/>
  <c r="K449" i="1"/>
  <c r="Q448" i="1"/>
  <c r="K448" i="1"/>
  <c r="Q447" i="1"/>
  <c r="K447" i="1"/>
  <c r="Q446" i="1"/>
  <c r="K446" i="1"/>
  <c r="Q445" i="1"/>
  <c r="K445" i="1"/>
  <c r="Q444" i="1"/>
  <c r="K444" i="1"/>
  <c r="Q443" i="1"/>
  <c r="K443" i="1"/>
  <c r="Q442" i="1"/>
  <c r="K442" i="1"/>
  <c r="Q441" i="1"/>
  <c r="K441" i="1"/>
  <c r="Q440" i="1"/>
  <c r="K440" i="1"/>
  <c r="Q439" i="1"/>
  <c r="K439" i="1"/>
  <c r="Q438" i="1"/>
  <c r="K438" i="1"/>
  <c r="Q437" i="1"/>
  <c r="K437" i="1"/>
  <c r="Q436" i="1"/>
  <c r="K436" i="1"/>
  <c r="Q435" i="1"/>
  <c r="K435" i="1"/>
  <c r="Q434" i="1"/>
  <c r="K434" i="1"/>
  <c r="Q433" i="1"/>
  <c r="K433" i="1"/>
  <c r="Q432" i="1"/>
  <c r="K432" i="1"/>
  <c r="Q431" i="1"/>
  <c r="K431" i="1"/>
  <c r="Q430" i="1"/>
  <c r="K430" i="1"/>
  <c r="Q429" i="1"/>
  <c r="K429" i="1"/>
  <c r="Q428" i="1"/>
  <c r="K428" i="1"/>
  <c r="Q427" i="1"/>
  <c r="K427" i="1"/>
  <c r="Q426" i="1"/>
  <c r="K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K414" i="1"/>
  <c r="Q413" i="1"/>
  <c r="K413" i="1"/>
  <c r="Q412" i="1"/>
  <c r="K412" i="1"/>
  <c r="Q411" i="1"/>
  <c r="K411" i="1"/>
  <c r="Q410" i="1"/>
  <c r="K410" i="1"/>
  <c r="Q409" i="1"/>
  <c r="K409" i="1"/>
  <c r="Q408" i="1"/>
  <c r="K408" i="1"/>
  <c r="Q407" i="1"/>
  <c r="K407" i="1"/>
  <c r="Q406" i="1"/>
  <c r="K406" i="1"/>
  <c r="Q405" i="1"/>
  <c r="K405" i="1"/>
  <c r="Q404" i="1"/>
  <c r="K404" i="1"/>
  <c r="Q403" i="1"/>
  <c r="K403" i="1"/>
  <c r="Q402" i="1"/>
  <c r="K402" i="1"/>
  <c r="Q401" i="1"/>
  <c r="Q400" i="1"/>
  <c r="Q399" i="1"/>
  <c r="Q398" i="1"/>
  <c r="Q397" i="1"/>
  <c r="K397" i="1"/>
  <c r="Q396" i="1"/>
  <c r="K396" i="1"/>
  <c r="Q395" i="1"/>
  <c r="K395" i="1"/>
  <c r="Q394" i="1"/>
  <c r="K394" i="1"/>
  <c r="Q393" i="1"/>
  <c r="K393" i="1"/>
  <c r="Q392" i="1"/>
  <c r="K392" i="1"/>
  <c r="Q391" i="1"/>
  <c r="K391" i="1"/>
  <c r="Q390" i="1"/>
  <c r="K390" i="1"/>
  <c r="Q389" i="1"/>
  <c r="K389" i="1"/>
  <c r="Q388" i="1"/>
  <c r="K388" i="1"/>
  <c r="Q387" i="1"/>
  <c r="K387" i="1"/>
  <c r="Q386" i="1"/>
  <c r="K386" i="1"/>
  <c r="Q385" i="1"/>
  <c r="K385" i="1"/>
  <c r="Q384" i="1"/>
  <c r="K384" i="1"/>
  <c r="Q383" i="1"/>
  <c r="K383" i="1"/>
  <c r="Q382" i="1"/>
  <c r="K382" i="1"/>
  <c r="Q381" i="1"/>
  <c r="K381" i="1"/>
  <c r="Q380" i="1"/>
  <c r="K380" i="1"/>
  <c r="Q379" i="1"/>
  <c r="K379" i="1"/>
  <c r="Q378" i="1"/>
  <c r="K378" i="1"/>
  <c r="Q377" i="1"/>
  <c r="K377" i="1"/>
  <c r="Q376" i="1"/>
  <c r="K376" i="1"/>
  <c r="Q375" i="1"/>
  <c r="K375" i="1"/>
  <c r="Q374" i="1"/>
  <c r="K374" i="1"/>
  <c r="Q373" i="1"/>
  <c r="K373" i="1"/>
  <c r="Q372" i="1"/>
  <c r="K372" i="1"/>
  <c r="Q371" i="1"/>
  <c r="K371" i="1"/>
  <c r="Q370" i="1"/>
  <c r="K370" i="1"/>
  <c r="Q369" i="1"/>
  <c r="K369" i="1"/>
  <c r="Q368" i="1"/>
  <c r="K368" i="1"/>
  <c r="Q367" i="1"/>
  <c r="K367" i="1"/>
  <c r="Q366" i="1"/>
  <c r="K366" i="1"/>
  <c r="Q365" i="1"/>
  <c r="K365" i="1"/>
  <c r="Q364" i="1"/>
  <c r="K364" i="1"/>
  <c r="Q363" i="1"/>
  <c r="K363" i="1"/>
  <c r="Q362" i="1"/>
  <c r="K362" i="1"/>
  <c r="Q361" i="1"/>
  <c r="K361" i="1"/>
  <c r="Q360" i="1"/>
  <c r="K360" i="1"/>
  <c r="Q359" i="1"/>
  <c r="K359" i="1"/>
  <c r="Q358" i="1"/>
  <c r="K358" i="1"/>
  <c r="Q357" i="1"/>
  <c r="K357" i="1"/>
  <c r="Q356" i="1"/>
  <c r="K356" i="1"/>
  <c r="Q355" i="1"/>
  <c r="K355" i="1"/>
  <c r="Q354" i="1"/>
  <c r="K354" i="1"/>
  <c r="Q353" i="1"/>
  <c r="K353" i="1"/>
  <c r="Q352" i="1"/>
  <c r="K352" i="1"/>
  <c r="Q351" i="1"/>
  <c r="K351" i="1"/>
  <c r="Q350" i="1"/>
  <c r="K350" i="1"/>
  <c r="Q349" i="1"/>
  <c r="K349" i="1"/>
  <c r="Q348" i="1"/>
  <c r="K348" i="1"/>
  <c r="Q347" i="1"/>
  <c r="K347" i="1"/>
  <c r="Q346" i="1"/>
  <c r="K346" i="1"/>
  <c r="Q345" i="1"/>
  <c r="K345" i="1"/>
  <c r="Q344" i="1"/>
  <c r="K344" i="1"/>
  <c r="Q343" i="1"/>
  <c r="K343" i="1"/>
  <c r="Q342" i="1"/>
  <c r="K342" i="1"/>
  <c r="Q341" i="1"/>
  <c r="K341" i="1"/>
  <c r="Q340" i="1"/>
  <c r="K340" i="1"/>
  <c r="Q339" i="1"/>
  <c r="K339" i="1"/>
  <c r="Q338" i="1"/>
  <c r="K338" i="1"/>
  <c r="Q337" i="1"/>
  <c r="K337" i="1"/>
  <c r="Q336" i="1"/>
  <c r="K336" i="1"/>
  <c r="Q335" i="1"/>
  <c r="K335" i="1"/>
  <c r="Q334" i="1"/>
  <c r="K334" i="1"/>
  <c r="Q333" i="1"/>
  <c r="K333" i="1"/>
  <c r="Q332" i="1"/>
  <c r="K332" i="1"/>
  <c r="Q331" i="1"/>
  <c r="K331" i="1"/>
  <c r="Q330" i="1"/>
  <c r="K330" i="1"/>
  <c r="Q329" i="1"/>
  <c r="K329" i="1"/>
  <c r="Q328" i="1"/>
  <c r="K328" i="1"/>
  <c r="Q327" i="1"/>
  <c r="K327" i="1"/>
  <c r="Q326" i="1"/>
  <c r="K326" i="1"/>
  <c r="Q325" i="1"/>
  <c r="K325" i="1"/>
  <c r="Q324" i="1"/>
  <c r="K324" i="1"/>
  <c r="Q323" i="1"/>
  <c r="K323" i="1"/>
  <c r="Q322" i="1"/>
  <c r="K322" i="1"/>
  <c r="Q321" i="1"/>
  <c r="K321" i="1"/>
  <c r="Q320" i="1"/>
  <c r="K320" i="1"/>
  <c r="Q319" i="1"/>
  <c r="K319" i="1"/>
  <c r="Q318" i="1"/>
  <c r="K318" i="1"/>
  <c r="Q317" i="1"/>
  <c r="K317" i="1"/>
  <c r="Q316" i="1"/>
  <c r="K316" i="1"/>
  <c r="Q315" i="1"/>
  <c r="K315" i="1"/>
  <c r="Q314" i="1"/>
  <c r="K314" i="1"/>
  <c r="Q313" i="1"/>
  <c r="K313" i="1"/>
  <c r="Q312" i="1"/>
  <c r="K312" i="1"/>
  <c r="Q311" i="1"/>
  <c r="K311" i="1"/>
  <c r="Q310" i="1"/>
  <c r="K310" i="1"/>
  <c r="Q309" i="1"/>
  <c r="K309" i="1"/>
  <c r="Q308" i="1"/>
  <c r="K308" i="1"/>
  <c r="Q307" i="1"/>
  <c r="K307" i="1"/>
  <c r="Q306" i="1"/>
  <c r="K306" i="1"/>
  <c r="Q305" i="1"/>
  <c r="K305" i="1"/>
  <c r="Q304" i="1"/>
  <c r="K304" i="1"/>
  <c r="Q303" i="1"/>
  <c r="K303" i="1"/>
  <c r="Q302" i="1"/>
  <c r="K302" i="1"/>
  <c r="Q301" i="1"/>
  <c r="K301" i="1"/>
  <c r="Q300" i="1"/>
  <c r="K300" i="1"/>
  <c r="Q299" i="1"/>
  <c r="K299" i="1"/>
  <c r="Q298" i="1"/>
  <c r="K298" i="1"/>
  <c r="Q297" i="1"/>
  <c r="K297" i="1"/>
  <c r="Q296" i="1"/>
  <c r="K296" i="1"/>
  <c r="Q295" i="1"/>
  <c r="K295" i="1"/>
  <c r="Q294" i="1"/>
  <c r="K294" i="1"/>
  <c r="Q293" i="1"/>
  <c r="K293" i="1"/>
  <c r="Q292" i="1"/>
  <c r="K292" i="1"/>
  <c r="Q291" i="1"/>
  <c r="K291" i="1"/>
  <c r="Q290" i="1"/>
  <c r="K290" i="1"/>
  <c r="Q289" i="1"/>
  <c r="K289" i="1"/>
  <c r="Q288" i="1"/>
  <c r="K288" i="1"/>
  <c r="Q287" i="1"/>
  <c r="K287" i="1"/>
  <c r="Q286" i="1"/>
  <c r="K286" i="1"/>
  <c r="Q285" i="1"/>
  <c r="K285" i="1"/>
  <c r="Q284" i="1"/>
  <c r="K284" i="1"/>
  <c r="Q283" i="1"/>
  <c r="K283" i="1"/>
  <c r="Q282" i="1"/>
  <c r="K282" i="1"/>
  <c r="Q281" i="1"/>
  <c r="K281" i="1"/>
  <c r="Q280" i="1"/>
  <c r="K280" i="1"/>
  <c r="Q279" i="1"/>
  <c r="K279" i="1"/>
  <c r="Q278" i="1"/>
  <c r="K278" i="1"/>
  <c r="Q277" i="1"/>
  <c r="K277" i="1"/>
  <c r="Q276" i="1"/>
  <c r="K276" i="1"/>
  <c r="Q275" i="1"/>
  <c r="K275" i="1"/>
  <c r="Q274" i="1"/>
  <c r="K274" i="1"/>
  <c r="Q273" i="1"/>
  <c r="K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K260" i="1"/>
  <c r="Q259" i="1"/>
  <c r="K259" i="1"/>
  <c r="Q258" i="1"/>
  <c r="K258" i="1"/>
  <c r="Q257" i="1"/>
  <c r="K257" i="1"/>
  <c r="Q256" i="1"/>
  <c r="K256" i="1"/>
  <c r="Q255" i="1"/>
  <c r="K255" i="1"/>
  <c r="Q254" i="1"/>
  <c r="K254" i="1"/>
  <c r="Q253" i="1"/>
  <c r="K253" i="1"/>
  <c r="Q252" i="1"/>
  <c r="K252" i="1"/>
  <c r="Q251" i="1"/>
  <c r="K251" i="1"/>
  <c r="Q250" i="1"/>
  <c r="K250" i="1"/>
  <c r="Q249" i="1"/>
  <c r="K249" i="1"/>
  <c r="Q248" i="1"/>
  <c r="K248" i="1"/>
  <c r="Q247" i="1"/>
  <c r="K247" i="1"/>
  <c r="Q246" i="1"/>
  <c r="K246" i="1"/>
  <c r="Q245" i="1"/>
  <c r="K245" i="1"/>
  <c r="Q244" i="1"/>
  <c r="K244" i="1"/>
  <c r="Q243" i="1"/>
  <c r="K243" i="1"/>
  <c r="Q242" i="1"/>
  <c r="K242" i="1"/>
  <c r="Q241" i="1"/>
  <c r="K241" i="1"/>
  <c r="Q240" i="1"/>
  <c r="K240" i="1"/>
  <c r="Q239" i="1"/>
  <c r="K239" i="1"/>
  <c r="Q238" i="1"/>
  <c r="K238" i="1"/>
  <c r="Q237" i="1"/>
  <c r="K237" i="1"/>
  <c r="Q236" i="1"/>
  <c r="K236" i="1"/>
  <c r="Q235" i="1"/>
  <c r="K235" i="1"/>
  <c r="Q234" i="1"/>
  <c r="K234" i="1"/>
  <c r="Q233" i="1"/>
  <c r="K233" i="1"/>
  <c r="Q232" i="1"/>
  <c r="K232" i="1"/>
  <c r="Q231" i="1"/>
  <c r="K231" i="1"/>
  <c r="Q230" i="1"/>
  <c r="K230" i="1"/>
  <c r="Q229" i="1"/>
  <c r="K229" i="1"/>
  <c r="Q228" i="1"/>
  <c r="K228" i="1"/>
  <c r="Q227" i="1"/>
  <c r="K227" i="1"/>
  <c r="Q226" i="1"/>
  <c r="K226" i="1"/>
  <c r="Q225" i="1"/>
  <c r="K225" i="1"/>
  <c r="Q224" i="1"/>
  <c r="K224" i="1"/>
  <c r="Q223" i="1"/>
  <c r="K223" i="1"/>
  <c r="Q222" i="1"/>
  <c r="K222" i="1"/>
  <c r="Q221" i="1"/>
  <c r="K221" i="1"/>
  <c r="Q220" i="1"/>
  <c r="K220" i="1"/>
  <c r="Q219" i="1"/>
  <c r="K219" i="1"/>
  <c r="Q218" i="1"/>
  <c r="K218" i="1"/>
  <c r="Q217" i="1"/>
  <c r="K217" i="1"/>
  <c r="Q216" i="1"/>
  <c r="K216" i="1"/>
  <c r="Q215" i="1"/>
  <c r="K215" i="1"/>
  <c r="Q214" i="1"/>
  <c r="K214" i="1"/>
  <c r="Q213" i="1"/>
  <c r="K213" i="1"/>
  <c r="Q212" i="1"/>
  <c r="K212" i="1"/>
  <c r="Q211" i="1"/>
  <c r="K211" i="1"/>
  <c r="Q210" i="1"/>
  <c r="K210" i="1"/>
  <c r="Q209" i="1"/>
  <c r="K209" i="1"/>
  <c r="Q208" i="1"/>
  <c r="K208" i="1"/>
  <c r="Q207" i="1"/>
  <c r="K207" i="1"/>
  <c r="Q206" i="1"/>
  <c r="K206" i="1"/>
  <c r="Q205" i="1"/>
  <c r="K205" i="1"/>
  <c r="Q204" i="1"/>
  <c r="K204" i="1"/>
  <c r="Q203" i="1"/>
  <c r="K203" i="1"/>
  <c r="Q202" i="1"/>
  <c r="K202" i="1"/>
  <c r="Q201" i="1"/>
  <c r="K201" i="1"/>
  <c r="Q200" i="1"/>
  <c r="K200" i="1"/>
  <c r="Q199" i="1"/>
  <c r="K199" i="1"/>
  <c r="Q198" i="1"/>
  <c r="K198" i="1"/>
  <c r="Q197" i="1"/>
  <c r="K197" i="1"/>
  <c r="Q196" i="1"/>
  <c r="K196" i="1"/>
  <c r="Q195" i="1"/>
  <c r="K195" i="1"/>
  <c r="Q194" i="1"/>
  <c r="K194" i="1"/>
  <c r="Q193" i="1"/>
  <c r="K193" i="1"/>
  <c r="Q192" i="1"/>
  <c r="K192" i="1"/>
  <c r="Q191" i="1"/>
  <c r="K191" i="1"/>
  <c r="Q190" i="1"/>
  <c r="K190" i="1"/>
  <c r="Q189" i="1"/>
  <c r="K189" i="1"/>
  <c r="Q188" i="1"/>
  <c r="K188" i="1"/>
  <c r="Q187" i="1"/>
  <c r="K187" i="1"/>
  <c r="Q186" i="1"/>
  <c r="K186" i="1"/>
  <c r="Q185" i="1"/>
  <c r="K185" i="1"/>
  <c r="Q184" i="1"/>
  <c r="K184" i="1"/>
  <c r="Q183" i="1"/>
  <c r="K183" i="1"/>
  <c r="Q182" i="1"/>
  <c r="K182" i="1"/>
  <c r="Q181" i="1"/>
  <c r="K181" i="1"/>
  <c r="Q180" i="1"/>
  <c r="K180" i="1"/>
  <c r="Q179" i="1"/>
  <c r="K179" i="1"/>
  <c r="Q178" i="1"/>
  <c r="K178" i="1"/>
  <c r="Q177" i="1"/>
  <c r="K177" i="1"/>
  <c r="Q176" i="1"/>
  <c r="K176" i="1"/>
  <c r="Q175" i="1"/>
  <c r="K175" i="1"/>
  <c r="Q174" i="1"/>
  <c r="K174" i="1"/>
  <c r="Q173" i="1"/>
  <c r="K173" i="1"/>
  <c r="Q172" i="1"/>
  <c r="K172" i="1"/>
  <c r="Q171" i="1"/>
  <c r="K171" i="1"/>
  <c r="Q170" i="1"/>
  <c r="K170" i="1"/>
  <c r="Q169" i="1"/>
  <c r="K169" i="1"/>
  <c r="Q168" i="1"/>
  <c r="K168" i="1"/>
  <c r="Q167" i="1"/>
  <c r="K167" i="1"/>
  <c r="Q166" i="1"/>
  <c r="K166" i="1"/>
  <c r="Q165" i="1"/>
  <c r="K165" i="1"/>
  <c r="Q164" i="1"/>
  <c r="K164" i="1"/>
  <c r="Q163" i="1"/>
  <c r="K163" i="1"/>
  <c r="Q162" i="1"/>
  <c r="K162" i="1"/>
  <c r="Q161" i="1"/>
  <c r="K161" i="1"/>
  <c r="Q160" i="1"/>
  <c r="K160" i="1"/>
  <c r="Q159" i="1"/>
  <c r="K159" i="1"/>
  <c r="Q158" i="1"/>
  <c r="K158" i="1"/>
  <c r="Q157" i="1"/>
  <c r="K157" i="1"/>
  <c r="Q156" i="1"/>
  <c r="K156" i="1"/>
  <c r="Q155" i="1"/>
  <c r="K155" i="1"/>
  <c r="Q154" i="1"/>
  <c r="K154" i="1"/>
  <c r="Q153" i="1"/>
  <c r="K153" i="1"/>
  <c r="Q152" i="1"/>
  <c r="K152" i="1"/>
  <c r="Q151" i="1"/>
  <c r="K151" i="1"/>
  <c r="Q150" i="1"/>
  <c r="K150" i="1"/>
  <c r="Q149" i="1"/>
  <c r="K149" i="1"/>
  <c r="Q148" i="1"/>
  <c r="K148" i="1"/>
  <c r="Q147" i="1"/>
  <c r="K147" i="1"/>
  <c r="Q146" i="1"/>
  <c r="K146" i="1"/>
  <c r="Q145" i="1"/>
  <c r="K145" i="1"/>
  <c r="Q144" i="1"/>
  <c r="K144" i="1"/>
  <c r="Q143" i="1"/>
  <c r="K143" i="1"/>
  <c r="Q142" i="1"/>
  <c r="K142" i="1"/>
  <c r="Q141" i="1"/>
  <c r="K141" i="1"/>
  <c r="Q140" i="1"/>
  <c r="K140" i="1"/>
  <c r="Q139" i="1"/>
  <c r="K139" i="1"/>
  <c r="K138" i="1"/>
  <c r="Q137" i="1"/>
  <c r="K137" i="1"/>
  <c r="Q136" i="1"/>
  <c r="K136" i="1"/>
  <c r="Q135" i="1"/>
  <c r="K135" i="1"/>
  <c r="Q134" i="1"/>
  <c r="K134" i="1"/>
  <c r="Q133" i="1"/>
  <c r="K133" i="1"/>
  <c r="Q132" i="1"/>
  <c r="K132" i="1"/>
  <c r="Q131" i="1"/>
  <c r="K131" i="1"/>
  <c r="Q130" i="1"/>
  <c r="K130" i="1"/>
  <c r="Q129" i="1"/>
  <c r="K129" i="1"/>
  <c r="Q128" i="1"/>
  <c r="K128" i="1"/>
  <c r="Q127" i="1"/>
  <c r="K127" i="1"/>
  <c r="Q126" i="1"/>
  <c r="K126" i="1"/>
  <c r="Q125" i="1"/>
  <c r="K125" i="1"/>
  <c r="Q124" i="1"/>
  <c r="K124" i="1"/>
  <c r="Q123" i="1"/>
  <c r="K123" i="1"/>
  <c r="Q122" i="1"/>
  <c r="K122" i="1"/>
  <c r="Q121" i="1"/>
  <c r="K121" i="1"/>
  <c r="Q120" i="1"/>
  <c r="K120" i="1"/>
  <c r="Q119" i="1"/>
  <c r="K119" i="1"/>
  <c r="Q118" i="1"/>
  <c r="K118" i="1"/>
  <c r="Q117" i="1"/>
  <c r="K117" i="1"/>
  <c r="Q116" i="1"/>
  <c r="K116" i="1"/>
  <c r="Q115" i="1"/>
  <c r="K115" i="1"/>
  <c r="Q114" i="1"/>
  <c r="K114" i="1"/>
  <c r="Q113" i="1"/>
  <c r="K113" i="1"/>
  <c r="Q112" i="1"/>
  <c r="K112" i="1"/>
  <c r="Q111" i="1"/>
  <c r="K111" i="1"/>
  <c r="Q110" i="1"/>
  <c r="K110" i="1"/>
  <c r="Q109" i="1"/>
  <c r="K109" i="1"/>
  <c r="Q108" i="1"/>
  <c r="K108" i="1"/>
  <c r="Q107" i="1"/>
  <c r="K107" i="1"/>
  <c r="Q106" i="1"/>
  <c r="K106" i="1"/>
  <c r="Q105" i="1"/>
  <c r="K105" i="1"/>
  <c r="Q104" i="1"/>
  <c r="K104" i="1"/>
  <c r="Q103" i="1"/>
  <c r="K103" i="1"/>
  <c r="Q102" i="1"/>
  <c r="K102" i="1"/>
  <c r="Q101" i="1"/>
  <c r="K101" i="1"/>
  <c r="Q100" i="1"/>
  <c r="K100" i="1"/>
  <c r="Q99" i="1"/>
  <c r="K99" i="1"/>
  <c r="Q98" i="1"/>
  <c r="K98" i="1"/>
  <c r="Q97" i="1"/>
  <c r="K97" i="1"/>
  <c r="Q96" i="1"/>
  <c r="K96" i="1"/>
  <c r="Q95" i="1"/>
  <c r="K95" i="1"/>
  <c r="Q94" i="1"/>
  <c r="K94" i="1"/>
  <c r="Q93" i="1"/>
  <c r="K93" i="1"/>
  <c r="Q92" i="1"/>
  <c r="K92" i="1"/>
  <c r="Q91" i="1"/>
  <c r="K91" i="1"/>
  <c r="Q90" i="1"/>
  <c r="K90" i="1"/>
  <c r="Q89" i="1"/>
  <c r="K89" i="1"/>
  <c r="Q88" i="1"/>
  <c r="K88" i="1"/>
  <c r="Q87" i="1"/>
  <c r="K87" i="1"/>
  <c r="Q86" i="1"/>
  <c r="K86" i="1"/>
  <c r="Q85" i="1"/>
  <c r="K85" i="1"/>
  <c r="Q84" i="1"/>
  <c r="K84" i="1"/>
  <c r="Q83" i="1"/>
  <c r="K83" i="1"/>
  <c r="Q82" i="1"/>
  <c r="K82" i="1"/>
  <c r="Q81" i="1"/>
  <c r="K81" i="1"/>
  <c r="Q80" i="1"/>
  <c r="K80" i="1"/>
  <c r="Q79" i="1"/>
  <c r="K79" i="1"/>
  <c r="Q78" i="1"/>
  <c r="K78" i="1"/>
  <c r="Q77" i="1"/>
  <c r="K77" i="1"/>
  <c r="Q76" i="1"/>
  <c r="K76" i="1"/>
  <c r="Q75" i="1"/>
  <c r="K75" i="1"/>
  <c r="Q74" i="1"/>
  <c r="K74" i="1"/>
  <c r="Q73" i="1"/>
  <c r="K73" i="1"/>
  <c r="Q72" i="1"/>
  <c r="K72" i="1"/>
  <c r="Q71" i="1"/>
  <c r="K71" i="1"/>
  <c r="Q70" i="1"/>
  <c r="K70" i="1"/>
  <c r="Q69" i="1"/>
  <c r="K69" i="1"/>
  <c r="Q68" i="1"/>
  <c r="K68" i="1"/>
  <c r="Q67" i="1"/>
  <c r="K67" i="1"/>
  <c r="Q66" i="1"/>
  <c r="K66" i="1"/>
  <c r="Q65" i="1"/>
  <c r="K65" i="1"/>
  <c r="Q64" i="1"/>
  <c r="K64" i="1"/>
  <c r="Q63" i="1"/>
  <c r="K63" i="1"/>
  <c r="Q62" i="1"/>
  <c r="K62" i="1"/>
  <c r="Q61" i="1"/>
  <c r="K61" i="1"/>
  <c r="Q60" i="1"/>
  <c r="K60" i="1"/>
  <c r="Q59" i="1"/>
  <c r="K59" i="1"/>
  <c r="Q58" i="1"/>
  <c r="K58" i="1"/>
  <c r="Q57" i="1"/>
  <c r="K57" i="1"/>
  <c r="Q56" i="1"/>
  <c r="K56" i="1"/>
  <c r="Q55" i="1"/>
  <c r="K55" i="1"/>
  <c r="Q54" i="1"/>
  <c r="K54" i="1"/>
  <c r="Q53" i="1"/>
  <c r="K53" i="1"/>
  <c r="Q52" i="1"/>
  <c r="K52" i="1"/>
  <c r="Q51" i="1"/>
  <c r="K51" i="1"/>
  <c r="Q50" i="1"/>
  <c r="K50" i="1"/>
  <c r="Q49" i="1"/>
  <c r="K49" i="1"/>
  <c r="Q48" i="1"/>
  <c r="K48" i="1"/>
  <c r="Q47" i="1"/>
  <c r="K47" i="1"/>
  <c r="Q46" i="1"/>
  <c r="K46" i="1"/>
  <c r="Q45" i="1"/>
  <c r="K45" i="1"/>
  <c r="Q44" i="1"/>
  <c r="K44" i="1"/>
  <c r="Q43" i="1"/>
  <c r="K43" i="1"/>
  <c r="Q42" i="1"/>
  <c r="K42" i="1"/>
  <c r="Q41" i="1"/>
  <c r="K41" i="1"/>
  <c r="Q40" i="1"/>
  <c r="K40" i="1"/>
  <c r="Q39" i="1"/>
  <c r="K39" i="1"/>
  <c r="Q38" i="1"/>
  <c r="K38" i="1"/>
  <c r="Q37" i="1"/>
  <c r="K37" i="1"/>
  <c r="Q36" i="1"/>
  <c r="K36" i="1"/>
  <c r="Q35" i="1"/>
  <c r="K35" i="1"/>
  <c r="Q34" i="1"/>
  <c r="K34" i="1"/>
  <c r="Q3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S1" i="1"/>
</calcChain>
</file>

<file path=xl/sharedStrings.xml><?xml version="1.0" encoding="utf-8"?>
<sst xmlns="http://schemas.openxmlformats.org/spreadsheetml/2006/main" count="3132" uniqueCount="1159">
  <si>
    <t>STATUT</t>
  </si>
  <si>
    <t>SECTEUR</t>
  </si>
  <si>
    <t>INGENIERIE</t>
  </si>
  <si>
    <t>VILLE</t>
  </si>
  <si>
    <t>ADRESSE</t>
  </si>
  <si>
    <t>CODE IMMEUBLE / CODE REGROUPEMENT</t>
  </si>
  <si>
    <t>NOMBRE EL</t>
  </si>
  <si>
    <t>OBSERVATION</t>
  </si>
  <si>
    <t>DATE DE MISE A DISPOSITION</t>
  </si>
  <si>
    <t>URGENCE</t>
  </si>
  <si>
    <t>DATE DE LIVRAISON MAXIMALE</t>
  </si>
  <si>
    <t>DATE DE LIVRAISON</t>
  </si>
  <si>
    <t>EL</t>
  </si>
  <si>
    <t>CM</t>
  </si>
  <si>
    <t>ZMD</t>
  </si>
  <si>
    <t>BOURG EN BRESSE</t>
  </si>
  <si>
    <t>6 BIS ROUX</t>
  </si>
  <si>
    <t>IMB/01053/X/063S</t>
  </si>
  <si>
    <t>OK</t>
  </si>
  <si>
    <t>7-9 PALAIS</t>
  </si>
  <si>
    <t xml:space="preserve">FIS0000329200 </t>
  </si>
  <si>
    <t>18 PALAIS</t>
  </si>
  <si>
    <t>IMB/01053/C/05CH</t>
  </si>
  <si>
    <t>34  VOLTAIRE</t>
  </si>
  <si>
    <t>IMB/01053/C/01TA</t>
  </si>
  <si>
    <t>43 VOLTAIRE</t>
  </si>
  <si>
    <t>IMB/01053/C/01VL</t>
  </si>
  <si>
    <t>43-45 MAGINOT</t>
  </si>
  <si>
    <t>FIS0000181676</t>
  </si>
  <si>
    <t>52-53-96-97  CASSINO</t>
  </si>
  <si>
    <t xml:space="preserve">FIS0000324160 </t>
  </si>
  <si>
    <t>92  CHAMBIERE</t>
  </si>
  <si>
    <t>IMB/01053/C/003F</t>
  </si>
  <si>
    <t>231 PARME</t>
  </si>
  <si>
    <t>IMB/01053/C/03Y5</t>
  </si>
  <si>
    <t xml:space="preserve">2A - 2B PREVOYANCE </t>
  </si>
  <si>
    <t>FIS0000181675</t>
  </si>
  <si>
    <t>ZTD</t>
  </si>
  <si>
    <t>LYON</t>
  </si>
  <si>
    <t>27 FRANKLIN</t>
  </si>
  <si>
    <t>IMB/69382/C/00Q1</t>
  </si>
  <si>
    <t>33 ST LAZARE</t>
  </si>
  <si>
    <t>IMB/69387/C/01E6</t>
  </si>
  <si>
    <t>3 CORDELIERS</t>
  </si>
  <si>
    <t>IMB/69382/C/013Z</t>
  </si>
  <si>
    <t>20 CORDELIERS</t>
  </si>
  <si>
    <t>IMB/01053/S/057S</t>
  </si>
  <si>
    <t>3 PERRIER LABALME</t>
  </si>
  <si>
    <t>IMB/01053/C/02J7</t>
  </si>
  <si>
    <t>4 GAMBETTA</t>
  </si>
  <si>
    <t>IMB/01053/C/02GD</t>
  </si>
  <si>
    <t>8 JOFFRE</t>
  </si>
  <si>
    <t>IMB/01053/C/02H9</t>
  </si>
  <si>
    <t>5 BONS ENFANTS</t>
  </si>
  <si>
    <t>IMB/01053/C/058S</t>
  </si>
  <si>
    <t>1 ESPAGNE</t>
  </si>
  <si>
    <t>IMB/01053/C/02BP</t>
  </si>
  <si>
    <t>9 REPUBLIQUE</t>
  </si>
  <si>
    <t>IMB/01053/C/02OF</t>
  </si>
  <si>
    <t>ANNECY</t>
  </si>
  <si>
    <t>17 TYPOGRAPHES</t>
  </si>
  <si>
    <t>IMB/74010/C/00ST</t>
  </si>
  <si>
    <t>4 GENSOUL</t>
  </si>
  <si>
    <t>IMB/69382/C/0086</t>
  </si>
  <si>
    <t>9 PONCET</t>
  </si>
  <si>
    <t>IMB/69382/C/0064</t>
  </si>
  <si>
    <t>VESOUL</t>
  </si>
  <si>
    <t>1 GENOUX</t>
  </si>
  <si>
    <t>IMB/70550/X/014N</t>
  </si>
  <si>
    <t>18 GENOUX</t>
  </si>
  <si>
    <t>IMB/70550/X/018B</t>
  </si>
  <si>
    <t>4 GEVREY</t>
  </si>
  <si>
    <t>IMB/70550/X/0188</t>
  </si>
  <si>
    <t>22 A  ALSACE-LORRAINE</t>
  </si>
  <si>
    <t>IMB/70550/X/0126</t>
  </si>
  <si>
    <t>27 GASPARIN</t>
  </si>
  <si>
    <t>IMB/69382/C/00RK</t>
  </si>
  <si>
    <t>22 FERRANDIERE</t>
  </si>
  <si>
    <t>IMB/69382/S/0198</t>
  </si>
  <si>
    <t>3 PALAIS</t>
  </si>
  <si>
    <t>IMB/70550/X/019E</t>
  </si>
  <si>
    <t>3 GENOUX / 33 ALSACE</t>
  </si>
  <si>
    <t>FIS0000325496</t>
  </si>
  <si>
    <t>4 SAINT GEORGES</t>
  </si>
  <si>
    <t>IMB/70550/X/01G4</t>
  </si>
  <si>
    <t>8 PETIT CLERC</t>
  </si>
  <si>
    <t>IMB/70550/X/018M</t>
  </si>
  <si>
    <t>11 PALAIS</t>
  </si>
  <si>
    <t>IMB/70550/X/01BL</t>
  </si>
  <si>
    <t>11 HALLE  /  15 REPUBLIQUE</t>
  </si>
  <si>
    <t>FIS0000324727</t>
  </si>
  <si>
    <t>18 EGLISE</t>
  </si>
  <si>
    <t>IMB/70550/X/0128</t>
  </si>
  <si>
    <t>20 EGLISE</t>
  </si>
  <si>
    <t>IMB/70550/X/012F</t>
  </si>
  <si>
    <t>16 ENGHIEN</t>
  </si>
  <si>
    <t>IMB/69382/C/00G7</t>
  </si>
  <si>
    <t>261 BERTHELOT</t>
  </si>
  <si>
    <t>IMB/69388/C/A052</t>
  </si>
  <si>
    <t>58 ST GEORGES</t>
  </si>
  <si>
    <t>IMB/69385/C/01GC</t>
  </si>
  <si>
    <t>1 SERPOLLIERE</t>
  </si>
  <si>
    <t>IMB/69388/C/A1IM</t>
  </si>
  <si>
    <t>62 ETATS UNIS</t>
  </si>
  <si>
    <t>IMB/69388/C/A1FL</t>
  </si>
  <si>
    <t>64 ETATS UNIS</t>
  </si>
  <si>
    <t>IMB/69388/C/A1FM</t>
  </si>
  <si>
    <t>18 MONTESQUIEU</t>
  </si>
  <si>
    <t>IMB/01053/C/02PZ</t>
  </si>
  <si>
    <t>3B VICAIRE</t>
  </si>
  <si>
    <t>IMB/01053/C/04J6</t>
  </si>
  <si>
    <t>1 BONS ENFANTS</t>
  </si>
  <si>
    <t>IMB/01053/S/0582</t>
  </si>
  <si>
    <t>5-7 Place du Palais</t>
  </si>
  <si>
    <t>FIS0000316700</t>
  </si>
  <si>
    <t>8 Rue du Palais</t>
  </si>
  <si>
    <t>IMB/70550/X/01FE</t>
  </si>
  <si>
    <t>63 Bis Rue Baron Bouvier</t>
  </si>
  <si>
    <t>IMB/70550/X/02N1</t>
  </si>
  <si>
    <t>31 Rue Georges Genoux</t>
  </si>
  <si>
    <t>IMB/70550/X/018O</t>
  </si>
  <si>
    <t>8-10 Place de l'Eglise</t>
  </si>
  <si>
    <t>FIS0000322174</t>
  </si>
  <si>
    <t>23 Rue Saint-Georges</t>
  </si>
  <si>
    <t>IMB/70550/X/01KS</t>
  </si>
  <si>
    <t>19 Rue Georges Genoux</t>
  </si>
  <si>
    <t>IMB/70550/X/0174</t>
  </si>
  <si>
    <t>14 Rue d'Alsace Lorraine</t>
  </si>
  <si>
    <t>IMB/70550/X/012K</t>
  </si>
  <si>
    <t>1 Place du Grand Puits</t>
  </si>
  <si>
    <t>IMB/70550/X/01B1</t>
  </si>
  <si>
    <t>12 Rue des Ursulines</t>
  </si>
  <si>
    <t>IMB/70550/X/013E</t>
  </si>
  <si>
    <t>22 Rue Derrière l'Eglise</t>
  </si>
  <si>
    <t>IMB/70550/X/017M</t>
  </si>
  <si>
    <t>28 Rue Georges Genoux</t>
  </si>
  <si>
    <t>IMB/70550/X/01AS</t>
  </si>
  <si>
    <t>16 Rue Xavier Privas</t>
  </si>
  <si>
    <t>IMB/01053/C/00FE</t>
  </si>
  <si>
    <t>41 Boulevard Charles Robin</t>
  </si>
  <si>
    <t>IMB/01053/C/004V</t>
  </si>
  <si>
    <t>109 Rue Baron Bouvier</t>
  </si>
  <si>
    <t>IMB/70550/X/021F</t>
  </si>
  <si>
    <t>95 Avenue Aristide Briand</t>
  </si>
  <si>
    <t>IMB/70550/X/029T</t>
  </si>
  <si>
    <t>11 Rue Roger Salengro</t>
  </si>
  <si>
    <t>IMB/70550/X/011A</t>
  </si>
  <si>
    <t>2-8 Rue du 23ieme RIF</t>
  </si>
  <si>
    <t>FIS0000321011</t>
  </si>
  <si>
    <t>3  Briand / 33  Saint-georges</t>
  </si>
  <si>
    <t>FIS0000322908</t>
  </si>
  <si>
    <t>36 Rue d'Alsace Lorraine</t>
  </si>
  <si>
    <t>IMB/70550/X/011I</t>
  </si>
  <si>
    <t>7 Place du Grand Puits</t>
  </si>
  <si>
    <t>IMB/70550/X/01BH</t>
  </si>
  <si>
    <t>8 Rue des Ilottes</t>
  </si>
  <si>
    <t>IMB/70550/X/00UQ</t>
  </si>
  <si>
    <t>IMB/70550/X/01KL</t>
  </si>
  <si>
    <t>82 Bd BROU</t>
  </si>
  <si>
    <t>IMB/01053/C/001T</t>
  </si>
  <si>
    <t>32 Rue Hugues Guerin</t>
  </si>
  <si>
    <t>IMB/69388/C/A1P5</t>
  </si>
  <si>
    <t>26 Quai Jean Moulin</t>
  </si>
  <si>
    <t>IMB/69388/C/014O</t>
  </si>
  <si>
    <t>26 Rue Pasteur</t>
  </si>
  <si>
    <t>IMB/69387/C/0103</t>
  </si>
  <si>
    <t>17 Rue de l'Est</t>
  </si>
  <si>
    <t>IMB/01053/C/04T2</t>
  </si>
  <si>
    <t>9 Bd Paul Valery</t>
  </si>
  <si>
    <t xml:space="preserve"> IMB/01053/X/069L</t>
  </si>
  <si>
    <t>36 SAINT GEORGES</t>
  </si>
  <si>
    <t xml:space="preserve"> IMB/01053/X/01KK</t>
  </si>
  <si>
    <t>34 ALSACE LORRAINE</t>
  </si>
  <si>
    <t xml:space="preserve"> IMB/01053/X/00W7</t>
  </si>
  <si>
    <t>BAR LE DUC</t>
  </si>
  <si>
    <t>89-91 VEEL</t>
  </si>
  <si>
    <t>FIS0000330022</t>
  </si>
  <si>
    <t>1 PARADIS</t>
  </si>
  <si>
    <t xml:space="preserve"> IMB/01053/X/01I5</t>
  </si>
  <si>
    <t>191 Rue Marcel Mérieux</t>
  </si>
  <si>
    <t>IMB/69389/C/A0O9</t>
  </si>
  <si>
    <t>58 AV des Freres Lumieres</t>
  </si>
  <si>
    <t>IMB/69388/C/0490</t>
  </si>
  <si>
    <t>18-24 SŒUR JANIN</t>
  </si>
  <si>
    <t>FIS0000003367</t>
  </si>
  <si>
    <t>Retard justifié suite absence photos</t>
  </si>
  <si>
    <t>19 BIS RUE GENERAL DE MIRIBEL</t>
  </si>
  <si>
    <t>IMB/69387/C/00PM</t>
  </si>
  <si>
    <t>62 AV JEAN FRANCOIS RACLET</t>
  </si>
  <si>
    <t>IMB/69387/C/A02U</t>
  </si>
  <si>
    <t>26 RUE DU BŒUF</t>
  </si>
  <si>
    <t>IMB/69385/C/01NF</t>
  </si>
  <si>
    <t>83 RUE PARMENTIER</t>
  </si>
  <si>
    <t>IMB/69387/C/00Z9</t>
  </si>
  <si>
    <t>30 RUE TRAMASSAC</t>
  </si>
  <si>
    <t>IMB/69385/C/01S0</t>
  </si>
  <si>
    <t>79 ROUTE DE VIENNE</t>
  </si>
  <si>
    <t>IMB/69387/C/00EP</t>
  </si>
  <si>
    <t>45 Boulevard Victor Hugo</t>
  </si>
  <si>
    <t>IMB/01053/C/00ER</t>
  </si>
  <si>
    <t>10 Rue Bernard</t>
  </si>
  <si>
    <t>IMB/01053/C/05A5</t>
  </si>
  <si>
    <t>6 Rue Paul Pioda</t>
  </si>
  <si>
    <t xml:space="preserve"> IMB/01053/C/02F6</t>
  </si>
  <si>
    <t>18 Rue Ocatve Morel</t>
  </si>
  <si>
    <t xml:space="preserve"> IMB/01053/C/00AS</t>
  </si>
  <si>
    <t>3 Avenue Jean Marie Verne</t>
  </si>
  <si>
    <t xml:space="preserve"> IMB/01053/C/02HW</t>
  </si>
  <si>
    <t>1 Place Edgar Quinet</t>
  </si>
  <si>
    <t xml:space="preserve"> IMB/01053/C/058V</t>
  </si>
  <si>
    <t>6 RUE DES REMPARTS</t>
  </si>
  <si>
    <t>IMB/69382/C/00M3</t>
  </si>
  <si>
    <t>24 COURS BAYARD</t>
  </si>
  <si>
    <t>IMB/69382/C/0020</t>
  </si>
  <si>
    <t>1 PLACE ANTOINE VOLLON</t>
  </si>
  <si>
    <t>IMB/69382/C/0124</t>
  </si>
  <si>
    <t>3 RUE TRION</t>
  </si>
  <si>
    <t>IMB/69385/C/00NP</t>
  </si>
  <si>
    <t>203 CHEMINS DE CHOULANS</t>
  </si>
  <si>
    <t>IMB/69385/C/00TN</t>
  </si>
  <si>
    <t>2-4 RUE D'ANJOU</t>
  </si>
  <si>
    <t>FIS0000332400</t>
  </si>
  <si>
    <t>6-8 RUE D'ANJOU</t>
  </si>
  <si>
    <t>FIS0000332402</t>
  </si>
  <si>
    <t>10-12 RUE D'ANJOU</t>
  </si>
  <si>
    <t>FIS0000332403</t>
  </si>
  <si>
    <t>1-3-5-7-9-11 ALLEE DES CEVENNES</t>
  </si>
  <si>
    <t>FIS0000332415</t>
  </si>
  <si>
    <t>32 AVENUE MAGINOT</t>
  </si>
  <si>
    <t>IMB/01053/C/02NB</t>
  </si>
  <si>
    <t>73 AVENUE MAGINOT</t>
  </si>
  <si>
    <t>IMB/01053/C/02JS</t>
  </si>
  <si>
    <t>452 LE HON</t>
  </si>
  <si>
    <t>IMB/01053/C/008V</t>
  </si>
  <si>
    <t>54 PELOUX</t>
  </si>
  <si>
    <t>IMB/01053/C/01L8</t>
  </si>
  <si>
    <t>Retard justifié suite incertitude GT</t>
  </si>
  <si>
    <t>34 MACON</t>
  </si>
  <si>
    <t>IMB/01053/C/009O</t>
  </si>
  <si>
    <t xml:space="preserve">14 Rue Saint-Georges </t>
  </si>
  <si>
    <t>IMB/70550/X/01I4</t>
  </si>
  <si>
    <t>14 Rue de la Halle</t>
  </si>
  <si>
    <t>IMB/70550/X/01JV</t>
  </si>
  <si>
    <t>73 RUE QUIVOGNE</t>
  </si>
  <si>
    <t>Retard justifié suite erreur ingé</t>
  </si>
  <si>
    <t>1 BIS A B C D Allée des Cévennes</t>
  </si>
  <si>
    <t>FIS0000330434</t>
  </si>
  <si>
    <t>1 Impasse de Franche-Comté</t>
  </si>
  <si>
    <t>IMB/55029/X/02K1</t>
  </si>
  <si>
    <t>3 A 11 Impasse de Franche-Comté</t>
  </si>
  <si>
    <t>FIS0000332405</t>
  </si>
  <si>
    <t>13 A 23 Impasse de Franche-Comté</t>
  </si>
  <si>
    <t>FIS0000332409</t>
  </si>
  <si>
    <t>54 Rue Seignemartin</t>
  </si>
  <si>
    <t>IMB/69388/C/A0Z7</t>
  </si>
  <si>
    <t>Retard justifié suite absence FAI</t>
  </si>
  <si>
    <t>28 REVERMONT</t>
  </si>
  <si>
    <t>IMB/01053/C/03SI</t>
  </si>
  <si>
    <t>12PRIVAS</t>
  </si>
  <si>
    <t>IMB/01053/C/00FF</t>
  </si>
  <si>
    <t>8 B Rue des Ilottes</t>
  </si>
  <si>
    <t>IMB/70550/X/02S9</t>
  </si>
  <si>
    <t>13 Rue Seignemartin</t>
  </si>
  <si>
    <t>IMB/69388/C/A0Y8</t>
  </si>
  <si>
    <t>17 AVENUE J JAURES</t>
  </si>
  <si>
    <t>IMB/69387/C/00RY</t>
  </si>
  <si>
    <t>39 MONTEE DU GOURGUILLON</t>
  </si>
  <si>
    <t>IMB/69385/C/00IN</t>
  </si>
  <si>
    <t>18 RUE FRANKLIN</t>
  </si>
  <si>
    <t>IMB/69382/C/00PU</t>
  </si>
  <si>
    <t>59 RUE DU PDT E. HERRIOT</t>
  </si>
  <si>
    <t>IMB/69382/C/01G5</t>
  </si>
  <si>
    <t>9 RUE ADELAIDE PERRIN</t>
  </si>
  <si>
    <t>IMB/69382/C/00B7</t>
  </si>
  <si>
    <t>64 AVENUE DES FRERES LUMIERES</t>
  </si>
  <si>
    <t>IMB/69388/C/0495</t>
  </si>
  <si>
    <t>60 RUE DES PROFESSEUR NICOLAS</t>
  </si>
  <si>
    <t>IMB/69388/C/A24L</t>
  </si>
  <si>
    <t>1B RUE DES FOSSES DE TRION</t>
  </si>
  <si>
    <t>IMB/69385/C/011V</t>
  </si>
  <si>
    <t>31 Rue Saint-Georges</t>
  </si>
  <si>
    <t>IMB/70550/X/01LL</t>
  </si>
  <si>
    <t>17 Rue deu Tribel</t>
  </si>
  <si>
    <t>IMB/55029/X/01I7</t>
  </si>
  <si>
    <t>75 Rue des Ducs de Bar</t>
  </si>
  <si>
    <t>IMB/55029/X/01ER</t>
  </si>
  <si>
    <t>110 a 114 Rue de Véel</t>
  </si>
  <si>
    <t>FIS0000330457</t>
  </si>
  <si>
    <t>23 a 27 Rue de Naga</t>
  </si>
  <si>
    <t>FIS0000334434</t>
  </si>
  <si>
    <t>1 à 7 Rue de Jard</t>
  </si>
  <si>
    <t>FIS0000334441</t>
  </si>
  <si>
    <t>185A Route De Vienne</t>
  </si>
  <si>
    <t>IMB/69388/X/00AW</t>
  </si>
  <si>
    <t>185B Route De Vienne</t>
  </si>
  <si>
    <t>185C Route De Vienne</t>
  </si>
  <si>
    <t>41 Rue des Farges</t>
  </si>
  <si>
    <t>IMB/69385/C/00L7</t>
  </si>
  <si>
    <t>88 Rue Bataille</t>
  </si>
  <si>
    <t>IMB/69388/C/A03C</t>
  </si>
  <si>
    <t>6B Impasse des Chalets</t>
  </si>
  <si>
    <t>IMB/69387/C/00F8</t>
  </si>
  <si>
    <t>213C Rue de Gerland</t>
  </si>
  <si>
    <t>IMB/69387/X/01G9</t>
  </si>
  <si>
    <t>6 Rue Hugues Guérin</t>
  </si>
  <si>
    <t>IMB/69388/C/A1ON</t>
  </si>
  <si>
    <t>8 Rue du Point du Jour</t>
  </si>
  <si>
    <t>IMB/70550/X/01T4</t>
  </si>
  <si>
    <t>4-6 Rue du Point du Jour</t>
  </si>
  <si>
    <t>FIS0000323486</t>
  </si>
  <si>
    <t>10A - 10B Rue du Point du Jour</t>
  </si>
  <si>
    <t>FIS0000335541</t>
  </si>
  <si>
    <t>12 A-12B-14A-14B Rue du Point du Jour</t>
  </si>
  <si>
    <t>FIS0000335542</t>
  </si>
  <si>
    <t>42 Rue Saint-Georges</t>
  </si>
  <si>
    <t>IMB/70550/X/01LK</t>
  </si>
  <si>
    <t>1A-B  Rue de Barboilloz et 2 Rue du Point du Jour</t>
  </si>
  <si>
    <t>IMB/70550/X/01OG</t>
  </si>
  <si>
    <t>11 a 25 Rue de Gerlingen et 3-5 Boulevard Kennedy</t>
  </si>
  <si>
    <t>IMB/70550/X/02I6</t>
  </si>
  <si>
    <t>38 Rue Raulin</t>
  </si>
  <si>
    <t>IMB/69387/C/014H</t>
  </si>
  <si>
    <t>129 Route de Vienne</t>
  </si>
  <si>
    <t>IMB/69388/C/A2MJ</t>
  </si>
  <si>
    <t>280 Avenue Berthelot</t>
  </si>
  <si>
    <t>IMB/69388/C/A05I</t>
  </si>
  <si>
    <t>11 Rue Mercière</t>
  </si>
  <si>
    <t>IMB/69382/C/01DY</t>
  </si>
  <si>
    <t>28 Rue Bancel</t>
  </si>
  <si>
    <t>IMB/69387/C/01FZ</t>
  </si>
  <si>
    <t>2-4-6 Rue de l'Ancien Octroi</t>
  </si>
  <si>
    <t>FIS0000336098</t>
  </si>
  <si>
    <t>3 a 9 Rue de Gerlingen</t>
  </si>
  <si>
    <t>FIS0000323459</t>
  </si>
  <si>
    <t>1-3-5A-5B Rue du Grand Grésil</t>
  </si>
  <si>
    <t>FIS0000323484</t>
  </si>
  <si>
    <t>1 Rue du Point du Jour et 8-10 Rue de l'Ancien Octroi</t>
  </si>
  <si>
    <t>FIS0000327625</t>
  </si>
  <si>
    <t>86 Chemin de Choulans</t>
  </si>
  <si>
    <t>IMB/69385/C/00S3</t>
  </si>
  <si>
    <t>16 18 Rue George Gouy</t>
  </si>
  <si>
    <t>FIS0000283584</t>
  </si>
  <si>
    <t>31 B Rue Villon</t>
  </si>
  <si>
    <t>IMB/69388/C/1130</t>
  </si>
  <si>
    <t>75 Rue Pré Gaudry</t>
  </si>
  <si>
    <t>IMB/69387/C/A0QL</t>
  </si>
  <si>
    <t>22 Rue des Girondins</t>
  </si>
  <si>
    <t>IMB/69387/C/A0GV</t>
  </si>
  <si>
    <t>5 Rue Domer</t>
  </si>
  <si>
    <t>IMB/69387/C/00GP</t>
  </si>
  <si>
    <t>5 RUE DES CRETS</t>
  </si>
  <si>
    <t>IMB/01053/X/XXX4</t>
  </si>
  <si>
    <t>16 RUE LOUISE CHEVRIER</t>
  </si>
  <si>
    <t>IMB/01053/C/037I</t>
  </si>
  <si>
    <t>NANCY</t>
  </si>
  <si>
    <t>108 A ET 108 B AVENUE DU GENERAL LECLERC</t>
  </si>
  <si>
    <t>FIS0000295559</t>
  </si>
  <si>
    <t>8 ET 10 RUE DU BEAUJOLAIS</t>
  </si>
  <si>
    <t>FIS0000104245</t>
  </si>
  <si>
    <t>8 RUE DE CHALADES</t>
  </si>
  <si>
    <t>IMB/54578/C/00JX</t>
  </si>
  <si>
    <t>2 ET 4 IMPASSE DES VOSGES</t>
  </si>
  <si>
    <t>FIS0000108986</t>
  </si>
  <si>
    <t>23 BOULEVARD DU DOCTEUR CATTENOZ</t>
  </si>
  <si>
    <t>IMB/54578/C/02TN</t>
  </si>
  <si>
    <t>15 BOULEVARD DU DOCTEUR CATTENOZ</t>
  </si>
  <si>
    <t>IMB/54578/C/02QG</t>
  </si>
  <si>
    <t>6 IMPASSE DES VOSGES</t>
  </si>
  <si>
    <t>IMB/54578//C/00US</t>
  </si>
  <si>
    <t>8-10-12 RUE DU VIVARAIS</t>
  </si>
  <si>
    <t>FIS0000110746</t>
  </si>
  <si>
    <t>17-19 RUE DU DOCTEUR CATTENOZ</t>
  </si>
  <si>
    <t>FIS0000296241</t>
  </si>
  <si>
    <t>9-11 RUE BARON BOUVIER</t>
  </si>
  <si>
    <t>FIS0000326515</t>
  </si>
  <si>
    <t>66 A 72 RUE BARON BOUVIER</t>
  </si>
  <si>
    <t>FIS0000323489</t>
  </si>
  <si>
    <t>64-64BIS RUE BARON BOUVIER</t>
  </si>
  <si>
    <t>FIS0000336101</t>
  </si>
  <si>
    <t>20-24 RUE BARON BOUVIER</t>
  </si>
  <si>
    <t>FIS0000327645</t>
  </si>
  <si>
    <t>12 Quai Claude Bernard</t>
  </si>
  <si>
    <t>IMB/69387/C/004L</t>
  </si>
  <si>
    <t>20A Rue Jeunet</t>
  </si>
  <si>
    <t>IMB/69385/X/00XQ</t>
  </si>
  <si>
    <t>3 Rue Soufflot</t>
  </si>
  <si>
    <t>IMB/69385/C/01RS</t>
  </si>
  <si>
    <t>7, 9 Rue Commandant Caroline Aigle</t>
  </si>
  <si>
    <t>FIS0000335772</t>
  </si>
  <si>
    <t>7 Rue Smith</t>
  </si>
  <si>
    <t>IMB/69382/C/00Y5</t>
  </si>
  <si>
    <t>5 Rue Grenette</t>
  </si>
  <si>
    <t>IMB/69387/C/A07K</t>
  </si>
  <si>
    <t>16 RUE BECHEVELIN</t>
  </si>
  <si>
    <t>IMB/69387/C/01GN</t>
  </si>
  <si>
    <t>20 Rue des Jasmins</t>
  </si>
  <si>
    <t>IMB/69388/C/A1HW</t>
  </si>
  <si>
    <t>4 RUE JOANNES DREVET</t>
  </si>
  <si>
    <t>IMB/69382/C/00T8</t>
  </si>
  <si>
    <t>11 Rue Docteur Armand Gélibert</t>
  </si>
  <si>
    <t>IMB/69388/C/0617</t>
  </si>
  <si>
    <t>DARDILLY</t>
  </si>
  <si>
    <t>1 Chemin Charbonnier</t>
  </si>
  <si>
    <t>FIS0000336927</t>
  </si>
  <si>
    <t>CHARBONNIERES</t>
  </si>
  <si>
    <t>69-71 Chemin Caron</t>
  </si>
  <si>
    <t>IMB/69044/X/00BF</t>
  </si>
  <si>
    <t>8B Rue Victor de Laprade</t>
  </si>
  <si>
    <t>IMB/69388/C/A12D</t>
  </si>
  <si>
    <t>23 Rue de Toulon</t>
  </si>
  <si>
    <t>IMB/69387/C/00CS</t>
  </si>
  <si>
    <t>152 Route de Vienne</t>
  </si>
  <si>
    <t>IMB/69388/C/A2E9</t>
  </si>
  <si>
    <t>74 Route de Vienne</t>
  </si>
  <si>
    <t>IMB/69387/C/00EL</t>
  </si>
  <si>
    <t>3 R du Lt-Colonel Girard</t>
  </si>
  <si>
    <t>IMB/69387/C/A0M0</t>
  </si>
  <si>
    <t>27-29 RUE DU BEAUJOLAIS</t>
  </si>
  <si>
    <t>FIS0000146444</t>
  </si>
  <si>
    <t>36 RUE DU BEAUJOLAIS</t>
  </si>
  <si>
    <t>IMB/54547/C/01SL</t>
  </si>
  <si>
    <t>38 RUE DU BEAUJOLAIS</t>
  </si>
  <si>
    <t>IMB/54547/C/0009</t>
  </si>
  <si>
    <t>19 RUE SERPENTE</t>
  </si>
  <si>
    <t>IMB/70550/X/01KC</t>
  </si>
  <si>
    <t>9 RUE SAINT-GEORGES</t>
  </si>
  <si>
    <t>IMB/70550/X/01IR</t>
  </si>
  <si>
    <t>111 RUE BARON BOUVIER</t>
  </si>
  <si>
    <t>IMB/70550/X/02IL</t>
  </si>
  <si>
    <t>100 RUE BARON BOUVIER</t>
  </si>
  <si>
    <t>IMB/70550/X/022B</t>
  </si>
  <si>
    <t>12 RUE DE LA HALLE / 2 IMPASSE DE LA HALLE</t>
  </si>
  <si>
    <t>FIS0000329913</t>
  </si>
  <si>
    <t>17 RUE D'ALSACE-LORRAINE</t>
  </si>
  <si>
    <t xml:space="preserve">IMB/70550/X/013J </t>
  </si>
  <si>
    <t>27 RUE D'ALSACE-LORRAINE</t>
  </si>
  <si>
    <t xml:space="preserve">IMB/70550/X/013K </t>
  </si>
  <si>
    <t>36 RUE DE L'AIGLE NOIR</t>
  </si>
  <si>
    <t xml:space="preserve">IMB/70550/X/00W8 </t>
  </si>
  <si>
    <t>32 RUE DE L'AIGLE NOIR</t>
  </si>
  <si>
    <t xml:space="preserve">IMB/70550/X/00W9 </t>
  </si>
  <si>
    <t>63-65 AVENUE ARISTIDE BRIAND</t>
  </si>
  <si>
    <t>FIS0000327512</t>
  </si>
  <si>
    <t>9-11-13 RUE BARBOILLOZ</t>
  </si>
  <si>
    <t xml:space="preserve">FIS0000336099 </t>
  </si>
  <si>
    <t>43 RUE BARON BOUVIER ET 2 RUE MIROUDOT SAINT-FERJEUX</t>
  </si>
  <si>
    <t>FIS0000338294</t>
  </si>
  <si>
    <t>4-6 RUE DES BALCONS FLEURIES</t>
  </si>
  <si>
    <t>FIS0000327640</t>
  </si>
  <si>
    <t>1 ALLEE DE VENISE</t>
  </si>
  <si>
    <t>IMB/54547C/00BP</t>
  </si>
  <si>
    <t>88 Rue Sébastien Gryphe</t>
  </si>
  <si>
    <t>IMB/69387/C/01CJ</t>
  </si>
  <si>
    <t>14, 16 Rue des Anges</t>
  </si>
  <si>
    <t>IMB/69385/C/0141</t>
  </si>
  <si>
    <t>30 Rue Séguin</t>
  </si>
  <si>
    <t>IMB/69382/C/00XT</t>
  </si>
  <si>
    <t>5, 7 Rue du Rhône</t>
  </si>
  <si>
    <t>IMB/69387/X/01DN</t>
  </si>
  <si>
    <t>110 AVENUE DU GENERAL LECLERC</t>
  </si>
  <si>
    <t>IMB/54547/C/00JJ</t>
  </si>
  <si>
    <t>25 RUE DU BEAUJOLAIS</t>
  </si>
  <si>
    <t>IMB/54547/C/019M</t>
  </si>
  <si>
    <t>42-44 RUE DU DOCTEUR CALMETTE</t>
  </si>
  <si>
    <t>FIS0000204245</t>
  </si>
  <si>
    <t>6 RUE LEON BLUM</t>
  </si>
  <si>
    <t>IMB/54547/C/006E</t>
  </si>
  <si>
    <t>17-19 AVENUE DU MARON</t>
  </si>
  <si>
    <t>FIS0000322537</t>
  </si>
  <si>
    <t>7 RUE NOTRE DAME DES PAUVRES / 1-3 CHEMIN DU COTEAU</t>
  </si>
  <si>
    <t>FIS0000128488</t>
  </si>
  <si>
    <t>3 Rue Jean Morgon</t>
  </si>
  <si>
    <t>IMB/01053/C/01QR</t>
  </si>
  <si>
    <t>2 Avenue Porte de Lyon Batiment A (Aile Gauche / Droite)</t>
  </si>
  <si>
    <t>FISXXXXX1</t>
  </si>
  <si>
    <t>3 Avenue Porte de Lyon Batiment B (Aile Gauche / Droite)</t>
  </si>
  <si>
    <t>FISXXXXX2</t>
  </si>
  <si>
    <t>1 Square Verdun Eer 10 Avenue de la Victoire</t>
  </si>
  <si>
    <t>FIS0000336293</t>
  </si>
  <si>
    <t>Garguantua / Parsonges</t>
  </si>
  <si>
    <t>FISXXXXX3</t>
  </si>
  <si>
    <t>23 Quai Perrache</t>
  </si>
  <si>
    <t>IMB/69382/C/009Z</t>
  </si>
  <si>
    <t>16 Rue Benoist Mary</t>
  </si>
  <si>
    <t>IMB/69385/C/016Z</t>
  </si>
  <si>
    <t>79 Avenue des Frères Lumière</t>
  </si>
  <si>
    <t>IMB/69388/C/0507</t>
  </si>
  <si>
    <t>13B Rue Stéphane Coignet</t>
  </si>
  <si>
    <t>IMB/69388/C/A27B</t>
  </si>
  <si>
    <t>110 Rue Montesquieu</t>
  </si>
  <si>
    <t>IMB/69387/C/00Y3</t>
  </si>
  <si>
    <t>5 Rue des Archers</t>
  </si>
  <si>
    <t>IMB/69382/C/01AU</t>
  </si>
  <si>
    <t>104 Rue de Laennec</t>
  </si>
  <si>
    <t>IMB/69388/C/A0M2</t>
  </si>
  <si>
    <t>8 RUE LEBLOND</t>
  </si>
  <si>
    <t>IMB/70550/X/01EC</t>
  </si>
  <si>
    <t>8 RUE DE LA HALLE - 2 IMPASSE LESIGNE</t>
  </si>
  <si>
    <t>FIS0000322946</t>
  </si>
  <si>
    <t>1-3 RUE DU PALAIS</t>
  </si>
  <si>
    <t>FIS0000316948</t>
  </si>
  <si>
    <t>14 Bis RUE GEORGES CLEMENCEAU</t>
  </si>
  <si>
    <t>IMB/54578/C/C/0264</t>
  </si>
  <si>
    <t>13-15 RUE MAURICE ANDRE</t>
  </si>
  <si>
    <t>FIS0000332763</t>
  </si>
  <si>
    <t>2 RUE DE LUDRES</t>
  </si>
  <si>
    <t>IMB/54547/C/0004</t>
  </si>
  <si>
    <t>30 BOULEVARD DE BAUDRICOURT</t>
  </si>
  <si>
    <t>IMB/54578/C/02UK</t>
  </si>
  <si>
    <t>2 Rue des Maronniers</t>
  </si>
  <si>
    <t>IMB/69382/C/00LQ</t>
  </si>
  <si>
    <t>50 rue Tramassac</t>
  </si>
  <si>
    <t>IMB/69385/C/01S7</t>
  </si>
  <si>
    <t>42 Rue du Doyenné</t>
  </si>
  <si>
    <t>IMB/69385/C/01OE</t>
  </si>
  <si>
    <t>11 RUE DU DOCTEUR GADOL</t>
  </si>
  <si>
    <t>IMB/54547/C/01GA</t>
  </si>
  <si>
    <t>1 RUE DU DOCTEUR GADOL</t>
  </si>
  <si>
    <t>IMB/54547/C/01TQ</t>
  </si>
  <si>
    <t>47 AVENUE JEAN JAURES</t>
  </si>
  <si>
    <t>IMB/54547/C/00T0</t>
  </si>
  <si>
    <t>15-17 RUE LEON BLUM</t>
  </si>
  <si>
    <t>FIS0000204227</t>
  </si>
  <si>
    <t>ECULLY</t>
  </si>
  <si>
    <t>3 Moulin Berger</t>
  </si>
  <si>
    <t>IMB/69081/C/010O</t>
  </si>
  <si>
    <t>CHAMPAGNE</t>
  </si>
  <si>
    <t>4 et 4 Bis Rue du Pavé</t>
  </si>
  <si>
    <t>FIS0000336164</t>
  </si>
  <si>
    <t>10-12 RUE DU PALAIS</t>
  </si>
  <si>
    <t>FIS0000318295</t>
  </si>
  <si>
    <t>11 RUE DE LA HALLE</t>
  </si>
  <si>
    <t>IMB/70550/X/01JW</t>
  </si>
  <si>
    <t>4 RUE MIROUDOT SAINT-FERJEUX</t>
  </si>
  <si>
    <t>IMB/70550/X/XXXX</t>
  </si>
  <si>
    <t>4 RUE D'ALSACE LORRAINE</t>
  </si>
  <si>
    <t>IMB/70550/X/012L</t>
  </si>
  <si>
    <t>5 Espace Henry Vallée</t>
  </si>
  <si>
    <t>30 Rue du Bœuf</t>
  </si>
  <si>
    <t>IMB/69385/C/01NJ</t>
  </si>
  <si>
    <t>10 Rue des Marronniers</t>
  </si>
  <si>
    <t>IMB/69382/C/00LX</t>
  </si>
  <si>
    <t>52,54,56 Rue St Georges</t>
  </si>
  <si>
    <t>IMB/69385/C/01G9</t>
  </si>
  <si>
    <t>24 Rue Général Gouraud</t>
  </si>
  <si>
    <t>IMB/69388/C/A2CZ</t>
  </si>
  <si>
    <t>11 Rue Santos-Dumont</t>
  </si>
  <si>
    <t>IMB/69388/C/0889</t>
  </si>
  <si>
    <t>22 Avenue Barthélemy Buyer</t>
  </si>
  <si>
    <t>IMB/69389/C/0178</t>
  </si>
  <si>
    <t xml:space="preserve"> 18 Quai Tilsitt</t>
  </si>
  <si>
    <t>IMB/69382/C/01JV</t>
  </si>
  <si>
    <t>20 RUE ROGER SALENGRO</t>
  </si>
  <si>
    <t>IMB/70550/X/02NJ</t>
  </si>
  <si>
    <t>3 RUE DES URSULINES</t>
  </si>
  <si>
    <t>IMB/70550/X/0120</t>
  </si>
  <si>
    <t>3 ET 3B IMPASSE SAINT-VINCENT-DE-PAUL</t>
  </si>
  <si>
    <t xml:space="preserve">FIS0000317933 </t>
  </si>
  <si>
    <t>6 RUE DE LA HALLE</t>
  </si>
  <si>
    <t>IMB/70550/X/01IC</t>
  </si>
  <si>
    <t>74 A à D RUE BARON BOUVIER</t>
  </si>
  <si>
    <t xml:space="preserve">FIS0000329961 </t>
  </si>
  <si>
    <t>A</t>
  </si>
  <si>
    <t>9 RUE DU PALAIS</t>
  </si>
  <si>
    <t>IMB/70550/X/01H2</t>
  </si>
  <si>
    <t>B</t>
  </si>
  <si>
    <t>78 A 82 RUE BARON BOUVIER</t>
  </si>
  <si>
    <t xml:space="preserve">FIS0000318097 </t>
  </si>
  <si>
    <t>20-100 ALLEE DES PAULIERS &amp; 32-46-53 ALLEE DES VANNIERS &amp;485 AVENUE PAUL MULLER &amp; 27 ALLEE DES CHAUFOURNIERS</t>
  </si>
  <si>
    <t>FIS0000301701</t>
  </si>
  <si>
    <t>9 RUE ALBERT 1er</t>
  </si>
  <si>
    <t>IMB/54578/C/01LP</t>
  </si>
  <si>
    <t>18 CUERS</t>
  </si>
  <si>
    <t>FISXXXXXX</t>
  </si>
  <si>
    <t>185A, 185B, 185C Route de vienne</t>
  </si>
  <si>
    <t>FIS0000341421</t>
  </si>
  <si>
    <t>1 RUE DE GERLINGEN</t>
  </si>
  <si>
    <t>IMB/70550/X/02HE</t>
  </si>
  <si>
    <t>2 RUE LOUIS PAQUET</t>
  </si>
  <si>
    <t>IMB/70550/X/02IM</t>
  </si>
  <si>
    <t>5 A 11 RUE DES BALCONS FLEURIS</t>
  </si>
  <si>
    <t xml:space="preserve">FIS0000340225 </t>
  </si>
  <si>
    <t>4-6 RUE DE GERLINGEN + 1-3 RUE DES BALCONS FLEURIS</t>
  </si>
  <si>
    <t xml:space="preserve">FIS0000340226 </t>
  </si>
  <si>
    <t>95 RUE DE VILLERS</t>
  </si>
  <si>
    <t>IMB/54547/C/011U</t>
  </si>
  <si>
    <t>34 RUE DE BAUDRICOURT</t>
  </si>
  <si>
    <t>IMB/54578/C/02VQ</t>
  </si>
  <si>
    <t>1 3 5 AVENUE JEAN JAURES - 163 161 159 AVENUE DU GENERAL LECLERC - 2 RUE DU DOCTEUR GODOL</t>
  </si>
  <si>
    <t>FIS0000204225</t>
  </si>
  <si>
    <t>3 PLACE SAINTE-CATHERINE</t>
  </si>
  <si>
    <t>IMB/55029/X/03JC</t>
  </si>
  <si>
    <t>3 ROUTE DE BEHONNE</t>
  </si>
  <si>
    <t>IMB/55029/X/02IY</t>
  </si>
  <si>
    <t>47 Rue Benoit Bennier</t>
  </si>
  <si>
    <t>IMB/69044/X/004R</t>
  </si>
  <si>
    <t>C</t>
  </si>
  <si>
    <t>100 Route de Paris</t>
  </si>
  <si>
    <t>IMB/69044/X/00LS</t>
  </si>
  <si>
    <t>1 Bis Rue Louis Juttet</t>
  </si>
  <si>
    <t>IMB/69040/X/00HX</t>
  </si>
  <si>
    <t>6 RUE DU GENERAL FRERE</t>
  </si>
  <si>
    <t>IMB/54547/C/0133</t>
  </si>
  <si>
    <t>5 AVENUE DU GENERAL LECLERC</t>
  </si>
  <si>
    <t>IMB/54547/C/00TU</t>
  </si>
  <si>
    <t>6-8-8B RUE D'AQUITAINE</t>
  </si>
  <si>
    <t>10-12 RUE D'AQUITAINE</t>
  </si>
  <si>
    <t>14-16 RUE D'AQUITAINE</t>
  </si>
  <si>
    <t>18-20 RUE D'AQUITAINE</t>
  </si>
  <si>
    <t>15 Rue de la Madeleine</t>
  </si>
  <si>
    <t>IMB/69387/C/008J</t>
  </si>
  <si>
    <t>223 Rue Marcel Merieux</t>
  </si>
  <si>
    <t>IMB/69387/C/A0OL</t>
  </si>
  <si>
    <t>112 GR de la Guillotière</t>
  </si>
  <si>
    <t>IMB/69387/C/016V</t>
  </si>
  <si>
    <t>163 Avenue Berthelot</t>
  </si>
  <si>
    <t>IMB/69387/C/01K6</t>
  </si>
  <si>
    <t>111 Rue Sébastien Gryphe</t>
  </si>
  <si>
    <t>IMB/69387/C/01CP</t>
  </si>
  <si>
    <t>6-8 RUE D'ALSACE</t>
  </si>
  <si>
    <t>10-12 RUE D'ALSACE</t>
  </si>
  <si>
    <t>FIS0000124942</t>
  </si>
  <si>
    <t>103 AVENUE DU GENERAL LECLERC</t>
  </si>
  <si>
    <t>IMB/54547/C/01TM</t>
  </si>
  <si>
    <t>1-3-5 AVENUE DU MARON</t>
  </si>
  <si>
    <t>FIS0000326467</t>
  </si>
  <si>
    <t>76 AVENUE JEAN JAURES</t>
  </si>
  <si>
    <t>IMB/54547/C/0051</t>
  </si>
  <si>
    <t>35 RUE VICTOR BASCH</t>
  </si>
  <si>
    <t>IMB/54547/C/01NV</t>
  </si>
  <si>
    <t>16 RUE VICTOR PROUVE</t>
  </si>
  <si>
    <t>IMB/54257/X/003H</t>
  </si>
  <si>
    <t>52 BOULEVARD DES FLANDRES</t>
  </si>
  <si>
    <t>11B RUE DU BREUIL - 8 RUE GEORGES GENOUX</t>
  </si>
  <si>
    <t xml:space="preserve">FIS0000336288 </t>
  </si>
  <si>
    <t>16 RUE GEORGES GENOUX</t>
  </si>
  <si>
    <t>IMB/70550/X/017X</t>
  </si>
  <si>
    <t>LIMONEST</t>
  </si>
  <si>
    <t>77 ROUTE DE BELLEVUE</t>
  </si>
  <si>
    <t>IMB/69116/X/0078</t>
  </si>
  <si>
    <t>SAINT DIDIER</t>
  </si>
  <si>
    <t>13 ROUTE DE CHAMPAGNE</t>
  </si>
  <si>
    <t>IMB/69194/X/00WF</t>
  </si>
  <si>
    <t>3 RUE VENDEMIAIRE</t>
  </si>
  <si>
    <t>IMB/70550/X/016U</t>
  </si>
  <si>
    <t>3 RUE BARON BOUVIER - 4 RUE DU CHATELET</t>
  </si>
  <si>
    <t>47 GRANDE RUE - 2 RUE GUSTAVE LEMAIRE</t>
  </si>
  <si>
    <t>FIS0000338173</t>
  </si>
  <si>
    <t>7 BIS AVENUE GENERAL LECLERC</t>
  </si>
  <si>
    <t>IMB/54547/C/00Y8</t>
  </si>
  <si>
    <t>65 GRANDE RUE</t>
  </si>
  <si>
    <t>IMB/54257/X/008D</t>
  </si>
  <si>
    <t>FRANCHEVILLE</t>
  </si>
  <si>
    <t>40 Chemin du Fort</t>
  </si>
  <si>
    <t>IMB/69089/X/00FI</t>
  </si>
  <si>
    <t>TASSIN</t>
  </si>
  <si>
    <t>49 Rue Professeur Depéret</t>
  </si>
  <si>
    <t>IMB/69244/C/011B</t>
  </si>
  <si>
    <t>1-14 Allée des Tulipiers</t>
  </si>
  <si>
    <t>FIS0000336490</t>
  </si>
  <si>
    <t>Retard dû à une demande de complément d'information</t>
  </si>
  <si>
    <t>67 Grande Rue</t>
  </si>
  <si>
    <t>IMB/69089/X/00T7</t>
  </si>
  <si>
    <t>46Bis Route du Bruissin</t>
  </si>
  <si>
    <t>IMB/69089/X/01K9</t>
  </si>
  <si>
    <t>9 Rue du Bochu</t>
  </si>
  <si>
    <t>IMB/69089/X/0046</t>
  </si>
  <si>
    <t>9 Rue de la Thibaudière</t>
  </si>
  <si>
    <t>IMB/69387/C/009B</t>
  </si>
  <si>
    <t>69 Rue de Marseille</t>
  </si>
  <si>
    <t>IMB/69387/C/00BQ</t>
  </si>
  <si>
    <t>10 RUE DE LA MAIRIE</t>
  </si>
  <si>
    <t>IMB/69040/X/00JX</t>
  </si>
  <si>
    <t>46 Avenue Lanessan</t>
  </si>
  <si>
    <t>IMB/69040/X/00G9</t>
  </si>
  <si>
    <t>6 Rue Simon Buisson</t>
  </si>
  <si>
    <t>IMB/69040/X/00RO</t>
  </si>
  <si>
    <t>73 Rue Victor Hugo</t>
  </si>
  <si>
    <t>IMB/69040/X/0163</t>
  </si>
  <si>
    <t>1-3-5 ALLEE DE SAVOIE</t>
  </si>
  <si>
    <t>FIS0000283564</t>
  </si>
  <si>
    <t>1-2 RUE CARNOT</t>
  </si>
  <si>
    <t>FIS0000339715</t>
  </si>
  <si>
    <t>1-3-5-7 IMPASSE DE TURIN &amp; 1-3-5 IMPASSE DE PARME &amp; 2-4 RUE DE TURIN</t>
  </si>
  <si>
    <t>FIS0000XXXXXX</t>
  </si>
  <si>
    <t>16 rue de la douline et 21 rue de la mairie</t>
  </si>
  <si>
    <t>FIS0000336589</t>
  </si>
  <si>
    <t>11_11A_rue_de_L'église</t>
  </si>
  <si>
    <t>43_A_Moulin_Got</t>
  </si>
  <si>
    <t>IMB/69089/X/01N5</t>
  </si>
  <si>
    <t>121 Voie Romaine</t>
  </si>
  <si>
    <t>4 Chemins des Chaux  colonne rampante</t>
  </si>
  <si>
    <t>4 Chemins des Chaux  IMB 1</t>
  </si>
  <si>
    <t>IMB/69089/X/XXX1</t>
  </si>
  <si>
    <t>4 Chemins des Chaux  IMB 2</t>
  </si>
  <si>
    <t>IMB/69089/X/XXX2</t>
  </si>
  <si>
    <t>17 Rue de la Garenne</t>
  </si>
  <si>
    <t>IMB/69385/C/002H</t>
  </si>
  <si>
    <t>19 Rue de la Garenne</t>
  </si>
  <si>
    <t>IMB/69385/S/002I</t>
  </si>
  <si>
    <t>18 - 18 Bis Avenue du Général de Gaulle</t>
  </si>
  <si>
    <t>FIS0000343023</t>
  </si>
  <si>
    <t>333 Route de Bellevue</t>
  </si>
  <si>
    <t>IMB/69116/X/006K</t>
  </si>
  <si>
    <t>6 Rue Maxime Lalouette</t>
  </si>
  <si>
    <t>IMB/69040/X/00L2</t>
  </si>
  <si>
    <t>1-3-5-7-9 RUE DE VENISE &amp; 2-4-6-8-10 ALLEE DE VENISE</t>
  </si>
  <si>
    <t>FIS0000305492</t>
  </si>
  <si>
    <t>retard car pas pris en compte par Géon Lisp - oublie</t>
  </si>
  <si>
    <t>1-2-3-4 PLACE DE TREVES</t>
  </si>
  <si>
    <t>FIS0000305688</t>
  </si>
  <si>
    <t>2-4-6-8-10-12-14 RUE DE PARME</t>
  </si>
  <si>
    <t>FIS0000305525</t>
  </si>
  <si>
    <t>4-6-8-10-12 RUE DE LISBONNE</t>
  </si>
  <si>
    <t>FIS0000305717</t>
  </si>
  <si>
    <t>14 Chemin du Siroux</t>
  </si>
  <si>
    <t>IMB/69044/X/00SS</t>
  </si>
  <si>
    <t>55 Rue de la Thibaudière</t>
  </si>
  <si>
    <t>IMB/69387/C/00A8</t>
  </si>
  <si>
    <t>18 GR de la Guillotière</t>
  </si>
  <si>
    <t>IMB/69387/C/015O</t>
  </si>
  <si>
    <t>76 Cours Gambetta</t>
  </si>
  <si>
    <t>IMB/69387/C/00MU</t>
  </si>
  <si>
    <t>1_2_3_4_Impasse_des_Malettes</t>
  </si>
  <si>
    <t>FIS0000336930</t>
  </si>
  <si>
    <t>58 Chemin des Hermières</t>
  </si>
  <si>
    <t>IMB/69089/X/017R</t>
  </si>
  <si>
    <t>2 Chemin Marlot</t>
  </si>
  <si>
    <t>IMB/69089/X/018P</t>
  </si>
  <si>
    <t>1A-1B Rue du Chanoine Pieron</t>
  </si>
  <si>
    <t>FIS0000286988</t>
  </si>
  <si>
    <t>4-6A-6B-8A-8B-10A-10B-12A-12B ALLEE DE FRIBOURG &amp; 1 PLACE DE FRIBOURG</t>
  </si>
  <si>
    <t>FIS0000305684</t>
  </si>
  <si>
    <t>10-11-12-13-14 RUE DU Portugal</t>
  </si>
  <si>
    <t>FIS0000305527</t>
  </si>
  <si>
    <t>9-11 RUE DU FLORENCE &amp; 2 RUE DE L'ARNO</t>
  </si>
  <si>
    <t>FIS0000305540</t>
  </si>
  <si>
    <t>2-4-6 RUE DES CHALADES ET 122 BOULEVARD DE VALONNIERE</t>
  </si>
  <si>
    <t>FIS0000336017</t>
  </si>
  <si>
    <t>133 AVENUE ANDRE MALRAUX</t>
  </si>
  <si>
    <t>IMB/54578/C/027M</t>
  </si>
  <si>
    <t>1-3-5-7 RUE DE FLORENCE</t>
  </si>
  <si>
    <t>FIS0000305541</t>
  </si>
  <si>
    <t>103 GR de la Guillotière</t>
  </si>
  <si>
    <t>IMB/69387/C/016P</t>
  </si>
  <si>
    <t>21, 23 Rue Claude Boyer-4, 4B Rue Clair Tisseur</t>
  </si>
  <si>
    <t>FIS0000322839</t>
  </si>
  <si>
    <t>6 Rue du Petit David</t>
  </si>
  <si>
    <t>IMB/69382/C/01GR</t>
  </si>
  <si>
    <t>113 GR de la Guillotière</t>
  </si>
  <si>
    <t>IMB/69387/C/016W</t>
  </si>
  <si>
    <t>13 Rue Claude Boyer</t>
  </si>
  <si>
    <t>IMB/69387/C/0054</t>
  </si>
  <si>
    <t>1 RUE D'Italie &amp; 2-4-6 PLACE DE BRETAGNE</t>
  </si>
  <si>
    <t>FIS0000305690</t>
  </si>
  <si>
    <t>2 ALLEE MONDORF LES BAINS 4-6-8-10 ALLEE LES BAINS 1-2-3-4 RUE DU  Luxembourg</t>
  </si>
  <si>
    <t>FIS0000307879</t>
  </si>
  <si>
    <t>108 AVENUE DU GENERAL LECLERC</t>
  </si>
  <si>
    <t>IMB/54578/C/026K</t>
  </si>
  <si>
    <t>125 AVENUE JEAN JAURES</t>
  </si>
  <si>
    <t>IMB/54547/X/0320</t>
  </si>
  <si>
    <t>20 AVENUE DU GENERAL LECLERC</t>
  </si>
  <si>
    <t>IMB/54547/C/00DD</t>
  </si>
  <si>
    <t>28 BOULEVARD DE BAUDRICOURT</t>
  </si>
  <si>
    <t>IMB/54578/C/02U7</t>
  </si>
  <si>
    <t>3 ALLEE DES TILLEULS</t>
  </si>
  <si>
    <t>IMB/54257/X/003R</t>
  </si>
  <si>
    <t>36 BOULEVARD DE BARDRICOURT</t>
  </si>
  <si>
    <t>IMB/54578/C/02VP</t>
  </si>
  <si>
    <t>38 AVENUE FRANCELANORD</t>
  </si>
  <si>
    <t xml:space="preserve">IMB/54578/C/02PK </t>
  </si>
  <si>
    <t>96 RUE MORLAIX</t>
  </si>
  <si>
    <t>IMB/54257/X/00UJ</t>
  </si>
  <si>
    <t>BESANCON</t>
  </si>
  <si>
    <t>138 RUE DE BELFORT</t>
  </si>
  <si>
    <t>IMB/25056/C/07TM</t>
  </si>
  <si>
    <t>22-24-36-28-30 PLACE DES LUMIERES</t>
  </si>
  <si>
    <t>FIS0000323879</t>
  </si>
  <si>
    <t>13 Rue du Bocage</t>
  </si>
  <si>
    <t>IMB/69388/C/A0CO</t>
  </si>
  <si>
    <t>198 Route de Vienne</t>
  </si>
  <si>
    <t>IMB/69388/C/A1EE</t>
  </si>
  <si>
    <t>24 AVENUE DU GENERAL LECLERC</t>
  </si>
  <si>
    <t>IMB/54547/C/00XH</t>
  </si>
  <si>
    <t>117 AVENUE JEAN JAURES</t>
  </si>
  <si>
    <t>IMB/54547/C/01O2</t>
  </si>
  <si>
    <t>121 AVENUE JEAN JAURES</t>
  </si>
  <si>
    <t>IMB/54547/C/01F6</t>
  </si>
  <si>
    <t>115 AVENUE JEAN JAURES</t>
  </si>
  <si>
    <t>IMB/54547/C/01O1</t>
  </si>
  <si>
    <t>37 RUE GEOGRES CLEMENCEAU</t>
  </si>
  <si>
    <t>IMB/54578/C/027O</t>
  </si>
  <si>
    <t>56 A-B-C &amp; 58 D-E &amp; 58 Bis F-G-H RUE DE CHALEUZEULE</t>
  </si>
  <si>
    <t>FIS0000278313</t>
  </si>
  <si>
    <t>39 A-B-C-D-E CHEMIN DU VERNOIS</t>
  </si>
  <si>
    <t>FIS0000296366</t>
  </si>
  <si>
    <t>29 A-B-C-D-E AVENUE DE LA VAITE</t>
  </si>
  <si>
    <t>FIS0000293936</t>
  </si>
  <si>
    <t>21 A-B AVENUE DE LA VAITE</t>
  </si>
  <si>
    <t>FIS0000293935</t>
  </si>
  <si>
    <t>1-2-3-4-5-6-7-8-9-10-11-12-13-14-15-16-17 VOIE CITE PARC DES CHAPRAIS &amp; 131 RUE DE BELFORT</t>
  </si>
  <si>
    <t>FIS0000184287</t>
  </si>
  <si>
    <t>1 Quai Jules Courmont</t>
  </si>
  <si>
    <t>IMB/69382/C/015O</t>
  </si>
  <si>
    <t>1-13 Allée des Genêts</t>
  </si>
  <si>
    <t>FIS0000344390</t>
  </si>
  <si>
    <t>45 45B Av de la Table de Pierre</t>
  </si>
  <si>
    <t>IMB/69389/X/00UP</t>
  </si>
  <si>
    <t>17-19-21-23-25-27 RUE DE LA CROIX DE PALENTE</t>
  </si>
  <si>
    <t>FIS0000327082</t>
  </si>
  <si>
    <t>23 AVENUE DE LA VAITE</t>
  </si>
  <si>
    <t>IMB/25056/C/07RN</t>
  </si>
  <si>
    <t>5 RUE DU PAPILLON</t>
  </si>
  <si>
    <t>IMB/25056/C/07CK</t>
  </si>
  <si>
    <t>13-15-16-17-18-19-21 RUE VICTOR GRIGNARD</t>
  </si>
  <si>
    <t>FIS0000290229</t>
  </si>
  <si>
    <t>1 Square des Floralies</t>
  </si>
  <si>
    <t>IMB/69089/X/016Q</t>
  </si>
  <si>
    <t>2 Square des Floralies</t>
  </si>
  <si>
    <t>IMB/69089/X/00EZ</t>
  </si>
  <si>
    <t>3 Square des Floralies</t>
  </si>
  <si>
    <t>IMB/69089/X/016P</t>
  </si>
  <si>
    <t>4 Square des Floralies</t>
  </si>
  <si>
    <t>IMB/69089/X/01RH</t>
  </si>
  <si>
    <t>1 Impasse Paul Cazeneuve</t>
  </si>
  <si>
    <t>IMB/69388/C/A0QG</t>
  </si>
  <si>
    <t>31 Rue Antoine Péricaud</t>
  </si>
  <si>
    <t>IMB/69388/C/A028</t>
  </si>
  <si>
    <t>76 Rue Pierre Valdo</t>
  </si>
  <si>
    <t>IMB/69385/C/009F</t>
  </si>
  <si>
    <t>115 Route de Paris</t>
  </si>
  <si>
    <t>IMB/69044/X/00M5</t>
  </si>
  <si>
    <t>117 Route de Paris</t>
  </si>
  <si>
    <t>IMB/69044/X/00M7</t>
  </si>
  <si>
    <t>12 Impasse de Lilas</t>
  </si>
  <si>
    <t>IMB/69044/X/00J2</t>
  </si>
  <si>
    <t>42 Rue Benoit Bennier</t>
  </si>
  <si>
    <t>IMB/69044/X/004N</t>
  </si>
  <si>
    <t>44 Rue Benoit Bennier</t>
  </si>
  <si>
    <t>IMB/69044/X/004P</t>
  </si>
  <si>
    <t>24 A&amp;B Pierre Blanche</t>
  </si>
  <si>
    <t>FIS0000342824</t>
  </si>
  <si>
    <t>7-11-17 PLACE DES LUMIERES - 4 ROSA PARKS</t>
  </si>
  <si>
    <t>FIS0000324493</t>
  </si>
  <si>
    <t>12-14-16 RUE PIERRE SEMARD</t>
  </si>
  <si>
    <t>FIS0000282234</t>
  </si>
  <si>
    <t>24/09/20106</t>
  </si>
  <si>
    <t>47-49 CHALEZEULE</t>
  </si>
  <si>
    <t>FIS0000275443</t>
  </si>
  <si>
    <t>61-63 RUE CHALEZEULE</t>
  </si>
  <si>
    <t>FIS0000294231</t>
  </si>
  <si>
    <t>92 A-B RUE DE BELFORT</t>
  </si>
  <si>
    <t>FIS0000294547</t>
  </si>
  <si>
    <t>102 A-B RUE DE BELFORT</t>
  </si>
  <si>
    <t>FIS0000293956</t>
  </si>
  <si>
    <t>126 A-B RUE DE BELFORT</t>
  </si>
  <si>
    <t>FIS0000293939</t>
  </si>
  <si>
    <t>144 A-B-C-D-E-F RUE DE BELFORT</t>
  </si>
  <si>
    <t>FIS0000293943</t>
  </si>
  <si>
    <t>5 RUE PIERRE SEMARD &amp; 121-123-125 RUE DE BELFORT</t>
  </si>
  <si>
    <t>FIS0000280689</t>
  </si>
  <si>
    <t>21 TER RUE DU MORVAN</t>
  </si>
  <si>
    <t xml:space="preserve">IMB/54547/C/01W4 </t>
  </si>
  <si>
    <t>4 AVENUE DE LA FORET DE LA HAYE</t>
  </si>
  <si>
    <t>IMB/54547/C/01YT</t>
  </si>
  <si>
    <t>8-10 RUE LOUISE BECKENSTEINER</t>
  </si>
  <si>
    <t>FIS0000339466</t>
  </si>
  <si>
    <t>8 BIS RUE LOUISE BECKENSTEINER</t>
  </si>
  <si>
    <t>IMB/69040/X/00RQ</t>
  </si>
  <si>
    <t>11 A ALLEE DES ANCIENNES VIGNES</t>
  </si>
  <si>
    <t>IMB/69040/X/000J</t>
  </si>
  <si>
    <t>7 RUE EUGENE COLLONGE</t>
  </si>
  <si>
    <t>FIS0000394944</t>
  </si>
  <si>
    <t>1 RUE JOHN FITZGERALD KENNEDY</t>
  </si>
  <si>
    <t>IMB/54578/C/02T2</t>
  </si>
  <si>
    <t>43 RUE GAMBETTA</t>
  </si>
  <si>
    <t>IMB/54547/C/0186</t>
  </si>
  <si>
    <t>57 Bis RUE GAMBETTA</t>
  </si>
  <si>
    <t xml:space="preserve">IMB/54547/C/01GY </t>
  </si>
  <si>
    <t>45 RUE GAMBETTA</t>
  </si>
  <si>
    <t>IMB/54547/C/018B</t>
  </si>
  <si>
    <t>25 GRANDE RUE ET 9-11 PLACE DE LA FONTAINE</t>
  </si>
  <si>
    <t xml:space="preserve">FIS0000344127 </t>
  </si>
  <si>
    <t>6A-B-C RUE DE LA CROIX PALENTE ET 11 RUE DE LA CORVEE</t>
  </si>
  <si>
    <t>FIS0000307847</t>
  </si>
  <si>
    <t>100 RUE DE BELFORT</t>
  </si>
  <si>
    <t>IMB/25056/C/075G</t>
  </si>
  <si>
    <t>15 RUE DU PATER</t>
  </si>
  <si>
    <t>IMB/25056/C/06TY</t>
  </si>
  <si>
    <t>40 A 44 CHEMIN DU VERNOIS</t>
  </si>
  <si>
    <t>FIS0000301401</t>
  </si>
  <si>
    <t>130 A-B-C-D-E-F RUE DE BELFORT</t>
  </si>
  <si>
    <t>FIS0000321098</t>
  </si>
  <si>
    <t>177 RUE DE BELFORT</t>
  </si>
  <si>
    <t>IMB/25056/C/07TC</t>
  </si>
  <si>
    <t>143 RUE DE BELFORT</t>
  </si>
  <si>
    <t>IMB/25056/C/001Y</t>
  </si>
  <si>
    <t>6 RUE VICTOR GRIGNARD</t>
  </si>
  <si>
    <t>IMB/25056/C/008E</t>
  </si>
  <si>
    <t>94 RUE DE BELFORT</t>
  </si>
  <si>
    <t>IMB/25056/C/072A</t>
  </si>
  <si>
    <t>99-101 RUE DE BELFORT ET 13 RUE DU PATER</t>
  </si>
  <si>
    <t>FIS0000292366</t>
  </si>
  <si>
    <t>140 BIS RUE DE BELFORT</t>
  </si>
  <si>
    <t>IMB/25056/C/07UX</t>
  </si>
  <si>
    <t>221 Route de Vienne</t>
  </si>
  <si>
    <t>IMB/69388/C/A1EW</t>
  </si>
  <si>
    <t>32, 34 Rue de Marseille</t>
  </si>
  <si>
    <t>FIS0000034620</t>
  </si>
  <si>
    <t>58 Avenue Debourg, 212, 214 Rue Marcel Merieux</t>
  </si>
  <si>
    <t>FIS0000342628</t>
  </si>
  <si>
    <t>1-3 RUE DE REMICH</t>
  </si>
  <si>
    <t>FIS0000300378</t>
  </si>
  <si>
    <t>12 RUE DU DOCTEUR GADOL</t>
  </si>
  <si>
    <t>IMB/54547/X/030K</t>
  </si>
  <si>
    <t>167 AVENUE DU GENERAL LECLERC</t>
  </si>
  <si>
    <t>IMB/54547/C/01PD</t>
  </si>
  <si>
    <t>34 GRANDE RUE</t>
  </si>
  <si>
    <t>IMB/54257/X/00I0</t>
  </si>
  <si>
    <t>4 BIS RUE DE LUDRES</t>
  </si>
  <si>
    <t>IMB/54547/C/01IN</t>
  </si>
  <si>
    <t>4 RUE DE LUDRES</t>
  </si>
  <si>
    <t>IMB/54547/C/01IO</t>
  </si>
  <si>
    <t>53 AVENUE JEAN JAURES</t>
  </si>
  <si>
    <t>IMB/54547/C/02ZG</t>
  </si>
  <si>
    <t>3 RUE DU DOCTEUR GIRARD</t>
  </si>
  <si>
    <t>IMB/69044/X/00B2</t>
  </si>
  <si>
    <t>1-2-3-4 RUE DE LORIENT</t>
  </si>
  <si>
    <t>FIS0000347869</t>
  </si>
  <si>
    <t>7-9-10 RUE DE LORIENT</t>
  </si>
  <si>
    <t>FIS0000347870</t>
  </si>
  <si>
    <t>5 RUE DE LORIENT</t>
  </si>
  <si>
    <t>IMB/54257/X/00ID</t>
  </si>
  <si>
    <t>2 AVENUE EMILE HAQUIN</t>
  </si>
  <si>
    <t>IMB/54257/X/000T</t>
  </si>
  <si>
    <t>383 DE GAULLE - 66 BOIS D'ARS</t>
  </si>
  <si>
    <t>FIS0000339502</t>
  </si>
  <si>
    <t>393 DE GAULLE</t>
  </si>
  <si>
    <t>IMB/69116/X/00L8</t>
  </si>
  <si>
    <t>90 LANNESSAN</t>
  </si>
  <si>
    <t>IMB/69040/X/00HP</t>
  </si>
  <si>
    <t>SAINT CYR</t>
  </si>
  <si>
    <t>117 FORTUNAT</t>
  </si>
  <si>
    <t>IMB/69191/X/00JG</t>
  </si>
  <si>
    <t>30 RUE RENAN</t>
  </si>
  <si>
    <t>IMB/69087/C/015E</t>
  </si>
  <si>
    <t>20 RUE JEUNET</t>
  </si>
  <si>
    <t>IMB/69385/C/004H</t>
  </si>
  <si>
    <t>200-202 ROUTE DE VIENNE</t>
  </si>
  <si>
    <t>IMB/69388/C/A1EG</t>
  </si>
  <si>
    <t>24-25-26-27-28 RUE DU Portugal</t>
  </si>
  <si>
    <t>FIS0000347893</t>
  </si>
  <si>
    <t>1 SQUARE DE LISBONNE - 2 RUE DE LISBONNE - 29-30-31 RUE DU Portugal</t>
  </si>
  <si>
    <t>FIS0000305526</t>
  </si>
  <si>
    <t>1-3 ALLEE DE CLERVAUX-1-3-5 RUE ROBERT SCHUMAN-7-8-9-10 RUE DU Luxembourg</t>
  </si>
  <si>
    <t>FIS0000305711</t>
  </si>
  <si>
    <t>2-4-6-8-10 ALLEE DE L'ALZETTE - 6 RUE DU LUXEMBOURG - 2-4 RUE ROBERT SCHUMAN</t>
  </si>
  <si>
    <t>FIS0000305692</t>
  </si>
  <si>
    <t>1 RUE NOTRE DAME DES PAUVRES</t>
  </si>
  <si>
    <t>FIS0000340134</t>
  </si>
  <si>
    <t>20-21-22-23 RUE DU Portugal</t>
  </si>
  <si>
    <t>FIS0000305539</t>
  </si>
  <si>
    <t>16-17-18-19 RUE DU Portugal</t>
  </si>
  <si>
    <t>FIS0000305528</t>
  </si>
  <si>
    <t>15 Rue des Basses Vercheres</t>
  </si>
  <si>
    <t>IMB/69385/C/00OA</t>
  </si>
  <si>
    <t>16 Rue de la Barre</t>
  </si>
  <si>
    <t>IMB/69382/C/00I6</t>
  </si>
  <si>
    <t>11 Av Paul Santy</t>
  </si>
  <si>
    <t>IMB/69388/C/A1X0</t>
  </si>
  <si>
    <t>16 Rue du Bœuf</t>
  </si>
  <si>
    <t>IMB/69385/C/01N8</t>
  </si>
  <si>
    <t>4 ROUTE PERRIER GIRARD</t>
  </si>
  <si>
    <t>FISXXXXXXXX1</t>
  </si>
  <si>
    <t>330 ALLEE DES HETRES</t>
  </si>
  <si>
    <t>FISXXXXXXXX2</t>
  </si>
  <si>
    <t>4 Rue Armand Bancillon</t>
  </si>
  <si>
    <t>IMB/69040/X/000U</t>
  </si>
  <si>
    <t>6 Rue Armand Bancillon</t>
  </si>
  <si>
    <t>IMB/69040/X/000W</t>
  </si>
  <si>
    <t>3 Rue Louis Tourte</t>
  </si>
  <si>
    <t>IMB/69040/X/00JC</t>
  </si>
  <si>
    <t>11 C Rue des Aulnes</t>
  </si>
  <si>
    <t>IMB/69040/X/0010</t>
  </si>
  <si>
    <t>5 Chemin du Plateau</t>
  </si>
  <si>
    <t>IMB/69072/X/016I</t>
  </si>
  <si>
    <t>1111 Chemin de la Bruyere</t>
  </si>
  <si>
    <t>IMB/69116/X/00GY</t>
  </si>
  <si>
    <t>18 Chemin de Garguantua</t>
  </si>
  <si>
    <t>IMB/69072/X/007M</t>
  </si>
  <si>
    <t>120 AVENUE DU GENERAL LECLERC</t>
  </si>
  <si>
    <t>IMB/54578/C/02AG</t>
  </si>
  <si>
    <t>4 RUE DE VILLERS</t>
  </si>
  <si>
    <t>IMB/54547/C/00FI</t>
  </si>
  <si>
    <t>1 IMPASSE DE SAN REMO</t>
  </si>
  <si>
    <t>IMB/54547/C/01LG</t>
  </si>
  <si>
    <t>17 A 23 RUE DE VENISE</t>
  </si>
  <si>
    <t>FIS0000305491</t>
  </si>
  <si>
    <t>27 A 33 RUE DE VENISE</t>
  </si>
  <si>
    <t>FIS0000347903</t>
  </si>
  <si>
    <t>6-7-8-11 RUE ROBERT SCHNUMAN ET 1-3 ALLEE DE L'ALZETTE ET 5 RUE DU Luxembourg</t>
  </si>
  <si>
    <t>FIS0000305691</t>
  </si>
  <si>
    <t>17 CHEMIN DE PIERRE BLANCHE</t>
  </si>
  <si>
    <t>FIS0000339638</t>
  </si>
  <si>
    <t>113 ROUTE DE PARIS</t>
  </si>
  <si>
    <t>IMB/69044/X/00M4</t>
  </si>
  <si>
    <t>11, 13 et 13 BIS RUE DES AULNES</t>
  </si>
  <si>
    <t>FIS0000340216</t>
  </si>
  <si>
    <t>1-3 ALLEE DE FRIBOURG</t>
  </si>
  <si>
    <t>FIS0000349454</t>
  </si>
  <si>
    <t>103 GRANDE RUE</t>
  </si>
  <si>
    <t xml:space="preserve">IMB/54257/X/005F </t>
  </si>
  <si>
    <t>71 GRANDE RUE</t>
  </si>
  <si>
    <t>IMB/54257/X/007T</t>
  </si>
  <si>
    <t>150 AVENUE DU GENERAL LECLERC</t>
  </si>
  <si>
    <t>IMB/54547/C/00FB</t>
  </si>
  <si>
    <t>152 AVENUE DU GENERAL LECLERC</t>
  </si>
  <si>
    <t>IMB/54547/C/00EY</t>
  </si>
  <si>
    <t>19 RUE LEON BLUM</t>
  </si>
  <si>
    <t>IMB/54547/C/00AB</t>
  </si>
  <si>
    <t>4 RUE PASTEUR</t>
  </si>
  <si>
    <t>IMB/54547/C/00EW</t>
  </si>
  <si>
    <t>32 RUE DU BEAUJOLAIS</t>
  </si>
  <si>
    <t>IMB/54547/C/01F5</t>
  </si>
  <si>
    <t>1-3-5-7 CHEMIN DE GARGUANTUA</t>
  </si>
  <si>
    <t>FIS0000339338</t>
  </si>
  <si>
    <t>1-3-5-7 ALLEE DU LEVANT</t>
  </si>
  <si>
    <t>FIS0000339500</t>
  </si>
  <si>
    <t>8 CHEMIN DU LAVOIR</t>
  </si>
  <si>
    <t>IMB/69072/X/012T</t>
  </si>
  <si>
    <t>107 Rue Jean Sarrazin</t>
  </si>
  <si>
    <t>FIS0000341773</t>
  </si>
  <si>
    <t>29 Rue Creuset</t>
  </si>
  <si>
    <t>IMB/69387/C/006V</t>
  </si>
  <si>
    <t>1 Rue Colette</t>
  </si>
  <si>
    <t>IMB/69388/C/A084</t>
  </si>
  <si>
    <t>44 Rue Père Chevrier</t>
  </si>
  <si>
    <t>IMB/69387/C/011L</t>
  </si>
  <si>
    <t>26 Quai Claude Bernard</t>
  </si>
  <si>
    <t>IMB/69387/C/004V</t>
  </si>
  <si>
    <t>3 Impasse Ferret</t>
  </si>
  <si>
    <t>IMB/69388/C/A2EO</t>
  </si>
  <si>
    <t>23 Rue Lortet</t>
  </si>
  <si>
    <t>IMB/69387/C/A0N9</t>
  </si>
  <si>
    <t>16 A CHEMIN DE L'INDIENNERIE</t>
  </si>
  <si>
    <t>IMB/69181/X/008T</t>
  </si>
  <si>
    <t>111 AVENUE DU GENERAL LECLERC</t>
  </si>
  <si>
    <t>IMB/54547/C/006P</t>
  </si>
  <si>
    <t>1 RUE DU VIVARAIS</t>
  </si>
  <si>
    <t>FIS0000340133</t>
  </si>
  <si>
    <t>3 CHEMIN DE LA FOSSE PIERRIERE</t>
  </si>
  <si>
    <t>FIS0000339058</t>
  </si>
  <si>
    <t>2-4 MONTEE DU VILLAGE</t>
  </si>
  <si>
    <t>FISXXXXXXX18</t>
  </si>
  <si>
    <t>3 RUE MAXIME LALOUETTE</t>
  </si>
  <si>
    <t>IMB/69040/X/001L1</t>
  </si>
  <si>
    <t>INEO</t>
  </si>
  <si>
    <t>3 Place Gensoul</t>
  </si>
  <si>
    <t>IMB/69382/C/0085</t>
  </si>
  <si>
    <t>32 RUE VICTOR BASCH</t>
  </si>
  <si>
    <t>IMB/54547/C/0052</t>
  </si>
  <si>
    <t>5 A 7 PLACE DE TREVES</t>
  </si>
  <si>
    <t>FIS0000347897</t>
  </si>
  <si>
    <t>22 BOULEVARD DE BAUDRICOURT</t>
  </si>
  <si>
    <t>FIS0000334681</t>
  </si>
  <si>
    <t>69 Rue Maryse Bastié</t>
  </si>
  <si>
    <t>IMB/69388/C/A0PV</t>
  </si>
  <si>
    <t>172 Av des Freres Lumieres</t>
  </si>
  <si>
    <t>IMB/69388/C/0567</t>
  </si>
  <si>
    <t>BRIGNAIS</t>
  </si>
  <si>
    <t>256 Av Marcel Mérieux</t>
  </si>
  <si>
    <t>IMB/69027/X/02A7</t>
  </si>
  <si>
    <t>1-9 Lotissement du Panorama</t>
  </si>
  <si>
    <t>FIS0000346374</t>
  </si>
  <si>
    <t>4A à 4F Rue du Général de Gaulle</t>
  </si>
  <si>
    <t>FIS0000344479</t>
  </si>
  <si>
    <t>18A Chemin des Tards Vénus</t>
  </si>
  <si>
    <t>IMB/69027/X/01FP</t>
  </si>
  <si>
    <t>18B Chemin des Tards Vénus</t>
  </si>
  <si>
    <t>IMB/69027/X/01XX</t>
  </si>
  <si>
    <t>5-7 ALLEE DE FRIBOURG</t>
  </si>
  <si>
    <t>FIS0000305718</t>
  </si>
  <si>
    <t>5-7 ALLEE DE LA FORET DE LA REINE</t>
  </si>
  <si>
    <t>FIS0000340757</t>
  </si>
  <si>
    <t>3 Claude Chappé</t>
  </si>
  <si>
    <t>IMB/69194/X/00YG</t>
  </si>
  <si>
    <t>4A Claude Chappé</t>
  </si>
  <si>
    <t>IMB/69194/X/00YH</t>
  </si>
  <si>
    <t>4B Claude Chappé</t>
  </si>
  <si>
    <t>IMB/69194/X/00YI</t>
  </si>
  <si>
    <t>12 Claude Chappé</t>
  </si>
  <si>
    <t>IMB/69194/X/00YP</t>
  </si>
  <si>
    <t>29 Montée de la Garde</t>
  </si>
  <si>
    <t>IMB/69089/X/0233</t>
  </si>
  <si>
    <t>80 Grande Rue</t>
  </si>
  <si>
    <t>IMB/69089/X/00TJ</t>
  </si>
  <si>
    <t>23 Rue Auguste Simondon</t>
  </si>
  <si>
    <t>FIS0000341759</t>
  </si>
  <si>
    <t>560 -&gt; 564 Avenue d'Ecully</t>
  </si>
  <si>
    <t>FIS0000341633</t>
  </si>
  <si>
    <t>7 Bis Rue des Aulnes</t>
  </si>
  <si>
    <t>IMB/69040/X/001D</t>
  </si>
  <si>
    <t>SAINT-CYR</t>
  </si>
  <si>
    <t>34 Route de Saint Romain</t>
  </si>
  <si>
    <t>FISXXXXXX19</t>
  </si>
  <si>
    <t>38 RUE GAMBETTA</t>
  </si>
  <si>
    <t xml:space="preserve">IMB/54547/C/01C8 </t>
  </si>
  <si>
    <t>14 RUE GAMBETTA</t>
  </si>
  <si>
    <t xml:space="preserve">IMB/54547/C/00Z9 </t>
  </si>
  <si>
    <t>22A-22B-22BIS-22C RUE GAMBETTA</t>
  </si>
  <si>
    <t>FIS0000343907</t>
  </si>
  <si>
    <t>1 A 6 RUE DU PORTUGAL.</t>
  </si>
  <si>
    <t>FIS0000336138</t>
  </si>
  <si>
    <t>93-95 GRANDE RUE</t>
  </si>
  <si>
    <t>FIS0000338318</t>
  </si>
  <si>
    <t>13 BOULEVARD DU DOCTEUR CATTENOZ</t>
  </si>
  <si>
    <t>IMB/54578/C/02PU</t>
  </si>
  <si>
    <t>4 PORTE DE LYON</t>
  </si>
  <si>
    <t>FIS0000344368</t>
  </si>
  <si>
    <t>3 CHEMIN DE FONTENAY</t>
  </si>
  <si>
    <t>IMB/69191/X/0074</t>
  </si>
  <si>
    <t>2214 ROUTE DU PUY D'OR</t>
  </si>
  <si>
    <t>IMB/69116/X/00FO</t>
  </si>
  <si>
    <t>24 ROUTE DE LYON</t>
  </si>
  <si>
    <t>IMB/69191/X/00FH</t>
  </si>
  <si>
    <t>48 E-F-G CHEMIN DE LA BRUYERE</t>
  </si>
  <si>
    <t>FISXXXXXX20</t>
  </si>
  <si>
    <t>2 A-B-C MONTEE DU BOURG</t>
  </si>
  <si>
    <t>FIS0000336480</t>
  </si>
  <si>
    <t>Qualité</t>
  </si>
  <si>
    <t>SUIVI QUALITE - INDICATEURS</t>
  </si>
  <si>
    <t>QUALITE DELAIS</t>
  </si>
  <si>
    <t>QUALITE FEUILLE DE CONTRÔLE FI</t>
  </si>
  <si>
    <t>COTATION</t>
  </si>
  <si>
    <t>Entre 0% à 79%</t>
  </si>
  <si>
    <t xml:space="preserve">Objectif mensuel </t>
  </si>
  <si>
    <t>&gt;= 90%</t>
  </si>
  <si>
    <t>Entre 80% et 89%</t>
  </si>
  <si>
    <t>Plus de 90%</t>
  </si>
  <si>
    <t>NB De FI envoyées (N)</t>
  </si>
  <si>
    <t>NB de FI reçues hors délais (n1)</t>
  </si>
  <si>
    <t>INDICATEUR QUALITE DELAIS</t>
  </si>
  <si>
    <t xml:space="preserve">NB De FI envoyées </t>
  </si>
  <si>
    <t>Qualité des FI reçues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</si>
  <si>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</si>
  <si>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</si>
  <si>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</si>
  <si>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</si>
  <si>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</si>
  <si>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</si>
  <si>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</si>
  <si>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</si>
  <si>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</si>
  <si>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</si>
  <si>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</si>
  <si>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</si>
  <si>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</si>
  <si>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?</t>
  </si>
  <si>
    <t>Quelle formule faire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</si>
</sst>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00CC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BAF8C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DotDot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mediumDashDotDot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/>
    <xf numFmtId="0" fontId="5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4" fontId="9" fillId="4" borderId="5" xfId="0" applyNumberFormat="1" applyFont="1" applyFill="1" applyBorder="1" applyAlignment="1" applyProtection="1">
      <alignment horizontal="center" vertical="center"/>
      <protection locked="0"/>
    </xf>
    <xf numFmtId="14" fontId="9" fillId="4" borderId="6" xfId="0" applyNumberFormat="1" applyFont="1" applyFill="1" applyBorder="1" applyAlignment="1" applyProtection="1">
      <alignment horizontal="center" vertical="center"/>
      <protection locked="0"/>
    </xf>
    <xf numFmtId="14" fontId="9" fillId="4" borderId="7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4" fontId="9" fillId="4" borderId="12" xfId="0" applyNumberFormat="1" applyFont="1" applyFill="1" applyBorder="1" applyAlignment="1" applyProtection="1">
      <alignment horizontal="center" vertical="center"/>
      <protection locked="0"/>
    </xf>
    <xf numFmtId="14" fontId="9" fillId="4" borderId="13" xfId="0" applyNumberFormat="1" applyFont="1" applyFill="1" applyBorder="1" applyAlignment="1" applyProtection="1">
      <alignment horizontal="center" vertical="center"/>
      <protection locked="0"/>
    </xf>
    <xf numFmtId="14" fontId="9" fillId="4" borderId="14" xfId="0" applyNumberFormat="1" applyFont="1" applyFill="1" applyBorder="1" applyAlignment="1">
      <alignment horizontal="center" vertical="center"/>
    </xf>
    <xf numFmtId="14" fontId="2" fillId="4" borderId="15" xfId="0" applyNumberFormat="1" applyFont="1" applyFill="1" applyBorder="1" applyAlignment="1" applyProtection="1">
      <alignment horizontal="center" vertic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8" fillId="4" borderId="12" xfId="2" applyFont="1" applyFill="1" applyBorder="1" applyAlignment="1" applyProtection="1">
      <alignment horizontal="center" vertical="center"/>
      <protection locked="0"/>
    </xf>
    <xf numFmtId="0" fontId="6" fillId="4" borderId="12" xfId="2" applyFont="1" applyFill="1" applyBorder="1" applyAlignment="1" applyProtection="1">
      <alignment horizontal="center" vertical="center"/>
      <protection locked="0"/>
    </xf>
    <xf numFmtId="0" fontId="11" fillId="4" borderId="12" xfId="2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4" fontId="2" fillId="0" borderId="16" xfId="0" applyNumberFormat="1" applyFont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1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3" fillId="4" borderId="13" xfId="0" applyNumberFormat="1" applyFont="1" applyFill="1" applyBorder="1" applyAlignment="1" applyProtection="1">
      <alignment horizontal="center" vertical="center"/>
      <protection locked="0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7" fontId="2" fillId="0" borderId="17" xfId="0" applyNumberFormat="1" applyFont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8" fillId="4" borderId="12" xfId="2" applyFont="1" applyFill="1" applyBorder="1" applyAlignment="1" applyProtection="1">
      <alignment horizontal="center" vertical="center" wrapText="1"/>
      <protection locked="0"/>
    </xf>
    <xf numFmtId="0" fontId="6" fillId="4" borderId="12" xfId="2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3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3" fillId="4" borderId="12" xfId="2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9" fillId="4" borderId="12" xfId="2" applyFont="1" applyFill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14" fontId="3" fillId="3" borderId="14" xfId="0" applyNumberFormat="1" applyFont="1" applyFill="1" applyBorder="1" applyAlignment="1">
      <alignment horizontal="center" vertical="center"/>
    </xf>
    <xf numFmtId="14" fontId="6" fillId="5" borderId="16" xfId="0" applyNumberFormat="1" applyFont="1" applyFill="1" applyBorder="1" applyAlignment="1" applyProtection="1">
      <alignment horizontal="center"/>
      <protection locked="0"/>
    </xf>
    <xf numFmtId="14" fontId="2" fillId="6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9" fontId="2" fillId="0" borderId="0" xfId="1" applyFont="1"/>
    <xf numFmtId="9" fontId="3" fillId="0" borderId="0" xfId="1" applyFont="1"/>
    <xf numFmtId="20" fontId="2" fillId="0" borderId="0" xfId="1" applyNumberFormat="1" applyFont="1"/>
    <xf numFmtId="9" fontId="2" fillId="0" borderId="0" xfId="0" applyNumberFormat="1" applyFont="1"/>
    <xf numFmtId="164" fontId="9" fillId="4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/>
    <xf numFmtId="16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/>
    <xf numFmtId="0" fontId="2" fillId="0" borderId="0" xfId="3" applyNumberFormat="1" applyFont="1"/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20" fillId="0" borderId="21" xfId="0" applyFont="1" applyBorder="1"/>
    <xf numFmtId="0" fontId="0" fillId="14" borderId="2" xfId="0" applyFill="1" applyBorder="1"/>
    <xf numFmtId="0" fontId="13" fillId="8" borderId="2" xfId="0" applyFont="1" applyFill="1" applyBorder="1"/>
    <xf numFmtId="0" fontId="14" fillId="16" borderId="2" xfId="0" applyFont="1" applyFill="1" applyBorder="1"/>
    <xf numFmtId="9" fontId="0" fillId="0" borderId="0" xfId="1" applyFont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9" fontId="0" fillId="15" borderId="32" xfId="1" applyFont="1" applyFill="1" applyBorder="1" applyAlignment="1">
      <alignment horizontal="center"/>
    </xf>
    <xf numFmtId="9" fontId="0" fillId="15" borderId="33" xfId="1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9" fontId="0" fillId="15" borderId="29" xfId="1" applyFont="1" applyFill="1" applyBorder="1" applyAlignment="1">
      <alignment horizontal="center"/>
    </xf>
    <xf numFmtId="9" fontId="0" fillId="15" borderId="30" xfId="1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9" fontId="0" fillId="15" borderId="26" xfId="1" applyFont="1" applyFill="1" applyBorder="1" applyAlignment="1">
      <alignment horizontal="center"/>
    </xf>
    <xf numFmtId="9" fontId="0" fillId="15" borderId="27" xfId="1" applyFont="1" applyFill="1" applyBorder="1" applyAlignment="1">
      <alignment horizontal="center"/>
    </xf>
    <xf numFmtId="9" fontId="15" fillId="9" borderId="22" xfId="1" applyFont="1" applyFill="1" applyBorder="1" applyAlignment="1">
      <alignment horizontal="center"/>
    </xf>
    <xf numFmtId="9" fontId="15" fillId="9" borderId="24" xfId="1" applyFont="1" applyFill="1" applyBorder="1" applyAlignment="1">
      <alignment horizontal="center"/>
    </xf>
    <xf numFmtId="0" fontId="15" fillId="9" borderId="23" xfId="0" applyFont="1" applyFill="1" applyBorder="1" applyAlignment="1">
      <alignment horizontal="center"/>
    </xf>
    <xf numFmtId="0" fontId="21" fillId="13" borderId="0" xfId="0" applyFont="1" applyFill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/>
    <xf numFmtId="10" fontId="0" fillId="0" borderId="26" xfId="1" applyNumberFormat="1" applyFont="1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10" fontId="2" fillId="0" borderId="0" xfId="1" applyNumberFormat="1" applyFont="1"/>
    <xf numFmtId="10" fontId="0" fillId="0" borderId="29" xfId="1" applyNumberFormat="1" applyFont="1" applyBorder="1" applyAlignment="1">
      <alignment horizontal="center"/>
    </xf>
    <xf numFmtId="10" fontId="0" fillId="0" borderId="30" xfId="1" applyNumberFormat="1" applyFont="1" applyBorder="1" applyAlignment="1">
      <alignment horizontal="center"/>
    </xf>
    <xf numFmtId="10" fontId="2" fillId="0" borderId="0" xfId="0" applyNumberFormat="1" applyFont="1"/>
    <xf numFmtId="0" fontId="2" fillId="0" borderId="0" xfId="1" applyNumberFormat="1" applyFont="1"/>
    <xf numFmtId="0" fontId="0" fillId="0" borderId="29" xfId="1" applyNumberFormat="1" applyFont="1" applyBorder="1" applyAlignment="1">
      <alignment horizontal="center"/>
    </xf>
    <xf numFmtId="0" fontId="0" fillId="0" borderId="30" xfId="1" applyNumberFormat="1" applyFont="1" applyBorder="1" applyAlignment="1">
      <alignment horizontal="center"/>
    </xf>
  </cellXfs>
  <cellStyles count="4">
    <cellStyle name="Milliers" xfId="3" builtinId="3"/>
    <cellStyle name="Normal" xfId="0" builtinId="0"/>
    <cellStyle name="Normal_Liste des Affaires 2013 LyonX" xfId="2"/>
    <cellStyle name="Pourcentage" xfId="1" builtinId="5"/>
  </cellStyles>
  <dxfs count="121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4343"/>
        </patternFill>
      </fill>
    </dxf>
    <dxf>
      <fill>
        <patternFill>
          <bgColor rgb="FFFFFFAB"/>
        </patternFill>
      </fill>
    </dxf>
    <dxf>
      <fill>
        <patternFill>
          <bgColor rgb="FFBAF8C6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ON-LISP\ORANGE-FICHE%20IMM\SUIVI_FI_ZMD%20&amp;%20ZT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SUIVI_FI_ZMD%20&amp;%20ZT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GEON LISP IMB"/>
      <sheetName val="SUIVI QUALITE"/>
      <sheetName val="Feuil2"/>
      <sheetName val="Feuil3"/>
    </sheetNames>
    <sheetDataSet>
      <sheetData sheetId="0">
        <row r="4">
          <cell r="H4">
            <v>42347</v>
          </cell>
        </row>
        <row r="5">
          <cell r="H5">
            <v>42347</v>
          </cell>
        </row>
        <row r="6">
          <cell r="H6">
            <v>42347</v>
          </cell>
        </row>
        <row r="7">
          <cell r="H7">
            <v>42347</v>
          </cell>
        </row>
        <row r="8">
          <cell r="H8">
            <v>42347</v>
          </cell>
        </row>
        <row r="9">
          <cell r="H9">
            <v>42347</v>
          </cell>
        </row>
        <row r="10">
          <cell r="H10">
            <v>42347</v>
          </cell>
        </row>
        <row r="11">
          <cell r="H11">
            <v>42347</v>
          </cell>
        </row>
        <row r="12">
          <cell r="H12">
            <v>42347</v>
          </cell>
        </row>
        <row r="13">
          <cell r="H13">
            <v>42355</v>
          </cell>
        </row>
        <row r="14">
          <cell r="H14">
            <v>42352</v>
          </cell>
        </row>
        <row r="15">
          <cell r="H15">
            <v>42352</v>
          </cell>
        </row>
        <row r="16">
          <cell r="H16">
            <v>42352</v>
          </cell>
        </row>
        <row r="17">
          <cell r="H17">
            <v>42355</v>
          </cell>
        </row>
        <row r="18">
          <cell r="H18">
            <v>42355</v>
          </cell>
        </row>
        <row r="19">
          <cell r="H19">
            <v>42355</v>
          </cell>
        </row>
        <row r="20">
          <cell r="H20">
            <v>42355</v>
          </cell>
        </row>
        <row r="21">
          <cell r="H21">
            <v>42355</v>
          </cell>
        </row>
        <row r="22">
          <cell r="H22">
            <v>42355</v>
          </cell>
        </row>
        <row r="23">
          <cell r="H23">
            <v>42355</v>
          </cell>
        </row>
        <row r="24">
          <cell r="H24">
            <v>42347</v>
          </cell>
        </row>
        <row r="25">
          <cell r="H25">
            <v>42356</v>
          </cell>
        </row>
        <row r="26">
          <cell r="H26">
            <v>42356</v>
          </cell>
        </row>
        <row r="27">
          <cell r="H27">
            <v>42359</v>
          </cell>
        </row>
        <row r="28">
          <cell r="H28">
            <v>42359</v>
          </cell>
        </row>
        <row r="29">
          <cell r="H29">
            <v>42359</v>
          </cell>
        </row>
        <row r="30">
          <cell r="H30">
            <v>42359</v>
          </cell>
        </row>
        <row r="31">
          <cell r="H31">
            <v>42361</v>
          </cell>
        </row>
        <row r="32">
          <cell r="H32">
            <v>42361</v>
          </cell>
        </row>
        <row r="33">
          <cell r="H33">
            <v>42376</v>
          </cell>
        </row>
        <row r="34">
          <cell r="H34">
            <v>42376</v>
          </cell>
        </row>
        <row r="35">
          <cell r="H35">
            <v>42376</v>
          </cell>
        </row>
        <row r="36">
          <cell r="H36">
            <v>42376</v>
          </cell>
        </row>
        <row r="37">
          <cell r="H37">
            <v>42376</v>
          </cell>
        </row>
        <row r="38">
          <cell r="H38">
            <v>42376</v>
          </cell>
        </row>
        <row r="39">
          <cell r="H39">
            <v>42376</v>
          </cell>
        </row>
        <row r="40">
          <cell r="H40">
            <v>42376</v>
          </cell>
        </row>
        <row r="41">
          <cell r="H41">
            <v>42377</v>
          </cell>
        </row>
        <row r="42">
          <cell r="H42">
            <v>42377</v>
          </cell>
        </row>
        <row r="43">
          <cell r="H43">
            <v>42377</v>
          </cell>
        </row>
        <row r="44">
          <cell r="H44">
            <v>42380</v>
          </cell>
        </row>
        <row r="45">
          <cell r="H45">
            <v>42380</v>
          </cell>
        </row>
        <row r="46">
          <cell r="H46">
            <v>42380</v>
          </cell>
        </row>
        <row r="47">
          <cell r="H47">
            <v>42382</v>
          </cell>
        </row>
        <row r="48">
          <cell r="H48">
            <v>42382</v>
          </cell>
        </row>
        <row r="49">
          <cell r="H49">
            <v>42382</v>
          </cell>
        </row>
        <row r="50">
          <cell r="H50">
            <v>42383</v>
          </cell>
        </row>
        <row r="51">
          <cell r="H51">
            <v>42383</v>
          </cell>
        </row>
        <row r="52">
          <cell r="H52">
            <v>42383</v>
          </cell>
        </row>
        <row r="53">
          <cell r="H53">
            <v>42383</v>
          </cell>
        </row>
        <row r="54">
          <cell r="H54">
            <v>42383</v>
          </cell>
        </row>
        <row r="55">
          <cell r="H55">
            <v>42383</v>
          </cell>
        </row>
        <row r="56">
          <cell r="H56">
            <v>42383</v>
          </cell>
        </row>
        <row r="57">
          <cell r="H57">
            <v>42383</v>
          </cell>
        </row>
        <row r="58">
          <cell r="H58">
            <v>42383</v>
          </cell>
        </row>
        <row r="59">
          <cell r="H59">
            <v>42383</v>
          </cell>
        </row>
        <row r="60">
          <cell r="H60">
            <v>42383</v>
          </cell>
        </row>
        <row r="61">
          <cell r="H61">
            <v>42383</v>
          </cell>
        </row>
        <row r="62">
          <cell r="H62">
            <v>42389</v>
          </cell>
        </row>
        <row r="63">
          <cell r="H63">
            <v>42389</v>
          </cell>
        </row>
        <row r="64">
          <cell r="H64">
            <v>42390</v>
          </cell>
        </row>
        <row r="65">
          <cell r="H65">
            <v>42390</v>
          </cell>
        </row>
        <row r="66">
          <cell r="H66">
            <v>42390</v>
          </cell>
        </row>
        <row r="67">
          <cell r="H67">
            <v>42390</v>
          </cell>
        </row>
        <row r="68">
          <cell r="H68">
            <v>42390</v>
          </cell>
        </row>
        <row r="69">
          <cell r="H69">
            <v>42390</v>
          </cell>
        </row>
        <row r="70">
          <cell r="H70">
            <v>42390</v>
          </cell>
        </row>
        <row r="71">
          <cell r="H71">
            <v>42390</v>
          </cell>
        </row>
        <row r="72">
          <cell r="H72">
            <v>42390</v>
          </cell>
        </row>
        <row r="73">
          <cell r="H73">
            <v>42391</v>
          </cell>
        </row>
        <row r="74">
          <cell r="H74">
            <v>42395</v>
          </cell>
        </row>
        <row r="75">
          <cell r="H75">
            <v>42395</v>
          </cell>
        </row>
        <row r="76">
          <cell r="H76">
            <v>42395</v>
          </cell>
        </row>
        <row r="77">
          <cell r="H77">
            <v>42397</v>
          </cell>
        </row>
        <row r="78">
          <cell r="H78">
            <v>42397</v>
          </cell>
        </row>
        <row r="79">
          <cell r="H79">
            <v>42397</v>
          </cell>
        </row>
        <row r="80">
          <cell r="H80">
            <v>42397</v>
          </cell>
        </row>
        <row r="81">
          <cell r="H81">
            <v>42397</v>
          </cell>
        </row>
        <row r="82">
          <cell r="H82">
            <v>42397</v>
          </cell>
        </row>
        <row r="83">
          <cell r="H83">
            <v>42401</v>
          </cell>
        </row>
        <row r="84">
          <cell r="H84">
            <v>42401</v>
          </cell>
        </row>
        <row r="85">
          <cell r="H85">
            <v>42401</v>
          </cell>
        </row>
        <row r="86">
          <cell r="H86">
            <v>42401</v>
          </cell>
        </row>
        <row r="87">
          <cell r="H87">
            <v>42401</v>
          </cell>
        </row>
        <row r="88">
          <cell r="H88">
            <v>42401</v>
          </cell>
        </row>
        <row r="89">
          <cell r="H89">
            <v>42401</v>
          </cell>
        </row>
        <row r="90">
          <cell r="H90">
            <v>42401</v>
          </cell>
        </row>
        <row r="91">
          <cell r="H91">
            <v>42403</v>
          </cell>
        </row>
        <row r="92">
          <cell r="H92">
            <v>42405</v>
          </cell>
        </row>
        <row r="93">
          <cell r="H93">
            <v>42405</v>
          </cell>
        </row>
        <row r="94">
          <cell r="H94">
            <v>42405</v>
          </cell>
        </row>
        <row r="95">
          <cell r="H95">
            <v>42405</v>
          </cell>
        </row>
        <row r="96">
          <cell r="H96">
            <v>42405</v>
          </cell>
        </row>
        <row r="97">
          <cell r="H97">
            <v>42405</v>
          </cell>
        </row>
        <row r="98">
          <cell r="H98">
            <v>42409</v>
          </cell>
        </row>
        <row r="99">
          <cell r="H99">
            <v>42409</v>
          </cell>
        </row>
        <row r="100">
          <cell r="H100">
            <v>42409</v>
          </cell>
        </row>
        <row r="101">
          <cell r="H101">
            <v>42409</v>
          </cell>
        </row>
        <row r="102">
          <cell r="H102">
            <v>42409</v>
          </cell>
        </row>
        <row r="103">
          <cell r="H103">
            <v>42410</v>
          </cell>
        </row>
        <row r="104">
          <cell r="H104">
            <v>42410</v>
          </cell>
        </row>
        <row r="105">
          <cell r="H105">
            <v>42410</v>
          </cell>
        </row>
        <row r="106">
          <cell r="H106">
            <v>42410</v>
          </cell>
        </row>
        <row r="107">
          <cell r="H107">
            <v>42411</v>
          </cell>
        </row>
        <row r="108">
          <cell r="H108">
            <v>42411</v>
          </cell>
        </row>
        <row r="109">
          <cell r="H109">
            <v>42411</v>
          </cell>
        </row>
        <row r="110">
          <cell r="H110">
            <v>42411</v>
          </cell>
        </row>
        <row r="111">
          <cell r="H111">
            <v>42411</v>
          </cell>
        </row>
        <row r="112">
          <cell r="H112">
            <v>42415</v>
          </cell>
        </row>
        <row r="113">
          <cell r="H113">
            <v>42415</v>
          </cell>
        </row>
        <row r="114">
          <cell r="H114">
            <v>42415</v>
          </cell>
        </row>
        <row r="115">
          <cell r="H115">
            <v>42416</v>
          </cell>
        </row>
        <row r="116">
          <cell r="H116">
            <v>42416</v>
          </cell>
        </row>
        <row r="117">
          <cell r="H117">
            <v>42416</v>
          </cell>
        </row>
        <row r="118">
          <cell r="H118">
            <v>42416</v>
          </cell>
        </row>
        <row r="119">
          <cell r="H119">
            <v>42416</v>
          </cell>
        </row>
        <row r="120">
          <cell r="H120">
            <v>42417</v>
          </cell>
        </row>
        <row r="121">
          <cell r="H121">
            <v>42417</v>
          </cell>
        </row>
        <row r="122">
          <cell r="H122">
            <v>42425</v>
          </cell>
        </row>
        <row r="123">
          <cell r="H123">
            <v>42436</v>
          </cell>
        </row>
        <row r="124">
          <cell r="H124">
            <v>42436</v>
          </cell>
        </row>
        <row r="125">
          <cell r="H125">
            <v>42436</v>
          </cell>
        </row>
        <row r="126">
          <cell r="H126">
            <v>42436</v>
          </cell>
        </row>
        <row r="127">
          <cell r="H127">
            <v>42436</v>
          </cell>
        </row>
        <row r="128">
          <cell r="H128">
            <v>42436</v>
          </cell>
        </row>
        <row r="129">
          <cell r="H129">
            <v>42436</v>
          </cell>
        </row>
        <row r="130">
          <cell r="H130">
            <v>42436</v>
          </cell>
        </row>
        <row r="131">
          <cell r="H131">
            <v>42436</v>
          </cell>
        </row>
        <row r="132">
          <cell r="H132">
            <v>42432</v>
          </cell>
        </row>
        <row r="133">
          <cell r="H133">
            <v>42432</v>
          </cell>
        </row>
        <row r="134">
          <cell r="H134">
            <v>42438</v>
          </cell>
        </row>
        <row r="135">
          <cell r="H135">
            <v>42438</v>
          </cell>
        </row>
        <row r="136">
          <cell r="H136">
            <v>42438</v>
          </cell>
        </row>
        <row r="137">
          <cell r="H137">
            <v>42438</v>
          </cell>
        </row>
        <row r="138">
          <cell r="H138">
            <v>42438</v>
          </cell>
        </row>
        <row r="139">
          <cell r="H139">
            <v>42445</v>
          </cell>
        </row>
        <row r="140">
          <cell r="H140">
            <v>42445</v>
          </cell>
        </row>
        <row r="141">
          <cell r="H141">
            <v>42445</v>
          </cell>
        </row>
        <row r="142">
          <cell r="H142">
            <v>42448</v>
          </cell>
        </row>
        <row r="143">
          <cell r="H143">
            <v>42448</v>
          </cell>
        </row>
        <row r="144">
          <cell r="H144">
            <v>42445</v>
          </cell>
        </row>
        <row r="145">
          <cell r="H145">
            <v>42445</v>
          </cell>
        </row>
        <row r="146">
          <cell r="H146">
            <v>42445</v>
          </cell>
        </row>
        <row r="147">
          <cell r="H147">
            <v>42446</v>
          </cell>
        </row>
        <row r="148">
          <cell r="H148">
            <v>42446</v>
          </cell>
        </row>
        <row r="149">
          <cell r="H149">
            <v>42446</v>
          </cell>
        </row>
        <row r="150">
          <cell r="H150">
            <v>42446</v>
          </cell>
        </row>
        <row r="151">
          <cell r="H151">
            <v>42446</v>
          </cell>
        </row>
        <row r="152">
          <cell r="H152">
            <v>42452</v>
          </cell>
        </row>
        <row r="153">
          <cell r="H153">
            <v>42452</v>
          </cell>
        </row>
        <row r="154">
          <cell r="H154">
            <v>42458</v>
          </cell>
        </row>
        <row r="155">
          <cell r="H155">
            <v>42458</v>
          </cell>
        </row>
        <row r="156">
          <cell r="H156">
            <v>42458</v>
          </cell>
        </row>
        <row r="157">
          <cell r="H157">
            <v>42458</v>
          </cell>
        </row>
        <row r="158">
          <cell r="H158">
            <v>42458</v>
          </cell>
        </row>
        <row r="159">
          <cell r="H159">
            <v>42459</v>
          </cell>
        </row>
        <row r="160">
          <cell r="H160">
            <v>42459</v>
          </cell>
        </row>
        <row r="161">
          <cell r="H161">
            <v>42459</v>
          </cell>
        </row>
        <row r="162">
          <cell r="H162">
            <v>42459</v>
          </cell>
        </row>
        <row r="163">
          <cell r="H163">
            <v>42465</v>
          </cell>
        </row>
        <row r="164">
          <cell r="H164">
            <v>42465</v>
          </cell>
        </row>
        <row r="165">
          <cell r="H165">
            <v>42465</v>
          </cell>
        </row>
        <row r="166">
          <cell r="H166">
            <v>42465</v>
          </cell>
        </row>
        <row r="167">
          <cell r="H167">
            <v>42465</v>
          </cell>
        </row>
        <row r="168">
          <cell r="H168">
            <v>42465</v>
          </cell>
        </row>
        <row r="169">
          <cell r="H169">
            <v>42467</v>
          </cell>
        </row>
        <row r="170">
          <cell r="H170">
            <v>42467</v>
          </cell>
        </row>
        <row r="171">
          <cell r="H171">
            <v>42471</v>
          </cell>
        </row>
        <row r="172">
          <cell r="H172">
            <v>42471</v>
          </cell>
        </row>
        <row r="173">
          <cell r="H173">
            <v>42471</v>
          </cell>
        </row>
        <row r="174">
          <cell r="H174">
            <v>42471</v>
          </cell>
        </row>
        <row r="175">
          <cell r="H175">
            <v>42471</v>
          </cell>
        </row>
        <row r="176">
          <cell r="H176">
            <v>42471</v>
          </cell>
        </row>
        <row r="177">
          <cell r="H177">
            <v>42474</v>
          </cell>
        </row>
        <row r="178">
          <cell r="H178">
            <v>42474</v>
          </cell>
        </row>
        <row r="179">
          <cell r="H179">
            <v>42474</v>
          </cell>
        </row>
        <row r="180">
          <cell r="H180">
            <v>42474</v>
          </cell>
        </row>
        <row r="181">
          <cell r="H181">
            <v>42474</v>
          </cell>
        </row>
        <row r="182">
          <cell r="H182">
            <v>42474</v>
          </cell>
        </row>
        <row r="183">
          <cell r="H183">
            <v>42474</v>
          </cell>
        </row>
        <row r="184">
          <cell r="H184">
            <v>42475</v>
          </cell>
        </row>
        <row r="185">
          <cell r="H185">
            <v>42475</v>
          </cell>
        </row>
        <row r="186">
          <cell r="H186">
            <v>42475</v>
          </cell>
        </row>
        <row r="187">
          <cell r="H187">
            <v>42475</v>
          </cell>
        </row>
        <row r="188">
          <cell r="H188">
            <v>42475</v>
          </cell>
        </row>
        <row r="189">
          <cell r="H189">
            <v>42479</v>
          </cell>
        </row>
        <row r="190">
          <cell r="H190">
            <v>42479</v>
          </cell>
        </row>
        <row r="191">
          <cell r="H191">
            <v>42479</v>
          </cell>
        </row>
        <row r="192">
          <cell r="H192">
            <v>42479</v>
          </cell>
        </row>
        <row r="193">
          <cell r="H193">
            <v>42479</v>
          </cell>
        </row>
        <row r="194">
          <cell r="H194">
            <v>42479</v>
          </cell>
        </row>
        <row r="195">
          <cell r="H195">
            <v>42479</v>
          </cell>
        </row>
        <row r="196">
          <cell r="H196">
            <v>42480</v>
          </cell>
        </row>
        <row r="197">
          <cell r="H197">
            <v>42480</v>
          </cell>
        </row>
        <row r="198">
          <cell r="H198">
            <v>42480</v>
          </cell>
        </row>
        <row r="199">
          <cell r="H199">
            <v>42480</v>
          </cell>
        </row>
        <row r="200">
          <cell r="H200">
            <v>42480</v>
          </cell>
        </row>
        <row r="201">
          <cell r="H201">
            <v>42480</v>
          </cell>
        </row>
        <row r="202">
          <cell r="H202">
            <v>42480</v>
          </cell>
        </row>
        <row r="203">
          <cell r="H203">
            <v>42488</v>
          </cell>
        </row>
        <row r="204">
          <cell r="H204">
            <v>42488</v>
          </cell>
        </row>
        <row r="205">
          <cell r="H205">
            <v>42488</v>
          </cell>
        </row>
        <row r="206">
          <cell r="H206">
            <v>42488</v>
          </cell>
        </row>
        <row r="207">
          <cell r="H207">
            <v>42488</v>
          </cell>
        </row>
        <row r="208">
          <cell r="H208">
            <v>42488</v>
          </cell>
        </row>
        <row r="209">
          <cell r="H209">
            <v>42488</v>
          </cell>
        </row>
        <row r="210">
          <cell r="H210">
            <v>42495</v>
          </cell>
        </row>
        <row r="211">
          <cell r="H211">
            <v>42495</v>
          </cell>
        </row>
        <row r="212">
          <cell r="H212">
            <v>42495</v>
          </cell>
        </row>
        <row r="213">
          <cell r="H213">
            <v>42495</v>
          </cell>
        </row>
        <row r="214">
          <cell r="H214">
            <v>42495</v>
          </cell>
        </row>
        <row r="215">
          <cell r="H215">
            <v>42495</v>
          </cell>
        </row>
        <row r="216">
          <cell r="H216">
            <v>42495</v>
          </cell>
        </row>
        <row r="217">
          <cell r="H217">
            <v>42495</v>
          </cell>
        </row>
        <row r="218">
          <cell r="H218">
            <v>42495</v>
          </cell>
        </row>
        <row r="219">
          <cell r="H219">
            <v>42500</v>
          </cell>
        </row>
        <row r="220">
          <cell r="H220">
            <v>42500</v>
          </cell>
        </row>
        <row r="221">
          <cell r="H221">
            <v>42500</v>
          </cell>
        </row>
        <row r="222">
          <cell r="H222">
            <v>42500</v>
          </cell>
        </row>
        <row r="223">
          <cell r="H223">
            <v>42503</v>
          </cell>
        </row>
        <row r="224">
          <cell r="H224">
            <v>42503</v>
          </cell>
        </row>
        <row r="225">
          <cell r="H225">
            <v>42503</v>
          </cell>
        </row>
        <row r="226">
          <cell r="H226">
            <v>42503</v>
          </cell>
        </row>
        <row r="227">
          <cell r="H227">
            <v>42503</v>
          </cell>
        </row>
        <row r="228">
          <cell r="H228">
            <v>42503</v>
          </cell>
        </row>
        <row r="229">
          <cell r="H229">
            <v>42502</v>
          </cell>
        </row>
        <row r="230">
          <cell r="H230">
            <v>42502</v>
          </cell>
        </row>
        <row r="231">
          <cell r="H231">
            <v>42502</v>
          </cell>
        </row>
        <row r="232">
          <cell r="H232">
            <v>42502</v>
          </cell>
        </row>
        <row r="233">
          <cell r="H233">
            <v>42509</v>
          </cell>
        </row>
        <row r="234">
          <cell r="H234">
            <v>42509</v>
          </cell>
        </row>
        <row r="235">
          <cell r="H235">
            <v>42509</v>
          </cell>
        </row>
        <row r="236">
          <cell r="H236">
            <v>42509</v>
          </cell>
        </row>
        <row r="237">
          <cell r="H237">
            <v>42509</v>
          </cell>
        </row>
        <row r="238">
          <cell r="H238">
            <v>42509</v>
          </cell>
        </row>
        <row r="239">
          <cell r="H239">
            <v>42509</v>
          </cell>
        </row>
        <row r="240">
          <cell r="H240">
            <v>42509</v>
          </cell>
        </row>
        <row r="241">
          <cell r="H241">
            <v>42510</v>
          </cell>
        </row>
        <row r="242">
          <cell r="H242">
            <v>42510</v>
          </cell>
        </row>
        <row r="243">
          <cell r="H243">
            <v>42510</v>
          </cell>
        </row>
        <row r="244">
          <cell r="H244">
            <v>42514</v>
          </cell>
        </row>
        <row r="245">
          <cell r="H245">
            <v>42516</v>
          </cell>
        </row>
        <row r="246">
          <cell r="H246">
            <v>42516</v>
          </cell>
        </row>
        <row r="247">
          <cell r="H247">
            <v>42516</v>
          </cell>
        </row>
        <row r="248">
          <cell r="H248">
            <v>42522</v>
          </cell>
        </row>
        <row r="249">
          <cell r="H249">
            <v>42522</v>
          </cell>
        </row>
        <row r="250">
          <cell r="H250">
            <v>42522</v>
          </cell>
        </row>
        <row r="251">
          <cell r="H251">
            <v>42523</v>
          </cell>
        </row>
        <row r="252">
          <cell r="H252">
            <v>42523</v>
          </cell>
        </row>
        <row r="253">
          <cell r="H253">
            <v>42523</v>
          </cell>
        </row>
        <row r="254">
          <cell r="H254">
            <v>42523</v>
          </cell>
        </row>
        <row r="255">
          <cell r="H255">
            <v>42523</v>
          </cell>
        </row>
        <row r="256">
          <cell r="H256">
            <v>42523</v>
          </cell>
        </row>
        <row r="257">
          <cell r="H257">
            <v>42524</v>
          </cell>
        </row>
        <row r="258">
          <cell r="H258">
            <v>42524</v>
          </cell>
        </row>
        <row r="259">
          <cell r="H259">
            <v>42524</v>
          </cell>
        </row>
        <row r="260">
          <cell r="H260">
            <v>42524</v>
          </cell>
        </row>
        <row r="261">
          <cell r="H261">
            <v>42530</v>
          </cell>
        </row>
        <row r="262">
          <cell r="H262">
            <v>42530</v>
          </cell>
        </row>
        <row r="263">
          <cell r="H263">
            <v>42530</v>
          </cell>
        </row>
        <row r="264">
          <cell r="H264">
            <v>42530</v>
          </cell>
        </row>
        <row r="265">
          <cell r="H265">
            <v>42530</v>
          </cell>
        </row>
        <row r="266">
          <cell r="H266">
            <v>42530</v>
          </cell>
        </row>
        <row r="267">
          <cell r="H267">
            <v>42530</v>
          </cell>
        </row>
        <row r="268">
          <cell r="H268">
            <v>42530</v>
          </cell>
        </row>
        <row r="269">
          <cell r="H269">
            <v>42530</v>
          </cell>
        </row>
        <row r="270">
          <cell r="H270">
            <v>42530</v>
          </cell>
        </row>
        <row r="271">
          <cell r="H271">
            <v>42530</v>
          </cell>
        </row>
        <row r="272">
          <cell r="H272">
            <v>42530</v>
          </cell>
        </row>
        <row r="273">
          <cell r="H273">
            <v>42530</v>
          </cell>
        </row>
        <row r="274">
          <cell r="H274">
            <v>42530</v>
          </cell>
        </row>
        <row r="275">
          <cell r="H275">
            <v>42530</v>
          </cell>
        </row>
        <row r="276">
          <cell r="H276">
            <v>42530</v>
          </cell>
        </row>
        <row r="277">
          <cell r="H277">
            <v>42530</v>
          </cell>
        </row>
        <row r="278">
          <cell r="H278">
            <v>42531</v>
          </cell>
        </row>
        <row r="279">
          <cell r="H279">
            <v>42536</v>
          </cell>
        </row>
        <row r="280">
          <cell r="H280">
            <v>42537</v>
          </cell>
        </row>
        <row r="281">
          <cell r="H281">
            <v>42537</v>
          </cell>
        </row>
        <row r="282">
          <cell r="H282">
            <v>42537</v>
          </cell>
        </row>
        <row r="283">
          <cell r="H283">
            <v>42537</v>
          </cell>
        </row>
        <row r="284">
          <cell r="H284">
            <v>42537</v>
          </cell>
        </row>
        <row r="285">
          <cell r="H285">
            <v>42537</v>
          </cell>
        </row>
        <row r="286">
          <cell r="H286">
            <v>42537</v>
          </cell>
        </row>
        <row r="287">
          <cell r="H287">
            <v>42537</v>
          </cell>
        </row>
        <row r="288">
          <cell r="H288">
            <v>42537</v>
          </cell>
        </row>
        <row r="289">
          <cell r="H289">
            <v>42544</v>
          </cell>
        </row>
        <row r="290">
          <cell r="H290">
            <v>42544</v>
          </cell>
        </row>
        <row r="291">
          <cell r="H291">
            <v>42544</v>
          </cell>
        </row>
        <row r="292">
          <cell r="H292">
            <v>42544</v>
          </cell>
        </row>
        <row r="293">
          <cell r="H293">
            <v>42544</v>
          </cell>
        </row>
        <row r="294">
          <cell r="H294">
            <v>42544</v>
          </cell>
        </row>
        <row r="295">
          <cell r="H295">
            <v>42544</v>
          </cell>
        </row>
        <row r="296">
          <cell r="H296">
            <v>42544</v>
          </cell>
        </row>
        <row r="297">
          <cell r="H297">
            <v>42544</v>
          </cell>
        </row>
        <row r="298">
          <cell r="H298">
            <v>42549</v>
          </cell>
        </row>
        <row r="299">
          <cell r="H299">
            <v>42549</v>
          </cell>
        </row>
        <row r="300">
          <cell r="H300">
            <v>42549</v>
          </cell>
        </row>
        <row r="301">
          <cell r="H301">
            <v>42549</v>
          </cell>
        </row>
        <row r="302">
          <cell r="H302">
            <v>42549</v>
          </cell>
        </row>
        <row r="303">
          <cell r="H303">
            <v>42569</v>
          </cell>
        </row>
        <row r="304">
          <cell r="H304">
            <v>42569</v>
          </cell>
        </row>
        <row r="305">
          <cell r="H305">
            <v>42569</v>
          </cell>
        </row>
        <row r="306">
          <cell r="H306">
            <v>42569</v>
          </cell>
        </row>
        <row r="307">
          <cell r="H307">
            <v>42569</v>
          </cell>
        </row>
        <row r="308">
          <cell r="H308">
            <v>42569</v>
          </cell>
        </row>
        <row r="309">
          <cell r="H309">
            <v>42569</v>
          </cell>
        </row>
        <row r="310">
          <cell r="H310">
            <v>42569</v>
          </cell>
        </row>
        <row r="311">
          <cell r="H311">
            <v>42569</v>
          </cell>
        </row>
        <row r="312">
          <cell r="H312">
            <v>42569</v>
          </cell>
        </row>
        <row r="313">
          <cell r="H313">
            <v>42569</v>
          </cell>
        </row>
        <row r="314">
          <cell r="H314">
            <v>42569</v>
          </cell>
        </row>
        <row r="315">
          <cell r="H315">
            <v>42572</v>
          </cell>
        </row>
        <row r="316">
          <cell r="H316">
            <v>42572</v>
          </cell>
        </row>
        <row r="317">
          <cell r="H317">
            <v>42571</v>
          </cell>
        </row>
        <row r="318">
          <cell r="H318">
            <v>42571</v>
          </cell>
        </row>
        <row r="319">
          <cell r="H319">
            <v>42571</v>
          </cell>
        </row>
        <row r="320">
          <cell r="H320">
            <v>42569</v>
          </cell>
        </row>
        <row r="321">
          <cell r="H321">
            <v>42569</v>
          </cell>
        </row>
        <row r="322">
          <cell r="H322">
            <v>42569</v>
          </cell>
        </row>
        <row r="323">
          <cell r="H323">
            <v>42569</v>
          </cell>
        </row>
        <row r="324">
          <cell r="H324">
            <v>42569</v>
          </cell>
        </row>
        <row r="325">
          <cell r="H325">
            <v>42569</v>
          </cell>
        </row>
        <row r="326">
          <cell r="H326">
            <v>42569</v>
          </cell>
        </row>
        <row r="327">
          <cell r="H327">
            <v>42569</v>
          </cell>
        </row>
        <row r="328">
          <cell r="H328">
            <v>42573</v>
          </cell>
        </row>
        <row r="329">
          <cell r="H329">
            <v>42578</v>
          </cell>
        </row>
        <row r="330">
          <cell r="H330">
            <v>42578</v>
          </cell>
        </row>
        <row r="331">
          <cell r="H331">
            <v>42578</v>
          </cell>
        </row>
        <row r="332">
          <cell r="H332">
            <v>42580</v>
          </cell>
        </row>
        <row r="333">
          <cell r="H333">
            <v>42580</v>
          </cell>
        </row>
        <row r="334">
          <cell r="H334">
            <v>42580</v>
          </cell>
        </row>
        <row r="335">
          <cell r="H335">
            <v>42583</v>
          </cell>
        </row>
        <row r="336">
          <cell r="H336">
            <v>42583</v>
          </cell>
        </row>
        <row r="337">
          <cell r="H337">
            <v>42583</v>
          </cell>
        </row>
        <row r="338">
          <cell r="H338">
            <v>42583</v>
          </cell>
        </row>
        <row r="339">
          <cell r="H339">
            <v>42585</v>
          </cell>
        </row>
        <row r="340">
          <cell r="H340">
            <v>42585</v>
          </cell>
        </row>
        <row r="341">
          <cell r="H341">
            <v>42585</v>
          </cell>
        </row>
        <row r="342">
          <cell r="H342">
            <v>42585</v>
          </cell>
        </row>
        <row r="343">
          <cell r="H343">
            <v>42585</v>
          </cell>
        </row>
        <row r="344">
          <cell r="H344">
            <v>42586</v>
          </cell>
        </row>
        <row r="345">
          <cell r="H345">
            <v>42586</v>
          </cell>
        </row>
        <row r="346">
          <cell r="H346">
            <v>42586</v>
          </cell>
        </row>
        <row r="347">
          <cell r="H347">
            <v>42587</v>
          </cell>
        </row>
        <row r="348">
          <cell r="H348">
            <v>42587</v>
          </cell>
        </row>
        <row r="349">
          <cell r="H349">
            <v>42587</v>
          </cell>
        </row>
        <row r="350">
          <cell r="H350">
            <v>42587</v>
          </cell>
        </row>
        <row r="351">
          <cell r="H351">
            <v>42587</v>
          </cell>
        </row>
        <row r="352">
          <cell r="H352">
            <v>42592</v>
          </cell>
        </row>
        <row r="353">
          <cell r="H353">
            <v>42592</v>
          </cell>
        </row>
        <row r="354">
          <cell r="H354">
            <v>42592</v>
          </cell>
        </row>
        <row r="355">
          <cell r="H355">
            <v>42591</v>
          </cell>
        </row>
        <row r="356">
          <cell r="H356">
            <v>42591</v>
          </cell>
        </row>
        <row r="357">
          <cell r="H357">
            <v>42591</v>
          </cell>
        </row>
        <row r="358">
          <cell r="H358">
            <v>42593</v>
          </cell>
        </row>
        <row r="359">
          <cell r="H359">
            <v>42593</v>
          </cell>
        </row>
        <row r="360">
          <cell r="H360">
            <v>42593</v>
          </cell>
        </row>
        <row r="361">
          <cell r="H361">
            <v>42593</v>
          </cell>
        </row>
        <row r="362">
          <cell r="H362">
            <v>42593</v>
          </cell>
        </row>
        <row r="363">
          <cell r="H363">
            <v>42600</v>
          </cell>
        </row>
        <row r="364">
          <cell r="H364">
            <v>42600</v>
          </cell>
        </row>
        <row r="365">
          <cell r="H365">
            <v>42601</v>
          </cell>
        </row>
        <row r="366">
          <cell r="H366">
            <v>42601</v>
          </cell>
        </row>
        <row r="367">
          <cell r="H367">
            <v>42601</v>
          </cell>
        </row>
        <row r="368">
          <cell r="H368">
            <v>42601</v>
          </cell>
        </row>
        <row r="369">
          <cell r="H369">
            <v>42601</v>
          </cell>
        </row>
        <row r="370">
          <cell r="H370">
            <v>42605</v>
          </cell>
        </row>
        <row r="371">
          <cell r="H371">
            <v>42605</v>
          </cell>
        </row>
        <row r="372">
          <cell r="H372">
            <v>42607</v>
          </cell>
        </row>
        <row r="373">
          <cell r="H373">
            <v>42607</v>
          </cell>
        </row>
        <row r="374">
          <cell r="H374">
            <v>42607</v>
          </cell>
        </row>
        <row r="375">
          <cell r="H375">
            <v>42607</v>
          </cell>
        </row>
        <row r="376">
          <cell r="H376">
            <v>42607</v>
          </cell>
        </row>
        <row r="377">
          <cell r="H377">
            <v>42607</v>
          </cell>
        </row>
        <row r="378">
          <cell r="H378">
            <v>42607</v>
          </cell>
        </row>
        <row r="379">
          <cell r="H379">
            <v>42607</v>
          </cell>
        </row>
        <row r="380">
          <cell r="H380">
            <v>42607</v>
          </cell>
        </row>
        <row r="381">
          <cell r="H381">
            <v>42607</v>
          </cell>
        </row>
        <row r="382">
          <cell r="H382">
            <v>42609</v>
          </cell>
        </row>
        <row r="383">
          <cell r="H383">
            <v>42609</v>
          </cell>
        </row>
        <row r="384">
          <cell r="H384">
            <v>42614</v>
          </cell>
        </row>
        <row r="385">
          <cell r="H385">
            <v>42614</v>
          </cell>
        </row>
        <row r="386">
          <cell r="H386">
            <v>42614</v>
          </cell>
        </row>
        <row r="387">
          <cell r="H387">
            <v>42614</v>
          </cell>
        </row>
        <row r="388">
          <cell r="H388">
            <v>42614</v>
          </cell>
        </row>
        <row r="389">
          <cell r="H389">
            <v>42614</v>
          </cell>
        </row>
        <row r="390">
          <cell r="H390">
            <v>42618</v>
          </cell>
        </row>
        <row r="391">
          <cell r="H391">
            <v>42618</v>
          </cell>
        </row>
        <row r="392">
          <cell r="H392">
            <v>42618</v>
          </cell>
        </row>
        <row r="393">
          <cell r="H393">
            <v>42618</v>
          </cell>
        </row>
        <row r="394">
          <cell r="H394">
            <v>42618</v>
          </cell>
        </row>
        <row r="395">
          <cell r="H395">
            <v>42621</v>
          </cell>
        </row>
        <row r="396">
          <cell r="H396">
            <v>42621</v>
          </cell>
        </row>
        <row r="397">
          <cell r="H397">
            <v>42621</v>
          </cell>
        </row>
        <row r="398">
          <cell r="H398">
            <v>42622</v>
          </cell>
        </row>
        <row r="399">
          <cell r="H399">
            <v>42622</v>
          </cell>
        </row>
        <row r="400">
          <cell r="H400">
            <v>42622</v>
          </cell>
        </row>
        <row r="401">
          <cell r="H401">
            <v>42622</v>
          </cell>
        </row>
        <row r="402">
          <cell r="H402">
            <v>42627</v>
          </cell>
        </row>
        <row r="403">
          <cell r="H403">
            <v>42627</v>
          </cell>
        </row>
        <row r="404">
          <cell r="H404">
            <v>42627</v>
          </cell>
        </row>
        <row r="405">
          <cell r="H405">
            <v>42627</v>
          </cell>
        </row>
        <row r="406">
          <cell r="H406">
            <v>42627</v>
          </cell>
        </row>
        <row r="407">
          <cell r="H407">
            <v>42627</v>
          </cell>
        </row>
        <row r="408">
          <cell r="H408">
            <v>42627</v>
          </cell>
        </row>
        <row r="409">
          <cell r="H409">
            <v>42627</v>
          </cell>
        </row>
        <row r="410">
          <cell r="H410">
            <v>42627</v>
          </cell>
        </row>
        <row r="411">
          <cell r="H411">
            <v>42627</v>
          </cell>
        </row>
        <row r="412">
          <cell r="H412">
            <v>42627</v>
          </cell>
        </row>
        <row r="413">
          <cell r="H413">
            <v>42627</v>
          </cell>
        </row>
        <row r="414">
          <cell r="H414">
            <v>42627</v>
          </cell>
        </row>
        <row r="415">
          <cell r="H415">
            <v>42629</v>
          </cell>
        </row>
        <row r="416">
          <cell r="H416">
            <v>42629</v>
          </cell>
        </row>
        <row r="417">
          <cell r="H417">
            <v>42629</v>
          </cell>
        </row>
        <row r="418">
          <cell r="H418">
            <v>42629</v>
          </cell>
        </row>
        <row r="419">
          <cell r="H419">
            <v>42629</v>
          </cell>
        </row>
        <row r="420">
          <cell r="H420">
            <v>42629</v>
          </cell>
        </row>
        <row r="421">
          <cell r="H421">
            <v>42629</v>
          </cell>
        </row>
        <row r="422">
          <cell r="H422">
            <v>42629</v>
          </cell>
        </row>
        <row r="423">
          <cell r="H423">
            <v>42629</v>
          </cell>
        </row>
        <row r="424">
          <cell r="H424">
            <v>42629</v>
          </cell>
        </row>
        <row r="425">
          <cell r="H425">
            <v>42629</v>
          </cell>
        </row>
        <row r="426">
          <cell r="H426">
            <v>42629</v>
          </cell>
        </row>
        <row r="427">
          <cell r="H427">
            <v>42629</v>
          </cell>
        </row>
        <row r="428">
          <cell r="H428">
            <v>42633</v>
          </cell>
        </row>
        <row r="429">
          <cell r="H429">
            <v>42633</v>
          </cell>
        </row>
        <row r="430">
          <cell r="H430">
            <v>42636</v>
          </cell>
        </row>
        <row r="431">
          <cell r="H431">
            <v>42636</v>
          </cell>
        </row>
        <row r="432">
          <cell r="H432">
            <v>42636</v>
          </cell>
        </row>
        <row r="433">
          <cell r="H433">
            <v>42636</v>
          </cell>
        </row>
        <row r="434">
          <cell r="H434">
            <v>42636</v>
          </cell>
        </row>
        <row r="435">
          <cell r="H435">
            <v>42636</v>
          </cell>
        </row>
        <row r="436">
          <cell r="H436">
            <v>42636</v>
          </cell>
        </row>
        <row r="437">
          <cell r="H437">
            <v>42636</v>
          </cell>
        </row>
        <row r="438">
          <cell r="H438">
            <v>42636</v>
          </cell>
        </row>
        <row r="439">
          <cell r="H439">
            <v>42636</v>
          </cell>
        </row>
        <row r="440">
          <cell r="H440">
            <v>42636</v>
          </cell>
        </row>
        <row r="441">
          <cell r="H441">
            <v>42636</v>
          </cell>
        </row>
        <row r="442">
          <cell r="H442">
            <v>42636</v>
          </cell>
        </row>
        <row r="443">
          <cell r="H443">
            <v>42636</v>
          </cell>
        </row>
        <row r="444">
          <cell r="H444">
            <v>42636</v>
          </cell>
        </row>
        <row r="445">
          <cell r="H445">
            <v>42636</v>
          </cell>
        </row>
        <row r="446">
          <cell r="H446">
            <v>42636</v>
          </cell>
        </row>
        <row r="447">
          <cell r="H447">
            <v>42636</v>
          </cell>
        </row>
        <row r="448">
          <cell r="H448">
            <v>42636</v>
          </cell>
        </row>
        <row r="449">
          <cell r="H449">
            <v>42641</v>
          </cell>
        </row>
        <row r="450">
          <cell r="H450">
            <v>42641</v>
          </cell>
        </row>
        <row r="451">
          <cell r="H451">
            <v>42641</v>
          </cell>
        </row>
        <row r="452">
          <cell r="H452">
            <v>42641</v>
          </cell>
        </row>
        <row r="453">
          <cell r="H453">
            <v>42641</v>
          </cell>
        </row>
        <row r="454">
          <cell r="H454">
            <v>42641</v>
          </cell>
        </row>
        <row r="455">
          <cell r="H455">
            <v>42641</v>
          </cell>
        </row>
        <row r="456">
          <cell r="H456">
            <v>42641</v>
          </cell>
        </row>
        <row r="457">
          <cell r="H457">
            <v>42647</v>
          </cell>
        </row>
        <row r="458">
          <cell r="H458">
            <v>42647</v>
          </cell>
        </row>
        <row r="459">
          <cell r="H459">
            <v>42647</v>
          </cell>
        </row>
        <row r="460">
          <cell r="H460">
            <v>42647</v>
          </cell>
        </row>
        <row r="461">
          <cell r="H461">
            <v>42648</v>
          </cell>
        </row>
        <row r="462">
          <cell r="H462">
            <v>42648</v>
          </cell>
        </row>
        <row r="463">
          <cell r="H463">
            <v>42648</v>
          </cell>
        </row>
        <row r="464">
          <cell r="H464">
            <v>42648</v>
          </cell>
        </row>
        <row r="465">
          <cell r="H465">
            <v>42650</v>
          </cell>
        </row>
        <row r="466">
          <cell r="H466">
            <v>42650</v>
          </cell>
        </row>
        <row r="467">
          <cell r="H467">
            <v>42650</v>
          </cell>
        </row>
        <row r="468">
          <cell r="H468">
            <v>42650</v>
          </cell>
        </row>
        <row r="469">
          <cell r="H469">
            <v>42650</v>
          </cell>
        </row>
        <row r="470">
          <cell r="H470">
            <v>42656</v>
          </cell>
        </row>
        <row r="471">
          <cell r="H471">
            <v>42656</v>
          </cell>
        </row>
        <row r="472">
          <cell r="H472">
            <v>42656</v>
          </cell>
        </row>
        <row r="473">
          <cell r="H473">
            <v>42656</v>
          </cell>
        </row>
        <row r="474">
          <cell r="H474">
            <v>42656</v>
          </cell>
        </row>
        <row r="475">
          <cell r="H475">
            <v>42657</v>
          </cell>
        </row>
        <row r="476">
          <cell r="H476">
            <v>42657</v>
          </cell>
        </row>
        <row r="477">
          <cell r="H477">
            <v>42657</v>
          </cell>
        </row>
        <row r="478">
          <cell r="H478">
            <v>42657</v>
          </cell>
        </row>
        <row r="479">
          <cell r="H479">
            <v>42657</v>
          </cell>
        </row>
        <row r="480">
          <cell r="H480">
            <v>42657</v>
          </cell>
        </row>
        <row r="481">
          <cell r="H481">
            <v>42657</v>
          </cell>
        </row>
        <row r="482">
          <cell r="H482">
            <v>42657</v>
          </cell>
        </row>
        <row r="483">
          <cell r="H483">
            <v>42662</v>
          </cell>
        </row>
        <row r="484">
          <cell r="H484">
            <v>42662</v>
          </cell>
        </row>
        <row r="485">
          <cell r="H485">
            <v>42662</v>
          </cell>
        </row>
        <row r="486">
          <cell r="H486">
            <v>42662</v>
          </cell>
        </row>
        <row r="487">
          <cell r="H487">
            <v>42662</v>
          </cell>
        </row>
        <row r="488">
          <cell r="H488">
            <v>42663</v>
          </cell>
        </row>
        <row r="489">
          <cell r="H489">
            <v>42663</v>
          </cell>
        </row>
        <row r="490">
          <cell r="H490">
            <v>42663</v>
          </cell>
        </row>
        <row r="491">
          <cell r="H491">
            <v>42663</v>
          </cell>
        </row>
        <row r="492">
          <cell r="H492">
            <v>42663</v>
          </cell>
        </row>
        <row r="493">
          <cell r="H493">
            <v>42663</v>
          </cell>
        </row>
        <row r="494">
          <cell r="H494">
            <v>42669</v>
          </cell>
        </row>
        <row r="495">
          <cell r="H495">
            <v>42669</v>
          </cell>
        </row>
        <row r="496">
          <cell r="H496">
            <v>42669</v>
          </cell>
        </row>
        <row r="497">
          <cell r="H497">
            <v>42670</v>
          </cell>
        </row>
        <row r="498">
          <cell r="H498">
            <v>42670</v>
          </cell>
        </row>
        <row r="499">
          <cell r="H499">
            <v>42670</v>
          </cell>
        </row>
        <row r="500">
          <cell r="H500">
            <v>42670</v>
          </cell>
        </row>
        <row r="501">
          <cell r="H501">
            <v>42670</v>
          </cell>
        </row>
        <row r="502">
          <cell r="H502">
            <v>42670</v>
          </cell>
        </row>
        <row r="503">
          <cell r="H503">
            <v>42670</v>
          </cell>
        </row>
        <row r="504">
          <cell r="H504">
            <v>42670</v>
          </cell>
        </row>
        <row r="505">
          <cell r="H505">
            <v>42674</v>
          </cell>
        </row>
        <row r="506">
          <cell r="H506">
            <v>42674</v>
          </cell>
        </row>
        <row r="507">
          <cell r="H507">
            <v>42674</v>
          </cell>
        </row>
        <row r="508">
          <cell r="H508">
            <v>42675</v>
          </cell>
        </row>
        <row r="509">
          <cell r="H509">
            <v>42675</v>
          </cell>
        </row>
        <row r="510">
          <cell r="H510">
            <v>42675</v>
          </cell>
        </row>
        <row r="511">
          <cell r="H511">
            <v>42675</v>
          </cell>
        </row>
        <row r="512">
          <cell r="H512">
            <v>42675</v>
          </cell>
        </row>
        <row r="513">
          <cell r="H513">
            <v>42675</v>
          </cell>
        </row>
        <row r="514">
          <cell r="H514">
            <v>42677</v>
          </cell>
        </row>
        <row r="515">
          <cell r="H515">
            <v>42677</v>
          </cell>
        </row>
        <row r="516">
          <cell r="H516">
            <v>42677</v>
          </cell>
        </row>
        <row r="517">
          <cell r="H517">
            <v>42677</v>
          </cell>
        </row>
        <row r="518">
          <cell r="H518">
            <v>42677</v>
          </cell>
        </row>
        <row r="519">
          <cell r="H519">
            <v>42682</v>
          </cell>
        </row>
        <row r="520">
          <cell r="H520">
            <v>42682</v>
          </cell>
        </row>
        <row r="521">
          <cell r="H521">
            <v>42682</v>
          </cell>
        </row>
        <row r="522">
          <cell r="H522">
            <v>42684</v>
          </cell>
        </row>
        <row r="523">
          <cell r="H523">
            <v>42684</v>
          </cell>
        </row>
        <row r="524">
          <cell r="H524">
            <v>42684</v>
          </cell>
        </row>
        <row r="525">
          <cell r="H525">
            <v>42689</v>
          </cell>
        </row>
        <row r="526">
          <cell r="H526">
            <v>42689</v>
          </cell>
        </row>
        <row r="527">
          <cell r="H527">
            <v>42689</v>
          </cell>
        </row>
        <row r="528">
          <cell r="H528">
            <v>42689</v>
          </cell>
        </row>
        <row r="529">
          <cell r="H529">
            <v>42689</v>
          </cell>
        </row>
        <row r="530">
          <cell r="H530">
            <v>42689</v>
          </cell>
        </row>
        <row r="531">
          <cell r="H531">
            <v>42689</v>
          </cell>
        </row>
        <row r="532">
          <cell r="H532">
            <v>42690</v>
          </cell>
        </row>
        <row r="533">
          <cell r="H533">
            <v>42690</v>
          </cell>
        </row>
        <row r="534">
          <cell r="H534">
            <v>42692</v>
          </cell>
        </row>
        <row r="535">
          <cell r="H535">
            <v>42692</v>
          </cell>
        </row>
        <row r="536">
          <cell r="H536">
            <v>42692</v>
          </cell>
        </row>
        <row r="537">
          <cell r="H537">
            <v>42692</v>
          </cell>
        </row>
        <row r="538">
          <cell r="H538">
            <v>42692</v>
          </cell>
        </row>
        <row r="539">
          <cell r="H539">
            <v>42692</v>
          </cell>
        </row>
        <row r="540">
          <cell r="H540">
            <v>42692</v>
          </cell>
        </row>
        <row r="541">
          <cell r="H541">
            <v>42695</v>
          </cell>
        </row>
        <row r="542">
          <cell r="H542">
            <v>42695</v>
          </cell>
        </row>
        <row r="543">
          <cell r="H543">
            <v>42695</v>
          </cell>
        </row>
        <row r="544">
          <cell r="H544">
            <v>42698</v>
          </cell>
        </row>
        <row r="545">
          <cell r="H545">
            <v>42698</v>
          </cell>
        </row>
        <row r="546">
          <cell r="H546">
            <v>42698</v>
          </cell>
        </row>
        <row r="547">
          <cell r="H547">
            <v>42698</v>
          </cell>
        </row>
        <row r="548">
          <cell r="H548">
            <v>42698</v>
          </cell>
        </row>
        <row r="549">
          <cell r="H549">
            <v>42698</v>
          </cell>
        </row>
        <row r="550">
          <cell r="H550">
            <v>42699</v>
          </cell>
        </row>
        <row r="551">
          <cell r="H551">
            <v>42699</v>
          </cell>
        </row>
        <row r="552">
          <cell r="H552">
            <v>42699</v>
          </cell>
        </row>
        <row r="553">
          <cell r="H553">
            <v>42699</v>
          </cell>
        </row>
        <row r="554">
          <cell r="H554">
            <v>42699</v>
          </cell>
        </row>
        <row r="555">
          <cell r="H555">
            <v>42699</v>
          </cell>
        </row>
        <row r="556">
          <cell r="H556"/>
        </row>
        <row r="557">
          <cell r="H557"/>
        </row>
        <row r="558">
          <cell r="H558"/>
        </row>
        <row r="559">
          <cell r="H559"/>
        </row>
        <row r="560">
          <cell r="H560"/>
        </row>
        <row r="561">
          <cell r="H561"/>
        </row>
        <row r="562">
          <cell r="H562"/>
        </row>
        <row r="563">
          <cell r="H563"/>
        </row>
        <row r="564">
          <cell r="H564"/>
        </row>
        <row r="565">
          <cell r="H565"/>
        </row>
        <row r="566">
          <cell r="H566"/>
        </row>
        <row r="567">
          <cell r="H567"/>
        </row>
        <row r="568">
          <cell r="H568"/>
        </row>
        <row r="569">
          <cell r="H569"/>
        </row>
        <row r="570">
          <cell r="H570"/>
        </row>
        <row r="571">
          <cell r="H571"/>
        </row>
        <row r="572">
          <cell r="H572"/>
        </row>
        <row r="573">
          <cell r="H573"/>
        </row>
        <row r="574">
          <cell r="H574"/>
        </row>
        <row r="575">
          <cell r="H575"/>
        </row>
        <row r="576">
          <cell r="H576"/>
        </row>
        <row r="577">
          <cell r="H577"/>
        </row>
        <row r="578">
          <cell r="H578"/>
        </row>
        <row r="579">
          <cell r="H579"/>
        </row>
        <row r="580">
          <cell r="H580"/>
        </row>
        <row r="581">
          <cell r="H581"/>
        </row>
        <row r="582">
          <cell r="H582"/>
        </row>
        <row r="583">
          <cell r="H583"/>
        </row>
        <row r="584">
          <cell r="H584"/>
        </row>
        <row r="585">
          <cell r="H585"/>
        </row>
        <row r="586">
          <cell r="H586"/>
        </row>
        <row r="587">
          <cell r="H587"/>
        </row>
        <row r="588">
          <cell r="H588"/>
        </row>
        <row r="589">
          <cell r="H589"/>
        </row>
        <row r="590">
          <cell r="H590"/>
        </row>
        <row r="591">
          <cell r="H591"/>
        </row>
        <row r="592">
          <cell r="H592"/>
        </row>
        <row r="593">
          <cell r="H593"/>
        </row>
        <row r="594">
          <cell r="H594"/>
        </row>
        <row r="595">
          <cell r="H595"/>
        </row>
        <row r="596">
          <cell r="H596"/>
        </row>
        <row r="597">
          <cell r="H597"/>
        </row>
        <row r="598">
          <cell r="H598"/>
        </row>
        <row r="599">
          <cell r="H599"/>
        </row>
        <row r="600">
          <cell r="H600"/>
        </row>
        <row r="601">
          <cell r="H601"/>
        </row>
        <row r="602">
          <cell r="H602"/>
        </row>
        <row r="603">
          <cell r="H603"/>
        </row>
        <row r="604">
          <cell r="H604"/>
        </row>
        <row r="605">
          <cell r="H605"/>
        </row>
        <row r="606">
          <cell r="H606"/>
        </row>
        <row r="607">
          <cell r="H607"/>
        </row>
        <row r="608">
          <cell r="H608"/>
        </row>
        <row r="609">
          <cell r="H609"/>
        </row>
        <row r="610">
          <cell r="H610"/>
        </row>
        <row r="611">
          <cell r="H611"/>
        </row>
        <row r="612">
          <cell r="H612"/>
        </row>
        <row r="613">
          <cell r="H613"/>
        </row>
        <row r="614">
          <cell r="H614"/>
        </row>
        <row r="615">
          <cell r="H615"/>
        </row>
        <row r="616">
          <cell r="H616"/>
        </row>
        <row r="617">
          <cell r="H617"/>
        </row>
        <row r="618">
          <cell r="H618"/>
        </row>
        <row r="619">
          <cell r="H619"/>
        </row>
        <row r="620">
          <cell r="H620"/>
        </row>
        <row r="621">
          <cell r="H621"/>
        </row>
        <row r="622">
          <cell r="H622"/>
        </row>
        <row r="623">
          <cell r="H623"/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GEON LISP IMB"/>
      <sheetName val="SUIVI QUALITE"/>
      <sheetName val="Feuil2"/>
      <sheetName val="Feuil3"/>
    </sheetNames>
    <sheetDataSet>
      <sheetData sheetId="0">
        <row r="23">
          <cell r="G23">
            <v>42355</v>
          </cell>
        </row>
        <row r="24">
          <cell r="G24">
            <v>42347</v>
          </cell>
        </row>
        <row r="25">
          <cell r="G25">
            <v>42356</v>
          </cell>
        </row>
        <row r="26">
          <cell r="G26">
            <v>42356</v>
          </cell>
        </row>
        <row r="27">
          <cell r="G27">
            <v>42359</v>
          </cell>
        </row>
        <row r="28">
          <cell r="G28">
            <v>42359</v>
          </cell>
        </row>
        <row r="29">
          <cell r="G29">
            <v>42359</v>
          </cell>
        </row>
        <row r="30">
          <cell r="G30">
            <v>42359</v>
          </cell>
        </row>
        <row r="31">
          <cell r="G31">
            <v>42361</v>
          </cell>
        </row>
        <row r="32">
          <cell r="G32">
            <v>42361</v>
          </cell>
        </row>
        <row r="33">
          <cell r="G33">
            <v>42376</v>
          </cell>
        </row>
        <row r="34">
          <cell r="G34">
            <v>42376</v>
          </cell>
        </row>
        <row r="35">
          <cell r="G35">
            <v>42376</v>
          </cell>
        </row>
        <row r="36">
          <cell r="G36">
            <v>42376</v>
          </cell>
        </row>
        <row r="37">
          <cell r="G37">
            <v>42376</v>
          </cell>
        </row>
        <row r="38">
          <cell r="G38">
            <v>42376</v>
          </cell>
        </row>
        <row r="39">
          <cell r="G39">
            <v>42376</v>
          </cell>
        </row>
        <row r="40">
          <cell r="G40">
            <v>42376</v>
          </cell>
        </row>
        <row r="41">
          <cell r="G41">
            <v>42377</v>
          </cell>
        </row>
        <row r="42">
          <cell r="G42">
            <v>42377</v>
          </cell>
        </row>
        <row r="43">
          <cell r="G43">
            <v>42377</v>
          </cell>
        </row>
        <row r="44">
          <cell r="G44">
            <v>42380</v>
          </cell>
        </row>
        <row r="45">
          <cell r="G45">
            <v>42380</v>
          </cell>
        </row>
        <row r="46">
          <cell r="G46">
            <v>42380</v>
          </cell>
        </row>
        <row r="47">
          <cell r="G47">
            <v>42382</v>
          </cell>
        </row>
        <row r="48">
          <cell r="G48">
            <v>42382</v>
          </cell>
        </row>
        <row r="49">
          <cell r="G49">
            <v>42382</v>
          </cell>
        </row>
        <row r="50">
          <cell r="G50">
            <v>42383</v>
          </cell>
        </row>
        <row r="51">
          <cell r="G51">
            <v>42383</v>
          </cell>
        </row>
        <row r="52">
          <cell r="G52">
            <v>42383</v>
          </cell>
        </row>
        <row r="53">
          <cell r="G53">
            <v>42383</v>
          </cell>
        </row>
        <row r="54">
          <cell r="G54">
            <v>42383</v>
          </cell>
        </row>
        <row r="55">
          <cell r="G55">
            <v>42383</v>
          </cell>
        </row>
        <row r="56">
          <cell r="G56">
            <v>42383</v>
          </cell>
        </row>
        <row r="57">
          <cell r="G57">
            <v>42383</v>
          </cell>
        </row>
        <row r="58">
          <cell r="G58">
            <v>42383</v>
          </cell>
        </row>
        <row r="59">
          <cell r="G59">
            <v>42383</v>
          </cell>
        </row>
        <row r="60">
          <cell r="G60">
            <v>42383</v>
          </cell>
        </row>
        <row r="61">
          <cell r="G61">
            <v>42383</v>
          </cell>
        </row>
        <row r="62">
          <cell r="G62">
            <v>42389</v>
          </cell>
        </row>
        <row r="63">
          <cell r="G63">
            <v>42389</v>
          </cell>
        </row>
        <row r="64">
          <cell r="G64">
            <v>42390</v>
          </cell>
        </row>
        <row r="65">
          <cell r="G65">
            <v>42390</v>
          </cell>
        </row>
        <row r="66">
          <cell r="G66">
            <v>42390</v>
          </cell>
        </row>
        <row r="67">
          <cell r="G67">
            <v>42390</v>
          </cell>
        </row>
        <row r="68">
          <cell r="G68">
            <v>42390</v>
          </cell>
        </row>
        <row r="69">
          <cell r="G69">
            <v>42390</v>
          </cell>
        </row>
        <row r="70">
          <cell r="G70">
            <v>42390</v>
          </cell>
        </row>
        <row r="71">
          <cell r="G71">
            <v>42390</v>
          </cell>
        </row>
        <row r="72">
          <cell r="G72">
            <v>42390</v>
          </cell>
        </row>
        <row r="73">
          <cell r="G73">
            <v>42391</v>
          </cell>
        </row>
        <row r="74">
          <cell r="G74">
            <v>42395</v>
          </cell>
        </row>
        <row r="75">
          <cell r="G75">
            <v>42395</v>
          </cell>
        </row>
        <row r="76">
          <cell r="G76">
            <v>42395</v>
          </cell>
        </row>
        <row r="77">
          <cell r="G77">
            <v>42397</v>
          </cell>
        </row>
        <row r="78">
          <cell r="G78">
            <v>42397</v>
          </cell>
        </row>
        <row r="79">
          <cell r="G79">
            <v>42397</v>
          </cell>
        </row>
        <row r="80">
          <cell r="G80">
            <v>42397</v>
          </cell>
        </row>
        <row r="81">
          <cell r="G81">
            <v>42397</v>
          </cell>
        </row>
        <row r="82">
          <cell r="G82">
            <v>42397</v>
          </cell>
        </row>
        <row r="83">
          <cell r="G83">
            <v>42401</v>
          </cell>
        </row>
        <row r="84">
          <cell r="G84">
            <v>42401</v>
          </cell>
        </row>
        <row r="85">
          <cell r="G85">
            <v>42401</v>
          </cell>
        </row>
        <row r="86">
          <cell r="G86">
            <v>42401</v>
          </cell>
        </row>
        <row r="87">
          <cell r="G87">
            <v>42401</v>
          </cell>
        </row>
        <row r="88">
          <cell r="G88">
            <v>42401</v>
          </cell>
        </row>
        <row r="89">
          <cell r="G89">
            <v>42401</v>
          </cell>
        </row>
        <row r="90">
          <cell r="G90">
            <v>42401</v>
          </cell>
        </row>
        <row r="91">
          <cell r="G91">
            <v>42403</v>
          </cell>
        </row>
        <row r="92">
          <cell r="G92">
            <v>42405</v>
          </cell>
        </row>
        <row r="93">
          <cell r="G93">
            <v>42405</v>
          </cell>
        </row>
        <row r="94">
          <cell r="G94">
            <v>42405</v>
          </cell>
        </row>
        <row r="95">
          <cell r="G95">
            <v>42405</v>
          </cell>
        </row>
        <row r="96">
          <cell r="G96">
            <v>42405</v>
          </cell>
        </row>
        <row r="97">
          <cell r="G97">
            <v>42405</v>
          </cell>
        </row>
        <row r="98">
          <cell r="G98">
            <v>42409</v>
          </cell>
        </row>
        <row r="99">
          <cell r="G99">
            <v>42409</v>
          </cell>
        </row>
        <row r="100">
          <cell r="G100">
            <v>42409</v>
          </cell>
        </row>
        <row r="101">
          <cell r="G101">
            <v>42409</v>
          </cell>
        </row>
        <row r="102">
          <cell r="G102">
            <v>42409</v>
          </cell>
        </row>
        <row r="103">
          <cell r="G103">
            <v>42410</v>
          </cell>
        </row>
        <row r="104">
          <cell r="G104">
            <v>42410</v>
          </cell>
        </row>
        <row r="105">
          <cell r="G105">
            <v>42410</v>
          </cell>
        </row>
        <row r="106">
          <cell r="G106">
            <v>42410</v>
          </cell>
        </row>
        <row r="107">
          <cell r="G107">
            <v>42411</v>
          </cell>
        </row>
        <row r="108">
          <cell r="G108">
            <v>42411</v>
          </cell>
        </row>
        <row r="109">
          <cell r="G109">
            <v>42411</v>
          </cell>
        </row>
        <row r="110">
          <cell r="G110">
            <v>42411</v>
          </cell>
        </row>
        <row r="111">
          <cell r="G111">
            <v>42411</v>
          </cell>
        </row>
        <row r="112">
          <cell r="G112">
            <v>42415</v>
          </cell>
        </row>
        <row r="113">
          <cell r="G113">
            <v>42415</v>
          </cell>
        </row>
        <row r="114">
          <cell r="G114">
            <v>42415</v>
          </cell>
        </row>
        <row r="115">
          <cell r="G115">
            <v>42416</v>
          </cell>
        </row>
        <row r="116">
          <cell r="G116">
            <v>42416</v>
          </cell>
        </row>
        <row r="117">
          <cell r="G117">
            <v>42416</v>
          </cell>
        </row>
        <row r="118">
          <cell r="G118">
            <v>42416</v>
          </cell>
        </row>
        <row r="119">
          <cell r="G119">
            <v>42416</v>
          </cell>
        </row>
        <row r="120">
          <cell r="G120">
            <v>42417</v>
          </cell>
        </row>
        <row r="121">
          <cell r="G121">
            <v>42417</v>
          </cell>
        </row>
        <row r="122">
          <cell r="G122">
            <v>42425</v>
          </cell>
        </row>
        <row r="123">
          <cell r="G123">
            <v>42436</v>
          </cell>
        </row>
        <row r="124">
          <cell r="G124">
            <v>42436</v>
          </cell>
        </row>
        <row r="125">
          <cell r="G125">
            <v>42436</v>
          </cell>
        </row>
        <row r="126">
          <cell r="G126">
            <v>42436</v>
          </cell>
        </row>
        <row r="127">
          <cell r="G127">
            <v>42436</v>
          </cell>
        </row>
        <row r="128">
          <cell r="G128">
            <v>42436</v>
          </cell>
        </row>
        <row r="129">
          <cell r="G129">
            <v>42436</v>
          </cell>
        </row>
        <row r="130">
          <cell r="G130">
            <v>42436</v>
          </cell>
        </row>
        <row r="131">
          <cell r="G131">
            <v>42436</v>
          </cell>
        </row>
        <row r="132">
          <cell r="G132">
            <v>42432</v>
          </cell>
        </row>
        <row r="133">
          <cell r="G133">
            <v>42432</v>
          </cell>
        </row>
        <row r="134">
          <cell r="G134">
            <v>42438</v>
          </cell>
        </row>
        <row r="135">
          <cell r="G135">
            <v>42438</v>
          </cell>
        </row>
        <row r="136">
          <cell r="G136">
            <v>42438</v>
          </cell>
        </row>
        <row r="137">
          <cell r="G137">
            <v>42438</v>
          </cell>
        </row>
        <row r="138">
          <cell r="G138">
            <v>42438</v>
          </cell>
        </row>
        <row r="139">
          <cell r="G139">
            <v>42445</v>
          </cell>
        </row>
        <row r="140">
          <cell r="G140">
            <v>42445</v>
          </cell>
        </row>
        <row r="141">
          <cell r="G141">
            <v>42445</v>
          </cell>
        </row>
        <row r="142">
          <cell r="G142">
            <v>42448</v>
          </cell>
        </row>
        <row r="143">
          <cell r="G143">
            <v>42448</v>
          </cell>
        </row>
        <row r="144">
          <cell r="G144">
            <v>42445</v>
          </cell>
        </row>
        <row r="145">
          <cell r="G145">
            <v>42445</v>
          </cell>
        </row>
        <row r="146">
          <cell r="G146">
            <v>42445</v>
          </cell>
        </row>
        <row r="147">
          <cell r="G147">
            <v>42446</v>
          </cell>
        </row>
        <row r="148">
          <cell r="G148">
            <v>42446</v>
          </cell>
        </row>
        <row r="149">
          <cell r="G149">
            <v>42446</v>
          </cell>
        </row>
        <row r="150">
          <cell r="G150">
            <v>42446</v>
          </cell>
        </row>
        <row r="151">
          <cell r="G151">
            <v>42446</v>
          </cell>
        </row>
        <row r="152">
          <cell r="G152">
            <v>42452</v>
          </cell>
        </row>
        <row r="153">
          <cell r="G153">
            <v>42452</v>
          </cell>
        </row>
        <row r="154">
          <cell r="G154">
            <v>42458</v>
          </cell>
        </row>
        <row r="155">
          <cell r="G155">
            <v>42458</v>
          </cell>
        </row>
        <row r="156">
          <cell r="G156">
            <v>42458</v>
          </cell>
        </row>
        <row r="157">
          <cell r="G157">
            <v>42458</v>
          </cell>
        </row>
        <row r="158">
          <cell r="G158">
            <v>42458</v>
          </cell>
        </row>
        <row r="159">
          <cell r="G159">
            <v>42459</v>
          </cell>
        </row>
        <row r="160">
          <cell r="G160">
            <v>42459</v>
          </cell>
        </row>
        <row r="161">
          <cell r="G161">
            <v>42459</v>
          </cell>
        </row>
        <row r="162">
          <cell r="G162">
            <v>42459</v>
          </cell>
        </row>
        <row r="163">
          <cell r="G163">
            <v>42465</v>
          </cell>
        </row>
        <row r="164">
          <cell r="G164">
            <v>42465</v>
          </cell>
        </row>
        <row r="165">
          <cell r="G165">
            <v>42465</v>
          </cell>
        </row>
        <row r="166">
          <cell r="G166">
            <v>42465</v>
          </cell>
        </row>
        <row r="167">
          <cell r="G167">
            <v>42465</v>
          </cell>
        </row>
        <row r="168">
          <cell r="G168">
            <v>42465</v>
          </cell>
        </row>
        <row r="169">
          <cell r="G169">
            <v>42467</v>
          </cell>
        </row>
        <row r="170">
          <cell r="G170">
            <v>42467</v>
          </cell>
        </row>
        <row r="171">
          <cell r="G171">
            <v>42471</v>
          </cell>
        </row>
        <row r="172">
          <cell r="G172">
            <v>42471</v>
          </cell>
        </row>
        <row r="173">
          <cell r="G173">
            <v>42471</v>
          </cell>
        </row>
        <row r="174">
          <cell r="G174">
            <v>42471</v>
          </cell>
        </row>
        <row r="175">
          <cell r="G175">
            <v>42471</v>
          </cell>
        </row>
        <row r="176">
          <cell r="G176">
            <v>42471</v>
          </cell>
        </row>
        <row r="177">
          <cell r="G177">
            <v>42474</v>
          </cell>
        </row>
        <row r="178">
          <cell r="G178">
            <v>42474</v>
          </cell>
        </row>
        <row r="179">
          <cell r="G179">
            <v>42474</v>
          </cell>
        </row>
        <row r="180">
          <cell r="G180">
            <v>42474</v>
          </cell>
        </row>
        <row r="181">
          <cell r="G181">
            <v>42474</v>
          </cell>
        </row>
        <row r="182">
          <cell r="G182">
            <v>42474</v>
          </cell>
        </row>
        <row r="183">
          <cell r="G183">
            <v>42474</v>
          </cell>
        </row>
        <row r="184">
          <cell r="G184">
            <v>42475</v>
          </cell>
        </row>
        <row r="185">
          <cell r="G185">
            <v>42475</v>
          </cell>
        </row>
        <row r="186">
          <cell r="G186">
            <v>42475</v>
          </cell>
        </row>
        <row r="187">
          <cell r="G187">
            <v>42475</v>
          </cell>
        </row>
        <row r="188">
          <cell r="G188">
            <v>42475</v>
          </cell>
        </row>
        <row r="189">
          <cell r="G189">
            <v>42479</v>
          </cell>
        </row>
        <row r="190">
          <cell r="G190">
            <v>42479</v>
          </cell>
        </row>
        <row r="191">
          <cell r="G191">
            <v>42479</v>
          </cell>
        </row>
        <row r="192">
          <cell r="G192">
            <v>42479</v>
          </cell>
        </row>
        <row r="193">
          <cell r="G193">
            <v>42479</v>
          </cell>
        </row>
        <row r="194">
          <cell r="G194">
            <v>42479</v>
          </cell>
        </row>
        <row r="195">
          <cell r="G195">
            <v>42479</v>
          </cell>
        </row>
        <row r="196">
          <cell r="G196">
            <v>42480</v>
          </cell>
        </row>
        <row r="197">
          <cell r="G197">
            <v>42480</v>
          </cell>
        </row>
        <row r="198">
          <cell r="G198">
            <v>42480</v>
          </cell>
        </row>
        <row r="199">
          <cell r="G199">
            <v>42480</v>
          </cell>
        </row>
        <row r="200">
          <cell r="G200">
            <v>42480</v>
          </cell>
        </row>
        <row r="201">
          <cell r="G201">
            <v>42480</v>
          </cell>
        </row>
        <row r="202">
          <cell r="G202">
            <v>42480</v>
          </cell>
        </row>
        <row r="203">
          <cell r="G203">
            <v>42488</v>
          </cell>
        </row>
        <row r="204">
          <cell r="G204">
            <v>42488</v>
          </cell>
        </row>
        <row r="205">
          <cell r="G205">
            <v>42488</v>
          </cell>
        </row>
        <row r="206">
          <cell r="G206">
            <v>42488</v>
          </cell>
        </row>
        <row r="207">
          <cell r="G207">
            <v>42488</v>
          </cell>
        </row>
        <row r="208">
          <cell r="G208">
            <v>42488</v>
          </cell>
        </row>
        <row r="209">
          <cell r="G209">
            <v>42488</v>
          </cell>
        </row>
        <row r="210">
          <cell r="G210">
            <v>42495</v>
          </cell>
        </row>
        <row r="211">
          <cell r="G211">
            <v>42495</v>
          </cell>
        </row>
        <row r="212">
          <cell r="G212">
            <v>42495</v>
          </cell>
        </row>
        <row r="213">
          <cell r="G213">
            <v>42495</v>
          </cell>
        </row>
        <row r="214">
          <cell r="G214">
            <v>42495</v>
          </cell>
        </row>
        <row r="215">
          <cell r="G215">
            <v>42495</v>
          </cell>
        </row>
        <row r="216">
          <cell r="G216">
            <v>42495</v>
          </cell>
        </row>
        <row r="217">
          <cell r="G217">
            <v>42495</v>
          </cell>
        </row>
        <row r="218">
          <cell r="G218">
            <v>42495</v>
          </cell>
        </row>
        <row r="219">
          <cell r="G219">
            <v>42500</v>
          </cell>
        </row>
        <row r="220">
          <cell r="G220">
            <v>42500</v>
          </cell>
        </row>
        <row r="221">
          <cell r="G221">
            <v>42500</v>
          </cell>
        </row>
        <row r="222">
          <cell r="G222">
            <v>42500</v>
          </cell>
        </row>
        <row r="223">
          <cell r="G223">
            <v>42503</v>
          </cell>
        </row>
        <row r="224">
          <cell r="G224">
            <v>42503</v>
          </cell>
        </row>
        <row r="225">
          <cell r="G225">
            <v>42503</v>
          </cell>
        </row>
        <row r="226">
          <cell r="G226">
            <v>42503</v>
          </cell>
        </row>
        <row r="227">
          <cell r="G227">
            <v>42503</v>
          </cell>
        </row>
        <row r="228">
          <cell r="G228">
            <v>42503</v>
          </cell>
        </row>
        <row r="229">
          <cell r="G229">
            <v>42502</v>
          </cell>
        </row>
        <row r="230">
          <cell r="G230">
            <v>42502</v>
          </cell>
        </row>
        <row r="231">
          <cell r="G231">
            <v>42502</v>
          </cell>
        </row>
        <row r="232">
          <cell r="G232">
            <v>42502</v>
          </cell>
        </row>
        <row r="233">
          <cell r="G233">
            <v>42509</v>
          </cell>
        </row>
        <row r="234">
          <cell r="G234">
            <v>42509</v>
          </cell>
        </row>
        <row r="235">
          <cell r="G235">
            <v>42509</v>
          </cell>
        </row>
        <row r="236">
          <cell r="G236">
            <v>42509</v>
          </cell>
        </row>
        <row r="237">
          <cell r="G237">
            <v>42509</v>
          </cell>
        </row>
        <row r="238">
          <cell r="G238">
            <v>42509</v>
          </cell>
        </row>
        <row r="239">
          <cell r="G239">
            <v>42509</v>
          </cell>
        </row>
        <row r="240">
          <cell r="G240">
            <v>42509</v>
          </cell>
        </row>
        <row r="241">
          <cell r="G241">
            <v>42510</v>
          </cell>
        </row>
        <row r="242">
          <cell r="G242">
            <v>42510</v>
          </cell>
        </row>
        <row r="243">
          <cell r="G243">
            <v>42510</v>
          </cell>
        </row>
        <row r="244">
          <cell r="G244">
            <v>42514</v>
          </cell>
        </row>
        <row r="245">
          <cell r="G245">
            <v>42516</v>
          </cell>
        </row>
        <row r="246">
          <cell r="G246">
            <v>42516</v>
          </cell>
        </row>
        <row r="247">
          <cell r="G247">
            <v>42516</v>
          </cell>
        </row>
        <row r="248">
          <cell r="G248">
            <v>42522</v>
          </cell>
        </row>
        <row r="249">
          <cell r="G249">
            <v>42522</v>
          </cell>
        </row>
        <row r="250">
          <cell r="G250">
            <v>42522</v>
          </cell>
        </row>
        <row r="251">
          <cell r="G251">
            <v>42523</v>
          </cell>
        </row>
        <row r="252">
          <cell r="G252">
            <v>42523</v>
          </cell>
        </row>
        <row r="253">
          <cell r="G253">
            <v>42523</v>
          </cell>
        </row>
        <row r="254">
          <cell r="G254">
            <v>42523</v>
          </cell>
        </row>
        <row r="255">
          <cell r="G255">
            <v>42523</v>
          </cell>
        </row>
        <row r="256">
          <cell r="G256">
            <v>42523</v>
          </cell>
        </row>
        <row r="257">
          <cell r="G257">
            <v>42524</v>
          </cell>
        </row>
        <row r="258">
          <cell r="G258">
            <v>42524</v>
          </cell>
        </row>
        <row r="259">
          <cell r="G259">
            <v>42524</v>
          </cell>
        </row>
        <row r="260">
          <cell r="G260">
            <v>42524</v>
          </cell>
        </row>
        <row r="261">
          <cell r="G261">
            <v>42530</v>
          </cell>
        </row>
        <row r="262">
          <cell r="G262">
            <v>42530</v>
          </cell>
        </row>
        <row r="263">
          <cell r="G263">
            <v>42530</v>
          </cell>
        </row>
        <row r="264">
          <cell r="G264">
            <v>42530</v>
          </cell>
        </row>
        <row r="265">
          <cell r="G265">
            <v>42530</v>
          </cell>
        </row>
        <row r="266">
          <cell r="G266">
            <v>42530</v>
          </cell>
        </row>
        <row r="267">
          <cell r="G267">
            <v>42530</v>
          </cell>
        </row>
        <row r="268">
          <cell r="G268">
            <v>42530</v>
          </cell>
        </row>
        <row r="269">
          <cell r="G269">
            <v>42530</v>
          </cell>
        </row>
        <row r="270">
          <cell r="G270">
            <v>42530</v>
          </cell>
        </row>
        <row r="271">
          <cell r="G271">
            <v>42530</v>
          </cell>
        </row>
        <row r="272">
          <cell r="G272">
            <v>42530</v>
          </cell>
        </row>
        <row r="273">
          <cell r="G273">
            <v>42530</v>
          </cell>
        </row>
        <row r="274">
          <cell r="G274">
            <v>42530</v>
          </cell>
        </row>
        <row r="275">
          <cell r="G275">
            <v>42530</v>
          </cell>
        </row>
        <row r="276">
          <cell r="G276">
            <v>42530</v>
          </cell>
        </row>
        <row r="277">
          <cell r="G277">
            <v>42530</v>
          </cell>
        </row>
        <row r="278">
          <cell r="G278">
            <v>42531</v>
          </cell>
        </row>
        <row r="279">
          <cell r="G279">
            <v>42536</v>
          </cell>
        </row>
        <row r="280">
          <cell r="G280">
            <v>42537</v>
          </cell>
        </row>
        <row r="281">
          <cell r="G281">
            <v>42537</v>
          </cell>
        </row>
        <row r="282">
          <cell r="G282">
            <v>42537</v>
          </cell>
        </row>
        <row r="283">
          <cell r="G283">
            <v>42537</v>
          </cell>
        </row>
        <row r="284">
          <cell r="G284">
            <v>42537</v>
          </cell>
        </row>
        <row r="285">
          <cell r="G285">
            <v>42537</v>
          </cell>
        </row>
        <row r="286">
          <cell r="G286">
            <v>42537</v>
          </cell>
        </row>
        <row r="287">
          <cell r="G287">
            <v>42537</v>
          </cell>
        </row>
        <row r="288">
          <cell r="G288">
            <v>42537</v>
          </cell>
        </row>
        <row r="289">
          <cell r="G289">
            <v>42544</v>
          </cell>
        </row>
        <row r="290">
          <cell r="G290">
            <v>42544</v>
          </cell>
        </row>
        <row r="291">
          <cell r="G291">
            <v>42544</v>
          </cell>
        </row>
        <row r="292">
          <cell r="G292">
            <v>42544</v>
          </cell>
        </row>
        <row r="293">
          <cell r="G293">
            <v>42544</v>
          </cell>
        </row>
        <row r="294">
          <cell r="G294">
            <v>42544</v>
          </cell>
        </row>
        <row r="295">
          <cell r="G295">
            <v>42544</v>
          </cell>
        </row>
        <row r="296">
          <cell r="G296">
            <v>42544</v>
          </cell>
        </row>
        <row r="297">
          <cell r="G297">
            <v>42544</v>
          </cell>
        </row>
        <row r="298">
          <cell r="G298">
            <v>42549</v>
          </cell>
        </row>
        <row r="299">
          <cell r="G299">
            <v>42549</v>
          </cell>
        </row>
        <row r="300">
          <cell r="G300">
            <v>42549</v>
          </cell>
        </row>
        <row r="301">
          <cell r="G301">
            <v>42549</v>
          </cell>
        </row>
        <row r="302">
          <cell r="G302">
            <v>42549</v>
          </cell>
        </row>
        <row r="303">
          <cell r="G303">
            <v>42569</v>
          </cell>
        </row>
        <row r="304">
          <cell r="G304">
            <v>42569</v>
          </cell>
        </row>
        <row r="305">
          <cell r="G305">
            <v>42569</v>
          </cell>
        </row>
        <row r="306">
          <cell r="G306">
            <v>42569</v>
          </cell>
        </row>
        <row r="307">
          <cell r="G307">
            <v>42569</v>
          </cell>
        </row>
        <row r="308">
          <cell r="G308">
            <v>42569</v>
          </cell>
        </row>
        <row r="309">
          <cell r="G309">
            <v>42569</v>
          </cell>
        </row>
        <row r="310">
          <cell r="G310">
            <v>42569</v>
          </cell>
        </row>
        <row r="311">
          <cell r="G311">
            <v>42569</v>
          </cell>
        </row>
        <row r="312">
          <cell r="G312">
            <v>42569</v>
          </cell>
        </row>
        <row r="313">
          <cell r="G313">
            <v>42569</v>
          </cell>
        </row>
        <row r="314">
          <cell r="G314">
            <v>42569</v>
          </cell>
        </row>
        <row r="315">
          <cell r="G315">
            <v>42572</v>
          </cell>
        </row>
        <row r="316">
          <cell r="G316">
            <v>42572</v>
          </cell>
        </row>
        <row r="317">
          <cell r="G317">
            <v>42571</v>
          </cell>
        </row>
        <row r="318">
          <cell r="G318">
            <v>42571</v>
          </cell>
        </row>
        <row r="319">
          <cell r="G319">
            <v>42571</v>
          </cell>
        </row>
        <row r="320">
          <cell r="G320">
            <v>42569</v>
          </cell>
        </row>
        <row r="321">
          <cell r="G321">
            <v>42569</v>
          </cell>
        </row>
        <row r="322">
          <cell r="G322">
            <v>42569</v>
          </cell>
        </row>
        <row r="323">
          <cell r="G323">
            <v>42569</v>
          </cell>
        </row>
        <row r="324">
          <cell r="G324">
            <v>42569</v>
          </cell>
        </row>
        <row r="325">
          <cell r="G325">
            <v>42569</v>
          </cell>
        </row>
        <row r="326">
          <cell r="G326">
            <v>42569</v>
          </cell>
        </row>
        <row r="327">
          <cell r="G327">
            <v>42569</v>
          </cell>
        </row>
        <row r="328">
          <cell r="G328">
            <v>42573</v>
          </cell>
        </row>
        <row r="329">
          <cell r="G329">
            <v>42578</v>
          </cell>
        </row>
        <row r="330">
          <cell r="G330">
            <v>42578</v>
          </cell>
        </row>
        <row r="331">
          <cell r="G331">
            <v>42578</v>
          </cell>
        </row>
        <row r="332">
          <cell r="G332">
            <v>42580</v>
          </cell>
        </row>
        <row r="333">
          <cell r="G333">
            <v>42580</v>
          </cell>
        </row>
        <row r="334">
          <cell r="G334">
            <v>42580</v>
          </cell>
        </row>
        <row r="335">
          <cell r="G335">
            <v>42583</v>
          </cell>
        </row>
        <row r="336">
          <cell r="G336">
            <v>42583</v>
          </cell>
        </row>
        <row r="337">
          <cell r="G337">
            <v>42583</v>
          </cell>
        </row>
        <row r="338">
          <cell r="G338">
            <v>42583</v>
          </cell>
        </row>
        <row r="339">
          <cell r="G339">
            <v>42585</v>
          </cell>
        </row>
        <row r="340">
          <cell r="G340">
            <v>42585</v>
          </cell>
        </row>
        <row r="341">
          <cell r="G341">
            <v>42585</v>
          </cell>
        </row>
        <row r="342">
          <cell r="G342">
            <v>42585</v>
          </cell>
        </row>
        <row r="343">
          <cell r="G343">
            <v>42585</v>
          </cell>
        </row>
        <row r="344">
          <cell r="G344">
            <v>42586</v>
          </cell>
        </row>
        <row r="345">
          <cell r="G345">
            <v>42586</v>
          </cell>
        </row>
        <row r="346">
          <cell r="G346">
            <v>42586</v>
          </cell>
        </row>
        <row r="347">
          <cell r="G347">
            <v>42587</v>
          </cell>
        </row>
        <row r="348">
          <cell r="G348">
            <v>42587</v>
          </cell>
        </row>
        <row r="349">
          <cell r="G349">
            <v>42587</v>
          </cell>
        </row>
        <row r="350">
          <cell r="G350">
            <v>42587</v>
          </cell>
        </row>
        <row r="351">
          <cell r="G351">
            <v>42587</v>
          </cell>
        </row>
        <row r="352">
          <cell r="G352">
            <v>42592</v>
          </cell>
        </row>
        <row r="353">
          <cell r="G353">
            <v>42592</v>
          </cell>
        </row>
        <row r="354">
          <cell r="G354">
            <v>42592</v>
          </cell>
        </row>
        <row r="355">
          <cell r="G355">
            <v>42591</v>
          </cell>
        </row>
        <row r="356">
          <cell r="G356">
            <v>42591</v>
          </cell>
        </row>
        <row r="357">
          <cell r="G357">
            <v>42591</v>
          </cell>
        </row>
        <row r="358">
          <cell r="G358">
            <v>42593</v>
          </cell>
        </row>
        <row r="359">
          <cell r="G359">
            <v>42593</v>
          </cell>
        </row>
        <row r="360">
          <cell r="G360">
            <v>42593</v>
          </cell>
        </row>
        <row r="361">
          <cell r="G361">
            <v>42593</v>
          </cell>
        </row>
        <row r="362">
          <cell r="G362">
            <v>42593</v>
          </cell>
        </row>
        <row r="363">
          <cell r="G363">
            <v>42600</v>
          </cell>
        </row>
        <row r="364">
          <cell r="G364">
            <v>42600</v>
          </cell>
        </row>
        <row r="365">
          <cell r="G365">
            <v>42601</v>
          </cell>
        </row>
        <row r="366">
          <cell r="G366">
            <v>42601</v>
          </cell>
        </row>
        <row r="367">
          <cell r="G367">
            <v>42601</v>
          </cell>
        </row>
        <row r="368">
          <cell r="G368">
            <v>42601</v>
          </cell>
        </row>
        <row r="369">
          <cell r="G369">
            <v>42601</v>
          </cell>
        </row>
        <row r="370">
          <cell r="G370">
            <v>42605</v>
          </cell>
        </row>
        <row r="371">
          <cell r="G371">
            <v>42605</v>
          </cell>
        </row>
        <row r="372">
          <cell r="G372">
            <v>42607</v>
          </cell>
        </row>
        <row r="373">
          <cell r="G373">
            <v>42607</v>
          </cell>
        </row>
        <row r="374">
          <cell r="G374">
            <v>42607</v>
          </cell>
        </row>
        <row r="375">
          <cell r="G375">
            <v>42607</v>
          </cell>
        </row>
        <row r="376">
          <cell r="G376">
            <v>42607</v>
          </cell>
        </row>
        <row r="377">
          <cell r="G377">
            <v>42607</v>
          </cell>
        </row>
        <row r="378">
          <cell r="G378">
            <v>42607</v>
          </cell>
        </row>
        <row r="379">
          <cell r="G379">
            <v>42607</v>
          </cell>
        </row>
        <row r="380">
          <cell r="G380">
            <v>42607</v>
          </cell>
        </row>
        <row r="381">
          <cell r="G381">
            <v>42607</v>
          </cell>
        </row>
        <row r="382">
          <cell r="G382">
            <v>42609</v>
          </cell>
        </row>
        <row r="383">
          <cell r="G383">
            <v>42609</v>
          </cell>
        </row>
        <row r="384">
          <cell r="G384">
            <v>42614</v>
          </cell>
        </row>
        <row r="385">
          <cell r="G385">
            <v>42614</v>
          </cell>
        </row>
        <row r="386">
          <cell r="G386">
            <v>42614</v>
          </cell>
        </row>
        <row r="387">
          <cell r="G387">
            <v>42614</v>
          </cell>
        </row>
        <row r="388">
          <cell r="G388">
            <v>42614</v>
          </cell>
        </row>
        <row r="389">
          <cell r="G389">
            <v>42614</v>
          </cell>
        </row>
        <row r="390">
          <cell r="G390">
            <v>42618</v>
          </cell>
        </row>
        <row r="391">
          <cell r="G391">
            <v>42618</v>
          </cell>
        </row>
        <row r="392">
          <cell r="G392">
            <v>42618</v>
          </cell>
        </row>
        <row r="393">
          <cell r="G393">
            <v>42618</v>
          </cell>
        </row>
        <row r="394">
          <cell r="G394">
            <v>42618</v>
          </cell>
        </row>
        <row r="395">
          <cell r="G395">
            <v>42621</v>
          </cell>
        </row>
        <row r="396">
          <cell r="G396">
            <v>42621</v>
          </cell>
        </row>
        <row r="397">
          <cell r="G397">
            <v>42621</v>
          </cell>
        </row>
        <row r="398">
          <cell r="G398">
            <v>42622</v>
          </cell>
        </row>
        <row r="399">
          <cell r="G399">
            <v>42622</v>
          </cell>
        </row>
        <row r="400">
          <cell r="G400">
            <v>42622</v>
          </cell>
        </row>
        <row r="401">
          <cell r="G401">
            <v>42622</v>
          </cell>
        </row>
        <row r="402">
          <cell r="G402">
            <v>42627</v>
          </cell>
        </row>
        <row r="403">
          <cell r="G403">
            <v>42627</v>
          </cell>
        </row>
        <row r="404">
          <cell r="G404">
            <v>42627</v>
          </cell>
        </row>
        <row r="405">
          <cell r="G405">
            <v>42627</v>
          </cell>
        </row>
        <row r="406">
          <cell r="G406">
            <v>42627</v>
          </cell>
        </row>
        <row r="407">
          <cell r="G407">
            <v>42627</v>
          </cell>
        </row>
        <row r="408">
          <cell r="G408">
            <v>42627</v>
          </cell>
        </row>
        <row r="409">
          <cell r="G409">
            <v>42627</v>
          </cell>
        </row>
        <row r="410">
          <cell r="G410">
            <v>42627</v>
          </cell>
        </row>
        <row r="411">
          <cell r="G411">
            <v>42627</v>
          </cell>
        </row>
        <row r="412">
          <cell r="G412">
            <v>42627</v>
          </cell>
        </row>
        <row r="413">
          <cell r="G413">
            <v>42627</v>
          </cell>
        </row>
        <row r="414">
          <cell r="G414">
            <v>42627</v>
          </cell>
        </row>
        <row r="415">
          <cell r="G415">
            <v>42629</v>
          </cell>
        </row>
        <row r="416">
          <cell r="G416">
            <v>42629</v>
          </cell>
        </row>
        <row r="417">
          <cell r="G417">
            <v>42629</v>
          </cell>
        </row>
        <row r="418">
          <cell r="G418">
            <v>42629</v>
          </cell>
        </row>
        <row r="419">
          <cell r="G419">
            <v>42629</v>
          </cell>
        </row>
        <row r="420">
          <cell r="G420">
            <v>42629</v>
          </cell>
        </row>
        <row r="421">
          <cell r="G421">
            <v>42629</v>
          </cell>
        </row>
        <row r="422">
          <cell r="G422">
            <v>42629</v>
          </cell>
        </row>
        <row r="423">
          <cell r="G423">
            <v>42629</v>
          </cell>
        </row>
        <row r="424">
          <cell r="G424">
            <v>42629</v>
          </cell>
        </row>
        <row r="425">
          <cell r="G425">
            <v>42629</v>
          </cell>
        </row>
        <row r="426">
          <cell r="G426">
            <v>42629</v>
          </cell>
        </row>
        <row r="427">
          <cell r="G427">
            <v>42629</v>
          </cell>
        </row>
        <row r="428">
          <cell r="G428">
            <v>42633</v>
          </cell>
        </row>
        <row r="429">
          <cell r="G429">
            <v>42633</v>
          </cell>
        </row>
        <row r="430">
          <cell r="G430">
            <v>42636</v>
          </cell>
        </row>
        <row r="431">
          <cell r="G431">
            <v>42636</v>
          </cell>
        </row>
        <row r="432">
          <cell r="G432">
            <v>42636</v>
          </cell>
        </row>
        <row r="433">
          <cell r="G433">
            <v>42636</v>
          </cell>
        </row>
        <row r="434">
          <cell r="G434">
            <v>42636</v>
          </cell>
        </row>
        <row r="435">
          <cell r="G435">
            <v>42636</v>
          </cell>
        </row>
        <row r="436">
          <cell r="G436">
            <v>42636</v>
          </cell>
        </row>
        <row r="437">
          <cell r="G437">
            <v>42636</v>
          </cell>
        </row>
        <row r="438">
          <cell r="G438">
            <v>42636</v>
          </cell>
        </row>
        <row r="439">
          <cell r="G439">
            <v>42636</v>
          </cell>
        </row>
        <row r="440">
          <cell r="G440">
            <v>42636</v>
          </cell>
        </row>
        <row r="441">
          <cell r="G441">
            <v>42636</v>
          </cell>
        </row>
        <row r="442">
          <cell r="G442">
            <v>42636</v>
          </cell>
        </row>
        <row r="443">
          <cell r="G443">
            <v>42636</v>
          </cell>
        </row>
        <row r="444">
          <cell r="G444">
            <v>42636</v>
          </cell>
        </row>
        <row r="445">
          <cell r="G445">
            <v>42636</v>
          </cell>
        </row>
        <row r="446">
          <cell r="G446">
            <v>42636</v>
          </cell>
        </row>
        <row r="447">
          <cell r="G447">
            <v>42636</v>
          </cell>
        </row>
        <row r="448">
          <cell r="G448">
            <v>42636</v>
          </cell>
        </row>
        <row r="449">
          <cell r="G449">
            <v>42641</v>
          </cell>
        </row>
        <row r="450">
          <cell r="G450">
            <v>42641</v>
          </cell>
        </row>
        <row r="451">
          <cell r="G451">
            <v>42641</v>
          </cell>
        </row>
        <row r="452">
          <cell r="G452">
            <v>42641</v>
          </cell>
        </row>
        <row r="453">
          <cell r="G453">
            <v>42641</v>
          </cell>
        </row>
        <row r="454">
          <cell r="G454">
            <v>42641</v>
          </cell>
        </row>
        <row r="455">
          <cell r="G455">
            <v>42641</v>
          </cell>
        </row>
        <row r="456">
          <cell r="G456">
            <v>42641</v>
          </cell>
        </row>
        <row r="457">
          <cell r="G457">
            <v>42647</v>
          </cell>
        </row>
        <row r="458">
          <cell r="G458">
            <v>42647</v>
          </cell>
        </row>
        <row r="459">
          <cell r="G459">
            <v>42647</v>
          </cell>
        </row>
        <row r="460">
          <cell r="G460">
            <v>42647</v>
          </cell>
        </row>
        <row r="461">
          <cell r="G461">
            <v>42648</v>
          </cell>
        </row>
        <row r="462">
          <cell r="G462">
            <v>42648</v>
          </cell>
        </row>
        <row r="463">
          <cell r="G463">
            <v>42648</v>
          </cell>
        </row>
        <row r="464">
          <cell r="G464">
            <v>42648</v>
          </cell>
        </row>
        <row r="465">
          <cell r="G465">
            <v>42650</v>
          </cell>
        </row>
        <row r="466">
          <cell r="G466">
            <v>42650</v>
          </cell>
        </row>
        <row r="467">
          <cell r="G467">
            <v>42650</v>
          </cell>
        </row>
        <row r="468">
          <cell r="G468">
            <v>42650</v>
          </cell>
        </row>
        <row r="469">
          <cell r="G469">
            <v>42650</v>
          </cell>
        </row>
        <row r="470">
          <cell r="G470">
            <v>42656</v>
          </cell>
        </row>
        <row r="471">
          <cell r="G471">
            <v>42656</v>
          </cell>
        </row>
        <row r="472">
          <cell r="G472">
            <v>42656</v>
          </cell>
        </row>
        <row r="473">
          <cell r="G473">
            <v>42656</v>
          </cell>
        </row>
        <row r="474">
          <cell r="G474">
            <v>42656</v>
          </cell>
        </row>
        <row r="475">
          <cell r="G475">
            <v>42657</v>
          </cell>
        </row>
        <row r="476">
          <cell r="G476">
            <v>42657</v>
          </cell>
        </row>
        <row r="477">
          <cell r="G477">
            <v>42657</v>
          </cell>
        </row>
        <row r="478">
          <cell r="G478">
            <v>42657</v>
          </cell>
        </row>
        <row r="479">
          <cell r="G479">
            <v>42657</v>
          </cell>
        </row>
        <row r="480">
          <cell r="G480">
            <v>42657</v>
          </cell>
        </row>
        <row r="481">
          <cell r="G481">
            <v>42657</v>
          </cell>
        </row>
        <row r="482">
          <cell r="G482">
            <v>42657</v>
          </cell>
        </row>
        <row r="483">
          <cell r="G483">
            <v>42662</v>
          </cell>
        </row>
        <row r="484">
          <cell r="G484">
            <v>42662</v>
          </cell>
        </row>
        <row r="485">
          <cell r="G485">
            <v>42662</v>
          </cell>
        </row>
        <row r="486">
          <cell r="G486">
            <v>42662</v>
          </cell>
        </row>
        <row r="487">
          <cell r="G487">
            <v>42662</v>
          </cell>
        </row>
        <row r="488">
          <cell r="G488">
            <v>42663</v>
          </cell>
        </row>
        <row r="489">
          <cell r="G489">
            <v>42663</v>
          </cell>
        </row>
        <row r="490">
          <cell r="G490">
            <v>42663</v>
          </cell>
        </row>
        <row r="491">
          <cell r="G491">
            <v>42663</v>
          </cell>
        </row>
        <row r="492">
          <cell r="G492">
            <v>42663</v>
          </cell>
        </row>
        <row r="493">
          <cell r="G493">
            <v>42663</v>
          </cell>
        </row>
        <row r="494">
          <cell r="G494">
            <v>42669</v>
          </cell>
        </row>
        <row r="495">
          <cell r="G495">
            <v>42669</v>
          </cell>
        </row>
        <row r="496">
          <cell r="G496">
            <v>42669</v>
          </cell>
        </row>
        <row r="497">
          <cell r="G497">
            <v>42670</v>
          </cell>
        </row>
        <row r="498">
          <cell r="G498">
            <v>42670</v>
          </cell>
        </row>
        <row r="499">
          <cell r="G499">
            <v>42670</v>
          </cell>
        </row>
        <row r="500">
          <cell r="G500">
            <v>42670</v>
          </cell>
        </row>
        <row r="501">
          <cell r="G501">
            <v>42670</v>
          </cell>
        </row>
        <row r="502">
          <cell r="G502">
            <v>42670</v>
          </cell>
        </row>
        <row r="503">
          <cell r="G503">
            <v>42670</v>
          </cell>
        </row>
        <row r="504">
          <cell r="G504">
            <v>42670</v>
          </cell>
        </row>
        <row r="505">
          <cell r="G505">
            <v>42674</v>
          </cell>
        </row>
        <row r="506">
          <cell r="G506">
            <v>42674</v>
          </cell>
        </row>
        <row r="507">
          <cell r="G507">
            <v>42674</v>
          </cell>
        </row>
        <row r="508">
          <cell r="G508">
            <v>42675</v>
          </cell>
        </row>
        <row r="509">
          <cell r="G509">
            <v>42675</v>
          </cell>
        </row>
        <row r="510">
          <cell r="G510">
            <v>42675</v>
          </cell>
        </row>
        <row r="511">
          <cell r="G511">
            <v>42675</v>
          </cell>
        </row>
        <row r="512">
          <cell r="G512">
            <v>42675</v>
          </cell>
        </row>
        <row r="513">
          <cell r="G513">
            <v>42675</v>
          </cell>
        </row>
        <row r="514">
          <cell r="G514">
            <v>42677</v>
          </cell>
        </row>
        <row r="515">
          <cell r="G515">
            <v>42677</v>
          </cell>
        </row>
        <row r="516">
          <cell r="G516">
            <v>42677</v>
          </cell>
        </row>
        <row r="517">
          <cell r="G517">
            <v>42677</v>
          </cell>
        </row>
        <row r="518">
          <cell r="G518">
            <v>42677</v>
          </cell>
        </row>
        <row r="519">
          <cell r="G519">
            <v>42682</v>
          </cell>
        </row>
        <row r="520">
          <cell r="G520">
            <v>42682</v>
          </cell>
        </row>
        <row r="521">
          <cell r="G521">
            <v>42682</v>
          </cell>
        </row>
        <row r="522">
          <cell r="G522">
            <v>42684</v>
          </cell>
        </row>
        <row r="523">
          <cell r="G523">
            <v>42684</v>
          </cell>
        </row>
        <row r="524">
          <cell r="G524">
            <v>42684</v>
          </cell>
        </row>
        <row r="525">
          <cell r="G525"/>
        </row>
        <row r="526">
          <cell r="G526"/>
        </row>
        <row r="527">
          <cell r="G527"/>
        </row>
        <row r="528">
          <cell r="G528"/>
        </row>
        <row r="529">
          <cell r="G529"/>
        </row>
        <row r="530">
          <cell r="G530"/>
        </row>
        <row r="531">
          <cell r="G531"/>
        </row>
        <row r="532">
          <cell r="G532"/>
        </row>
        <row r="533">
          <cell r="G533"/>
        </row>
        <row r="534">
          <cell r="G534"/>
        </row>
        <row r="535">
          <cell r="G535"/>
        </row>
        <row r="536">
          <cell r="G536"/>
        </row>
        <row r="537">
          <cell r="G537"/>
        </row>
        <row r="538">
          <cell r="G538"/>
        </row>
        <row r="539">
          <cell r="G539"/>
        </row>
        <row r="540">
          <cell r="G540"/>
        </row>
        <row r="541">
          <cell r="G541"/>
        </row>
        <row r="542">
          <cell r="G542"/>
        </row>
        <row r="543">
          <cell r="G543"/>
        </row>
        <row r="544">
          <cell r="G544"/>
        </row>
        <row r="545">
          <cell r="G545"/>
        </row>
        <row r="546">
          <cell r="G546"/>
        </row>
        <row r="547">
          <cell r="G547"/>
        </row>
        <row r="548">
          <cell r="G548"/>
        </row>
        <row r="549">
          <cell r="G549"/>
        </row>
        <row r="550">
          <cell r="G550"/>
        </row>
        <row r="551">
          <cell r="G551"/>
        </row>
        <row r="552">
          <cell r="G552"/>
        </row>
        <row r="553">
          <cell r="G553"/>
        </row>
        <row r="554">
          <cell r="G554"/>
        </row>
        <row r="555">
          <cell r="G555"/>
        </row>
        <row r="556">
          <cell r="G556"/>
        </row>
        <row r="557">
          <cell r="G557"/>
        </row>
        <row r="558">
          <cell r="G558"/>
        </row>
        <row r="559">
          <cell r="G559"/>
        </row>
        <row r="560">
          <cell r="G560"/>
        </row>
        <row r="561">
          <cell r="G561"/>
        </row>
        <row r="562">
          <cell r="G562"/>
        </row>
        <row r="563">
          <cell r="G563"/>
        </row>
        <row r="564">
          <cell r="G564"/>
        </row>
        <row r="565">
          <cell r="G565"/>
        </row>
        <row r="566">
          <cell r="G566"/>
        </row>
        <row r="567">
          <cell r="G567"/>
        </row>
        <row r="568">
          <cell r="G568"/>
        </row>
        <row r="569">
          <cell r="G569"/>
        </row>
        <row r="570">
          <cell r="G570"/>
        </row>
        <row r="571">
          <cell r="G571"/>
        </row>
        <row r="572">
          <cell r="G572"/>
        </row>
        <row r="573">
          <cell r="G573"/>
        </row>
        <row r="574">
          <cell r="G574"/>
        </row>
        <row r="575">
          <cell r="G575"/>
        </row>
        <row r="576">
          <cell r="G576"/>
        </row>
        <row r="577">
          <cell r="G577"/>
        </row>
        <row r="578">
          <cell r="G578"/>
        </row>
        <row r="579">
          <cell r="G579"/>
        </row>
        <row r="580">
          <cell r="G580"/>
        </row>
        <row r="581">
          <cell r="G581"/>
        </row>
        <row r="582">
          <cell r="G582"/>
        </row>
        <row r="583">
          <cell r="G583"/>
        </row>
        <row r="584">
          <cell r="G584"/>
        </row>
        <row r="585">
          <cell r="G585"/>
        </row>
        <row r="586">
          <cell r="G586"/>
        </row>
        <row r="587">
          <cell r="G587"/>
        </row>
        <row r="588">
          <cell r="G588"/>
        </row>
        <row r="589">
          <cell r="G589"/>
        </row>
        <row r="590">
          <cell r="G590"/>
        </row>
        <row r="591">
          <cell r="G591"/>
        </row>
        <row r="592">
          <cell r="G592"/>
        </row>
        <row r="593">
          <cell r="G593"/>
        </row>
        <row r="594">
          <cell r="G594"/>
        </row>
        <row r="595">
          <cell r="G595"/>
        </row>
        <row r="596">
          <cell r="G596"/>
        </row>
        <row r="597">
          <cell r="G597"/>
        </row>
        <row r="598">
          <cell r="G598"/>
        </row>
        <row r="599">
          <cell r="G599"/>
        </row>
        <row r="600">
          <cell r="G600"/>
        </row>
        <row r="601">
          <cell r="G601"/>
        </row>
        <row r="602">
          <cell r="G602"/>
        </row>
        <row r="603">
          <cell r="G603"/>
        </row>
        <row r="604">
          <cell r="G604"/>
        </row>
        <row r="605">
          <cell r="G605"/>
        </row>
        <row r="606">
          <cell r="G606"/>
        </row>
        <row r="607">
          <cell r="G607"/>
        </row>
        <row r="608">
          <cell r="G608"/>
        </row>
        <row r="609">
          <cell r="G609"/>
        </row>
        <row r="610">
          <cell r="G610"/>
        </row>
        <row r="611">
          <cell r="G611"/>
        </row>
        <row r="612">
          <cell r="G612"/>
        </row>
        <row r="613">
          <cell r="G613"/>
        </row>
        <row r="614">
          <cell r="G614"/>
        </row>
        <row r="615">
          <cell r="G615"/>
        </row>
        <row r="616">
          <cell r="G616"/>
        </row>
        <row r="617">
          <cell r="G617"/>
        </row>
        <row r="618">
          <cell r="G618"/>
        </row>
        <row r="619">
          <cell r="G619"/>
        </row>
        <row r="620">
          <cell r="G620"/>
        </row>
        <row r="621">
          <cell r="G621"/>
        </row>
        <row r="622">
          <cell r="G622"/>
        </row>
        <row r="623">
          <cell r="G62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3"/>
  <sheetViews>
    <sheetView topLeftCell="E2" zoomScale="85" zoomScaleNormal="85" workbookViewId="0">
      <pane ySplit="2" topLeftCell="A4" activePane="bottomLeft" state="frozen"/>
      <selection activeCell="A2" sqref="A2"/>
      <selection pane="bottomLeft" activeCell="T8" sqref="T8"/>
    </sheetView>
  </sheetViews>
  <sheetFormatPr baseColWidth="10" defaultColWidth="11.42578125" defaultRowHeight="12.75" x14ac:dyDescent="0.2"/>
  <cols>
    <col min="1" max="1" width="6.7109375" style="1" customWidth="1"/>
    <col min="2" max="2" width="14.140625" style="1" bestFit="1" customWidth="1"/>
    <col min="3" max="3" width="24.85546875" style="1" customWidth="1"/>
    <col min="4" max="4" width="51.85546875" style="1" customWidth="1"/>
    <col min="5" max="5" width="24.7109375" style="1" bestFit="1" customWidth="1"/>
    <col min="6" max="6" width="9" style="1" customWidth="1"/>
    <col min="7" max="7" width="16.7109375" style="1" bestFit="1" customWidth="1"/>
    <col min="8" max="8" width="14.7109375" style="1" customWidth="1"/>
    <col min="9" max="9" width="14.7109375" style="89" customWidth="1"/>
    <col min="10" max="11" width="14.7109375" style="1" customWidth="1"/>
    <col min="12" max="12" width="10.42578125" style="2" bestFit="1" customWidth="1"/>
    <col min="13" max="13" width="14.7109375" style="3" customWidth="1"/>
    <col min="14" max="14" width="10.5703125" style="1" bestFit="1" customWidth="1"/>
    <col min="15" max="15" width="8.140625" style="1" bestFit="1" customWidth="1"/>
    <col min="16" max="16" width="15.7109375" style="1" customWidth="1"/>
    <col min="17" max="17" width="7.85546875" style="4" customWidth="1"/>
    <col min="18" max="18" width="9.42578125" style="1" customWidth="1"/>
    <col min="19" max="19" width="11.42578125" style="84"/>
    <col min="20" max="16384" width="11.42578125" style="1"/>
  </cols>
  <sheetData>
    <row r="1" spans="1:20" hidden="1" x14ac:dyDescent="0.2">
      <c r="S1" s="84">
        <f ca="1">TODAY()</f>
        <v>42703</v>
      </c>
    </row>
    <row r="2" spans="1:20" s="6" customFormat="1" ht="18.75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5" t="s">
        <v>0</v>
      </c>
      <c r="M2" s="104"/>
      <c r="N2" s="104"/>
      <c r="O2" s="104"/>
      <c r="P2" s="104"/>
      <c r="Q2" s="104"/>
      <c r="R2" s="104"/>
      <c r="S2" s="91" t="s">
        <v>1129</v>
      </c>
      <c r="T2" s="91"/>
    </row>
    <row r="3" spans="1:20" s="12" customFormat="1" ht="42" customHeight="1" thickBot="1" x14ac:dyDescent="0.2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7" t="s">
        <v>7</v>
      </c>
      <c r="H3" s="8" t="s">
        <v>8</v>
      </c>
      <c r="I3" s="90"/>
      <c r="J3" s="8" t="s">
        <v>9</v>
      </c>
      <c r="K3" s="9" t="s">
        <v>10</v>
      </c>
      <c r="L3" s="9"/>
      <c r="M3" s="10" t="s">
        <v>11</v>
      </c>
      <c r="N3" s="11" t="s">
        <v>12</v>
      </c>
      <c r="O3" s="11" t="s">
        <v>13</v>
      </c>
      <c r="P3" s="11" t="s">
        <v>7</v>
      </c>
      <c r="Q3" s="11"/>
      <c r="R3" s="11"/>
      <c r="S3" s="85"/>
    </row>
    <row r="4" spans="1:20" x14ac:dyDescent="0.2">
      <c r="B4" s="13" t="s">
        <v>14</v>
      </c>
      <c r="C4" s="14" t="s">
        <v>15</v>
      </c>
      <c r="D4" s="15" t="s">
        <v>16</v>
      </c>
      <c r="E4" s="16" t="s">
        <v>17</v>
      </c>
      <c r="F4" s="14"/>
      <c r="G4" s="17"/>
      <c r="H4" s="18">
        <v>42347</v>
      </c>
      <c r="I4" s="88" t="str">
        <f>CHOOSE(MONTH(H4),"janvier","février","mars","avril","mai","juin","juillet","aout","septembre","octobre","novembre","décembre")</f>
        <v>décembre</v>
      </c>
      <c r="J4" s="19"/>
      <c r="K4" s="20">
        <f>H4+7</f>
        <v>42354</v>
      </c>
      <c r="L4" s="21" t="s">
        <v>18</v>
      </c>
      <c r="M4" s="22"/>
      <c r="N4" s="23"/>
      <c r="O4" s="23"/>
      <c r="P4" s="24"/>
      <c r="Q4" s="25"/>
      <c r="R4" s="26"/>
    </row>
    <row r="5" spans="1:20" x14ac:dyDescent="0.2">
      <c r="B5" s="27" t="s">
        <v>14</v>
      </c>
      <c r="C5" s="28" t="s">
        <v>15</v>
      </c>
      <c r="D5" s="29" t="s">
        <v>19</v>
      </c>
      <c r="E5" s="30" t="s">
        <v>20</v>
      </c>
      <c r="F5" s="28"/>
      <c r="G5" s="31"/>
      <c r="H5" s="32">
        <v>42347</v>
      </c>
      <c r="I5" s="88" t="str">
        <f t="shared" ref="I5:I68" si="0">CHOOSE(MONTH(H5),"janvier","février","mars","avril","mai","juin","juillet","aout","septembre","octobre","novembre","décembre")</f>
        <v>décembre</v>
      </c>
      <c r="J5" s="33"/>
      <c r="K5" s="34">
        <f>H5+7</f>
        <v>42354</v>
      </c>
      <c r="L5" s="35" t="s">
        <v>18</v>
      </c>
      <c r="M5" s="36"/>
      <c r="N5" s="37"/>
      <c r="O5" s="37"/>
      <c r="P5" s="38"/>
      <c r="Q5" s="39"/>
      <c r="R5" s="40"/>
    </row>
    <row r="6" spans="1:20" x14ac:dyDescent="0.2">
      <c r="B6" s="27" t="s">
        <v>14</v>
      </c>
      <c r="C6" s="28" t="s">
        <v>15</v>
      </c>
      <c r="D6" s="29" t="s">
        <v>21</v>
      </c>
      <c r="E6" s="30" t="s">
        <v>22</v>
      </c>
      <c r="F6" s="28"/>
      <c r="G6" s="31"/>
      <c r="H6" s="32">
        <v>42347</v>
      </c>
      <c r="I6" s="88" t="str">
        <f t="shared" si="0"/>
        <v>décembre</v>
      </c>
      <c r="J6" s="33"/>
      <c r="K6" s="34">
        <f t="shared" ref="K6:K69" si="1">H6+7</f>
        <v>42354</v>
      </c>
      <c r="L6" s="35" t="s">
        <v>18</v>
      </c>
      <c r="M6" s="36"/>
      <c r="N6" s="37"/>
      <c r="O6" s="37"/>
      <c r="P6" s="38"/>
      <c r="Q6" s="39"/>
      <c r="R6" s="40"/>
    </row>
    <row r="7" spans="1:20" x14ac:dyDescent="0.2">
      <c r="B7" s="27" t="s">
        <v>14</v>
      </c>
      <c r="C7" s="28" t="s">
        <v>15</v>
      </c>
      <c r="D7" s="29" t="s">
        <v>23</v>
      </c>
      <c r="E7" s="30" t="s">
        <v>24</v>
      </c>
      <c r="F7" s="28"/>
      <c r="G7" s="31"/>
      <c r="H7" s="32">
        <v>42347</v>
      </c>
      <c r="I7" s="88" t="str">
        <f t="shared" si="0"/>
        <v>décembre</v>
      </c>
      <c r="J7" s="33"/>
      <c r="K7" s="34">
        <f t="shared" si="1"/>
        <v>42354</v>
      </c>
      <c r="L7" s="35" t="s">
        <v>18</v>
      </c>
      <c r="M7" s="36"/>
      <c r="N7" s="37"/>
      <c r="O7" s="37"/>
      <c r="P7" s="38"/>
      <c r="Q7" s="39"/>
      <c r="R7" s="40"/>
    </row>
    <row r="8" spans="1:20" x14ac:dyDescent="0.2">
      <c r="B8" s="27" t="s">
        <v>14</v>
      </c>
      <c r="C8" s="28" t="s">
        <v>15</v>
      </c>
      <c r="D8" s="29" t="s">
        <v>25</v>
      </c>
      <c r="E8" s="30" t="s">
        <v>26</v>
      </c>
      <c r="F8" s="28"/>
      <c r="G8" s="31"/>
      <c r="H8" s="32">
        <v>42347</v>
      </c>
      <c r="I8" s="88" t="str">
        <f t="shared" si="0"/>
        <v>décembre</v>
      </c>
      <c r="J8" s="33"/>
      <c r="K8" s="34">
        <f t="shared" si="1"/>
        <v>42354</v>
      </c>
      <c r="L8" s="35" t="s">
        <v>18</v>
      </c>
      <c r="M8" s="36"/>
      <c r="N8" s="37"/>
      <c r="O8" s="37"/>
      <c r="P8" s="38"/>
      <c r="Q8" s="39"/>
      <c r="R8" s="40"/>
    </row>
    <row r="9" spans="1:20" x14ac:dyDescent="0.2">
      <c r="B9" s="27" t="s">
        <v>14</v>
      </c>
      <c r="C9" s="28" t="s">
        <v>15</v>
      </c>
      <c r="D9" s="29" t="s">
        <v>27</v>
      </c>
      <c r="E9" s="30" t="s">
        <v>28</v>
      </c>
      <c r="F9" s="28"/>
      <c r="G9" s="31"/>
      <c r="H9" s="32">
        <v>42347</v>
      </c>
      <c r="I9" s="88" t="str">
        <f t="shared" si="0"/>
        <v>décembre</v>
      </c>
      <c r="J9" s="33"/>
      <c r="K9" s="34">
        <f t="shared" si="1"/>
        <v>42354</v>
      </c>
      <c r="L9" s="35" t="s">
        <v>18</v>
      </c>
      <c r="M9" s="36"/>
      <c r="N9" s="37"/>
      <c r="O9" s="37"/>
      <c r="P9" s="38"/>
      <c r="Q9" s="39"/>
      <c r="R9" s="40"/>
    </row>
    <row r="10" spans="1:20" x14ac:dyDescent="0.2">
      <c r="B10" s="27" t="s">
        <v>14</v>
      </c>
      <c r="C10" s="28" t="s">
        <v>15</v>
      </c>
      <c r="D10" s="29" t="s">
        <v>29</v>
      </c>
      <c r="E10" s="30" t="s">
        <v>30</v>
      </c>
      <c r="F10" s="28"/>
      <c r="G10" s="31"/>
      <c r="H10" s="32">
        <v>42347</v>
      </c>
      <c r="I10" s="88" t="str">
        <f t="shared" si="0"/>
        <v>décembre</v>
      </c>
      <c r="J10" s="33"/>
      <c r="K10" s="34">
        <f t="shared" si="1"/>
        <v>42354</v>
      </c>
      <c r="L10" s="35" t="s">
        <v>18</v>
      </c>
      <c r="M10" s="36"/>
      <c r="N10" s="37"/>
      <c r="O10" s="37"/>
      <c r="P10" s="38"/>
      <c r="Q10" s="39"/>
      <c r="R10" s="40"/>
    </row>
    <row r="11" spans="1:20" x14ac:dyDescent="0.2">
      <c r="B11" s="27" t="s">
        <v>14</v>
      </c>
      <c r="C11" s="28" t="s">
        <v>15</v>
      </c>
      <c r="D11" s="29" t="s">
        <v>31</v>
      </c>
      <c r="E11" s="30" t="s">
        <v>32</v>
      </c>
      <c r="F11" s="28"/>
      <c r="G11" s="31"/>
      <c r="H11" s="32">
        <v>42347</v>
      </c>
      <c r="I11" s="88" t="str">
        <f t="shared" si="0"/>
        <v>décembre</v>
      </c>
      <c r="J11" s="33"/>
      <c r="K11" s="34">
        <f t="shared" si="1"/>
        <v>42354</v>
      </c>
      <c r="L11" s="35" t="s">
        <v>18</v>
      </c>
      <c r="M11" s="36"/>
      <c r="N11" s="37"/>
      <c r="O11" s="37"/>
      <c r="P11" s="38"/>
      <c r="Q11" s="39"/>
      <c r="R11" s="40"/>
    </row>
    <row r="12" spans="1:20" x14ac:dyDescent="0.2">
      <c r="B12" s="27" t="s">
        <v>14</v>
      </c>
      <c r="C12" s="28" t="s">
        <v>15</v>
      </c>
      <c r="D12" s="29" t="s">
        <v>33</v>
      </c>
      <c r="E12" s="30" t="s">
        <v>34</v>
      </c>
      <c r="F12" s="28"/>
      <c r="G12" s="31"/>
      <c r="H12" s="32">
        <v>42347</v>
      </c>
      <c r="I12" s="88" t="str">
        <f t="shared" si="0"/>
        <v>décembre</v>
      </c>
      <c r="J12" s="33"/>
      <c r="K12" s="34">
        <f t="shared" si="1"/>
        <v>42354</v>
      </c>
      <c r="L12" s="35" t="s">
        <v>18</v>
      </c>
      <c r="M12" s="36"/>
      <c r="N12" s="37"/>
      <c r="O12" s="37"/>
      <c r="P12" s="38"/>
      <c r="Q12" s="39"/>
      <c r="R12" s="40"/>
    </row>
    <row r="13" spans="1:20" x14ac:dyDescent="0.2">
      <c r="B13" s="27" t="s">
        <v>14</v>
      </c>
      <c r="C13" s="28" t="s">
        <v>15</v>
      </c>
      <c r="D13" s="29" t="s">
        <v>35</v>
      </c>
      <c r="E13" s="30" t="s">
        <v>36</v>
      </c>
      <c r="F13" s="28"/>
      <c r="G13" s="31"/>
      <c r="H13" s="32">
        <v>42355</v>
      </c>
      <c r="I13" s="88" t="str">
        <f t="shared" si="0"/>
        <v>décembre</v>
      </c>
      <c r="J13" s="33"/>
      <c r="K13" s="34">
        <f t="shared" si="1"/>
        <v>42362</v>
      </c>
      <c r="L13" s="35" t="s">
        <v>18</v>
      </c>
      <c r="M13" s="36"/>
      <c r="N13" s="37"/>
      <c r="O13" s="37"/>
      <c r="P13" s="38"/>
      <c r="Q13" s="39"/>
      <c r="R13" s="40"/>
    </row>
    <row r="14" spans="1:20" x14ac:dyDescent="0.2">
      <c r="B14" s="27" t="s">
        <v>37</v>
      </c>
      <c r="C14" s="28" t="s">
        <v>38</v>
      </c>
      <c r="D14" s="29" t="s">
        <v>39</v>
      </c>
      <c r="E14" s="30" t="s">
        <v>40</v>
      </c>
      <c r="F14" s="28"/>
      <c r="G14" s="31"/>
      <c r="H14" s="32">
        <v>42352</v>
      </c>
      <c r="I14" s="88" t="str">
        <f t="shared" si="0"/>
        <v>décembre</v>
      </c>
      <c r="J14" s="33"/>
      <c r="K14" s="34">
        <f t="shared" si="1"/>
        <v>42359</v>
      </c>
      <c r="L14" s="35" t="s">
        <v>18</v>
      </c>
      <c r="M14" s="36"/>
      <c r="N14" s="37"/>
      <c r="O14" s="37"/>
      <c r="P14" s="38"/>
      <c r="Q14" s="39"/>
      <c r="R14" s="40"/>
    </row>
    <row r="15" spans="1:20" x14ac:dyDescent="0.2">
      <c r="B15" s="27" t="s">
        <v>37</v>
      </c>
      <c r="C15" s="28" t="s">
        <v>38</v>
      </c>
      <c r="D15" s="29" t="s">
        <v>41</v>
      </c>
      <c r="E15" s="30" t="s">
        <v>42</v>
      </c>
      <c r="F15" s="28"/>
      <c r="G15" s="31"/>
      <c r="H15" s="32">
        <v>42352</v>
      </c>
      <c r="I15" s="88" t="str">
        <f t="shared" si="0"/>
        <v>décembre</v>
      </c>
      <c r="J15" s="33"/>
      <c r="K15" s="34">
        <f t="shared" si="1"/>
        <v>42359</v>
      </c>
      <c r="L15" s="35" t="s">
        <v>18</v>
      </c>
      <c r="M15" s="36"/>
      <c r="N15" s="37"/>
      <c r="O15" s="37"/>
      <c r="P15" s="38"/>
      <c r="Q15" s="39"/>
      <c r="R15" s="40"/>
    </row>
    <row r="16" spans="1:20" x14ac:dyDescent="0.2">
      <c r="B16" s="27" t="s">
        <v>37</v>
      </c>
      <c r="C16" s="28" t="s">
        <v>38</v>
      </c>
      <c r="D16" s="29" t="s">
        <v>43</v>
      </c>
      <c r="E16" s="30" t="s">
        <v>44</v>
      </c>
      <c r="F16" s="28"/>
      <c r="G16" s="31"/>
      <c r="H16" s="32">
        <v>42352</v>
      </c>
      <c r="I16" s="88" t="str">
        <f t="shared" si="0"/>
        <v>décembre</v>
      </c>
      <c r="J16" s="33"/>
      <c r="K16" s="34">
        <f t="shared" si="1"/>
        <v>42359</v>
      </c>
      <c r="L16" s="35" t="s">
        <v>18</v>
      </c>
      <c r="M16" s="36"/>
      <c r="N16" s="37"/>
      <c r="O16" s="37"/>
      <c r="P16" s="38"/>
      <c r="Q16" s="39"/>
      <c r="R16" s="40"/>
    </row>
    <row r="17" spans="2:20" x14ac:dyDescent="0.2">
      <c r="B17" s="27" t="s">
        <v>14</v>
      </c>
      <c r="C17" s="28" t="s">
        <v>15</v>
      </c>
      <c r="D17" s="29" t="s">
        <v>45</v>
      </c>
      <c r="E17" s="41" t="s">
        <v>46</v>
      </c>
      <c r="F17" s="42"/>
      <c r="G17" s="43"/>
      <c r="H17" s="32">
        <v>42355</v>
      </c>
      <c r="I17" s="88" t="str">
        <f t="shared" si="0"/>
        <v>décembre</v>
      </c>
      <c r="J17" s="33"/>
      <c r="K17" s="34">
        <f t="shared" si="1"/>
        <v>42362</v>
      </c>
      <c r="L17" s="35" t="s">
        <v>18</v>
      </c>
      <c r="M17" s="44"/>
      <c r="N17" s="37"/>
      <c r="O17" s="37"/>
      <c r="P17" s="38"/>
      <c r="Q17" s="39"/>
      <c r="R17" s="40"/>
    </row>
    <row r="18" spans="2:20" x14ac:dyDescent="0.2">
      <c r="B18" s="27" t="s">
        <v>14</v>
      </c>
      <c r="C18" s="28" t="s">
        <v>15</v>
      </c>
      <c r="D18" s="29" t="s">
        <v>47</v>
      </c>
      <c r="E18" s="41" t="s">
        <v>48</v>
      </c>
      <c r="F18" s="42"/>
      <c r="G18" s="43"/>
      <c r="H18" s="32">
        <v>42355</v>
      </c>
      <c r="I18" s="88" t="str">
        <f t="shared" si="0"/>
        <v>décembre</v>
      </c>
      <c r="J18" s="33"/>
      <c r="K18" s="34">
        <f t="shared" si="1"/>
        <v>42362</v>
      </c>
      <c r="L18" s="35" t="s">
        <v>18</v>
      </c>
      <c r="M18" s="44"/>
      <c r="N18" s="37"/>
      <c r="O18" s="37"/>
      <c r="P18" s="38"/>
      <c r="Q18" s="39"/>
      <c r="R18" s="40"/>
    </row>
    <row r="19" spans="2:20" x14ac:dyDescent="0.2">
      <c r="B19" s="27" t="s">
        <v>14</v>
      </c>
      <c r="C19" s="28" t="s">
        <v>15</v>
      </c>
      <c r="D19" s="29" t="s">
        <v>49</v>
      </c>
      <c r="E19" s="41" t="s">
        <v>50</v>
      </c>
      <c r="F19" s="42"/>
      <c r="G19" s="43"/>
      <c r="H19" s="32">
        <v>42355</v>
      </c>
      <c r="I19" s="88" t="str">
        <f t="shared" si="0"/>
        <v>décembre</v>
      </c>
      <c r="J19" s="33"/>
      <c r="K19" s="34">
        <f t="shared" si="1"/>
        <v>42362</v>
      </c>
      <c r="L19" s="35" t="s">
        <v>18</v>
      </c>
      <c r="M19" s="44"/>
      <c r="N19" s="37"/>
      <c r="O19" s="37"/>
      <c r="P19" s="38"/>
      <c r="Q19" s="39"/>
      <c r="R19" s="40"/>
    </row>
    <row r="20" spans="2:20" x14ac:dyDescent="0.2">
      <c r="B20" s="27" t="s">
        <v>14</v>
      </c>
      <c r="C20" s="28" t="s">
        <v>15</v>
      </c>
      <c r="D20" s="29" t="s">
        <v>51</v>
      </c>
      <c r="E20" s="41" t="s">
        <v>52</v>
      </c>
      <c r="F20" s="42"/>
      <c r="G20" s="43"/>
      <c r="H20" s="32">
        <v>42355</v>
      </c>
      <c r="I20" s="88" t="str">
        <f t="shared" si="0"/>
        <v>décembre</v>
      </c>
      <c r="J20" s="33"/>
      <c r="K20" s="34">
        <f t="shared" si="1"/>
        <v>42362</v>
      </c>
      <c r="L20" s="35" t="s">
        <v>18</v>
      </c>
      <c r="M20" s="44"/>
      <c r="N20" s="37"/>
      <c r="O20" s="37"/>
      <c r="P20" s="38"/>
      <c r="Q20" s="39"/>
      <c r="R20" s="40"/>
      <c r="T20" s="87"/>
    </row>
    <row r="21" spans="2:20" x14ac:dyDescent="0.2">
      <c r="B21" s="27" t="s">
        <v>14</v>
      </c>
      <c r="C21" s="28" t="s">
        <v>15</v>
      </c>
      <c r="D21" s="29" t="s">
        <v>53</v>
      </c>
      <c r="E21" s="41" t="s">
        <v>54</v>
      </c>
      <c r="F21" s="42"/>
      <c r="G21" s="43"/>
      <c r="H21" s="32">
        <v>42355</v>
      </c>
      <c r="I21" s="88" t="str">
        <f t="shared" si="0"/>
        <v>décembre</v>
      </c>
      <c r="J21" s="33"/>
      <c r="K21" s="34">
        <f t="shared" si="1"/>
        <v>42362</v>
      </c>
      <c r="L21" s="35" t="s">
        <v>18</v>
      </c>
      <c r="M21" s="44"/>
      <c r="N21" s="37"/>
      <c r="O21" s="37"/>
      <c r="P21" s="38"/>
      <c r="Q21" s="39"/>
      <c r="R21" s="40"/>
    </row>
    <row r="22" spans="2:20" x14ac:dyDescent="0.2">
      <c r="B22" s="27" t="s">
        <v>14</v>
      </c>
      <c r="C22" s="28" t="s">
        <v>15</v>
      </c>
      <c r="D22" s="29" t="s">
        <v>55</v>
      </c>
      <c r="E22" s="41" t="s">
        <v>56</v>
      </c>
      <c r="F22" s="42"/>
      <c r="G22" s="43"/>
      <c r="H22" s="32">
        <v>42355</v>
      </c>
      <c r="I22" s="88" t="str">
        <f t="shared" si="0"/>
        <v>décembre</v>
      </c>
      <c r="J22" s="33"/>
      <c r="K22" s="34">
        <f t="shared" si="1"/>
        <v>42362</v>
      </c>
      <c r="L22" s="35" t="s">
        <v>18</v>
      </c>
      <c r="M22" s="44"/>
      <c r="N22" s="37"/>
      <c r="O22" s="37"/>
      <c r="P22" s="38"/>
      <c r="Q22" s="39"/>
      <c r="R22" s="40"/>
    </row>
    <row r="23" spans="2:20" x14ac:dyDescent="0.2">
      <c r="B23" s="27" t="s">
        <v>14</v>
      </c>
      <c r="C23" s="28" t="s">
        <v>15</v>
      </c>
      <c r="D23" s="29" t="s">
        <v>57</v>
      </c>
      <c r="E23" s="41" t="s">
        <v>58</v>
      </c>
      <c r="F23" s="42"/>
      <c r="G23" s="43"/>
      <c r="H23" s="32">
        <v>42355</v>
      </c>
      <c r="I23" s="88" t="str">
        <f t="shared" si="0"/>
        <v>décembre</v>
      </c>
      <c r="J23" s="33"/>
      <c r="K23" s="34">
        <f t="shared" si="1"/>
        <v>42362</v>
      </c>
      <c r="L23" s="35" t="s">
        <v>18</v>
      </c>
      <c r="M23" s="44"/>
      <c r="N23" s="37"/>
      <c r="O23" s="37"/>
      <c r="P23" s="38"/>
      <c r="Q23" s="39"/>
      <c r="R23" s="40"/>
    </row>
    <row r="24" spans="2:20" x14ac:dyDescent="0.2">
      <c r="B24" s="27" t="s">
        <v>14</v>
      </c>
      <c r="C24" s="28" t="s">
        <v>59</v>
      </c>
      <c r="D24" s="29" t="s">
        <v>60</v>
      </c>
      <c r="E24" s="41" t="s">
        <v>61</v>
      </c>
      <c r="F24" s="42"/>
      <c r="G24" s="43"/>
      <c r="H24" s="32">
        <v>42347</v>
      </c>
      <c r="I24" s="88" t="str">
        <f t="shared" si="0"/>
        <v>décembre</v>
      </c>
      <c r="J24" s="33"/>
      <c r="K24" s="34">
        <f t="shared" si="1"/>
        <v>42354</v>
      </c>
      <c r="L24" s="35" t="s">
        <v>18</v>
      </c>
      <c r="M24" s="44"/>
      <c r="N24" s="37"/>
      <c r="O24" s="37"/>
      <c r="P24" s="38"/>
      <c r="Q24" s="39"/>
      <c r="R24" s="40"/>
    </row>
    <row r="25" spans="2:20" x14ac:dyDescent="0.2">
      <c r="B25" s="27" t="s">
        <v>37</v>
      </c>
      <c r="C25" s="28" t="s">
        <v>38</v>
      </c>
      <c r="D25" s="29" t="s">
        <v>62</v>
      </c>
      <c r="E25" s="41" t="s">
        <v>63</v>
      </c>
      <c r="F25" s="42"/>
      <c r="G25" s="43"/>
      <c r="H25" s="32">
        <v>42356</v>
      </c>
      <c r="I25" s="88" t="str">
        <f t="shared" si="0"/>
        <v>décembre</v>
      </c>
      <c r="J25" s="33"/>
      <c r="K25" s="34">
        <f t="shared" si="1"/>
        <v>42363</v>
      </c>
      <c r="L25" s="35" t="s">
        <v>18</v>
      </c>
      <c r="M25" s="45"/>
      <c r="N25" s="46"/>
      <c r="O25" s="46"/>
      <c r="P25" s="47"/>
      <c r="Q25" s="39"/>
      <c r="R25" s="40"/>
    </row>
    <row r="26" spans="2:20" x14ac:dyDescent="0.2">
      <c r="B26" s="27" t="s">
        <v>37</v>
      </c>
      <c r="C26" s="28" t="s">
        <v>38</v>
      </c>
      <c r="D26" s="29" t="s">
        <v>64</v>
      </c>
      <c r="E26" s="41" t="s">
        <v>65</v>
      </c>
      <c r="F26" s="42"/>
      <c r="G26" s="43"/>
      <c r="H26" s="32">
        <v>42356</v>
      </c>
      <c r="I26" s="88" t="str">
        <f t="shared" si="0"/>
        <v>décembre</v>
      </c>
      <c r="J26" s="33"/>
      <c r="K26" s="34">
        <f t="shared" si="1"/>
        <v>42363</v>
      </c>
      <c r="L26" s="35" t="s">
        <v>18</v>
      </c>
      <c r="M26" s="45"/>
      <c r="N26" s="46"/>
      <c r="O26" s="46"/>
      <c r="P26" s="47"/>
      <c r="Q26" s="39"/>
      <c r="R26" s="40"/>
    </row>
    <row r="27" spans="2:20" x14ac:dyDescent="0.2">
      <c r="B27" s="27" t="s">
        <v>14</v>
      </c>
      <c r="C27" s="28" t="s">
        <v>66</v>
      </c>
      <c r="D27" s="29" t="s">
        <v>67</v>
      </c>
      <c r="E27" s="41" t="s">
        <v>68</v>
      </c>
      <c r="F27" s="42"/>
      <c r="G27" s="31"/>
      <c r="H27" s="32">
        <v>42359</v>
      </c>
      <c r="I27" s="88" t="str">
        <f t="shared" si="0"/>
        <v>décembre</v>
      </c>
      <c r="J27" s="33"/>
      <c r="K27" s="34">
        <f t="shared" si="1"/>
        <v>42366</v>
      </c>
      <c r="L27" s="35" t="s">
        <v>18</v>
      </c>
      <c r="M27" s="48">
        <v>42362</v>
      </c>
      <c r="N27" s="46"/>
      <c r="O27" s="46"/>
      <c r="P27" s="47"/>
      <c r="Q27" s="39"/>
      <c r="R27" s="40"/>
    </row>
    <row r="28" spans="2:20" x14ac:dyDescent="0.2">
      <c r="B28" s="27" t="s">
        <v>14</v>
      </c>
      <c r="C28" s="28" t="s">
        <v>66</v>
      </c>
      <c r="D28" s="29" t="s">
        <v>69</v>
      </c>
      <c r="E28" s="41" t="s">
        <v>70</v>
      </c>
      <c r="F28" s="42"/>
      <c r="G28" s="31"/>
      <c r="H28" s="32">
        <v>42359</v>
      </c>
      <c r="I28" s="88" t="str">
        <f t="shared" si="0"/>
        <v>décembre</v>
      </c>
      <c r="J28" s="33"/>
      <c r="K28" s="34">
        <f t="shared" si="1"/>
        <v>42366</v>
      </c>
      <c r="L28" s="35" t="s">
        <v>18</v>
      </c>
      <c r="M28" s="48">
        <v>42362</v>
      </c>
      <c r="N28" s="46"/>
      <c r="O28" s="46"/>
      <c r="P28" s="47"/>
      <c r="Q28" s="39"/>
      <c r="R28" s="40"/>
    </row>
    <row r="29" spans="2:20" x14ac:dyDescent="0.2">
      <c r="B29" s="27" t="s">
        <v>14</v>
      </c>
      <c r="C29" s="28" t="s">
        <v>66</v>
      </c>
      <c r="D29" s="29" t="s">
        <v>71</v>
      </c>
      <c r="E29" s="30" t="s">
        <v>72</v>
      </c>
      <c r="F29" s="28"/>
      <c r="G29" s="31"/>
      <c r="H29" s="32">
        <v>42359</v>
      </c>
      <c r="I29" s="88" t="str">
        <f t="shared" si="0"/>
        <v>décembre</v>
      </c>
      <c r="J29" s="33"/>
      <c r="K29" s="34">
        <f t="shared" si="1"/>
        <v>42366</v>
      </c>
      <c r="L29" s="35" t="s">
        <v>18</v>
      </c>
      <c r="M29" s="48">
        <v>42362</v>
      </c>
      <c r="N29" s="46"/>
      <c r="O29" s="46"/>
      <c r="P29" s="47"/>
      <c r="Q29" s="39"/>
      <c r="R29" s="40"/>
    </row>
    <row r="30" spans="2:20" x14ac:dyDescent="0.2">
      <c r="B30" s="27" t="s">
        <v>14</v>
      </c>
      <c r="C30" s="28" t="s">
        <v>66</v>
      </c>
      <c r="D30" s="29" t="s">
        <v>73</v>
      </c>
      <c r="E30" s="41" t="s">
        <v>74</v>
      </c>
      <c r="F30" s="42"/>
      <c r="G30" s="31"/>
      <c r="H30" s="32">
        <v>42359</v>
      </c>
      <c r="I30" s="88" t="str">
        <f t="shared" si="0"/>
        <v>décembre</v>
      </c>
      <c r="J30" s="33"/>
      <c r="K30" s="34">
        <f t="shared" si="1"/>
        <v>42366</v>
      </c>
      <c r="L30" s="35" t="s">
        <v>18</v>
      </c>
      <c r="M30" s="48">
        <v>42362</v>
      </c>
      <c r="N30" s="46"/>
      <c r="O30" s="46"/>
      <c r="P30" s="47"/>
      <c r="Q30" s="39"/>
      <c r="R30" s="40"/>
    </row>
    <row r="31" spans="2:20" x14ac:dyDescent="0.2">
      <c r="B31" s="27" t="s">
        <v>37</v>
      </c>
      <c r="C31" s="28" t="s">
        <v>38</v>
      </c>
      <c r="D31" s="29" t="s">
        <v>75</v>
      </c>
      <c r="E31" s="41" t="s">
        <v>76</v>
      </c>
      <c r="F31" s="42"/>
      <c r="G31" s="31"/>
      <c r="H31" s="32">
        <v>42361</v>
      </c>
      <c r="I31" s="88" t="str">
        <f t="shared" si="0"/>
        <v>décembre</v>
      </c>
      <c r="J31" s="33"/>
      <c r="K31" s="34">
        <f t="shared" si="1"/>
        <v>42368</v>
      </c>
      <c r="L31" s="35" t="s">
        <v>18</v>
      </c>
      <c r="M31" s="45"/>
      <c r="N31" s="46"/>
      <c r="O31" s="46"/>
      <c r="P31" s="47"/>
      <c r="Q31" s="39"/>
      <c r="R31" s="40"/>
    </row>
    <row r="32" spans="2:20" x14ac:dyDescent="0.2">
      <c r="B32" s="27" t="s">
        <v>37</v>
      </c>
      <c r="C32" s="28" t="s">
        <v>38</v>
      </c>
      <c r="D32" s="29" t="s">
        <v>77</v>
      </c>
      <c r="E32" s="41" t="s">
        <v>78</v>
      </c>
      <c r="F32" s="42"/>
      <c r="G32" s="31"/>
      <c r="H32" s="32">
        <v>42361</v>
      </c>
      <c r="I32" s="88" t="str">
        <f t="shared" si="0"/>
        <v>décembre</v>
      </c>
      <c r="J32" s="33"/>
      <c r="K32" s="34">
        <f t="shared" si="1"/>
        <v>42368</v>
      </c>
      <c r="L32" s="35" t="s">
        <v>18</v>
      </c>
      <c r="M32" s="45"/>
      <c r="N32" s="46"/>
      <c r="O32" s="46"/>
      <c r="P32" s="47"/>
      <c r="Q32" s="39"/>
      <c r="R32" s="40"/>
    </row>
    <row r="33" spans="2:20" x14ac:dyDescent="0.2">
      <c r="B33" s="27" t="s">
        <v>14</v>
      </c>
      <c r="C33" s="28" t="s">
        <v>66</v>
      </c>
      <c r="D33" s="29" t="s">
        <v>79</v>
      </c>
      <c r="E33" s="41" t="s">
        <v>80</v>
      </c>
      <c r="F33" s="42">
        <v>7</v>
      </c>
      <c r="G33" s="49"/>
      <c r="H33" s="50">
        <v>42376</v>
      </c>
      <c r="I33" s="88" t="str">
        <f t="shared" si="0"/>
        <v>janvier</v>
      </c>
      <c r="J33" s="51"/>
      <c r="K33" s="34">
        <f t="shared" si="1"/>
        <v>42383</v>
      </c>
      <c r="L33" s="35" t="s">
        <v>18</v>
      </c>
      <c r="M33" s="52">
        <v>42380</v>
      </c>
      <c r="N33" s="53"/>
      <c r="O33" s="53"/>
      <c r="P33" s="54"/>
      <c r="Q33" s="39">
        <f>IF(ISBLANK(F33),"",IF(F33&lt;25,45,IF(F33&lt;49,70,IF(F33&lt;72,95,120))))</f>
        <v>45</v>
      </c>
      <c r="R33" s="55">
        <v>42370</v>
      </c>
      <c r="S33" s="84">
        <v>0.95</v>
      </c>
    </row>
    <row r="34" spans="2:20" x14ac:dyDescent="0.2">
      <c r="B34" s="27" t="s">
        <v>14</v>
      </c>
      <c r="C34" s="28" t="s">
        <v>66</v>
      </c>
      <c r="D34" s="29" t="s">
        <v>81</v>
      </c>
      <c r="E34" s="41" t="s">
        <v>82</v>
      </c>
      <c r="F34" s="42">
        <v>8</v>
      </c>
      <c r="G34" s="49"/>
      <c r="H34" s="50">
        <v>42376</v>
      </c>
      <c r="I34" s="88" t="str">
        <f t="shared" si="0"/>
        <v>janvier</v>
      </c>
      <c r="J34" s="51"/>
      <c r="K34" s="34">
        <f t="shared" si="1"/>
        <v>42383</v>
      </c>
      <c r="L34" s="35" t="s">
        <v>18</v>
      </c>
      <c r="M34" s="52">
        <v>42380</v>
      </c>
      <c r="N34" s="53"/>
      <c r="O34" s="53"/>
      <c r="P34" s="54"/>
      <c r="Q34" s="39">
        <f t="shared" ref="Q34:Q97" si="2">IF(ISBLANK(F34),"",IF(F34&lt;25,45,IF(F34&lt;49,70,IF(F34&lt;72,95,120))))</f>
        <v>45</v>
      </c>
      <c r="R34" s="55">
        <v>42370</v>
      </c>
      <c r="S34" s="84">
        <v>0.88</v>
      </c>
    </row>
    <row r="35" spans="2:20" x14ac:dyDescent="0.2">
      <c r="B35" s="27" t="s">
        <v>14</v>
      </c>
      <c r="C35" s="28" t="s">
        <v>66</v>
      </c>
      <c r="D35" s="29" t="s">
        <v>83</v>
      </c>
      <c r="E35" s="41" t="s">
        <v>84</v>
      </c>
      <c r="F35" s="42">
        <v>5</v>
      </c>
      <c r="G35" s="49"/>
      <c r="H35" s="50">
        <v>42376</v>
      </c>
      <c r="I35" s="88" t="str">
        <f t="shared" si="0"/>
        <v>janvier</v>
      </c>
      <c r="J35" s="51"/>
      <c r="K35" s="34">
        <f t="shared" si="1"/>
        <v>42383</v>
      </c>
      <c r="L35" s="35" t="s">
        <v>18</v>
      </c>
      <c r="M35" s="52">
        <v>42380</v>
      </c>
      <c r="N35" s="53"/>
      <c r="O35" s="53"/>
      <c r="P35" s="54"/>
      <c r="Q35" s="39">
        <f t="shared" si="2"/>
        <v>45</v>
      </c>
      <c r="R35" s="55">
        <v>42370</v>
      </c>
      <c r="S35" s="84">
        <v>0.44</v>
      </c>
    </row>
    <row r="36" spans="2:20" x14ac:dyDescent="0.2">
      <c r="B36" s="27" t="s">
        <v>14</v>
      </c>
      <c r="C36" s="28" t="s">
        <v>66</v>
      </c>
      <c r="D36" s="29" t="s">
        <v>85</v>
      </c>
      <c r="E36" s="41" t="s">
        <v>86</v>
      </c>
      <c r="F36" s="42">
        <v>6</v>
      </c>
      <c r="G36" s="49"/>
      <c r="H36" s="50">
        <v>42376</v>
      </c>
      <c r="I36" s="88" t="str">
        <f t="shared" si="0"/>
        <v>janvier</v>
      </c>
      <c r="J36" s="51"/>
      <c r="K36" s="34">
        <f t="shared" si="1"/>
        <v>42383</v>
      </c>
      <c r="L36" s="35" t="s">
        <v>18</v>
      </c>
      <c r="M36" s="52">
        <v>42380</v>
      </c>
      <c r="N36" s="53"/>
      <c r="O36" s="53"/>
      <c r="P36" s="54"/>
      <c r="Q36" s="39">
        <f t="shared" si="2"/>
        <v>45</v>
      </c>
      <c r="R36" s="55">
        <v>42370</v>
      </c>
      <c r="S36" s="84">
        <v>0.57999999999999996</v>
      </c>
    </row>
    <row r="37" spans="2:20" x14ac:dyDescent="0.2">
      <c r="B37" s="27" t="s">
        <v>14</v>
      </c>
      <c r="C37" s="28" t="s">
        <v>66</v>
      </c>
      <c r="D37" s="29" t="s">
        <v>87</v>
      </c>
      <c r="E37" s="41" t="s">
        <v>88</v>
      </c>
      <c r="F37" s="42">
        <v>4</v>
      </c>
      <c r="G37" s="49"/>
      <c r="H37" s="50">
        <v>42376</v>
      </c>
      <c r="I37" s="88" t="str">
        <f t="shared" si="0"/>
        <v>janvier</v>
      </c>
      <c r="J37" s="51"/>
      <c r="K37" s="34">
        <f t="shared" si="1"/>
        <v>42383</v>
      </c>
      <c r="L37" s="35" t="s">
        <v>18</v>
      </c>
      <c r="M37" s="52">
        <v>42380</v>
      </c>
      <c r="N37" s="53"/>
      <c r="O37" s="53"/>
      <c r="P37" s="54"/>
      <c r="Q37" s="39">
        <f t="shared" si="2"/>
        <v>45</v>
      </c>
      <c r="R37" s="55">
        <v>42370</v>
      </c>
      <c r="S37" s="84">
        <v>0.99</v>
      </c>
    </row>
    <row r="38" spans="2:20" x14ac:dyDescent="0.2">
      <c r="B38" s="27" t="s">
        <v>14</v>
      </c>
      <c r="C38" s="28" t="s">
        <v>66</v>
      </c>
      <c r="D38" s="29" t="s">
        <v>89</v>
      </c>
      <c r="E38" s="41" t="s">
        <v>90</v>
      </c>
      <c r="F38" s="42">
        <v>5</v>
      </c>
      <c r="G38" s="49"/>
      <c r="H38" s="50">
        <v>42376</v>
      </c>
      <c r="I38" s="88" t="str">
        <f t="shared" si="0"/>
        <v>janvier</v>
      </c>
      <c r="J38" s="51"/>
      <c r="K38" s="34">
        <f t="shared" si="1"/>
        <v>42383</v>
      </c>
      <c r="L38" s="35" t="s">
        <v>18</v>
      </c>
      <c r="M38" s="52">
        <v>42380</v>
      </c>
      <c r="N38" s="53"/>
      <c r="O38" s="53"/>
      <c r="P38" s="54"/>
      <c r="Q38" s="39">
        <f t="shared" si="2"/>
        <v>45</v>
      </c>
      <c r="R38" s="55">
        <v>42370</v>
      </c>
      <c r="S38" s="84">
        <v>1</v>
      </c>
    </row>
    <row r="39" spans="2:20" x14ac:dyDescent="0.2">
      <c r="B39" s="27" t="s">
        <v>14</v>
      </c>
      <c r="C39" s="28" t="s">
        <v>66</v>
      </c>
      <c r="D39" s="29" t="s">
        <v>91</v>
      </c>
      <c r="E39" s="41" t="s">
        <v>92</v>
      </c>
      <c r="F39" s="42">
        <v>5</v>
      </c>
      <c r="G39" s="49"/>
      <c r="H39" s="50">
        <v>42376</v>
      </c>
      <c r="I39" s="88" t="str">
        <f t="shared" si="0"/>
        <v>janvier</v>
      </c>
      <c r="J39" s="51"/>
      <c r="K39" s="34">
        <f t="shared" si="1"/>
        <v>42383</v>
      </c>
      <c r="L39" s="35" t="s">
        <v>18</v>
      </c>
      <c r="M39" s="52">
        <v>42380</v>
      </c>
      <c r="N39" s="53"/>
      <c r="O39" s="53"/>
      <c r="P39" s="54"/>
      <c r="Q39" s="39">
        <f t="shared" si="2"/>
        <v>45</v>
      </c>
      <c r="R39" s="55">
        <v>42370</v>
      </c>
      <c r="S39" s="84">
        <v>0.48</v>
      </c>
    </row>
    <row r="40" spans="2:20" x14ac:dyDescent="0.2">
      <c r="B40" s="27" t="s">
        <v>14</v>
      </c>
      <c r="C40" s="28" t="s">
        <v>66</v>
      </c>
      <c r="D40" s="29" t="s">
        <v>93</v>
      </c>
      <c r="E40" s="41" t="s">
        <v>94</v>
      </c>
      <c r="F40" s="42">
        <v>4</v>
      </c>
      <c r="G40" s="49"/>
      <c r="H40" s="50">
        <v>42376</v>
      </c>
      <c r="I40" s="88" t="str">
        <f t="shared" si="0"/>
        <v>janvier</v>
      </c>
      <c r="J40" s="51"/>
      <c r="K40" s="34">
        <f t="shared" si="1"/>
        <v>42383</v>
      </c>
      <c r="L40" s="35" t="s">
        <v>18</v>
      </c>
      <c r="M40" s="52">
        <v>42381</v>
      </c>
      <c r="N40" s="56"/>
      <c r="O40" s="56"/>
      <c r="P40" s="54"/>
      <c r="Q40" s="39">
        <f t="shared" si="2"/>
        <v>45</v>
      </c>
      <c r="R40" s="55">
        <v>42370</v>
      </c>
      <c r="S40" s="84">
        <v>0.57999999999999996</v>
      </c>
    </row>
    <row r="41" spans="2:20" x14ac:dyDescent="0.2">
      <c r="B41" s="27" t="s">
        <v>37</v>
      </c>
      <c r="C41" s="28" t="s">
        <v>38</v>
      </c>
      <c r="D41" s="29" t="s">
        <v>95</v>
      </c>
      <c r="E41" s="41" t="s">
        <v>96</v>
      </c>
      <c r="F41" s="42">
        <v>9</v>
      </c>
      <c r="G41" s="31"/>
      <c r="H41" s="50">
        <v>42377</v>
      </c>
      <c r="I41" s="88" t="str">
        <f t="shared" si="0"/>
        <v>janvier</v>
      </c>
      <c r="J41" s="51"/>
      <c r="K41" s="34">
        <f t="shared" si="1"/>
        <v>42384</v>
      </c>
      <c r="L41" s="35" t="s">
        <v>18</v>
      </c>
      <c r="M41" s="45"/>
      <c r="N41" s="57"/>
      <c r="O41" s="57"/>
      <c r="P41" s="54"/>
      <c r="Q41" s="39">
        <f t="shared" si="2"/>
        <v>45</v>
      </c>
      <c r="R41" s="55">
        <v>42370</v>
      </c>
      <c r="S41" s="84">
        <v>0.99</v>
      </c>
      <c r="T41" s="87"/>
    </row>
    <row r="42" spans="2:20" x14ac:dyDescent="0.2">
      <c r="B42" s="27" t="s">
        <v>37</v>
      </c>
      <c r="C42" s="28" t="s">
        <v>38</v>
      </c>
      <c r="D42" s="29" t="s">
        <v>97</v>
      </c>
      <c r="E42" s="41" t="s">
        <v>98</v>
      </c>
      <c r="F42" s="42">
        <v>7</v>
      </c>
      <c r="G42" s="31"/>
      <c r="H42" s="50">
        <v>42377</v>
      </c>
      <c r="I42" s="88" t="str">
        <f t="shared" si="0"/>
        <v>janvier</v>
      </c>
      <c r="J42" s="51"/>
      <c r="K42" s="34">
        <f t="shared" si="1"/>
        <v>42384</v>
      </c>
      <c r="L42" s="35" t="s">
        <v>18</v>
      </c>
      <c r="M42" s="45"/>
      <c r="N42" s="57"/>
      <c r="O42" s="57"/>
      <c r="P42" s="54"/>
      <c r="Q42" s="39">
        <f t="shared" si="2"/>
        <v>45</v>
      </c>
      <c r="R42" s="55">
        <v>42370</v>
      </c>
      <c r="S42" s="84">
        <v>0.88</v>
      </c>
    </row>
    <row r="43" spans="2:20" x14ac:dyDescent="0.2">
      <c r="B43" s="27" t="s">
        <v>37</v>
      </c>
      <c r="C43" s="28" t="s">
        <v>38</v>
      </c>
      <c r="D43" s="29" t="s">
        <v>99</v>
      </c>
      <c r="E43" s="41" t="s">
        <v>100</v>
      </c>
      <c r="F43" s="42">
        <v>8</v>
      </c>
      <c r="G43" s="31"/>
      <c r="H43" s="50">
        <v>42377</v>
      </c>
      <c r="I43" s="88" t="str">
        <f t="shared" si="0"/>
        <v>janvier</v>
      </c>
      <c r="J43" s="51"/>
      <c r="K43" s="34">
        <f t="shared" si="1"/>
        <v>42384</v>
      </c>
      <c r="L43" s="35" t="s">
        <v>18</v>
      </c>
      <c r="M43" s="45"/>
      <c r="N43" s="57"/>
      <c r="O43" s="57"/>
      <c r="P43" s="54"/>
      <c r="Q43" s="39">
        <f t="shared" si="2"/>
        <v>45</v>
      </c>
      <c r="R43" s="55">
        <v>42370</v>
      </c>
      <c r="S43" s="84">
        <v>0.98</v>
      </c>
    </row>
    <row r="44" spans="2:20" x14ac:dyDescent="0.2">
      <c r="B44" s="27" t="s">
        <v>37</v>
      </c>
      <c r="C44" s="28" t="s">
        <v>38</v>
      </c>
      <c r="D44" s="29" t="s">
        <v>101</v>
      </c>
      <c r="E44" s="41" t="s">
        <v>102</v>
      </c>
      <c r="F44" s="42">
        <v>6</v>
      </c>
      <c r="G44" s="31"/>
      <c r="H44" s="50">
        <v>42380</v>
      </c>
      <c r="I44" s="88" t="str">
        <f t="shared" si="0"/>
        <v>janvier</v>
      </c>
      <c r="J44" s="51"/>
      <c r="K44" s="34">
        <f t="shared" si="1"/>
        <v>42387</v>
      </c>
      <c r="L44" s="35" t="s">
        <v>18</v>
      </c>
      <c r="M44" s="48">
        <v>42382</v>
      </c>
      <c r="N44" s="57"/>
      <c r="O44" s="57"/>
      <c r="P44" s="54"/>
      <c r="Q44" s="39">
        <f t="shared" si="2"/>
        <v>45</v>
      </c>
      <c r="R44" s="55">
        <v>42370</v>
      </c>
      <c r="S44" s="84">
        <v>0.95</v>
      </c>
    </row>
    <row r="45" spans="2:20" x14ac:dyDescent="0.2">
      <c r="B45" s="27" t="s">
        <v>37</v>
      </c>
      <c r="C45" s="28" t="s">
        <v>38</v>
      </c>
      <c r="D45" s="29" t="s">
        <v>103</v>
      </c>
      <c r="E45" s="41" t="s">
        <v>104</v>
      </c>
      <c r="F45" s="42">
        <v>20</v>
      </c>
      <c r="G45" s="31"/>
      <c r="H45" s="50">
        <v>42380</v>
      </c>
      <c r="I45" s="88" t="str">
        <f t="shared" si="0"/>
        <v>janvier</v>
      </c>
      <c r="J45" s="51"/>
      <c r="K45" s="34">
        <f t="shared" si="1"/>
        <v>42387</v>
      </c>
      <c r="L45" s="35" t="s">
        <v>18</v>
      </c>
      <c r="M45" s="48">
        <v>42382</v>
      </c>
      <c r="N45" s="57"/>
      <c r="O45" s="57"/>
      <c r="P45" s="54"/>
      <c r="Q45" s="39">
        <f t="shared" si="2"/>
        <v>45</v>
      </c>
      <c r="R45" s="55">
        <v>42370</v>
      </c>
      <c r="S45" s="84">
        <v>1</v>
      </c>
    </row>
    <row r="46" spans="2:20" x14ac:dyDescent="0.2">
      <c r="B46" s="27" t="s">
        <v>37</v>
      </c>
      <c r="C46" s="28" t="s">
        <v>38</v>
      </c>
      <c r="D46" s="29" t="s">
        <v>105</v>
      </c>
      <c r="E46" s="41" t="s">
        <v>106</v>
      </c>
      <c r="F46" s="42">
        <v>20</v>
      </c>
      <c r="G46" s="31"/>
      <c r="H46" s="50">
        <v>42380</v>
      </c>
      <c r="I46" s="88" t="str">
        <f t="shared" si="0"/>
        <v>janvier</v>
      </c>
      <c r="J46" s="51"/>
      <c r="K46" s="34">
        <f t="shared" si="1"/>
        <v>42387</v>
      </c>
      <c r="L46" s="35" t="s">
        <v>18</v>
      </c>
      <c r="M46" s="48">
        <v>42382</v>
      </c>
      <c r="N46" s="57"/>
      <c r="O46" s="57"/>
      <c r="P46" s="54"/>
      <c r="Q46" s="39">
        <f t="shared" si="2"/>
        <v>45</v>
      </c>
      <c r="R46" s="55">
        <v>42370</v>
      </c>
      <c r="S46" s="84">
        <v>0.89</v>
      </c>
    </row>
    <row r="47" spans="2:20" x14ac:dyDescent="0.2">
      <c r="B47" s="27" t="s">
        <v>14</v>
      </c>
      <c r="C47" s="28" t="s">
        <v>15</v>
      </c>
      <c r="D47" s="29" t="s">
        <v>107</v>
      </c>
      <c r="E47" s="41" t="s">
        <v>108</v>
      </c>
      <c r="F47" s="42">
        <v>6</v>
      </c>
      <c r="G47" s="31"/>
      <c r="H47" s="50">
        <v>42382</v>
      </c>
      <c r="I47" s="88" t="str">
        <f t="shared" si="0"/>
        <v>janvier</v>
      </c>
      <c r="J47" s="51"/>
      <c r="K47" s="34">
        <f t="shared" si="1"/>
        <v>42389</v>
      </c>
      <c r="L47" s="35" t="s">
        <v>18</v>
      </c>
      <c r="M47" s="45"/>
      <c r="N47" s="57"/>
      <c r="O47" s="57"/>
      <c r="P47" s="54"/>
      <c r="Q47" s="39">
        <f t="shared" si="2"/>
        <v>45</v>
      </c>
      <c r="R47" s="55">
        <v>42370</v>
      </c>
      <c r="S47" s="84">
        <v>0.98</v>
      </c>
    </row>
    <row r="48" spans="2:20" x14ac:dyDescent="0.2">
      <c r="B48" s="27" t="s">
        <v>14</v>
      </c>
      <c r="C48" s="28" t="s">
        <v>15</v>
      </c>
      <c r="D48" s="29" t="s">
        <v>109</v>
      </c>
      <c r="E48" s="41" t="s">
        <v>110</v>
      </c>
      <c r="F48" s="42">
        <v>5</v>
      </c>
      <c r="G48" s="31"/>
      <c r="H48" s="50">
        <v>42382</v>
      </c>
      <c r="I48" s="88" t="str">
        <f t="shared" si="0"/>
        <v>janvier</v>
      </c>
      <c r="J48" s="51"/>
      <c r="K48" s="34">
        <f t="shared" si="1"/>
        <v>42389</v>
      </c>
      <c r="L48" s="35" t="s">
        <v>18</v>
      </c>
      <c r="M48" s="45"/>
      <c r="N48" s="57"/>
      <c r="O48" s="57"/>
      <c r="P48" s="54"/>
      <c r="Q48" s="39">
        <f t="shared" si="2"/>
        <v>45</v>
      </c>
      <c r="R48" s="55">
        <v>42370</v>
      </c>
      <c r="S48" s="84">
        <v>0.97</v>
      </c>
    </row>
    <row r="49" spans="2:19" x14ac:dyDescent="0.2">
      <c r="B49" s="27" t="s">
        <v>14</v>
      </c>
      <c r="C49" s="28" t="s">
        <v>15</v>
      </c>
      <c r="D49" s="29" t="s">
        <v>111</v>
      </c>
      <c r="E49" s="41" t="s">
        <v>112</v>
      </c>
      <c r="F49" s="42">
        <v>4</v>
      </c>
      <c r="G49" s="31"/>
      <c r="H49" s="50">
        <v>42382</v>
      </c>
      <c r="I49" s="88" t="str">
        <f t="shared" si="0"/>
        <v>janvier</v>
      </c>
      <c r="J49" s="51"/>
      <c r="K49" s="34">
        <f t="shared" si="1"/>
        <v>42389</v>
      </c>
      <c r="L49" s="35" t="s">
        <v>18</v>
      </c>
      <c r="M49" s="45"/>
      <c r="N49" s="57"/>
      <c r="O49" s="57"/>
      <c r="P49" s="54"/>
      <c r="Q49" s="39">
        <f t="shared" si="2"/>
        <v>45</v>
      </c>
      <c r="R49" s="55">
        <v>42370</v>
      </c>
      <c r="S49" s="84">
        <v>0.57999999999999996</v>
      </c>
    </row>
    <row r="50" spans="2:19" x14ac:dyDescent="0.2">
      <c r="B50" s="27" t="s">
        <v>14</v>
      </c>
      <c r="C50" s="28" t="s">
        <v>66</v>
      </c>
      <c r="D50" s="29" t="s">
        <v>113</v>
      </c>
      <c r="E50" s="41" t="s">
        <v>114</v>
      </c>
      <c r="F50" s="42">
        <v>4</v>
      </c>
      <c r="G50" s="31"/>
      <c r="H50" s="50">
        <v>42383</v>
      </c>
      <c r="I50" s="88" t="str">
        <f t="shared" si="0"/>
        <v>janvier</v>
      </c>
      <c r="J50" s="51"/>
      <c r="K50" s="34">
        <f t="shared" si="1"/>
        <v>42390</v>
      </c>
      <c r="L50" s="35" t="s">
        <v>18</v>
      </c>
      <c r="M50" s="48">
        <v>42390</v>
      </c>
      <c r="N50" s="57"/>
      <c r="O50" s="57"/>
      <c r="P50" s="54"/>
      <c r="Q50" s="39">
        <f t="shared" si="2"/>
        <v>45</v>
      </c>
      <c r="R50" s="55">
        <v>42370</v>
      </c>
      <c r="S50" s="84">
        <v>0.98</v>
      </c>
    </row>
    <row r="51" spans="2:19" x14ac:dyDescent="0.2">
      <c r="B51" s="27" t="s">
        <v>14</v>
      </c>
      <c r="C51" s="28" t="s">
        <v>66</v>
      </c>
      <c r="D51" s="29" t="s">
        <v>115</v>
      </c>
      <c r="E51" s="41" t="s">
        <v>116</v>
      </c>
      <c r="F51" s="42">
        <v>5</v>
      </c>
      <c r="G51" s="31"/>
      <c r="H51" s="50">
        <v>42383</v>
      </c>
      <c r="I51" s="88" t="str">
        <f t="shared" si="0"/>
        <v>janvier</v>
      </c>
      <c r="J51" s="51"/>
      <c r="K51" s="34">
        <f t="shared" si="1"/>
        <v>42390</v>
      </c>
      <c r="L51" s="35" t="s">
        <v>18</v>
      </c>
      <c r="M51" s="48">
        <v>42388</v>
      </c>
      <c r="N51" s="57"/>
      <c r="O51" s="57"/>
      <c r="P51" s="54"/>
      <c r="Q51" s="39">
        <f t="shared" si="2"/>
        <v>45</v>
      </c>
      <c r="R51" s="55">
        <v>42370</v>
      </c>
      <c r="S51" s="84">
        <v>0.57999999999999996</v>
      </c>
    </row>
    <row r="52" spans="2:19" x14ac:dyDescent="0.2">
      <c r="B52" s="27" t="s">
        <v>14</v>
      </c>
      <c r="C52" s="28" t="s">
        <v>66</v>
      </c>
      <c r="D52" s="29" t="s">
        <v>117</v>
      </c>
      <c r="E52" s="41" t="s">
        <v>118</v>
      </c>
      <c r="F52" s="42">
        <v>6</v>
      </c>
      <c r="G52" s="31"/>
      <c r="H52" s="50">
        <v>42383</v>
      </c>
      <c r="I52" s="88" t="str">
        <f t="shared" si="0"/>
        <v>janvier</v>
      </c>
      <c r="J52" s="51"/>
      <c r="K52" s="34">
        <f t="shared" si="1"/>
        <v>42390</v>
      </c>
      <c r="L52" s="35" t="s">
        <v>18</v>
      </c>
      <c r="M52" s="48">
        <v>42390</v>
      </c>
      <c r="N52" s="57"/>
      <c r="O52" s="57"/>
      <c r="P52" s="54"/>
      <c r="Q52" s="39">
        <f t="shared" si="2"/>
        <v>45</v>
      </c>
      <c r="R52" s="55">
        <v>42370</v>
      </c>
      <c r="S52" s="84">
        <v>0.85</v>
      </c>
    </row>
    <row r="53" spans="2:19" x14ac:dyDescent="0.2">
      <c r="B53" s="27" t="s">
        <v>14</v>
      </c>
      <c r="C53" s="28" t="s">
        <v>66</v>
      </c>
      <c r="D53" s="29" t="s">
        <v>119</v>
      </c>
      <c r="E53" s="41" t="s">
        <v>120</v>
      </c>
      <c r="F53" s="42">
        <v>4</v>
      </c>
      <c r="G53" s="31"/>
      <c r="H53" s="50">
        <v>42383</v>
      </c>
      <c r="I53" s="88" t="str">
        <f t="shared" si="0"/>
        <v>janvier</v>
      </c>
      <c r="J53" s="51"/>
      <c r="K53" s="34">
        <f t="shared" si="1"/>
        <v>42390</v>
      </c>
      <c r="L53" s="35" t="s">
        <v>18</v>
      </c>
      <c r="M53" s="48">
        <v>42388</v>
      </c>
      <c r="N53" s="57"/>
      <c r="O53" s="57"/>
      <c r="P53" s="54"/>
      <c r="Q53" s="39">
        <f t="shared" si="2"/>
        <v>45</v>
      </c>
      <c r="R53" s="55">
        <v>42370</v>
      </c>
      <c r="S53" s="84">
        <v>0.79</v>
      </c>
    </row>
    <row r="54" spans="2:19" x14ac:dyDescent="0.2">
      <c r="B54" s="27" t="s">
        <v>14</v>
      </c>
      <c r="C54" s="28" t="s">
        <v>66</v>
      </c>
      <c r="D54" s="29" t="s">
        <v>121</v>
      </c>
      <c r="E54" s="41" t="s">
        <v>122</v>
      </c>
      <c r="F54" s="42">
        <v>5</v>
      </c>
      <c r="G54" s="31"/>
      <c r="H54" s="50">
        <v>42383</v>
      </c>
      <c r="I54" s="88" t="str">
        <f t="shared" si="0"/>
        <v>janvier</v>
      </c>
      <c r="J54" s="51"/>
      <c r="K54" s="34">
        <f t="shared" si="1"/>
        <v>42390</v>
      </c>
      <c r="L54" s="35" t="s">
        <v>18</v>
      </c>
      <c r="M54" s="48">
        <v>42388</v>
      </c>
      <c r="N54" s="57"/>
      <c r="O54" s="57"/>
      <c r="P54" s="54"/>
      <c r="Q54" s="39">
        <f t="shared" si="2"/>
        <v>45</v>
      </c>
      <c r="R54" s="55">
        <v>42370</v>
      </c>
      <c r="S54" s="84">
        <v>0.96</v>
      </c>
    </row>
    <row r="55" spans="2:19" x14ac:dyDescent="0.2">
      <c r="B55" s="27" t="s">
        <v>14</v>
      </c>
      <c r="C55" s="28" t="s">
        <v>66</v>
      </c>
      <c r="D55" s="29" t="s">
        <v>123</v>
      </c>
      <c r="E55" s="41" t="s">
        <v>124</v>
      </c>
      <c r="F55" s="42">
        <v>4</v>
      </c>
      <c r="G55" s="31"/>
      <c r="H55" s="50">
        <v>42383</v>
      </c>
      <c r="I55" s="88" t="str">
        <f t="shared" si="0"/>
        <v>janvier</v>
      </c>
      <c r="J55" s="51"/>
      <c r="K55" s="34">
        <f t="shared" si="1"/>
        <v>42390</v>
      </c>
      <c r="L55" s="35" t="s">
        <v>18</v>
      </c>
      <c r="M55" s="48">
        <v>42390</v>
      </c>
      <c r="N55" s="57"/>
      <c r="O55" s="57"/>
      <c r="P55" s="54"/>
      <c r="Q55" s="39">
        <f t="shared" si="2"/>
        <v>45</v>
      </c>
      <c r="R55" s="55">
        <v>42370</v>
      </c>
      <c r="S55" s="84">
        <v>0.85</v>
      </c>
    </row>
    <row r="56" spans="2:19" x14ac:dyDescent="0.2">
      <c r="B56" s="27" t="s">
        <v>14</v>
      </c>
      <c r="C56" s="28" t="s">
        <v>66</v>
      </c>
      <c r="D56" s="29" t="s">
        <v>125</v>
      </c>
      <c r="E56" s="41" t="s">
        <v>126</v>
      </c>
      <c r="F56" s="42">
        <v>4</v>
      </c>
      <c r="G56" s="31"/>
      <c r="H56" s="50">
        <v>42383</v>
      </c>
      <c r="I56" s="88" t="str">
        <f t="shared" si="0"/>
        <v>janvier</v>
      </c>
      <c r="J56" s="51"/>
      <c r="K56" s="34">
        <f t="shared" si="1"/>
        <v>42390</v>
      </c>
      <c r="L56" s="35" t="s">
        <v>18</v>
      </c>
      <c r="M56" s="48">
        <v>42390</v>
      </c>
      <c r="N56" s="57"/>
      <c r="O56" s="57"/>
      <c r="P56" s="54"/>
      <c r="Q56" s="39">
        <f t="shared" si="2"/>
        <v>45</v>
      </c>
      <c r="R56" s="55">
        <v>42370</v>
      </c>
      <c r="S56" s="84">
        <v>0.95</v>
      </c>
    </row>
    <row r="57" spans="2:19" x14ac:dyDescent="0.2">
      <c r="B57" s="27" t="s">
        <v>14</v>
      </c>
      <c r="C57" s="28" t="s">
        <v>66</v>
      </c>
      <c r="D57" s="29" t="s">
        <v>127</v>
      </c>
      <c r="E57" s="41" t="s">
        <v>128</v>
      </c>
      <c r="F57" s="42">
        <v>5</v>
      </c>
      <c r="G57" s="31"/>
      <c r="H57" s="50">
        <v>42383</v>
      </c>
      <c r="I57" s="88" t="str">
        <f t="shared" si="0"/>
        <v>janvier</v>
      </c>
      <c r="J57" s="51"/>
      <c r="K57" s="34">
        <f t="shared" si="1"/>
        <v>42390</v>
      </c>
      <c r="L57" s="35" t="s">
        <v>18</v>
      </c>
      <c r="M57" s="48">
        <v>42390</v>
      </c>
      <c r="N57" s="57"/>
      <c r="O57" s="57"/>
      <c r="P57" s="54"/>
      <c r="Q57" s="39">
        <f t="shared" si="2"/>
        <v>45</v>
      </c>
      <c r="R57" s="55">
        <v>42370</v>
      </c>
      <c r="S57" s="84">
        <v>0.88</v>
      </c>
    </row>
    <row r="58" spans="2:19" x14ac:dyDescent="0.2">
      <c r="B58" s="27" t="s">
        <v>14</v>
      </c>
      <c r="C58" s="28" t="s">
        <v>66</v>
      </c>
      <c r="D58" s="29" t="s">
        <v>129</v>
      </c>
      <c r="E58" s="41" t="s">
        <v>130</v>
      </c>
      <c r="F58" s="42">
        <v>8</v>
      </c>
      <c r="G58" s="31"/>
      <c r="H58" s="50">
        <v>42383</v>
      </c>
      <c r="I58" s="88" t="str">
        <f t="shared" si="0"/>
        <v>janvier</v>
      </c>
      <c r="J58" s="51"/>
      <c r="K58" s="34">
        <f t="shared" si="1"/>
        <v>42390</v>
      </c>
      <c r="L58" s="35" t="s">
        <v>18</v>
      </c>
      <c r="M58" s="48">
        <v>42388</v>
      </c>
      <c r="N58" s="57"/>
      <c r="O58" s="57"/>
      <c r="P58" s="54"/>
      <c r="Q58" s="39">
        <f t="shared" si="2"/>
        <v>45</v>
      </c>
      <c r="R58" s="55">
        <v>42370</v>
      </c>
      <c r="S58" s="84">
        <v>0.44</v>
      </c>
    </row>
    <row r="59" spans="2:19" x14ac:dyDescent="0.2">
      <c r="B59" s="27" t="s">
        <v>14</v>
      </c>
      <c r="C59" s="28" t="s">
        <v>66</v>
      </c>
      <c r="D59" s="29" t="s">
        <v>131</v>
      </c>
      <c r="E59" s="41" t="s">
        <v>132</v>
      </c>
      <c r="F59" s="42">
        <v>5</v>
      </c>
      <c r="G59" s="31"/>
      <c r="H59" s="50">
        <v>42383</v>
      </c>
      <c r="I59" s="88" t="str">
        <f t="shared" si="0"/>
        <v>janvier</v>
      </c>
      <c r="J59" s="51"/>
      <c r="K59" s="34">
        <f t="shared" si="1"/>
        <v>42390</v>
      </c>
      <c r="L59" s="35" t="s">
        <v>18</v>
      </c>
      <c r="M59" s="48">
        <v>42388</v>
      </c>
      <c r="N59" s="57"/>
      <c r="O59" s="57"/>
      <c r="P59" s="54"/>
      <c r="Q59" s="39">
        <f t="shared" si="2"/>
        <v>45</v>
      </c>
      <c r="R59" s="55">
        <v>42370</v>
      </c>
      <c r="S59" s="84">
        <v>0.57999999999999996</v>
      </c>
    </row>
    <row r="60" spans="2:19" x14ac:dyDescent="0.2">
      <c r="B60" s="27" t="s">
        <v>14</v>
      </c>
      <c r="C60" s="28" t="s">
        <v>66</v>
      </c>
      <c r="D60" s="29" t="s">
        <v>133</v>
      </c>
      <c r="E60" s="41" t="s">
        <v>134</v>
      </c>
      <c r="F60" s="42">
        <v>4</v>
      </c>
      <c r="G60" s="31"/>
      <c r="H60" s="50">
        <v>42383</v>
      </c>
      <c r="I60" s="88" t="str">
        <f t="shared" si="0"/>
        <v>janvier</v>
      </c>
      <c r="J60" s="51"/>
      <c r="K60" s="34">
        <f t="shared" si="1"/>
        <v>42390</v>
      </c>
      <c r="L60" s="35" t="s">
        <v>18</v>
      </c>
      <c r="M60" s="48">
        <v>42390</v>
      </c>
      <c r="N60" s="57"/>
      <c r="O60" s="57"/>
      <c r="P60" s="54"/>
      <c r="Q60" s="39">
        <f t="shared" si="2"/>
        <v>45</v>
      </c>
      <c r="R60" s="55">
        <v>42370</v>
      </c>
      <c r="S60" s="84">
        <v>0.99</v>
      </c>
    </row>
    <row r="61" spans="2:19" x14ac:dyDescent="0.2">
      <c r="B61" s="27" t="s">
        <v>14</v>
      </c>
      <c r="C61" s="28" t="s">
        <v>66</v>
      </c>
      <c r="D61" s="29" t="s">
        <v>135</v>
      </c>
      <c r="E61" s="41" t="s">
        <v>136</v>
      </c>
      <c r="F61" s="42">
        <v>6</v>
      </c>
      <c r="G61" s="31"/>
      <c r="H61" s="50">
        <v>42383</v>
      </c>
      <c r="I61" s="88" t="str">
        <f t="shared" si="0"/>
        <v>janvier</v>
      </c>
      <c r="J61" s="51"/>
      <c r="K61" s="34">
        <f t="shared" si="1"/>
        <v>42390</v>
      </c>
      <c r="L61" s="35" t="s">
        <v>18</v>
      </c>
      <c r="M61" s="48">
        <v>42390</v>
      </c>
      <c r="N61" s="57"/>
      <c r="O61" s="57"/>
      <c r="P61" s="54"/>
      <c r="Q61" s="39">
        <f t="shared" si="2"/>
        <v>45</v>
      </c>
      <c r="R61" s="55">
        <v>42370</v>
      </c>
      <c r="S61" s="84">
        <v>1</v>
      </c>
    </row>
    <row r="62" spans="2:19" x14ac:dyDescent="0.2">
      <c r="B62" s="27" t="s">
        <v>14</v>
      </c>
      <c r="C62" s="28" t="s">
        <v>15</v>
      </c>
      <c r="D62" s="29" t="s">
        <v>137</v>
      </c>
      <c r="E62" s="41" t="s">
        <v>138</v>
      </c>
      <c r="F62" s="42">
        <v>4</v>
      </c>
      <c r="G62" s="31"/>
      <c r="H62" s="50">
        <v>42389</v>
      </c>
      <c r="I62" s="88" t="str">
        <f t="shared" si="0"/>
        <v>janvier</v>
      </c>
      <c r="J62" s="51"/>
      <c r="K62" s="34">
        <f t="shared" si="1"/>
        <v>42396</v>
      </c>
      <c r="L62" s="35" t="s">
        <v>18</v>
      </c>
      <c r="M62" s="45"/>
      <c r="N62" s="57"/>
      <c r="O62" s="57"/>
      <c r="P62" s="54"/>
      <c r="Q62" s="39">
        <f t="shared" si="2"/>
        <v>45</v>
      </c>
      <c r="R62" s="55">
        <v>42370</v>
      </c>
      <c r="S62" s="84">
        <v>0.48</v>
      </c>
    </row>
    <row r="63" spans="2:19" x14ac:dyDescent="0.2">
      <c r="B63" s="27" t="s">
        <v>14</v>
      </c>
      <c r="C63" s="28" t="s">
        <v>15</v>
      </c>
      <c r="D63" s="29" t="s">
        <v>139</v>
      </c>
      <c r="E63" s="41" t="s">
        <v>140</v>
      </c>
      <c r="F63" s="42">
        <v>8</v>
      </c>
      <c r="G63" s="31"/>
      <c r="H63" s="50">
        <v>42389</v>
      </c>
      <c r="I63" s="88" t="str">
        <f t="shared" si="0"/>
        <v>janvier</v>
      </c>
      <c r="J63" s="51"/>
      <c r="K63" s="34">
        <f t="shared" si="1"/>
        <v>42396</v>
      </c>
      <c r="L63" s="35" t="s">
        <v>18</v>
      </c>
      <c r="M63" s="45"/>
      <c r="N63" s="57"/>
      <c r="O63" s="57"/>
      <c r="P63" s="54"/>
      <c r="Q63" s="39">
        <f t="shared" si="2"/>
        <v>45</v>
      </c>
      <c r="R63" s="55">
        <v>42370</v>
      </c>
      <c r="S63" s="84">
        <v>0.57999999999999996</v>
      </c>
    </row>
    <row r="64" spans="2:19" x14ac:dyDescent="0.2">
      <c r="B64" s="27" t="s">
        <v>14</v>
      </c>
      <c r="C64" s="28" t="s">
        <v>66</v>
      </c>
      <c r="D64" s="29" t="s">
        <v>141</v>
      </c>
      <c r="E64" s="41" t="s">
        <v>142</v>
      </c>
      <c r="F64" s="42">
        <v>8</v>
      </c>
      <c r="G64" s="31"/>
      <c r="H64" s="50">
        <v>42390</v>
      </c>
      <c r="I64" s="88" t="str">
        <f t="shared" si="0"/>
        <v>janvier</v>
      </c>
      <c r="J64" s="51"/>
      <c r="K64" s="34">
        <f t="shared" si="1"/>
        <v>42397</v>
      </c>
      <c r="L64" s="35" t="s">
        <v>18</v>
      </c>
      <c r="M64" s="48">
        <v>42397</v>
      </c>
      <c r="N64" s="57"/>
      <c r="O64" s="57"/>
      <c r="P64" s="54"/>
      <c r="Q64" s="39">
        <f t="shared" si="2"/>
        <v>45</v>
      </c>
      <c r="R64" s="55">
        <v>42370</v>
      </c>
      <c r="S64" s="84">
        <v>0.99</v>
      </c>
    </row>
    <row r="65" spans="2:19" x14ac:dyDescent="0.2">
      <c r="B65" s="27" t="s">
        <v>14</v>
      </c>
      <c r="C65" s="28" t="s">
        <v>66</v>
      </c>
      <c r="D65" s="29" t="s">
        <v>143</v>
      </c>
      <c r="E65" s="41" t="s">
        <v>144</v>
      </c>
      <c r="F65" s="42">
        <v>4</v>
      </c>
      <c r="G65" s="31"/>
      <c r="H65" s="50">
        <v>42390</v>
      </c>
      <c r="I65" s="88" t="str">
        <f t="shared" si="0"/>
        <v>janvier</v>
      </c>
      <c r="J65" s="51"/>
      <c r="K65" s="34">
        <f t="shared" si="1"/>
        <v>42397</v>
      </c>
      <c r="L65" s="35" t="s">
        <v>18</v>
      </c>
      <c r="M65" s="48">
        <v>42397</v>
      </c>
      <c r="N65" s="57"/>
      <c r="O65" s="57"/>
      <c r="P65" s="54"/>
      <c r="Q65" s="39">
        <f t="shared" si="2"/>
        <v>45</v>
      </c>
      <c r="R65" s="55">
        <v>42370</v>
      </c>
      <c r="S65" s="84">
        <v>0.88</v>
      </c>
    </row>
    <row r="66" spans="2:19" x14ac:dyDescent="0.2">
      <c r="B66" s="27" t="s">
        <v>14</v>
      </c>
      <c r="C66" s="28" t="s">
        <v>66</v>
      </c>
      <c r="D66" s="29" t="s">
        <v>145</v>
      </c>
      <c r="E66" s="41" t="s">
        <v>146</v>
      </c>
      <c r="F66" s="42">
        <v>8</v>
      </c>
      <c r="G66" s="31"/>
      <c r="H66" s="50">
        <v>42390</v>
      </c>
      <c r="I66" s="88" t="str">
        <f t="shared" si="0"/>
        <v>janvier</v>
      </c>
      <c r="J66" s="51"/>
      <c r="K66" s="34">
        <f t="shared" si="1"/>
        <v>42397</v>
      </c>
      <c r="L66" s="35" t="s">
        <v>18</v>
      </c>
      <c r="M66" s="48">
        <v>42397</v>
      </c>
      <c r="N66" s="57"/>
      <c r="O66" s="57"/>
      <c r="P66" s="54"/>
      <c r="Q66" s="39">
        <f t="shared" si="2"/>
        <v>45</v>
      </c>
      <c r="R66" s="55">
        <v>42370</v>
      </c>
      <c r="S66" s="84">
        <v>0.98</v>
      </c>
    </row>
    <row r="67" spans="2:19" x14ac:dyDescent="0.2">
      <c r="B67" s="27" t="s">
        <v>14</v>
      </c>
      <c r="C67" s="28" t="s">
        <v>66</v>
      </c>
      <c r="D67" s="29" t="s">
        <v>147</v>
      </c>
      <c r="E67" s="41" t="s">
        <v>148</v>
      </c>
      <c r="F67" s="42">
        <v>4</v>
      </c>
      <c r="G67" s="31"/>
      <c r="H67" s="50">
        <v>42390</v>
      </c>
      <c r="I67" s="88" t="str">
        <f t="shared" si="0"/>
        <v>janvier</v>
      </c>
      <c r="J67" s="51"/>
      <c r="K67" s="34">
        <f t="shared" si="1"/>
        <v>42397</v>
      </c>
      <c r="L67" s="35" t="s">
        <v>18</v>
      </c>
      <c r="M67" s="48">
        <v>42397</v>
      </c>
      <c r="N67" s="57"/>
      <c r="O67" s="57"/>
      <c r="P67" s="54"/>
      <c r="Q67" s="39">
        <f t="shared" si="2"/>
        <v>45</v>
      </c>
      <c r="R67" s="55">
        <v>42370</v>
      </c>
      <c r="S67" s="84">
        <v>0.95</v>
      </c>
    </row>
    <row r="68" spans="2:19" x14ac:dyDescent="0.2">
      <c r="B68" s="27" t="s">
        <v>14</v>
      </c>
      <c r="C68" s="28" t="s">
        <v>66</v>
      </c>
      <c r="D68" s="29" t="s">
        <v>149</v>
      </c>
      <c r="E68" s="41" t="s">
        <v>150</v>
      </c>
      <c r="F68" s="42">
        <v>8</v>
      </c>
      <c r="G68" s="31"/>
      <c r="H68" s="50">
        <v>42390</v>
      </c>
      <c r="I68" s="88" t="str">
        <f t="shared" si="0"/>
        <v>janvier</v>
      </c>
      <c r="J68" s="51"/>
      <c r="K68" s="34">
        <f t="shared" si="1"/>
        <v>42397</v>
      </c>
      <c r="L68" s="35" t="s">
        <v>18</v>
      </c>
      <c r="M68" s="48">
        <v>42397</v>
      </c>
      <c r="N68" s="57"/>
      <c r="O68" s="57"/>
      <c r="P68" s="54"/>
      <c r="Q68" s="39">
        <f t="shared" si="2"/>
        <v>45</v>
      </c>
      <c r="R68" s="55">
        <v>42370</v>
      </c>
      <c r="S68" s="84">
        <v>1</v>
      </c>
    </row>
    <row r="69" spans="2:19" x14ac:dyDescent="0.2">
      <c r="B69" s="27" t="s">
        <v>14</v>
      </c>
      <c r="C69" s="28" t="s">
        <v>66</v>
      </c>
      <c r="D69" s="29" t="s">
        <v>151</v>
      </c>
      <c r="E69" s="41" t="s">
        <v>152</v>
      </c>
      <c r="F69" s="42">
        <v>9</v>
      </c>
      <c r="G69" s="31"/>
      <c r="H69" s="50">
        <v>42390</v>
      </c>
      <c r="I69" s="88" t="str">
        <f t="shared" ref="I69:I132" si="3">CHOOSE(MONTH(H69),"janvier","février","mars","avril","mai","juin","juillet","aout","septembre","octobre","novembre","décembre")</f>
        <v>janvier</v>
      </c>
      <c r="J69" s="51"/>
      <c r="K69" s="34">
        <f t="shared" si="1"/>
        <v>42397</v>
      </c>
      <c r="L69" s="35" t="s">
        <v>18</v>
      </c>
      <c r="M69" s="48">
        <v>42397</v>
      </c>
      <c r="N69" s="57"/>
      <c r="O69" s="57"/>
      <c r="P69" s="54"/>
      <c r="Q69" s="39">
        <f t="shared" si="2"/>
        <v>45</v>
      </c>
      <c r="R69" s="55">
        <v>42370</v>
      </c>
      <c r="S69" s="84">
        <v>0.89</v>
      </c>
    </row>
    <row r="70" spans="2:19" x14ac:dyDescent="0.2">
      <c r="B70" s="27" t="s">
        <v>14</v>
      </c>
      <c r="C70" s="28" t="s">
        <v>66</v>
      </c>
      <c r="D70" s="29" t="s">
        <v>153</v>
      </c>
      <c r="E70" s="41" t="s">
        <v>154</v>
      </c>
      <c r="F70" s="42">
        <v>5</v>
      </c>
      <c r="G70" s="31"/>
      <c r="H70" s="50">
        <v>42390</v>
      </c>
      <c r="I70" s="88" t="str">
        <f t="shared" si="3"/>
        <v>janvier</v>
      </c>
      <c r="J70" s="51"/>
      <c r="K70" s="34">
        <f t="shared" ref="K70:K133" si="4">H70+7</f>
        <v>42397</v>
      </c>
      <c r="L70" s="35" t="s">
        <v>18</v>
      </c>
      <c r="M70" s="48">
        <v>42397</v>
      </c>
      <c r="N70" s="57"/>
      <c r="O70" s="57"/>
      <c r="P70" s="54"/>
      <c r="Q70" s="39">
        <f t="shared" si="2"/>
        <v>45</v>
      </c>
      <c r="R70" s="55">
        <v>42370</v>
      </c>
      <c r="S70" s="84">
        <v>0.98</v>
      </c>
    </row>
    <row r="71" spans="2:19" x14ac:dyDescent="0.2">
      <c r="B71" s="27" t="s">
        <v>14</v>
      </c>
      <c r="C71" s="28" t="s">
        <v>66</v>
      </c>
      <c r="D71" s="29" t="s">
        <v>155</v>
      </c>
      <c r="E71" s="41" t="s">
        <v>156</v>
      </c>
      <c r="F71" s="42">
        <v>5</v>
      </c>
      <c r="G71" s="31"/>
      <c r="H71" s="50">
        <v>42390</v>
      </c>
      <c r="I71" s="88" t="str">
        <f t="shared" si="3"/>
        <v>janvier</v>
      </c>
      <c r="J71" s="51"/>
      <c r="K71" s="34">
        <f t="shared" si="4"/>
        <v>42397</v>
      </c>
      <c r="L71" s="35" t="s">
        <v>18</v>
      </c>
      <c r="M71" s="48">
        <v>42397</v>
      </c>
      <c r="N71" s="57"/>
      <c r="O71" s="57"/>
      <c r="P71" s="54"/>
      <c r="Q71" s="39">
        <f t="shared" si="2"/>
        <v>45</v>
      </c>
      <c r="R71" s="55">
        <v>42370</v>
      </c>
      <c r="S71" s="84">
        <v>0.97</v>
      </c>
    </row>
    <row r="72" spans="2:19" x14ac:dyDescent="0.2">
      <c r="B72" s="27" t="s">
        <v>14</v>
      </c>
      <c r="C72" s="28" t="s">
        <v>66</v>
      </c>
      <c r="D72" s="29" t="s">
        <v>123</v>
      </c>
      <c r="E72" s="41" t="s">
        <v>157</v>
      </c>
      <c r="F72" s="42">
        <v>4</v>
      </c>
      <c r="G72" s="31"/>
      <c r="H72" s="50">
        <v>42390</v>
      </c>
      <c r="I72" s="88" t="str">
        <f t="shared" si="3"/>
        <v>janvier</v>
      </c>
      <c r="J72" s="51"/>
      <c r="K72" s="34">
        <f t="shared" si="4"/>
        <v>42397</v>
      </c>
      <c r="L72" s="35" t="s">
        <v>18</v>
      </c>
      <c r="M72" s="48">
        <v>42397</v>
      </c>
      <c r="N72" s="57"/>
      <c r="O72" s="57"/>
      <c r="P72" s="54"/>
      <c r="Q72" s="39">
        <f t="shared" si="2"/>
        <v>45</v>
      </c>
      <c r="R72" s="55">
        <v>42370</v>
      </c>
      <c r="S72" s="84">
        <v>0.57999999999999996</v>
      </c>
    </row>
    <row r="73" spans="2:19" x14ac:dyDescent="0.2">
      <c r="B73" s="27" t="s">
        <v>14</v>
      </c>
      <c r="C73" s="28" t="s">
        <v>15</v>
      </c>
      <c r="D73" s="29" t="s">
        <v>158</v>
      </c>
      <c r="E73" s="41" t="s">
        <v>159</v>
      </c>
      <c r="F73" s="42">
        <v>4</v>
      </c>
      <c r="G73" s="31"/>
      <c r="H73" s="50">
        <v>42391</v>
      </c>
      <c r="I73" s="88" t="str">
        <f t="shared" si="3"/>
        <v>janvier</v>
      </c>
      <c r="J73" s="51"/>
      <c r="K73" s="34">
        <f t="shared" si="4"/>
        <v>42398</v>
      </c>
      <c r="L73" s="35" t="s">
        <v>18</v>
      </c>
      <c r="M73" s="48">
        <v>42398</v>
      </c>
      <c r="N73" s="57"/>
      <c r="O73" s="57"/>
      <c r="P73" s="54"/>
      <c r="Q73" s="39">
        <f t="shared" si="2"/>
        <v>45</v>
      </c>
      <c r="R73" s="55">
        <v>42370</v>
      </c>
      <c r="S73" s="84">
        <v>0.98</v>
      </c>
    </row>
    <row r="74" spans="2:19" x14ac:dyDescent="0.2">
      <c r="B74" s="27" t="s">
        <v>37</v>
      </c>
      <c r="C74" s="28" t="s">
        <v>38</v>
      </c>
      <c r="D74" s="29" t="s">
        <v>160</v>
      </c>
      <c r="E74" s="41" t="s">
        <v>161</v>
      </c>
      <c r="F74" s="42">
        <v>9</v>
      </c>
      <c r="G74" s="31"/>
      <c r="H74" s="50">
        <v>42395</v>
      </c>
      <c r="I74" s="88" t="str">
        <f t="shared" si="3"/>
        <v>janvier</v>
      </c>
      <c r="J74" s="51"/>
      <c r="K74" s="34">
        <f t="shared" si="4"/>
        <v>42402</v>
      </c>
      <c r="L74" s="35" t="s">
        <v>18</v>
      </c>
      <c r="M74" s="48">
        <v>42401</v>
      </c>
      <c r="N74" s="57"/>
      <c r="O74" s="57"/>
      <c r="P74" s="54"/>
      <c r="Q74" s="39">
        <f t="shared" si="2"/>
        <v>45</v>
      </c>
      <c r="R74" s="55">
        <v>42401</v>
      </c>
      <c r="S74" s="84">
        <v>0.57999999999999996</v>
      </c>
    </row>
    <row r="75" spans="2:19" x14ac:dyDescent="0.2">
      <c r="B75" s="27" t="s">
        <v>37</v>
      </c>
      <c r="C75" s="28" t="s">
        <v>38</v>
      </c>
      <c r="D75" s="29" t="s">
        <v>162</v>
      </c>
      <c r="E75" s="41" t="s">
        <v>163</v>
      </c>
      <c r="F75" s="42">
        <v>11</v>
      </c>
      <c r="G75" s="31"/>
      <c r="H75" s="50">
        <v>42395</v>
      </c>
      <c r="I75" s="88" t="str">
        <f t="shared" si="3"/>
        <v>janvier</v>
      </c>
      <c r="J75" s="51"/>
      <c r="K75" s="34">
        <f t="shared" si="4"/>
        <v>42402</v>
      </c>
      <c r="L75" s="35" t="s">
        <v>18</v>
      </c>
      <c r="M75" s="48">
        <v>42402</v>
      </c>
      <c r="N75" s="57"/>
      <c r="O75" s="57"/>
      <c r="P75" s="54"/>
      <c r="Q75" s="39">
        <f t="shared" si="2"/>
        <v>45</v>
      </c>
      <c r="R75" s="55">
        <v>42401</v>
      </c>
      <c r="S75" s="84">
        <v>0.85</v>
      </c>
    </row>
    <row r="76" spans="2:19" x14ac:dyDescent="0.2">
      <c r="B76" s="27" t="s">
        <v>37</v>
      </c>
      <c r="C76" s="28" t="s">
        <v>38</v>
      </c>
      <c r="D76" s="29" t="s">
        <v>164</v>
      </c>
      <c r="E76" s="41" t="s">
        <v>165</v>
      </c>
      <c r="F76" s="42">
        <v>22</v>
      </c>
      <c r="G76" s="31"/>
      <c r="H76" s="50">
        <v>42395</v>
      </c>
      <c r="I76" s="88" t="str">
        <f t="shared" si="3"/>
        <v>janvier</v>
      </c>
      <c r="J76" s="51"/>
      <c r="K76" s="34">
        <f t="shared" si="4"/>
        <v>42402</v>
      </c>
      <c r="L76" s="35" t="s">
        <v>18</v>
      </c>
      <c r="M76" s="48">
        <v>42401</v>
      </c>
      <c r="N76" s="57"/>
      <c r="O76" s="57"/>
      <c r="P76" s="54"/>
      <c r="Q76" s="39">
        <f t="shared" si="2"/>
        <v>45</v>
      </c>
      <c r="R76" s="55">
        <v>42401</v>
      </c>
      <c r="S76" s="84">
        <v>0.79</v>
      </c>
    </row>
    <row r="77" spans="2:19" x14ac:dyDescent="0.2">
      <c r="B77" s="27" t="s">
        <v>14</v>
      </c>
      <c r="C77" s="28" t="s">
        <v>15</v>
      </c>
      <c r="D77" s="29" t="s">
        <v>166</v>
      </c>
      <c r="E77" s="41" t="s">
        <v>167</v>
      </c>
      <c r="F77" s="42">
        <v>6</v>
      </c>
      <c r="G77" s="31"/>
      <c r="H77" s="50">
        <v>42397</v>
      </c>
      <c r="I77" s="88" t="str">
        <f t="shared" si="3"/>
        <v>janvier</v>
      </c>
      <c r="J77" s="51"/>
      <c r="K77" s="34">
        <f t="shared" si="4"/>
        <v>42404</v>
      </c>
      <c r="L77" s="35" t="s">
        <v>18</v>
      </c>
      <c r="M77" s="48">
        <v>42401</v>
      </c>
      <c r="N77" s="57"/>
      <c r="O77" s="57"/>
      <c r="P77" s="54"/>
      <c r="Q77" s="39">
        <f t="shared" si="2"/>
        <v>45</v>
      </c>
      <c r="R77" s="55">
        <v>42401</v>
      </c>
      <c r="S77" s="84">
        <v>0.96</v>
      </c>
    </row>
    <row r="78" spans="2:19" x14ac:dyDescent="0.2">
      <c r="B78" s="27" t="s">
        <v>14</v>
      </c>
      <c r="C78" s="28" t="s">
        <v>15</v>
      </c>
      <c r="D78" s="29" t="s">
        <v>168</v>
      </c>
      <c r="E78" s="58" t="s">
        <v>169</v>
      </c>
      <c r="F78" s="59">
        <v>10</v>
      </c>
      <c r="G78" s="31"/>
      <c r="H78" s="50">
        <v>42397</v>
      </c>
      <c r="I78" s="88" t="str">
        <f t="shared" si="3"/>
        <v>janvier</v>
      </c>
      <c r="J78" s="51"/>
      <c r="K78" s="34">
        <f t="shared" si="4"/>
        <v>42404</v>
      </c>
      <c r="L78" s="35" t="s">
        <v>18</v>
      </c>
      <c r="M78" s="48">
        <v>42401</v>
      </c>
      <c r="N78" s="57"/>
      <c r="O78" s="57"/>
      <c r="P78" s="54"/>
      <c r="Q78" s="39">
        <f t="shared" si="2"/>
        <v>45</v>
      </c>
      <c r="R78" s="55">
        <v>42401</v>
      </c>
      <c r="S78" s="84">
        <v>0.85</v>
      </c>
    </row>
    <row r="79" spans="2:19" x14ac:dyDescent="0.2">
      <c r="B79" s="27" t="s">
        <v>14</v>
      </c>
      <c r="C79" s="28" t="s">
        <v>66</v>
      </c>
      <c r="D79" s="29" t="s">
        <v>170</v>
      </c>
      <c r="E79" s="58" t="s">
        <v>171</v>
      </c>
      <c r="F79" s="59">
        <v>5</v>
      </c>
      <c r="G79" s="31"/>
      <c r="H79" s="50">
        <v>42397</v>
      </c>
      <c r="I79" s="88" t="str">
        <f t="shared" si="3"/>
        <v>janvier</v>
      </c>
      <c r="J79" s="51"/>
      <c r="K79" s="34">
        <f t="shared" si="4"/>
        <v>42404</v>
      </c>
      <c r="L79" s="35" t="s">
        <v>18</v>
      </c>
      <c r="M79" s="48">
        <v>42401</v>
      </c>
      <c r="N79" s="57"/>
      <c r="O79" s="57"/>
      <c r="P79" s="54"/>
      <c r="Q79" s="39">
        <f t="shared" si="2"/>
        <v>45</v>
      </c>
      <c r="R79" s="55">
        <v>42401</v>
      </c>
      <c r="S79" s="84">
        <v>0.95</v>
      </c>
    </row>
    <row r="80" spans="2:19" x14ac:dyDescent="0.2">
      <c r="B80" s="27" t="s">
        <v>14</v>
      </c>
      <c r="C80" s="28" t="s">
        <v>66</v>
      </c>
      <c r="D80" s="29" t="s">
        <v>172</v>
      </c>
      <c r="E80" s="58" t="s">
        <v>173</v>
      </c>
      <c r="F80" s="59">
        <v>4</v>
      </c>
      <c r="G80" s="31"/>
      <c r="H80" s="50">
        <v>42397</v>
      </c>
      <c r="I80" s="88" t="str">
        <f t="shared" si="3"/>
        <v>janvier</v>
      </c>
      <c r="J80" s="51"/>
      <c r="K80" s="34">
        <f t="shared" si="4"/>
        <v>42404</v>
      </c>
      <c r="L80" s="35" t="s">
        <v>18</v>
      </c>
      <c r="M80" s="48">
        <v>42401</v>
      </c>
      <c r="N80" s="57"/>
      <c r="O80" s="57"/>
      <c r="P80" s="54"/>
      <c r="Q80" s="39">
        <f t="shared" si="2"/>
        <v>45</v>
      </c>
      <c r="R80" s="55">
        <v>42401</v>
      </c>
      <c r="S80" s="84">
        <v>0.88</v>
      </c>
    </row>
    <row r="81" spans="2:20" x14ac:dyDescent="0.2">
      <c r="B81" s="27" t="s">
        <v>14</v>
      </c>
      <c r="C81" s="28" t="s">
        <v>174</v>
      </c>
      <c r="D81" s="29" t="s">
        <v>175</v>
      </c>
      <c r="E81" s="58" t="s">
        <v>176</v>
      </c>
      <c r="F81" s="59">
        <v>52</v>
      </c>
      <c r="G81" s="31"/>
      <c r="H81" s="50">
        <v>42397</v>
      </c>
      <c r="I81" s="88" t="str">
        <f t="shared" si="3"/>
        <v>janvier</v>
      </c>
      <c r="J81" s="51"/>
      <c r="K81" s="34">
        <f t="shared" si="4"/>
        <v>42404</v>
      </c>
      <c r="L81" s="35" t="s">
        <v>18</v>
      </c>
      <c r="M81" s="48">
        <v>42404</v>
      </c>
      <c r="N81" s="57"/>
      <c r="O81" s="57"/>
      <c r="P81" s="54"/>
      <c r="Q81" s="39">
        <f t="shared" si="2"/>
        <v>95</v>
      </c>
      <c r="R81" s="55">
        <v>42401</v>
      </c>
      <c r="S81" s="84">
        <v>0.44</v>
      </c>
    </row>
    <row r="82" spans="2:20" x14ac:dyDescent="0.2">
      <c r="B82" s="27" t="s">
        <v>14</v>
      </c>
      <c r="C82" s="28" t="s">
        <v>174</v>
      </c>
      <c r="D82" s="29" t="s">
        <v>177</v>
      </c>
      <c r="E82" s="58" t="s">
        <v>178</v>
      </c>
      <c r="F82" s="59">
        <v>14</v>
      </c>
      <c r="G82" s="31"/>
      <c r="H82" s="50">
        <v>42397</v>
      </c>
      <c r="I82" s="88" t="str">
        <f t="shared" si="3"/>
        <v>janvier</v>
      </c>
      <c r="J82" s="51"/>
      <c r="K82" s="34">
        <f t="shared" si="4"/>
        <v>42404</v>
      </c>
      <c r="L82" s="35" t="s">
        <v>18</v>
      </c>
      <c r="M82" s="48">
        <v>42404</v>
      </c>
      <c r="N82" s="57"/>
      <c r="O82" s="57"/>
      <c r="P82" s="54"/>
      <c r="Q82" s="39">
        <f t="shared" si="2"/>
        <v>45</v>
      </c>
      <c r="R82" s="55">
        <v>42401</v>
      </c>
      <c r="S82" s="84">
        <v>0.57999999999999996</v>
      </c>
    </row>
    <row r="83" spans="2:20" x14ac:dyDescent="0.2">
      <c r="B83" s="27" t="s">
        <v>37</v>
      </c>
      <c r="C83" s="28" t="s">
        <v>38</v>
      </c>
      <c r="D83" s="29" t="s">
        <v>179</v>
      </c>
      <c r="E83" s="41" t="s">
        <v>180</v>
      </c>
      <c r="F83" s="42">
        <v>13</v>
      </c>
      <c r="G83" s="31"/>
      <c r="H83" s="50">
        <v>42401</v>
      </c>
      <c r="I83" s="88" t="str">
        <f t="shared" si="3"/>
        <v>février</v>
      </c>
      <c r="J83" s="51"/>
      <c r="K83" s="34">
        <f t="shared" si="4"/>
        <v>42408</v>
      </c>
      <c r="L83" s="35" t="s">
        <v>18</v>
      </c>
      <c r="M83" s="48">
        <v>42402</v>
      </c>
      <c r="N83" s="57"/>
      <c r="O83" s="57"/>
      <c r="P83" s="54"/>
      <c r="Q83" s="39">
        <f t="shared" si="2"/>
        <v>45</v>
      </c>
      <c r="R83" s="55">
        <v>42401</v>
      </c>
      <c r="S83" s="84">
        <v>0.99</v>
      </c>
      <c r="T83" s="147"/>
    </row>
    <row r="84" spans="2:20" x14ac:dyDescent="0.2">
      <c r="B84" s="27" t="s">
        <v>37</v>
      </c>
      <c r="C84" s="28" t="s">
        <v>38</v>
      </c>
      <c r="D84" s="29" t="s">
        <v>181</v>
      </c>
      <c r="E84" s="58" t="s">
        <v>182</v>
      </c>
      <c r="F84" s="59">
        <v>5</v>
      </c>
      <c r="G84" s="31"/>
      <c r="H84" s="50">
        <v>42401</v>
      </c>
      <c r="I84" s="88" t="str">
        <f t="shared" si="3"/>
        <v>février</v>
      </c>
      <c r="J84" s="51"/>
      <c r="K84" s="34">
        <f t="shared" si="4"/>
        <v>42408</v>
      </c>
      <c r="L84" s="35" t="s">
        <v>18</v>
      </c>
      <c r="M84" s="48">
        <v>42408</v>
      </c>
      <c r="N84" s="57"/>
      <c r="O84" s="57"/>
      <c r="P84" s="54"/>
      <c r="Q84" s="39">
        <f t="shared" si="2"/>
        <v>45</v>
      </c>
      <c r="R84" s="55">
        <v>42401</v>
      </c>
      <c r="S84" s="84">
        <v>1</v>
      </c>
    </row>
    <row r="85" spans="2:20" x14ac:dyDescent="0.2">
      <c r="B85" s="27" t="s">
        <v>37</v>
      </c>
      <c r="C85" s="28" t="s">
        <v>38</v>
      </c>
      <c r="D85" s="29" t="s">
        <v>183</v>
      </c>
      <c r="E85" s="41" t="s">
        <v>184</v>
      </c>
      <c r="F85" s="42">
        <v>100</v>
      </c>
      <c r="G85" s="31"/>
      <c r="H85" s="50">
        <v>42401</v>
      </c>
      <c r="I85" s="88" t="str">
        <f t="shared" si="3"/>
        <v>février</v>
      </c>
      <c r="J85" s="51"/>
      <c r="K85" s="34">
        <f t="shared" si="4"/>
        <v>42408</v>
      </c>
      <c r="L85" s="35" t="s">
        <v>18</v>
      </c>
      <c r="M85" s="48">
        <v>42412</v>
      </c>
      <c r="N85" s="57"/>
      <c r="O85" s="57"/>
      <c r="P85" s="54" t="s">
        <v>185</v>
      </c>
      <c r="Q85" s="39">
        <f t="shared" si="2"/>
        <v>120</v>
      </c>
      <c r="R85" s="55">
        <v>42401</v>
      </c>
      <c r="S85" s="84">
        <v>0.48</v>
      </c>
    </row>
    <row r="86" spans="2:20" x14ac:dyDescent="0.2">
      <c r="B86" s="27" t="s">
        <v>37</v>
      </c>
      <c r="C86" s="28" t="s">
        <v>38</v>
      </c>
      <c r="D86" s="29" t="s">
        <v>186</v>
      </c>
      <c r="E86" s="41" t="s">
        <v>187</v>
      </c>
      <c r="F86" s="42">
        <v>6</v>
      </c>
      <c r="G86" s="31"/>
      <c r="H86" s="50">
        <v>42401</v>
      </c>
      <c r="I86" s="88" t="str">
        <f t="shared" si="3"/>
        <v>février</v>
      </c>
      <c r="J86" s="51"/>
      <c r="K86" s="34">
        <f t="shared" si="4"/>
        <v>42408</v>
      </c>
      <c r="L86" s="35" t="s">
        <v>18</v>
      </c>
      <c r="M86" s="48">
        <v>42408</v>
      </c>
      <c r="N86" s="57"/>
      <c r="O86" s="57"/>
      <c r="P86" s="54"/>
      <c r="Q86" s="39">
        <f t="shared" si="2"/>
        <v>45</v>
      </c>
      <c r="R86" s="55">
        <v>42401</v>
      </c>
      <c r="S86" s="84">
        <v>0.57999999999999996</v>
      </c>
    </row>
    <row r="87" spans="2:20" x14ac:dyDescent="0.2">
      <c r="B87" s="27" t="s">
        <v>37</v>
      </c>
      <c r="C87" s="28" t="s">
        <v>38</v>
      </c>
      <c r="D87" s="29" t="s">
        <v>188</v>
      </c>
      <c r="E87" s="41" t="s">
        <v>189</v>
      </c>
      <c r="F87" s="42">
        <v>11</v>
      </c>
      <c r="G87" s="31"/>
      <c r="H87" s="50">
        <v>42401</v>
      </c>
      <c r="I87" s="88" t="str">
        <f t="shared" si="3"/>
        <v>février</v>
      </c>
      <c r="J87" s="51"/>
      <c r="K87" s="34">
        <f t="shared" si="4"/>
        <v>42408</v>
      </c>
      <c r="L87" s="35" t="s">
        <v>18</v>
      </c>
      <c r="M87" s="48">
        <v>42408</v>
      </c>
      <c r="N87" s="57"/>
      <c r="O87" s="57"/>
      <c r="P87" s="54"/>
      <c r="Q87" s="39">
        <f t="shared" si="2"/>
        <v>45</v>
      </c>
      <c r="R87" s="55">
        <v>42401</v>
      </c>
      <c r="S87" s="84">
        <v>0.99</v>
      </c>
    </row>
    <row r="88" spans="2:20" x14ac:dyDescent="0.2">
      <c r="B88" s="27" t="s">
        <v>37</v>
      </c>
      <c r="C88" s="28" t="s">
        <v>38</v>
      </c>
      <c r="D88" s="29" t="s">
        <v>190</v>
      </c>
      <c r="E88" s="41" t="s">
        <v>191</v>
      </c>
      <c r="F88" s="42">
        <v>8</v>
      </c>
      <c r="G88" s="31"/>
      <c r="H88" s="50">
        <v>42401</v>
      </c>
      <c r="I88" s="88" t="str">
        <f t="shared" si="3"/>
        <v>février</v>
      </c>
      <c r="J88" s="51"/>
      <c r="K88" s="34">
        <f t="shared" si="4"/>
        <v>42408</v>
      </c>
      <c r="L88" s="35" t="s">
        <v>18</v>
      </c>
      <c r="M88" s="48">
        <v>42408</v>
      </c>
      <c r="N88" s="57"/>
      <c r="O88" s="57"/>
      <c r="P88" s="54"/>
      <c r="Q88" s="39">
        <f t="shared" si="2"/>
        <v>45</v>
      </c>
      <c r="R88" s="55">
        <v>42401</v>
      </c>
      <c r="S88" s="84">
        <v>0.88</v>
      </c>
    </row>
    <row r="89" spans="2:20" x14ac:dyDescent="0.2">
      <c r="B89" s="27" t="s">
        <v>37</v>
      </c>
      <c r="C89" s="28" t="s">
        <v>38</v>
      </c>
      <c r="D89" s="29" t="s">
        <v>192</v>
      </c>
      <c r="E89" s="41" t="s">
        <v>193</v>
      </c>
      <c r="F89" s="42">
        <v>12</v>
      </c>
      <c r="G89" s="31"/>
      <c r="H89" s="50">
        <v>42401</v>
      </c>
      <c r="I89" s="88" t="str">
        <f t="shared" si="3"/>
        <v>février</v>
      </c>
      <c r="J89" s="51"/>
      <c r="K89" s="34">
        <f t="shared" si="4"/>
        <v>42408</v>
      </c>
      <c r="L89" s="35" t="s">
        <v>18</v>
      </c>
      <c r="M89" s="48">
        <v>42408</v>
      </c>
      <c r="N89" s="57"/>
      <c r="O89" s="57"/>
      <c r="P89" s="54"/>
      <c r="Q89" s="39">
        <f t="shared" si="2"/>
        <v>45</v>
      </c>
      <c r="R89" s="55">
        <v>42401</v>
      </c>
      <c r="S89" s="84">
        <v>0.98</v>
      </c>
    </row>
    <row r="90" spans="2:20" x14ac:dyDescent="0.2">
      <c r="B90" s="27" t="s">
        <v>37</v>
      </c>
      <c r="C90" s="28" t="s">
        <v>38</v>
      </c>
      <c r="D90" s="29" t="s">
        <v>194</v>
      </c>
      <c r="E90" s="41" t="s">
        <v>195</v>
      </c>
      <c r="F90" s="42">
        <v>15</v>
      </c>
      <c r="G90" s="31"/>
      <c r="H90" s="50">
        <v>42401</v>
      </c>
      <c r="I90" s="88" t="str">
        <f t="shared" si="3"/>
        <v>février</v>
      </c>
      <c r="J90" s="51"/>
      <c r="K90" s="34">
        <f t="shared" si="4"/>
        <v>42408</v>
      </c>
      <c r="L90" s="35" t="s">
        <v>18</v>
      </c>
      <c r="M90" s="48">
        <v>42408</v>
      </c>
      <c r="N90" s="57"/>
      <c r="O90" s="57"/>
      <c r="P90" s="54"/>
      <c r="Q90" s="39">
        <f t="shared" si="2"/>
        <v>45</v>
      </c>
      <c r="R90" s="55">
        <v>42401</v>
      </c>
      <c r="S90" s="84">
        <v>0.95</v>
      </c>
    </row>
    <row r="91" spans="2:20" x14ac:dyDescent="0.2">
      <c r="B91" s="27" t="s">
        <v>37</v>
      </c>
      <c r="C91" s="28" t="s">
        <v>38</v>
      </c>
      <c r="D91" s="29" t="s">
        <v>196</v>
      </c>
      <c r="E91" s="41" t="s">
        <v>197</v>
      </c>
      <c r="F91" s="42">
        <v>6</v>
      </c>
      <c r="G91" s="31"/>
      <c r="H91" s="50">
        <v>42403</v>
      </c>
      <c r="I91" s="88" t="str">
        <f t="shared" si="3"/>
        <v>février</v>
      </c>
      <c r="J91" s="51"/>
      <c r="K91" s="34">
        <f t="shared" si="4"/>
        <v>42410</v>
      </c>
      <c r="L91" s="35" t="s">
        <v>18</v>
      </c>
      <c r="M91" s="48">
        <v>42408</v>
      </c>
      <c r="N91" s="57"/>
      <c r="O91" s="57"/>
      <c r="P91" s="54"/>
      <c r="Q91" s="39">
        <f t="shared" si="2"/>
        <v>45</v>
      </c>
      <c r="R91" s="55">
        <v>42401</v>
      </c>
      <c r="S91" s="84">
        <v>1</v>
      </c>
    </row>
    <row r="92" spans="2:20" x14ac:dyDescent="0.2">
      <c r="B92" s="27" t="s">
        <v>14</v>
      </c>
      <c r="C92" s="28" t="s">
        <v>15</v>
      </c>
      <c r="D92" s="29" t="s">
        <v>198</v>
      </c>
      <c r="E92" s="58" t="s">
        <v>199</v>
      </c>
      <c r="F92" s="59">
        <v>9</v>
      </c>
      <c r="G92" s="31"/>
      <c r="H92" s="50">
        <v>42405</v>
      </c>
      <c r="I92" s="88" t="str">
        <f t="shared" si="3"/>
        <v>février</v>
      </c>
      <c r="J92" s="51"/>
      <c r="K92" s="34">
        <f t="shared" si="4"/>
        <v>42412</v>
      </c>
      <c r="L92" s="35" t="s">
        <v>18</v>
      </c>
      <c r="M92" s="48">
        <v>42412</v>
      </c>
      <c r="N92" s="57"/>
      <c r="O92" s="57"/>
      <c r="P92" s="60"/>
      <c r="Q92" s="39">
        <f t="shared" si="2"/>
        <v>45</v>
      </c>
      <c r="R92" s="55">
        <v>42401</v>
      </c>
      <c r="S92" s="84">
        <v>0.89</v>
      </c>
    </row>
    <row r="93" spans="2:20" x14ac:dyDescent="0.2">
      <c r="B93" s="27" t="s">
        <v>14</v>
      </c>
      <c r="C93" s="28" t="s">
        <v>15</v>
      </c>
      <c r="D93" s="29" t="s">
        <v>200</v>
      </c>
      <c r="E93" s="58" t="s">
        <v>201</v>
      </c>
      <c r="F93" s="59">
        <v>9</v>
      </c>
      <c r="G93" s="31"/>
      <c r="H93" s="50">
        <v>42405</v>
      </c>
      <c r="I93" s="88" t="str">
        <f t="shared" si="3"/>
        <v>février</v>
      </c>
      <c r="J93" s="51"/>
      <c r="K93" s="34">
        <f t="shared" si="4"/>
        <v>42412</v>
      </c>
      <c r="L93" s="35" t="s">
        <v>18</v>
      </c>
      <c r="M93" s="48">
        <v>42412</v>
      </c>
      <c r="N93" s="57"/>
      <c r="O93" s="57"/>
      <c r="P93" s="60"/>
      <c r="Q93" s="39">
        <f t="shared" si="2"/>
        <v>45</v>
      </c>
      <c r="R93" s="55">
        <v>42401</v>
      </c>
      <c r="S93" s="84">
        <v>0.98</v>
      </c>
    </row>
    <row r="94" spans="2:20" x14ac:dyDescent="0.2">
      <c r="B94" s="27" t="s">
        <v>14</v>
      </c>
      <c r="C94" s="28" t="s">
        <v>15</v>
      </c>
      <c r="D94" s="29" t="s">
        <v>202</v>
      </c>
      <c r="E94" s="58" t="s">
        <v>203</v>
      </c>
      <c r="F94" s="59">
        <v>8</v>
      </c>
      <c r="G94" s="31"/>
      <c r="H94" s="50">
        <v>42405</v>
      </c>
      <c r="I94" s="88" t="str">
        <f t="shared" si="3"/>
        <v>février</v>
      </c>
      <c r="J94" s="51"/>
      <c r="K94" s="34">
        <f t="shared" si="4"/>
        <v>42412</v>
      </c>
      <c r="L94" s="35" t="s">
        <v>18</v>
      </c>
      <c r="M94" s="48">
        <v>42412</v>
      </c>
      <c r="N94" s="57"/>
      <c r="O94" s="57"/>
      <c r="P94" s="60"/>
      <c r="Q94" s="39">
        <f t="shared" si="2"/>
        <v>45</v>
      </c>
      <c r="R94" s="55">
        <v>42401</v>
      </c>
      <c r="S94" s="84">
        <v>0.97</v>
      </c>
    </row>
    <row r="95" spans="2:20" x14ac:dyDescent="0.2">
      <c r="B95" s="27" t="s">
        <v>14</v>
      </c>
      <c r="C95" s="28" t="s">
        <v>15</v>
      </c>
      <c r="D95" s="29" t="s">
        <v>204</v>
      </c>
      <c r="E95" s="58" t="s">
        <v>205</v>
      </c>
      <c r="F95" s="59">
        <v>5</v>
      </c>
      <c r="G95" s="31"/>
      <c r="H95" s="50">
        <v>42405</v>
      </c>
      <c r="I95" s="88" t="str">
        <f t="shared" si="3"/>
        <v>février</v>
      </c>
      <c r="J95" s="51"/>
      <c r="K95" s="34">
        <f t="shared" si="4"/>
        <v>42412</v>
      </c>
      <c r="L95" s="35" t="s">
        <v>18</v>
      </c>
      <c r="M95" s="48">
        <v>42412</v>
      </c>
      <c r="N95" s="57"/>
      <c r="O95" s="57"/>
      <c r="P95" s="60"/>
      <c r="Q95" s="39">
        <f t="shared" si="2"/>
        <v>45</v>
      </c>
      <c r="R95" s="55">
        <v>42401</v>
      </c>
      <c r="S95" s="84">
        <v>0.57999999999999996</v>
      </c>
    </row>
    <row r="96" spans="2:20" x14ac:dyDescent="0.2">
      <c r="B96" s="27" t="s">
        <v>14</v>
      </c>
      <c r="C96" s="28" t="s">
        <v>15</v>
      </c>
      <c r="D96" s="29" t="s">
        <v>206</v>
      </c>
      <c r="E96" s="58" t="s">
        <v>207</v>
      </c>
      <c r="F96" s="59">
        <v>22</v>
      </c>
      <c r="G96" s="31"/>
      <c r="H96" s="50">
        <v>42405</v>
      </c>
      <c r="I96" s="88" t="str">
        <f t="shared" si="3"/>
        <v>février</v>
      </c>
      <c r="J96" s="51"/>
      <c r="K96" s="34">
        <f t="shared" si="4"/>
        <v>42412</v>
      </c>
      <c r="L96" s="35" t="s">
        <v>18</v>
      </c>
      <c r="M96" s="48">
        <v>42412</v>
      </c>
      <c r="N96" s="57"/>
      <c r="O96" s="57"/>
      <c r="P96" s="60"/>
      <c r="Q96" s="39">
        <f t="shared" si="2"/>
        <v>45</v>
      </c>
      <c r="R96" s="55">
        <v>42401</v>
      </c>
      <c r="S96" s="84">
        <v>0.98</v>
      </c>
    </row>
    <row r="97" spans="2:19" x14ac:dyDescent="0.2">
      <c r="B97" s="27" t="s">
        <v>14</v>
      </c>
      <c r="C97" s="28" t="s">
        <v>15</v>
      </c>
      <c r="D97" s="29" t="s">
        <v>208</v>
      </c>
      <c r="E97" s="58" t="s">
        <v>209</v>
      </c>
      <c r="F97" s="59">
        <v>7</v>
      </c>
      <c r="G97" s="31"/>
      <c r="H97" s="50">
        <v>42405</v>
      </c>
      <c r="I97" s="88" t="str">
        <f t="shared" si="3"/>
        <v>février</v>
      </c>
      <c r="J97" s="51"/>
      <c r="K97" s="34">
        <f t="shared" si="4"/>
        <v>42412</v>
      </c>
      <c r="L97" s="35" t="s">
        <v>18</v>
      </c>
      <c r="M97" s="48">
        <v>42412</v>
      </c>
      <c r="N97" s="57"/>
      <c r="O97" s="57"/>
      <c r="P97" s="60"/>
      <c r="Q97" s="39">
        <f t="shared" si="2"/>
        <v>45</v>
      </c>
      <c r="R97" s="55">
        <v>42401</v>
      </c>
      <c r="S97" s="84">
        <v>0.57999999999999996</v>
      </c>
    </row>
    <row r="98" spans="2:19" x14ac:dyDescent="0.2">
      <c r="B98" s="27" t="s">
        <v>37</v>
      </c>
      <c r="C98" s="28" t="s">
        <v>38</v>
      </c>
      <c r="D98" s="29" t="s">
        <v>210</v>
      </c>
      <c r="E98" s="58" t="s">
        <v>211</v>
      </c>
      <c r="F98" s="59">
        <v>9</v>
      </c>
      <c r="G98" s="31"/>
      <c r="H98" s="50">
        <v>42409</v>
      </c>
      <c r="I98" s="88" t="str">
        <f t="shared" si="3"/>
        <v>février</v>
      </c>
      <c r="J98" s="51"/>
      <c r="K98" s="34">
        <f t="shared" si="4"/>
        <v>42416</v>
      </c>
      <c r="L98" s="35" t="s">
        <v>18</v>
      </c>
      <c r="M98" s="48">
        <v>42417</v>
      </c>
      <c r="N98" s="57"/>
      <c r="O98" s="57"/>
      <c r="P98" s="60"/>
      <c r="Q98" s="39">
        <f t="shared" ref="Q98:Q162" si="5">IF(ISBLANK(F98),"",IF(F98&lt;25,45,IF(F98&lt;49,70,IF(F98&lt;72,95,120))))</f>
        <v>45</v>
      </c>
      <c r="R98" s="55">
        <v>42401</v>
      </c>
      <c r="S98" s="84">
        <v>0.85</v>
      </c>
    </row>
    <row r="99" spans="2:19" x14ac:dyDescent="0.2">
      <c r="B99" s="27" t="s">
        <v>37</v>
      </c>
      <c r="C99" s="28" t="s">
        <v>38</v>
      </c>
      <c r="D99" s="29" t="s">
        <v>212</v>
      </c>
      <c r="E99" s="58" t="s">
        <v>213</v>
      </c>
      <c r="F99" s="59">
        <v>25</v>
      </c>
      <c r="G99" s="31"/>
      <c r="H99" s="50">
        <v>42409</v>
      </c>
      <c r="I99" s="88" t="str">
        <f t="shared" si="3"/>
        <v>février</v>
      </c>
      <c r="J99" s="51"/>
      <c r="K99" s="34">
        <f t="shared" si="4"/>
        <v>42416</v>
      </c>
      <c r="L99" s="35" t="s">
        <v>18</v>
      </c>
      <c r="M99" s="48">
        <v>42417</v>
      </c>
      <c r="N99" s="57"/>
      <c r="O99" s="57"/>
      <c r="P99" s="60"/>
      <c r="Q99" s="39">
        <f t="shared" si="5"/>
        <v>70</v>
      </c>
      <c r="R99" s="55">
        <v>42401</v>
      </c>
      <c r="S99" s="84">
        <v>0.79</v>
      </c>
    </row>
    <row r="100" spans="2:19" x14ac:dyDescent="0.2">
      <c r="B100" s="27" t="s">
        <v>37</v>
      </c>
      <c r="C100" s="28" t="s">
        <v>38</v>
      </c>
      <c r="D100" s="29" t="s">
        <v>214</v>
      </c>
      <c r="E100" s="58" t="s">
        <v>215</v>
      </c>
      <c r="F100" s="59">
        <v>12</v>
      </c>
      <c r="G100" s="31"/>
      <c r="H100" s="50">
        <v>42409</v>
      </c>
      <c r="I100" s="88" t="str">
        <f t="shared" si="3"/>
        <v>février</v>
      </c>
      <c r="J100" s="51"/>
      <c r="K100" s="34">
        <f t="shared" si="4"/>
        <v>42416</v>
      </c>
      <c r="L100" s="35" t="s">
        <v>18</v>
      </c>
      <c r="M100" s="48">
        <v>42416</v>
      </c>
      <c r="N100" s="57"/>
      <c r="O100" s="57"/>
      <c r="P100" s="60"/>
      <c r="Q100" s="39">
        <f t="shared" si="5"/>
        <v>45</v>
      </c>
      <c r="R100" s="55">
        <v>42401</v>
      </c>
      <c r="S100" s="84">
        <v>0.96</v>
      </c>
    </row>
    <row r="101" spans="2:19" x14ac:dyDescent="0.2">
      <c r="B101" s="27" t="s">
        <v>37</v>
      </c>
      <c r="C101" s="28" t="s">
        <v>38</v>
      </c>
      <c r="D101" s="29" t="s">
        <v>216</v>
      </c>
      <c r="E101" s="58" t="s">
        <v>217</v>
      </c>
      <c r="F101" s="59">
        <v>6</v>
      </c>
      <c r="G101" s="31"/>
      <c r="H101" s="50">
        <v>42409</v>
      </c>
      <c r="I101" s="88" t="str">
        <f t="shared" si="3"/>
        <v>février</v>
      </c>
      <c r="J101" s="51"/>
      <c r="K101" s="34">
        <f t="shared" si="4"/>
        <v>42416</v>
      </c>
      <c r="L101" s="35" t="s">
        <v>18</v>
      </c>
      <c r="M101" s="48">
        <v>42416</v>
      </c>
      <c r="N101" s="57"/>
      <c r="O101" s="57"/>
      <c r="P101" s="60"/>
      <c r="Q101" s="39">
        <f t="shared" si="5"/>
        <v>45</v>
      </c>
      <c r="R101" s="55">
        <v>42401</v>
      </c>
      <c r="S101" s="84">
        <v>0.85</v>
      </c>
    </row>
    <row r="102" spans="2:19" x14ac:dyDescent="0.2">
      <c r="B102" s="27" t="s">
        <v>37</v>
      </c>
      <c r="C102" s="28" t="s">
        <v>38</v>
      </c>
      <c r="D102" s="29" t="s">
        <v>218</v>
      </c>
      <c r="E102" s="58" t="s">
        <v>219</v>
      </c>
      <c r="F102" s="59">
        <v>6</v>
      </c>
      <c r="G102" s="31"/>
      <c r="H102" s="50">
        <v>42409</v>
      </c>
      <c r="I102" s="88" t="str">
        <f t="shared" si="3"/>
        <v>février</v>
      </c>
      <c r="J102" s="51"/>
      <c r="K102" s="34">
        <f t="shared" si="4"/>
        <v>42416</v>
      </c>
      <c r="L102" s="35" t="s">
        <v>18</v>
      </c>
      <c r="M102" s="48">
        <v>42440</v>
      </c>
      <c r="N102" s="57"/>
      <c r="O102" s="57"/>
      <c r="P102" s="54" t="s">
        <v>185</v>
      </c>
      <c r="Q102" s="39">
        <f t="shared" si="5"/>
        <v>45</v>
      </c>
      <c r="R102" s="55">
        <v>42430</v>
      </c>
      <c r="S102" s="84">
        <v>0.95</v>
      </c>
    </row>
    <row r="103" spans="2:19" x14ac:dyDescent="0.2">
      <c r="B103" s="27" t="s">
        <v>14</v>
      </c>
      <c r="C103" s="28" t="s">
        <v>174</v>
      </c>
      <c r="D103" s="29" t="s">
        <v>220</v>
      </c>
      <c r="E103" s="58" t="s">
        <v>221</v>
      </c>
      <c r="F103" s="59">
        <v>44</v>
      </c>
      <c r="G103" s="31"/>
      <c r="H103" s="50">
        <v>42410</v>
      </c>
      <c r="I103" s="88" t="str">
        <f t="shared" si="3"/>
        <v>février</v>
      </c>
      <c r="J103" s="51"/>
      <c r="K103" s="34">
        <f t="shared" si="4"/>
        <v>42417</v>
      </c>
      <c r="L103" s="35" t="s">
        <v>18</v>
      </c>
      <c r="M103" s="48">
        <v>42418</v>
      </c>
      <c r="N103" s="57"/>
      <c r="O103" s="57"/>
      <c r="P103" s="60"/>
      <c r="Q103" s="39">
        <f t="shared" si="5"/>
        <v>70</v>
      </c>
      <c r="R103" s="55">
        <v>42401</v>
      </c>
      <c r="S103" s="84">
        <v>0.88</v>
      </c>
    </row>
    <row r="104" spans="2:19" x14ac:dyDescent="0.2">
      <c r="B104" s="27" t="s">
        <v>14</v>
      </c>
      <c r="C104" s="28" t="s">
        <v>174</v>
      </c>
      <c r="D104" s="29" t="s">
        <v>222</v>
      </c>
      <c r="E104" s="58" t="s">
        <v>223</v>
      </c>
      <c r="F104" s="59">
        <v>46</v>
      </c>
      <c r="G104" s="31"/>
      <c r="H104" s="50">
        <v>42410</v>
      </c>
      <c r="I104" s="88" t="str">
        <f t="shared" si="3"/>
        <v>février</v>
      </c>
      <c r="J104" s="51"/>
      <c r="K104" s="34">
        <f t="shared" si="4"/>
        <v>42417</v>
      </c>
      <c r="L104" s="35" t="s">
        <v>18</v>
      </c>
      <c r="M104" s="48">
        <v>42418</v>
      </c>
      <c r="N104" s="57"/>
      <c r="O104" s="57"/>
      <c r="P104" s="60"/>
      <c r="Q104" s="39">
        <f t="shared" si="5"/>
        <v>70</v>
      </c>
      <c r="R104" s="55">
        <v>42401</v>
      </c>
      <c r="S104" s="84">
        <v>0.44</v>
      </c>
    </row>
    <row r="105" spans="2:19" x14ac:dyDescent="0.2">
      <c r="B105" s="27" t="s">
        <v>14</v>
      </c>
      <c r="C105" s="28" t="s">
        <v>174</v>
      </c>
      <c r="D105" s="29" t="s">
        <v>224</v>
      </c>
      <c r="E105" s="58" t="s">
        <v>225</v>
      </c>
      <c r="F105" s="59">
        <v>36</v>
      </c>
      <c r="G105" s="31"/>
      <c r="H105" s="50">
        <v>42410</v>
      </c>
      <c r="I105" s="88" t="str">
        <f t="shared" si="3"/>
        <v>février</v>
      </c>
      <c r="J105" s="51"/>
      <c r="K105" s="34">
        <f t="shared" si="4"/>
        <v>42417</v>
      </c>
      <c r="L105" s="35" t="s">
        <v>18</v>
      </c>
      <c r="M105" s="48">
        <v>42418</v>
      </c>
      <c r="N105" s="57"/>
      <c r="O105" s="57"/>
      <c r="P105" s="60"/>
      <c r="Q105" s="39">
        <f t="shared" si="5"/>
        <v>70</v>
      </c>
      <c r="R105" s="55">
        <v>42401</v>
      </c>
      <c r="S105" s="84">
        <v>0.57999999999999996</v>
      </c>
    </row>
    <row r="106" spans="2:19" x14ac:dyDescent="0.2">
      <c r="B106" s="27" t="s">
        <v>14</v>
      </c>
      <c r="C106" s="28" t="s">
        <v>174</v>
      </c>
      <c r="D106" s="29" t="s">
        <v>226</v>
      </c>
      <c r="E106" s="58" t="s">
        <v>227</v>
      </c>
      <c r="F106" s="59">
        <v>30</v>
      </c>
      <c r="G106" s="31"/>
      <c r="H106" s="50">
        <v>42410</v>
      </c>
      <c r="I106" s="88" t="str">
        <f t="shared" si="3"/>
        <v>février</v>
      </c>
      <c r="J106" s="51"/>
      <c r="K106" s="34">
        <f t="shared" si="4"/>
        <v>42417</v>
      </c>
      <c r="L106" s="35" t="s">
        <v>18</v>
      </c>
      <c r="M106" s="48">
        <v>42419</v>
      </c>
      <c r="N106" s="57"/>
      <c r="O106" s="57"/>
      <c r="P106" s="60"/>
      <c r="Q106" s="39">
        <f t="shared" si="5"/>
        <v>70</v>
      </c>
      <c r="R106" s="55">
        <v>42401</v>
      </c>
      <c r="S106" s="84">
        <v>0.99</v>
      </c>
    </row>
    <row r="107" spans="2:19" x14ac:dyDescent="0.2">
      <c r="B107" s="27" t="s">
        <v>14</v>
      </c>
      <c r="C107" s="28" t="s">
        <v>15</v>
      </c>
      <c r="D107" s="29" t="s">
        <v>228</v>
      </c>
      <c r="E107" s="58" t="s">
        <v>229</v>
      </c>
      <c r="F107" s="59">
        <v>5</v>
      </c>
      <c r="G107" s="31"/>
      <c r="H107" s="50">
        <v>42411</v>
      </c>
      <c r="I107" s="88" t="str">
        <f t="shared" si="3"/>
        <v>février</v>
      </c>
      <c r="J107" s="51"/>
      <c r="K107" s="34">
        <f t="shared" si="4"/>
        <v>42418</v>
      </c>
      <c r="L107" s="35" t="s">
        <v>18</v>
      </c>
      <c r="M107" s="48">
        <v>42420</v>
      </c>
      <c r="N107" s="57"/>
      <c r="O107" s="57"/>
      <c r="P107" s="60"/>
      <c r="Q107" s="39">
        <f t="shared" si="5"/>
        <v>45</v>
      </c>
      <c r="R107" s="55">
        <v>42401</v>
      </c>
      <c r="S107" s="84">
        <v>1</v>
      </c>
    </row>
    <row r="108" spans="2:19" x14ac:dyDescent="0.2">
      <c r="B108" s="27" t="s">
        <v>14</v>
      </c>
      <c r="C108" s="28" t="s">
        <v>15</v>
      </c>
      <c r="D108" s="29" t="s">
        <v>230</v>
      </c>
      <c r="E108" s="58" t="s">
        <v>231</v>
      </c>
      <c r="F108" s="59">
        <v>16</v>
      </c>
      <c r="G108" s="31"/>
      <c r="H108" s="50">
        <v>42411</v>
      </c>
      <c r="I108" s="88" t="str">
        <f t="shared" si="3"/>
        <v>février</v>
      </c>
      <c r="J108" s="51"/>
      <c r="K108" s="34">
        <f t="shared" si="4"/>
        <v>42418</v>
      </c>
      <c r="L108" s="35" t="s">
        <v>18</v>
      </c>
      <c r="M108" s="48">
        <v>42420</v>
      </c>
      <c r="N108" s="57"/>
      <c r="O108" s="57"/>
      <c r="P108" s="60"/>
      <c r="Q108" s="39">
        <f t="shared" si="5"/>
        <v>45</v>
      </c>
      <c r="R108" s="55">
        <v>42401</v>
      </c>
      <c r="S108" s="84">
        <v>0.48</v>
      </c>
    </row>
    <row r="109" spans="2:19" x14ac:dyDescent="0.2">
      <c r="B109" s="27" t="s">
        <v>14</v>
      </c>
      <c r="C109" s="28" t="s">
        <v>15</v>
      </c>
      <c r="D109" s="29" t="s">
        <v>232</v>
      </c>
      <c r="E109" s="58" t="s">
        <v>233</v>
      </c>
      <c r="F109" s="59">
        <v>5</v>
      </c>
      <c r="G109" s="31"/>
      <c r="H109" s="50">
        <v>42411</v>
      </c>
      <c r="I109" s="88" t="str">
        <f t="shared" si="3"/>
        <v>février</v>
      </c>
      <c r="J109" s="51"/>
      <c r="K109" s="34">
        <f t="shared" si="4"/>
        <v>42418</v>
      </c>
      <c r="L109" s="35" t="s">
        <v>18</v>
      </c>
      <c r="M109" s="48">
        <v>42420</v>
      </c>
      <c r="N109" s="57"/>
      <c r="O109" s="57"/>
      <c r="P109" s="60"/>
      <c r="Q109" s="39">
        <f t="shared" si="5"/>
        <v>45</v>
      </c>
      <c r="R109" s="55">
        <v>42401</v>
      </c>
      <c r="S109" s="84">
        <v>0.57999999999999996</v>
      </c>
    </row>
    <row r="110" spans="2:19" x14ac:dyDescent="0.2">
      <c r="B110" s="27" t="s">
        <v>14</v>
      </c>
      <c r="C110" s="28" t="s">
        <v>15</v>
      </c>
      <c r="D110" s="29" t="s">
        <v>234</v>
      </c>
      <c r="E110" s="58" t="s">
        <v>235</v>
      </c>
      <c r="F110" s="59">
        <v>12</v>
      </c>
      <c r="G110" s="31"/>
      <c r="H110" s="50">
        <v>42411</v>
      </c>
      <c r="I110" s="88" t="str">
        <f t="shared" si="3"/>
        <v>février</v>
      </c>
      <c r="J110" s="51"/>
      <c r="K110" s="34">
        <f t="shared" si="4"/>
        <v>42418</v>
      </c>
      <c r="L110" s="35" t="s">
        <v>18</v>
      </c>
      <c r="M110" s="48">
        <v>42422</v>
      </c>
      <c r="N110" s="57"/>
      <c r="O110" s="57"/>
      <c r="P110" s="61" t="s">
        <v>236</v>
      </c>
      <c r="Q110" s="39">
        <f t="shared" si="5"/>
        <v>45</v>
      </c>
      <c r="R110" s="55">
        <v>42401</v>
      </c>
      <c r="S110" s="84">
        <v>0.99</v>
      </c>
    </row>
    <row r="111" spans="2:19" x14ac:dyDescent="0.2">
      <c r="B111" s="27" t="s">
        <v>14</v>
      </c>
      <c r="C111" s="28" t="s">
        <v>15</v>
      </c>
      <c r="D111" s="29" t="s">
        <v>237</v>
      </c>
      <c r="E111" s="58" t="s">
        <v>238</v>
      </c>
      <c r="F111" s="59">
        <v>4</v>
      </c>
      <c r="G111" s="31"/>
      <c r="H111" s="50">
        <v>42411</v>
      </c>
      <c r="I111" s="88" t="str">
        <f t="shared" si="3"/>
        <v>février</v>
      </c>
      <c r="J111" s="51"/>
      <c r="K111" s="34">
        <f t="shared" si="4"/>
        <v>42418</v>
      </c>
      <c r="L111" s="35" t="s">
        <v>18</v>
      </c>
      <c r="M111" s="48">
        <v>42420</v>
      </c>
      <c r="N111" s="57"/>
      <c r="O111" s="57"/>
      <c r="P111" s="60"/>
      <c r="Q111" s="39">
        <f t="shared" si="5"/>
        <v>45</v>
      </c>
      <c r="R111" s="55">
        <v>42401</v>
      </c>
      <c r="S111" s="84">
        <v>0.88</v>
      </c>
    </row>
    <row r="112" spans="2:19" x14ac:dyDescent="0.2">
      <c r="B112" s="27" t="s">
        <v>14</v>
      </c>
      <c r="C112" s="28" t="s">
        <v>66</v>
      </c>
      <c r="D112" s="29" t="s">
        <v>239</v>
      </c>
      <c r="E112" s="58" t="s">
        <v>240</v>
      </c>
      <c r="F112" s="59">
        <v>6</v>
      </c>
      <c r="G112" s="31"/>
      <c r="H112" s="50">
        <v>42415</v>
      </c>
      <c r="I112" s="88" t="str">
        <f t="shared" si="3"/>
        <v>février</v>
      </c>
      <c r="J112" s="51"/>
      <c r="K112" s="34">
        <f t="shared" si="4"/>
        <v>42422</v>
      </c>
      <c r="L112" s="35" t="s">
        <v>18</v>
      </c>
      <c r="M112" s="48">
        <v>42423</v>
      </c>
      <c r="N112" s="57"/>
      <c r="O112" s="57"/>
      <c r="P112" s="60"/>
      <c r="Q112" s="39">
        <f t="shared" si="5"/>
        <v>45</v>
      </c>
      <c r="R112" s="55">
        <v>42401</v>
      </c>
      <c r="S112" s="84">
        <v>0.98</v>
      </c>
    </row>
    <row r="113" spans="2:20" x14ac:dyDescent="0.2">
      <c r="B113" s="27" t="s">
        <v>14</v>
      </c>
      <c r="C113" s="28" t="s">
        <v>66</v>
      </c>
      <c r="D113" s="29" t="s">
        <v>241</v>
      </c>
      <c r="E113" s="58" t="s">
        <v>242</v>
      </c>
      <c r="F113" s="59">
        <v>4</v>
      </c>
      <c r="G113" s="31"/>
      <c r="H113" s="50">
        <v>42415</v>
      </c>
      <c r="I113" s="88" t="str">
        <f t="shared" si="3"/>
        <v>février</v>
      </c>
      <c r="J113" s="51"/>
      <c r="K113" s="34">
        <f t="shared" si="4"/>
        <v>42422</v>
      </c>
      <c r="L113" s="35" t="s">
        <v>18</v>
      </c>
      <c r="M113" s="48">
        <v>42423</v>
      </c>
      <c r="N113" s="57"/>
      <c r="O113" s="57"/>
      <c r="P113" s="60"/>
      <c r="Q113" s="39">
        <f t="shared" si="5"/>
        <v>45</v>
      </c>
      <c r="R113" s="55">
        <v>42401</v>
      </c>
      <c r="S113" s="84">
        <v>0.95</v>
      </c>
    </row>
    <row r="114" spans="2:20" x14ac:dyDescent="0.2">
      <c r="B114" s="27" t="s">
        <v>37</v>
      </c>
      <c r="C114" s="28" t="s">
        <v>38</v>
      </c>
      <c r="D114" s="29" t="s">
        <v>243</v>
      </c>
      <c r="E114" s="58" t="s">
        <v>213</v>
      </c>
      <c r="F114" s="59">
        <v>15</v>
      </c>
      <c r="G114" s="31"/>
      <c r="H114" s="50">
        <v>42415</v>
      </c>
      <c r="I114" s="88" t="str">
        <f t="shared" si="3"/>
        <v>février</v>
      </c>
      <c r="J114" s="51"/>
      <c r="K114" s="34">
        <f t="shared" si="4"/>
        <v>42422</v>
      </c>
      <c r="L114" s="35" t="s">
        <v>18</v>
      </c>
      <c r="M114" s="48">
        <v>42430</v>
      </c>
      <c r="N114" s="57"/>
      <c r="O114" s="57"/>
      <c r="P114" s="54" t="s">
        <v>244</v>
      </c>
      <c r="Q114" s="39">
        <f t="shared" si="5"/>
        <v>45</v>
      </c>
      <c r="R114" s="55">
        <v>42401</v>
      </c>
      <c r="S114" s="84">
        <v>1</v>
      </c>
    </row>
    <row r="115" spans="2:20" x14ac:dyDescent="0.2">
      <c r="B115" s="27" t="s">
        <v>14</v>
      </c>
      <c r="C115" s="28" t="s">
        <v>174</v>
      </c>
      <c r="D115" s="29" t="s">
        <v>245</v>
      </c>
      <c r="E115" s="58" t="s">
        <v>246</v>
      </c>
      <c r="F115" s="59">
        <v>14</v>
      </c>
      <c r="G115" s="31"/>
      <c r="H115" s="50">
        <v>42416</v>
      </c>
      <c r="I115" s="88" t="str">
        <f t="shared" si="3"/>
        <v>février</v>
      </c>
      <c r="J115" s="51"/>
      <c r="K115" s="34">
        <f t="shared" si="4"/>
        <v>42423</v>
      </c>
      <c r="L115" s="35" t="s">
        <v>18</v>
      </c>
      <c r="M115" s="48">
        <v>42423</v>
      </c>
      <c r="N115" s="57"/>
      <c r="O115" s="57"/>
      <c r="P115" s="60"/>
      <c r="Q115" s="39">
        <f t="shared" si="5"/>
        <v>45</v>
      </c>
      <c r="R115" s="55">
        <v>42401</v>
      </c>
      <c r="S115" s="84">
        <v>0.89</v>
      </c>
    </row>
    <row r="116" spans="2:20" x14ac:dyDescent="0.2">
      <c r="B116" s="27" t="s">
        <v>14</v>
      </c>
      <c r="C116" s="28" t="s">
        <v>174</v>
      </c>
      <c r="D116" s="29" t="s">
        <v>247</v>
      </c>
      <c r="E116" s="58" t="s">
        <v>248</v>
      </c>
      <c r="F116" s="59">
        <v>20</v>
      </c>
      <c r="G116" s="31"/>
      <c r="H116" s="50">
        <v>42416</v>
      </c>
      <c r="I116" s="88" t="str">
        <f t="shared" si="3"/>
        <v>février</v>
      </c>
      <c r="J116" s="51"/>
      <c r="K116" s="34">
        <f t="shared" si="4"/>
        <v>42423</v>
      </c>
      <c r="L116" s="35" t="s">
        <v>18</v>
      </c>
      <c r="M116" s="48">
        <v>42424</v>
      </c>
      <c r="N116" s="57"/>
      <c r="O116" s="57"/>
      <c r="P116" s="60"/>
      <c r="Q116" s="39">
        <f t="shared" si="5"/>
        <v>45</v>
      </c>
      <c r="R116" s="55">
        <v>42401</v>
      </c>
      <c r="S116" s="84">
        <v>0.98</v>
      </c>
    </row>
    <row r="117" spans="2:20" x14ac:dyDescent="0.2">
      <c r="B117" s="27" t="s">
        <v>14</v>
      </c>
      <c r="C117" s="28" t="s">
        <v>174</v>
      </c>
      <c r="D117" s="29" t="s">
        <v>249</v>
      </c>
      <c r="E117" s="58" t="s">
        <v>250</v>
      </c>
      <c r="F117" s="59">
        <v>64</v>
      </c>
      <c r="G117" s="31"/>
      <c r="H117" s="50">
        <v>42416</v>
      </c>
      <c r="I117" s="88" t="str">
        <f t="shared" si="3"/>
        <v>février</v>
      </c>
      <c r="J117" s="51"/>
      <c r="K117" s="34">
        <f t="shared" si="4"/>
        <v>42423</v>
      </c>
      <c r="L117" s="35" t="s">
        <v>18</v>
      </c>
      <c r="M117" s="48">
        <v>42425</v>
      </c>
      <c r="N117" s="57"/>
      <c r="O117" s="57"/>
      <c r="P117" s="60"/>
      <c r="Q117" s="39">
        <f t="shared" si="5"/>
        <v>95</v>
      </c>
      <c r="R117" s="55">
        <v>42401</v>
      </c>
      <c r="S117" s="84">
        <v>0.97</v>
      </c>
    </row>
    <row r="118" spans="2:20" x14ac:dyDescent="0.2">
      <c r="B118" s="27" t="s">
        <v>14</v>
      </c>
      <c r="C118" s="28" t="s">
        <v>174</v>
      </c>
      <c r="D118" s="29" t="s">
        <v>251</v>
      </c>
      <c r="E118" s="58" t="s">
        <v>252</v>
      </c>
      <c r="F118" s="59">
        <v>65</v>
      </c>
      <c r="G118" s="31"/>
      <c r="H118" s="50">
        <v>42416</v>
      </c>
      <c r="I118" s="88" t="str">
        <f t="shared" si="3"/>
        <v>février</v>
      </c>
      <c r="J118" s="51"/>
      <c r="K118" s="34">
        <f t="shared" si="4"/>
        <v>42423</v>
      </c>
      <c r="L118" s="35" t="s">
        <v>18</v>
      </c>
      <c r="M118" s="48">
        <v>42425</v>
      </c>
      <c r="N118" s="57"/>
      <c r="O118" s="57"/>
      <c r="P118" s="60"/>
      <c r="Q118" s="39">
        <f t="shared" si="5"/>
        <v>95</v>
      </c>
      <c r="R118" s="55">
        <v>42401</v>
      </c>
      <c r="S118" s="84">
        <v>0.57999999999999996</v>
      </c>
    </row>
    <row r="119" spans="2:20" x14ac:dyDescent="0.2">
      <c r="B119" s="27" t="s">
        <v>37</v>
      </c>
      <c r="C119" s="28" t="s">
        <v>38</v>
      </c>
      <c r="D119" s="29" t="s">
        <v>253</v>
      </c>
      <c r="E119" s="58" t="s">
        <v>254</v>
      </c>
      <c r="F119" s="59">
        <v>6</v>
      </c>
      <c r="G119" s="31"/>
      <c r="H119" s="50">
        <v>42416</v>
      </c>
      <c r="I119" s="88" t="str">
        <f t="shared" si="3"/>
        <v>février</v>
      </c>
      <c r="J119" s="51"/>
      <c r="K119" s="34">
        <f t="shared" si="4"/>
        <v>42423</v>
      </c>
      <c r="L119" s="35" t="s">
        <v>18</v>
      </c>
      <c r="M119" s="48">
        <v>42429</v>
      </c>
      <c r="N119" s="57"/>
      <c r="O119" s="57"/>
      <c r="P119" s="62" t="s">
        <v>255</v>
      </c>
      <c r="Q119" s="39">
        <f t="shared" si="5"/>
        <v>45</v>
      </c>
      <c r="R119" s="55">
        <v>42401</v>
      </c>
      <c r="S119" s="84">
        <v>0.98</v>
      </c>
    </row>
    <row r="120" spans="2:20" x14ac:dyDescent="0.2">
      <c r="B120" s="27" t="s">
        <v>14</v>
      </c>
      <c r="C120" s="28" t="s">
        <v>15</v>
      </c>
      <c r="D120" s="29" t="s">
        <v>256</v>
      </c>
      <c r="E120" s="58" t="s">
        <v>257</v>
      </c>
      <c r="F120" s="59">
        <v>4</v>
      </c>
      <c r="G120" s="31"/>
      <c r="H120" s="50">
        <v>42417</v>
      </c>
      <c r="I120" s="88" t="str">
        <f t="shared" si="3"/>
        <v>février</v>
      </c>
      <c r="J120" s="51"/>
      <c r="K120" s="34">
        <f t="shared" si="4"/>
        <v>42424</v>
      </c>
      <c r="L120" s="63" t="s">
        <v>18</v>
      </c>
      <c r="M120" s="48">
        <v>42425</v>
      </c>
      <c r="N120" s="57"/>
      <c r="O120" s="57"/>
      <c r="P120" s="60"/>
      <c r="Q120" s="39">
        <f t="shared" si="5"/>
        <v>45</v>
      </c>
      <c r="R120" s="55">
        <v>42401</v>
      </c>
      <c r="S120" s="84">
        <v>0.57999999999999996</v>
      </c>
    </row>
    <row r="121" spans="2:20" x14ac:dyDescent="0.2">
      <c r="B121" s="27" t="s">
        <v>14</v>
      </c>
      <c r="C121" s="28" t="s">
        <v>15</v>
      </c>
      <c r="D121" s="29" t="s">
        <v>258</v>
      </c>
      <c r="E121" s="58" t="s">
        <v>259</v>
      </c>
      <c r="F121" s="59">
        <v>4</v>
      </c>
      <c r="G121" s="31"/>
      <c r="H121" s="50">
        <v>42417</v>
      </c>
      <c r="I121" s="88" t="str">
        <f t="shared" si="3"/>
        <v>février</v>
      </c>
      <c r="J121" s="51"/>
      <c r="K121" s="34">
        <f t="shared" si="4"/>
        <v>42424</v>
      </c>
      <c r="L121" s="63" t="s">
        <v>18</v>
      </c>
      <c r="M121" s="48">
        <v>42425</v>
      </c>
      <c r="N121" s="57"/>
      <c r="O121" s="57"/>
      <c r="P121" s="60"/>
      <c r="Q121" s="39">
        <f t="shared" si="5"/>
        <v>45</v>
      </c>
      <c r="R121" s="55">
        <v>42401</v>
      </c>
      <c r="S121" s="84">
        <v>0.85</v>
      </c>
    </row>
    <row r="122" spans="2:20" x14ac:dyDescent="0.2">
      <c r="B122" s="27" t="s">
        <v>14</v>
      </c>
      <c r="C122" s="28" t="s">
        <v>66</v>
      </c>
      <c r="D122" s="29" t="s">
        <v>260</v>
      </c>
      <c r="E122" s="58" t="s">
        <v>261</v>
      </c>
      <c r="F122" s="59">
        <v>4</v>
      </c>
      <c r="G122" s="31"/>
      <c r="H122" s="50">
        <v>42425</v>
      </c>
      <c r="I122" s="88" t="str">
        <f t="shared" si="3"/>
        <v>février</v>
      </c>
      <c r="J122" s="51"/>
      <c r="K122" s="34">
        <f t="shared" si="4"/>
        <v>42432</v>
      </c>
      <c r="L122" s="35" t="s">
        <v>18</v>
      </c>
      <c r="M122" s="48">
        <v>42429</v>
      </c>
      <c r="N122" s="57"/>
      <c r="O122" s="57"/>
      <c r="P122" s="60"/>
      <c r="Q122" s="39">
        <f t="shared" si="5"/>
        <v>45</v>
      </c>
      <c r="R122" s="55">
        <v>42401</v>
      </c>
      <c r="S122" s="84">
        <v>0.79</v>
      </c>
    </row>
    <row r="123" spans="2:20" x14ac:dyDescent="0.2">
      <c r="B123" s="27" t="s">
        <v>37</v>
      </c>
      <c r="C123" s="28" t="s">
        <v>38</v>
      </c>
      <c r="D123" s="29" t="s">
        <v>262</v>
      </c>
      <c r="E123" s="58" t="s">
        <v>263</v>
      </c>
      <c r="F123" s="59">
        <v>57</v>
      </c>
      <c r="G123" s="31"/>
      <c r="H123" s="50">
        <v>42436</v>
      </c>
      <c r="I123" s="88" t="str">
        <f t="shared" si="3"/>
        <v>mars</v>
      </c>
      <c r="J123" s="51"/>
      <c r="K123" s="34">
        <f t="shared" si="4"/>
        <v>42443</v>
      </c>
      <c r="L123" s="35" t="s">
        <v>18</v>
      </c>
      <c r="M123" s="48">
        <v>42440</v>
      </c>
      <c r="N123" s="57"/>
      <c r="O123" s="57"/>
      <c r="P123" s="60"/>
      <c r="Q123" s="39">
        <f t="shared" si="5"/>
        <v>95</v>
      </c>
      <c r="R123" s="55">
        <v>42430</v>
      </c>
      <c r="S123" s="84">
        <v>0.96</v>
      </c>
      <c r="T123" s="87"/>
    </row>
    <row r="124" spans="2:20" x14ac:dyDescent="0.2">
      <c r="B124" s="27" t="s">
        <v>37</v>
      </c>
      <c r="C124" s="28" t="s">
        <v>38</v>
      </c>
      <c r="D124" s="29" t="s">
        <v>264</v>
      </c>
      <c r="E124" s="58" t="s">
        <v>265</v>
      </c>
      <c r="F124" s="59">
        <v>16</v>
      </c>
      <c r="G124" s="31"/>
      <c r="H124" s="50">
        <v>42436</v>
      </c>
      <c r="I124" s="88" t="str">
        <f t="shared" si="3"/>
        <v>mars</v>
      </c>
      <c r="J124" s="51"/>
      <c r="K124" s="34">
        <f t="shared" si="4"/>
        <v>42443</v>
      </c>
      <c r="L124" s="35" t="s">
        <v>18</v>
      </c>
      <c r="M124" s="48">
        <v>42443</v>
      </c>
      <c r="N124" s="57"/>
      <c r="O124" s="57"/>
      <c r="P124" s="60"/>
      <c r="Q124" s="39">
        <f t="shared" si="5"/>
        <v>45</v>
      </c>
      <c r="R124" s="55">
        <v>42430</v>
      </c>
      <c r="S124" s="84">
        <v>0.85</v>
      </c>
    </row>
    <row r="125" spans="2:20" x14ac:dyDescent="0.2">
      <c r="B125" s="27" t="s">
        <v>37</v>
      </c>
      <c r="C125" s="28" t="s">
        <v>38</v>
      </c>
      <c r="D125" s="29" t="s">
        <v>266</v>
      </c>
      <c r="E125" s="58" t="s">
        <v>267</v>
      </c>
      <c r="F125" s="59">
        <v>6</v>
      </c>
      <c r="G125" s="31"/>
      <c r="H125" s="50">
        <v>42436</v>
      </c>
      <c r="I125" s="88" t="str">
        <f t="shared" si="3"/>
        <v>mars</v>
      </c>
      <c r="J125" s="51"/>
      <c r="K125" s="34">
        <f t="shared" si="4"/>
        <v>42443</v>
      </c>
      <c r="L125" s="35" t="s">
        <v>18</v>
      </c>
      <c r="M125" s="48">
        <v>42443</v>
      </c>
      <c r="N125" s="57"/>
      <c r="O125" s="57"/>
      <c r="P125" s="60"/>
      <c r="Q125" s="39">
        <f t="shared" si="5"/>
        <v>45</v>
      </c>
      <c r="R125" s="55">
        <v>42430</v>
      </c>
      <c r="S125" s="84">
        <v>0.95</v>
      </c>
    </row>
    <row r="126" spans="2:20" x14ac:dyDescent="0.2">
      <c r="B126" s="27" t="s">
        <v>37</v>
      </c>
      <c r="C126" s="28" t="s">
        <v>38</v>
      </c>
      <c r="D126" s="29" t="s">
        <v>268</v>
      </c>
      <c r="E126" s="58" t="s">
        <v>269</v>
      </c>
      <c r="F126" s="59">
        <v>7</v>
      </c>
      <c r="G126" s="31"/>
      <c r="H126" s="50">
        <v>42436</v>
      </c>
      <c r="I126" s="88" t="str">
        <f t="shared" si="3"/>
        <v>mars</v>
      </c>
      <c r="J126" s="51"/>
      <c r="K126" s="34">
        <f t="shared" si="4"/>
        <v>42443</v>
      </c>
      <c r="L126" s="35" t="s">
        <v>18</v>
      </c>
      <c r="M126" s="48">
        <v>42440</v>
      </c>
      <c r="N126" s="57"/>
      <c r="O126" s="57"/>
      <c r="P126" s="60"/>
      <c r="Q126" s="39">
        <f t="shared" si="5"/>
        <v>45</v>
      </c>
      <c r="R126" s="55">
        <v>42430</v>
      </c>
      <c r="S126" s="84">
        <v>0.88</v>
      </c>
    </row>
    <row r="127" spans="2:20" x14ac:dyDescent="0.2">
      <c r="B127" s="27" t="s">
        <v>37</v>
      </c>
      <c r="C127" s="28" t="s">
        <v>38</v>
      </c>
      <c r="D127" s="29" t="s">
        <v>270</v>
      </c>
      <c r="E127" s="58" t="s">
        <v>271</v>
      </c>
      <c r="F127" s="59">
        <v>8</v>
      </c>
      <c r="G127" s="31"/>
      <c r="H127" s="50">
        <v>42436</v>
      </c>
      <c r="I127" s="88" t="str">
        <f t="shared" si="3"/>
        <v>mars</v>
      </c>
      <c r="J127" s="51"/>
      <c r="K127" s="34">
        <f t="shared" si="4"/>
        <v>42443</v>
      </c>
      <c r="L127" s="35" t="s">
        <v>18</v>
      </c>
      <c r="M127" s="48">
        <v>42444</v>
      </c>
      <c r="N127" s="57"/>
      <c r="O127" s="57"/>
      <c r="P127" s="60"/>
      <c r="Q127" s="39">
        <f t="shared" si="5"/>
        <v>45</v>
      </c>
      <c r="R127" s="55">
        <v>42430</v>
      </c>
      <c r="S127" s="84">
        <v>0.44</v>
      </c>
    </row>
    <row r="128" spans="2:20" x14ac:dyDescent="0.2">
      <c r="B128" s="27" t="s">
        <v>37</v>
      </c>
      <c r="C128" s="28" t="s">
        <v>38</v>
      </c>
      <c r="D128" s="29" t="s">
        <v>272</v>
      </c>
      <c r="E128" s="58" t="s">
        <v>273</v>
      </c>
      <c r="F128" s="59">
        <v>10</v>
      </c>
      <c r="G128" s="31"/>
      <c r="H128" s="50">
        <v>42436</v>
      </c>
      <c r="I128" s="88" t="str">
        <f t="shared" si="3"/>
        <v>mars</v>
      </c>
      <c r="J128" s="51"/>
      <c r="K128" s="34">
        <f t="shared" si="4"/>
        <v>42443</v>
      </c>
      <c r="L128" s="35" t="s">
        <v>18</v>
      </c>
      <c r="M128" s="48">
        <v>42440</v>
      </c>
      <c r="N128" s="57"/>
      <c r="O128" s="57"/>
      <c r="P128" s="60"/>
      <c r="Q128" s="39">
        <f t="shared" si="5"/>
        <v>45</v>
      </c>
      <c r="R128" s="55">
        <v>42430</v>
      </c>
      <c r="S128" s="84">
        <v>0.57999999999999996</v>
      </c>
    </row>
    <row r="129" spans="2:19" x14ac:dyDescent="0.2">
      <c r="B129" s="27" t="s">
        <v>37</v>
      </c>
      <c r="C129" s="28" t="s">
        <v>38</v>
      </c>
      <c r="D129" s="29" t="s">
        <v>274</v>
      </c>
      <c r="E129" s="58" t="s">
        <v>275</v>
      </c>
      <c r="F129" s="59">
        <v>11</v>
      </c>
      <c r="G129" s="31"/>
      <c r="H129" s="50">
        <v>42436</v>
      </c>
      <c r="I129" s="88" t="str">
        <f t="shared" si="3"/>
        <v>mars</v>
      </c>
      <c r="J129" s="51"/>
      <c r="K129" s="34">
        <f t="shared" si="4"/>
        <v>42443</v>
      </c>
      <c r="L129" s="35" t="s">
        <v>18</v>
      </c>
      <c r="M129" s="48">
        <v>42444</v>
      </c>
      <c r="N129" s="57"/>
      <c r="O129" s="57"/>
      <c r="P129" s="60"/>
      <c r="Q129" s="39">
        <f t="shared" si="5"/>
        <v>45</v>
      </c>
      <c r="R129" s="55">
        <v>42430</v>
      </c>
      <c r="S129" s="84">
        <v>0.99</v>
      </c>
    </row>
    <row r="130" spans="2:19" x14ac:dyDescent="0.2">
      <c r="B130" s="27" t="s">
        <v>37</v>
      </c>
      <c r="C130" s="28" t="s">
        <v>38</v>
      </c>
      <c r="D130" s="29" t="s">
        <v>276</v>
      </c>
      <c r="E130" s="58" t="s">
        <v>277</v>
      </c>
      <c r="F130" s="59">
        <v>10</v>
      </c>
      <c r="G130" s="31"/>
      <c r="H130" s="50">
        <v>42436</v>
      </c>
      <c r="I130" s="88" t="str">
        <f t="shared" si="3"/>
        <v>mars</v>
      </c>
      <c r="J130" s="51"/>
      <c r="K130" s="34">
        <f t="shared" si="4"/>
        <v>42443</v>
      </c>
      <c r="L130" s="35" t="s">
        <v>18</v>
      </c>
      <c r="M130" s="48">
        <v>42440</v>
      </c>
      <c r="N130" s="57"/>
      <c r="O130" s="57"/>
      <c r="P130" s="60"/>
      <c r="Q130" s="39">
        <f t="shared" si="5"/>
        <v>45</v>
      </c>
      <c r="R130" s="55">
        <v>42430</v>
      </c>
      <c r="S130" s="84">
        <v>1</v>
      </c>
    </row>
    <row r="131" spans="2:19" x14ac:dyDescent="0.2">
      <c r="B131" s="27" t="s">
        <v>37</v>
      </c>
      <c r="C131" s="28" t="s">
        <v>38</v>
      </c>
      <c r="D131" s="29" t="s">
        <v>278</v>
      </c>
      <c r="E131" s="58" t="s">
        <v>279</v>
      </c>
      <c r="F131" s="59">
        <v>7</v>
      </c>
      <c r="G131" s="31"/>
      <c r="H131" s="50">
        <v>42436</v>
      </c>
      <c r="I131" s="88" t="str">
        <f t="shared" si="3"/>
        <v>mars</v>
      </c>
      <c r="J131" s="51"/>
      <c r="K131" s="34">
        <f t="shared" si="4"/>
        <v>42443</v>
      </c>
      <c r="L131" s="35" t="s">
        <v>18</v>
      </c>
      <c r="M131" s="48">
        <v>42443</v>
      </c>
      <c r="N131" s="57"/>
      <c r="O131" s="57"/>
      <c r="P131" s="60"/>
      <c r="Q131" s="39">
        <f t="shared" si="5"/>
        <v>45</v>
      </c>
      <c r="R131" s="55">
        <v>42430</v>
      </c>
      <c r="S131" s="84">
        <v>0.48</v>
      </c>
    </row>
    <row r="132" spans="2:19" x14ac:dyDescent="0.2">
      <c r="B132" s="27" t="s">
        <v>14</v>
      </c>
      <c r="C132" s="28" t="s">
        <v>66</v>
      </c>
      <c r="D132" s="29" t="s">
        <v>280</v>
      </c>
      <c r="E132" s="58" t="s">
        <v>281</v>
      </c>
      <c r="F132" s="59">
        <v>7</v>
      </c>
      <c r="G132" s="31"/>
      <c r="H132" s="50">
        <v>42432</v>
      </c>
      <c r="I132" s="88" t="str">
        <f t="shared" si="3"/>
        <v>mars</v>
      </c>
      <c r="J132" s="51"/>
      <c r="K132" s="34">
        <f t="shared" si="4"/>
        <v>42439</v>
      </c>
      <c r="L132" s="35" t="s">
        <v>18</v>
      </c>
      <c r="M132" s="48">
        <v>42436</v>
      </c>
      <c r="N132" s="57"/>
      <c r="O132" s="57"/>
      <c r="P132" s="60"/>
      <c r="Q132" s="39">
        <f t="shared" si="5"/>
        <v>45</v>
      </c>
      <c r="R132" s="40"/>
      <c r="S132" s="84">
        <v>0.57999999999999996</v>
      </c>
    </row>
    <row r="133" spans="2:19" x14ac:dyDescent="0.2">
      <c r="B133" s="27" t="s">
        <v>14</v>
      </c>
      <c r="C133" s="28" t="s">
        <v>66</v>
      </c>
      <c r="D133" s="29" t="s">
        <v>280</v>
      </c>
      <c r="E133" s="58" t="s">
        <v>281</v>
      </c>
      <c r="F133" s="59">
        <v>7</v>
      </c>
      <c r="G133" s="31"/>
      <c r="H133" s="50">
        <v>42432</v>
      </c>
      <c r="I133" s="88" t="str">
        <f t="shared" ref="I133:I196" si="6">CHOOSE(MONTH(H133),"janvier","février","mars","avril","mai","juin","juillet","aout","septembre","octobre","novembre","décembre")</f>
        <v>mars</v>
      </c>
      <c r="J133" s="51"/>
      <c r="K133" s="34">
        <f t="shared" si="4"/>
        <v>42439</v>
      </c>
      <c r="L133" s="35" t="s">
        <v>18</v>
      </c>
      <c r="M133" s="48">
        <v>42436</v>
      </c>
      <c r="N133" s="57"/>
      <c r="O133" s="57"/>
      <c r="P133" s="60"/>
      <c r="Q133" s="39">
        <f t="shared" si="5"/>
        <v>45</v>
      </c>
      <c r="R133" s="55">
        <v>42430</v>
      </c>
      <c r="S133" s="84">
        <v>0.99</v>
      </c>
    </row>
    <row r="134" spans="2:19" x14ac:dyDescent="0.2">
      <c r="B134" s="27" t="s">
        <v>14</v>
      </c>
      <c r="C134" s="28" t="s">
        <v>174</v>
      </c>
      <c r="D134" s="29" t="s">
        <v>282</v>
      </c>
      <c r="E134" s="58" t="s">
        <v>283</v>
      </c>
      <c r="F134" s="59">
        <v>10</v>
      </c>
      <c r="G134" s="31"/>
      <c r="H134" s="50">
        <v>42438</v>
      </c>
      <c r="I134" s="88" t="str">
        <f t="shared" si="6"/>
        <v>mars</v>
      </c>
      <c r="J134" s="51"/>
      <c r="K134" s="34">
        <f t="shared" ref="K134:K197" si="7">H134+7</f>
        <v>42445</v>
      </c>
      <c r="L134" s="35" t="s">
        <v>18</v>
      </c>
      <c r="M134" s="64">
        <v>42445</v>
      </c>
      <c r="N134" s="57"/>
      <c r="O134" s="57"/>
      <c r="P134" s="60"/>
      <c r="Q134" s="39">
        <f t="shared" si="5"/>
        <v>45</v>
      </c>
      <c r="R134" s="55">
        <v>42430</v>
      </c>
      <c r="S134" s="84">
        <v>0.88</v>
      </c>
    </row>
    <row r="135" spans="2:19" x14ac:dyDescent="0.2">
      <c r="B135" s="27" t="s">
        <v>14</v>
      </c>
      <c r="C135" s="28" t="s">
        <v>174</v>
      </c>
      <c r="D135" s="29" t="s">
        <v>284</v>
      </c>
      <c r="E135" s="58" t="s">
        <v>285</v>
      </c>
      <c r="F135" s="59">
        <v>5</v>
      </c>
      <c r="G135" s="31"/>
      <c r="H135" s="50">
        <v>42438</v>
      </c>
      <c r="I135" s="88" t="str">
        <f t="shared" si="6"/>
        <v>mars</v>
      </c>
      <c r="J135" s="51"/>
      <c r="K135" s="34">
        <f t="shared" si="7"/>
        <v>42445</v>
      </c>
      <c r="L135" s="35" t="s">
        <v>18</v>
      </c>
      <c r="M135" s="64">
        <v>42445</v>
      </c>
      <c r="N135" s="57"/>
      <c r="O135" s="57"/>
      <c r="P135" s="60"/>
      <c r="Q135" s="39">
        <f t="shared" si="5"/>
        <v>45</v>
      </c>
      <c r="R135" s="55">
        <v>42430</v>
      </c>
      <c r="S135" s="84">
        <v>0.98</v>
      </c>
    </row>
    <row r="136" spans="2:19" x14ac:dyDescent="0.2">
      <c r="B136" s="27" t="s">
        <v>14</v>
      </c>
      <c r="C136" s="28" t="s">
        <v>174</v>
      </c>
      <c r="D136" s="29" t="s">
        <v>286</v>
      </c>
      <c r="E136" s="58" t="s">
        <v>287</v>
      </c>
      <c r="F136" s="59">
        <v>23</v>
      </c>
      <c r="G136" s="31"/>
      <c r="H136" s="50">
        <v>42438</v>
      </c>
      <c r="I136" s="88" t="str">
        <f t="shared" si="6"/>
        <v>mars</v>
      </c>
      <c r="J136" s="51"/>
      <c r="K136" s="34">
        <f t="shared" si="7"/>
        <v>42445</v>
      </c>
      <c r="L136" s="35" t="s">
        <v>18</v>
      </c>
      <c r="M136" s="64">
        <v>42445</v>
      </c>
      <c r="N136" s="57"/>
      <c r="O136" s="57"/>
      <c r="P136" s="60"/>
      <c r="Q136" s="39">
        <f t="shared" si="5"/>
        <v>45</v>
      </c>
      <c r="R136" s="55">
        <v>42430</v>
      </c>
      <c r="S136" s="84">
        <v>0.95</v>
      </c>
    </row>
    <row r="137" spans="2:19" x14ac:dyDescent="0.2">
      <c r="B137" s="27" t="s">
        <v>14</v>
      </c>
      <c r="C137" s="28" t="s">
        <v>174</v>
      </c>
      <c r="D137" s="29" t="s">
        <v>288</v>
      </c>
      <c r="E137" s="58" t="s">
        <v>289</v>
      </c>
      <c r="F137" s="59">
        <v>56</v>
      </c>
      <c r="G137" s="31"/>
      <c r="H137" s="50">
        <v>42438</v>
      </c>
      <c r="I137" s="88" t="str">
        <f t="shared" si="6"/>
        <v>mars</v>
      </c>
      <c r="J137" s="51"/>
      <c r="K137" s="34">
        <f t="shared" si="7"/>
        <v>42445</v>
      </c>
      <c r="L137" s="35" t="s">
        <v>18</v>
      </c>
      <c r="M137" s="48">
        <v>42446</v>
      </c>
      <c r="N137" s="57"/>
      <c r="O137" s="57"/>
      <c r="P137" s="60"/>
      <c r="Q137" s="39">
        <f t="shared" si="5"/>
        <v>95</v>
      </c>
      <c r="R137" s="40"/>
      <c r="S137" s="84">
        <v>1</v>
      </c>
    </row>
    <row r="138" spans="2:19" x14ac:dyDescent="0.2">
      <c r="B138" s="27" t="s">
        <v>14</v>
      </c>
      <c r="C138" s="28" t="s">
        <v>174</v>
      </c>
      <c r="D138" s="29" t="s">
        <v>290</v>
      </c>
      <c r="E138" s="58" t="s">
        <v>291</v>
      </c>
      <c r="F138" s="59">
        <v>41</v>
      </c>
      <c r="G138" s="31"/>
      <c r="H138" s="50">
        <v>42438</v>
      </c>
      <c r="I138" s="88" t="str">
        <f t="shared" si="6"/>
        <v>mars</v>
      </c>
      <c r="J138" s="51"/>
      <c r="K138" s="34">
        <f t="shared" si="7"/>
        <v>42445</v>
      </c>
      <c r="L138" s="35" t="s">
        <v>18</v>
      </c>
      <c r="M138" s="48">
        <v>42446</v>
      </c>
      <c r="N138" s="57"/>
      <c r="O138" s="57"/>
      <c r="P138" s="60"/>
      <c r="Q138" s="39">
        <v>70</v>
      </c>
      <c r="R138" s="40"/>
      <c r="S138" s="84">
        <v>0.89</v>
      </c>
    </row>
    <row r="139" spans="2:19" x14ac:dyDescent="0.2">
      <c r="B139" s="27" t="s">
        <v>37</v>
      </c>
      <c r="C139" s="28" t="s">
        <v>38</v>
      </c>
      <c r="D139" s="29" t="s">
        <v>292</v>
      </c>
      <c r="E139" s="58" t="s">
        <v>293</v>
      </c>
      <c r="F139" s="59">
        <v>6</v>
      </c>
      <c r="G139" s="31"/>
      <c r="H139" s="50">
        <v>42445</v>
      </c>
      <c r="I139" s="88" t="str">
        <f t="shared" si="6"/>
        <v>mars</v>
      </c>
      <c r="J139" s="51"/>
      <c r="K139" s="34">
        <f t="shared" si="7"/>
        <v>42452</v>
      </c>
      <c r="L139" s="35" t="s">
        <v>18</v>
      </c>
      <c r="M139" s="48">
        <v>42452</v>
      </c>
      <c r="N139" s="57"/>
      <c r="O139" s="57"/>
      <c r="P139" s="60"/>
      <c r="Q139" s="39">
        <f t="shared" si="5"/>
        <v>45</v>
      </c>
      <c r="R139" s="55">
        <v>42430</v>
      </c>
      <c r="S139" s="84">
        <v>0.98</v>
      </c>
    </row>
    <row r="140" spans="2:19" x14ac:dyDescent="0.2">
      <c r="B140" s="27" t="s">
        <v>37</v>
      </c>
      <c r="C140" s="28" t="s">
        <v>38</v>
      </c>
      <c r="D140" s="29" t="s">
        <v>294</v>
      </c>
      <c r="E140" s="58" t="s">
        <v>293</v>
      </c>
      <c r="F140" s="59">
        <v>7</v>
      </c>
      <c r="G140" s="31"/>
      <c r="H140" s="50">
        <v>42445</v>
      </c>
      <c r="I140" s="88" t="str">
        <f t="shared" si="6"/>
        <v>mars</v>
      </c>
      <c r="J140" s="51"/>
      <c r="K140" s="34">
        <f t="shared" si="7"/>
        <v>42452</v>
      </c>
      <c r="L140" s="35" t="s">
        <v>18</v>
      </c>
      <c r="M140" s="48">
        <v>42452</v>
      </c>
      <c r="N140" s="57"/>
      <c r="O140" s="57"/>
      <c r="P140" s="60"/>
      <c r="Q140" s="39">
        <f t="shared" si="5"/>
        <v>45</v>
      </c>
      <c r="R140" s="55">
        <v>42430</v>
      </c>
      <c r="S140" s="84">
        <v>0.97</v>
      </c>
    </row>
    <row r="141" spans="2:19" x14ac:dyDescent="0.2">
      <c r="B141" s="27" t="s">
        <v>37</v>
      </c>
      <c r="C141" s="28" t="s">
        <v>38</v>
      </c>
      <c r="D141" s="29" t="s">
        <v>295</v>
      </c>
      <c r="E141" s="58" t="s">
        <v>293</v>
      </c>
      <c r="F141" s="59">
        <v>18</v>
      </c>
      <c r="G141" s="31"/>
      <c r="H141" s="50">
        <v>42445</v>
      </c>
      <c r="I141" s="88" t="str">
        <f t="shared" si="6"/>
        <v>mars</v>
      </c>
      <c r="J141" s="51"/>
      <c r="K141" s="34">
        <f t="shared" si="7"/>
        <v>42452</v>
      </c>
      <c r="L141" s="35" t="s">
        <v>18</v>
      </c>
      <c r="M141" s="48">
        <v>42452</v>
      </c>
      <c r="N141" s="57"/>
      <c r="O141" s="57"/>
      <c r="P141" s="60"/>
      <c r="Q141" s="39">
        <f t="shared" si="5"/>
        <v>45</v>
      </c>
      <c r="R141" s="55">
        <v>42430</v>
      </c>
      <c r="S141" s="84">
        <v>0.57999999999999996</v>
      </c>
    </row>
    <row r="142" spans="2:19" x14ac:dyDescent="0.2">
      <c r="B142" s="27" t="s">
        <v>37</v>
      </c>
      <c r="C142" s="28" t="s">
        <v>38</v>
      </c>
      <c r="D142" s="29" t="s">
        <v>296</v>
      </c>
      <c r="E142" s="58" t="s">
        <v>297</v>
      </c>
      <c r="F142" s="59">
        <v>18</v>
      </c>
      <c r="G142" s="31"/>
      <c r="H142" s="50">
        <v>42448</v>
      </c>
      <c r="I142" s="88" t="str">
        <f t="shared" si="6"/>
        <v>mars</v>
      </c>
      <c r="J142" s="51"/>
      <c r="K142" s="34">
        <f t="shared" si="7"/>
        <v>42455</v>
      </c>
      <c r="L142" s="35" t="s">
        <v>18</v>
      </c>
      <c r="M142" s="48">
        <v>42452</v>
      </c>
      <c r="N142" s="57"/>
      <c r="O142" s="57"/>
      <c r="P142" s="60"/>
      <c r="Q142" s="39">
        <f t="shared" si="5"/>
        <v>45</v>
      </c>
      <c r="R142" s="55">
        <v>42430</v>
      </c>
      <c r="S142" s="84">
        <v>0.98</v>
      </c>
    </row>
    <row r="143" spans="2:19" x14ac:dyDescent="0.2">
      <c r="B143" s="27" t="s">
        <v>37</v>
      </c>
      <c r="C143" s="28" t="s">
        <v>38</v>
      </c>
      <c r="D143" s="29" t="s">
        <v>298</v>
      </c>
      <c r="E143" s="58" t="s">
        <v>299</v>
      </c>
      <c r="F143" s="59">
        <v>11</v>
      </c>
      <c r="G143" s="31"/>
      <c r="H143" s="50">
        <v>42448</v>
      </c>
      <c r="I143" s="88" t="str">
        <f t="shared" si="6"/>
        <v>mars</v>
      </c>
      <c r="J143" s="51"/>
      <c r="K143" s="34">
        <f t="shared" si="7"/>
        <v>42455</v>
      </c>
      <c r="L143" s="35" t="s">
        <v>18</v>
      </c>
      <c r="M143" s="48">
        <v>42452</v>
      </c>
      <c r="N143" s="57"/>
      <c r="O143" s="57"/>
      <c r="P143" s="60"/>
      <c r="Q143" s="39">
        <f t="shared" si="5"/>
        <v>45</v>
      </c>
      <c r="R143" s="55">
        <v>42430</v>
      </c>
      <c r="S143" s="84">
        <v>0.57999999999999996</v>
      </c>
    </row>
    <row r="144" spans="2:19" x14ac:dyDescent="0.2">
      <c r="B144" s="27" t="s">
        <v>37</v>
      </c>
      <c r="C144" s="28" t="s">
        <v>38</v>
      </c>
      <c r="D144" s="29" t="s">
        <v>300</v>
      </c>
      <c r="E144" s="58" t="s">
        <v>301</v>
      </c>
      <c r="F144" s="59">
        <v>10</v>
      </c>
      <c r="G144" s="31"/>
      <c r="H144" s="50">
        <v>42445</v>
      </c>
      <c r="I144" s="88" t="str">
        <f t="shared" si="6"/>
        <v>mars</v>
      </c>
      <c r="J144" s="51"/>
      <c r="K144" s="34">
        <f t="shared" si="7"/>
        <v>42452</v>
      </c>
      <c r="L144" s="35" t="s">
        <v>18</v>
      </c>
      <c r="M144" s="48">
        <v>42452</v>
      </c>
      <c r="N144" s="57"/>
      <c r="O144" s="57"/>
      <c r="P144" s="60"/>
      <c r="Q144" s="39">
        <f t="shared" si="5"/>
        <v>45</v>
      </c>
      <c r="R144" s="55">
        <v>42430</v>
      </c>
      <c r="S144" s="84">
        <v>0.85</v>
      </c>
    </row>
    <row r="145" spans="2:19" x14ac:dyDescent="0.2">
      <c r="B145" s="27" t="s">
        <v>37</v>
      </c>
      <c r="C145" s="28" t="s">
        <v>38</v>
      </c>
      <c r="D145" s="29" t="s">
        <v>302</v>
      </c>
      <c r="E145" s="58" t="s">
        <v>303</v>
      </c>
      <c r="F145" s="59">
        <v>11</v>
      </c>
      <c r="G145" s="31"/>
      <c r="H145" s="50">
        <v>42445</v>
      </c>
      <c r="I145" s="88" t="str">
        <f t="shared" si="6"/>
        <v>mars</v>
      </c>
      <c r="J145" s="51"/>
      <c r="K145" s="34">
        <f t="shared" si="7"/>
        <v>42452</v>
      </c>
      <c r="L145" s="35" t="s">
        <v>18</v>
      </c>
      <c r="M145" s="48">
        <v>42452</v>
      </c>
      <c r="N145" s="57"/>
      <c r="O145" s="57"/>
      <c r="P145" s="60"/>
      <c r="Q145" s="39">
        <f t="shared" si="5"/>
        <v>45</v>
      </c>
      <c r="R145" s="55">
        <v>42430</v>
      </c>
      <c r="S145" s="84">
        <v>0.79</v>
      </c>
    </row>
    <row r="146" spans="2:19" x14ac:dyDescent="0.2">
      <c r="B146" s="27" t="s">
        <v>37</v>
      </c>
      <c r="C146" s="28" t="s">
        <v>38</v>
      </c>
      <c r="D146" s="29" t="s">
        <v>304</v>
      </c>
      <c r="E146" s="58" t="s">
        <v>305</v>
      </c>
      <c r="F146" s="59">
        <v>5</v>
      </c>
      <c r="G146" s="31"/>
      <c r="H146" s="50">
        <v>42445</v>
      </c>
      <c r="I146" s="88" t="str">
        <f t="shared" si="6"/>
        <v>mars</v>
      </c>
      <c r="J146" s="51"/>
      <c r="K146" s="34">
        <f t="shared" si="7"/>
        <v>42452</v>
      </c>
      <c r="L146" s="35" t="s">
        <v>18</v>
      </c>
      <c r="M146" s="48">
        <v>42452</v>
      </c>
      <c r="N146" s="57"/>
      <c r="O146" s="57"/>
      <c r="P146" s="60"/>
      <c r="Q146" s="39">
        <f t="shared" si="5"/>
        <v>45</v>
      </c>
      <c r="R146" s="55">
        <v>42430</v>
      </c>
      <c r="S146" s="84">
        <v>0.96</v>
      </c>
    </row>
    <row r="147" spans="2:19" x14ac:dyDescent="0.2">
      <c r="B147" s="27" t="s">
        <v>14</v>
      </c>
      <c r="C147" s="28" t="s">
        <v>66</v>
      </c>
      <c r="D147" s="29" t="s">
        <v>306</v>
      </c>
      <c r="E147" s="58" t="s">
        <v>307</v>
      </c>
      <c r="F147" s="59">
        <v>52</v>
      </c>
      <c r="G147" s="31"/>
      <c r="H147" s="50">
        <v>42446</v>
      </c>
      <c r="I147" s="88" t="str">
        <f t="shared" si="6"/>
        <v>mars</v>
      </c>
      <c r="J147" s="51"/>
      <c r="K147" s="34">
        <f t="shared" si="7"/>
        <v>42453</v>
      </c>
      <c r="L147" s="35" t="s">
        <v>18</v>
      </c>
      <c r="M147" s="48">
        <v>42453</v>
      </c>
      <c r="N147" s="57"/>
      <c r="O147" s="57"/>
      <c r="P147" s="60"/>
      <c r="Q147" s="39">
        <f t="shared" si="5"/>
        <v>95</v>
      </c>
      <c r="R147" s="55"/>
      <c r="S147" s="84">
        <v>0.85</v>
      </c>
    </row>
    <row r="148" spans="2:19" x14ac:dyDescent="0.2">
      <c r="B148" s="27" t="s">
        <v>14</v>
      </c>
      <c r="C148" s="28" t="s">
        <v>66</v>
      </c>
      <c r="D148" s="29" t="s">
        <v>308</v>
      </c>
      <c r="E148" s="58" t="s">
        <v>309</v>
      </c>
      <c r="F148" s="59">
        <v>79</v>
      </c>
      <c r="G148" s="31"/>
      <c r="H148" s="50">
        <v>42446</v>
      </c>
      <c r="I148" s="88" t="str">
        <f t="shared" si="6"/>
        <v>mars</v>
      </c>
      <c r="J148" s="51"/>
      <c r="K148" s="34">
        <f t="shared" si="7"/>
        <v>42453</v>
      </c>
      <c r="L148" s="35" t="s">
        <v>18</v>
      </c>
      <c r="M148" s="48">
        <v>42453</v>
      </c>
      <c r="N148" s="57"/>
      <c r="O148" s="57"/>
      <c r="P148" s="60"/>
      <c r="Q148" s="39">
        <f t="shared" si="5"/>
        <v>120</v>
      </c>
      <c r="R148" s="55"/>
      <c r="S148" s="84">
        <v>0.95</v>
      </c>
    </row>
    <row r="149" spans="2:19" x14ac:dyDescent="0.2">
      <c r="B149" s="27" t="s">
        <v>14</v>
      </c>
      <c r="C149" s="28" t="s">
        <v>66</v>
      </c>
      <c r="D149" s="29" t="s">
        <v>310</v>
      </c>
      <c r="E149" s="58" t="s">
        <v>311</v>
      </c>
      <c r="F149" s="59">
        <v>28</v>
      </c>
      <c r="G149" s="31"/>
      <c r="H149" s="50">
        <v>42446</v>
      </c>
      <c r="I149" s="88" t="str">
        <f t="shared" si="6"/>
        <v>mars</v>
      </c>
      <c r="J149" s="51"/>
      <c r="K149" s="34">
        <f t="shared" si="7"/>
        <v>42453</v>
      </c>
      <c r="L149" s="35" t="s">
        <v>18</v>
      </c>
      <c r="M149" s="48">
        <v>42453</v>
      </c>
      <c r="N149" s="57"/>
      <c r="O149" s="57"/>
      <c r="P149" s="60"/>
      <c r="Q149" s="39">
        <f t="shared" si="5"/>
        <v>70</v>
      </c>
      <c r="R149" s="55"/>
      <c r="S149" s="84">
        <v>0.88</v>
      </c>
    </row>
    <row r="150" spans="2:19" x14ac:dyDescent="0.2">
      <c r="B150" s="27" t="s">
        <v>14</v>
      </c>
      <c r="C150" s="28" t="s">
        <v>66</v>
      </c>
      <c r="D150" s="29" t="s">
        <v>312</v>
      </c>
      <c r="E150" s="58" t="s">
        <v>313</v>
      </c>
      <c r="F150" s="59">
        <v>53</v>
      </c>
      <c r="G150" s="31"/>
      <c r="H150" s="50">
        <v>42446</v>
      </c>
      <c r="I150" s="88" t="str">
        <f t="shared" si="6"/>
        <v>mars</v>
      </c>
      <c r="J150" s="51"/>
      <c r="K150" s="34">
        <f t="shared" si="7"/>
        <v>42453</v>
      </c>
      <c r="L150" s="35" t="s">
        <v>18</v>
      </c>
      <c r="M150" s="48">
        <v>42453</v>
      </c>
      <c r="N150" s="57"/>
      <c r="O150" s="57"/>
      <c r="P150" s="60"/>
      <c r="Q150" s="39">
        <f t="shared" si="5"/>
        <v>95</v>
      </c>
      <c r="R150" s="55"/>
      <c r="S150" s="84">
        <v>0.44</v>
      </c>
    </row>
    <row r="151" spans="2:19" x14ac:dyDescent="0.2">
      <c r="B151" s="27" t="s">
        <v>14</v>
      </c>
      <c r="C151" s="28" t="s">
        <v>66</v>
      </c>
      <c r="D151" s="29" t="s">
        <v>314</v>
      </c>
      <c r="E151" s="58" t="s">
        <v>315</v>
      </c>
      <c r="F151" s="59">
        <v>5</v>
      </c>
      <c r="G151" s="31"/>
      <c r="H151" s="50">
        <v>42446</v>
      </c>
      <c r="I151" s="88" t="str">
        <f t="shared" si="6"/>
        <v>mars</v>
      </c>
      <c r="J151" s="51"/>
      <c r="K151" s="34">
        <f t="shared" si="7"/>
        <v>42453</v>
      </c>
      <c r="L151" s="35" t="s">
        <v>18</v>
      </c>
      <c r="M151" s="48">
        <v>42453</v>
      </c>
      <c r="N151" s="57"/>
      <c r="O151" s="57"/>
      <c r="P151" s="60"/>
      <c r="Q151" s="39">
        <f t="shared" si="5"/>
        <v>45</v>
      </c>
      <c r="R151" s="55"/>
      <c r="S151" s="84">
        <v>0.57999999999999996</v>
      </c>
    </row>
    <row r="152" spans="2:19" x14ac:dyDescent="0.2">
      <c r="B152" s="27" t="s">
        <v>14</v>
      </c>
      <c r="C152" s="28" t="s">
        <v>66</v>
      </c>
      <c r="D152" s="29" t="s">
        <v>316</v>
      </c>
      <c r="E152" s="58" t="s">
        <v>317</v>
      </c>
      <c r="F152" s="59">
        <v>60</v>
      </c>
      <c r="G152" s="31"/>
      <c r="H152" s="50">
        <v>42452</v>
      </c>
      <c r="I152" s="88" t="str">
        <f t="shared" si="6"/>
        <v>mars</v>
      </c>
      <c r="J152" s="51"/>
      <c r="K152" s="65">
        <f t="shared" si="7"/>
        <v>42459</v>
      </c>
      <c r="L152" s="35" t="s">
        <v>18</v>
      </c>
      <c r="M152" s="48">
        <v>42459</v>
      </c>
      <c r="N152" s="57"/>
      <c r="O152" s="57"/>
      <c r="P152" s="60"/>
      <c r="Q152" s="39">
        <f t="shared" si="5"/>
        <v>95</v>
      </c>
      <c r="R152" s="55"/>
      <c r="S152" s="84">
        <v>0.99</v>
      </c>
    </row>
    <row r="153" spans="2:19" x14ac:dyDescent="0.2">
      <c r="B153" s="27" t="s">
        <v>14</v>
      </c>
      <c r="C153" s="28" t="s">
        <v>66</v>
      </c>
      <c r="D153" s="29" t="s">
        <v>318</v>
      </c>
      <c r="E153" s="58" t="s">
        <v>319</v>
      </c>
      <c r="F153" s="59">
        <v>97</v>
      </c>
      <c r="G153" s="31"/>
      <c r="H153" s="50">
        <v>42452</v>
      </c>
      <c r="I153" s="88" t="str">
        <f t="shared" si="6"/>
        <v>mars</v>
      </c>
      <c r="J153" s="51"/>
      <c r="K153" s="65">
        <f t="shared" si="7"/>
        <v>42459</v>
      </c>
      <c r="L153" s="35" t="s">
        <v>18</v>
      </c>
      <c r="M153" s="48">
        <v>42459</v>
      </c>
      <c r="N153" s="57"/>
      <c r="O153" s="57"/>
      <c r="P153" s="60"/>
      <c r="Q153" s="39">
        <f t="shared" si="5"/>
        <v>120</v>
      </c>
      <c r="R153" s="55"/>
      <c r="S153" s="84">
        <v>1</v>
      </c>
    </row>
    <row r="154" spans="2:19" x14ac:dyDescent="0.2">
      <c r="B154" s="27" t="s">
        <v>37</v>
      </c>
      <c r="C154" s="28" t="s">
        <v>38</v>
      </c>
      <c r="D154" s="29" t="s">
        <v>320</v>
      </c>
      <c r="E154" s="58" t="s">
        <v>321</v>
      </c>
      <c r="F154" s="59">
        <v>12</v>
      </c>
      <c r="G154" s="31"/>
      <c r="H154" s="50">
        <v>42458</v>
      </c>
      <c r="I154" s="88" t="str">
        <f t="shared" si="6"/>
        <v>mars</v>
      </c>
      <c r="J154" s="51"/>
      <c r="K154" s="65">
        <f t="shared" si="7"/>
        <v>42465</v>
      </c>
      <c r="L154" s="35" t="s">
        <v>18</v>
      </c>
      <c r="M154" s="48">
        <v>42464</v>
      </c>
      <c r="N154" s="57"/>
      <c r="O154" s="57"/>
      <c r="P154" s="60"/>
      <c r="Q154" s="39">
        <f t="shared" si="5"/>
        <v>45</v>
      </c>
      <c r="R154" s="55">
        <v>42461</v>
      </c>
      <c r="S154" s="84">
        <v>0.48</v>
      </c>
    </row>
    <row r="155" spans="2:19" x14ac:dyDescent="0.2">
      <c r="B155" s="27" t="s">
        <v>37</v>
      </c>
      <c r="C155" s="28" t="s">
        <v>38</v>
      </c>
      <c r="D155" s="29" t="s">
        <v>322</v>
      </c>
      <c r="E155" s="58" t="s">
        <v>323</v>
      </c>
      <c r="F155" s="59">
        <v>13</v>
      </c>
      <c r="G155" s="31"/>
      <c r="H155" s="50">
        <v>42458</v>
      </c>
      <c r="I155" s="88" t="str">
        <f t="shared" si="6"/>
        <v>mars</v>
      </c>
      <c r="J155" s="51"/>
      <c r="K155" s="65">
        <f t="shared" si="7"/>
        <v>42465</v>
      </c>
      <c r="L155" s="35" t="s">
        <v>18</v>
      </c>
      <c r="M155" s="48">
        <v>42465</v>
      </c>
      <c r="N155" s="57"/>
      <c r="O155" s="57"/>
      <c r="P155" s="60"/>
      <c r="Q155" s="39">
        <f t="shared" si="5"/>
        <v>45</v>
      </c>
      <c r="R155" s="55">
        <v>42461</v>
      </c>
      <c r="S155" s="84">
        <v>0.57999999999999996</v>
      </c>
    </row>
    <row r="156" spans="2:19" x14ac:dyDescent="0.2">
      <c r="B156" s="27" t="s">
        <v>37</v>
      </c>
      <c r="C156" s="28" t="s">
        <v>38</v>
      </c>
      <c r="D156" s="29" t="s">
        <v>324</v>
      </c>
      <c r="E156" s="58" t="s">
        <v>325</v>
      </c>
      <c r="F156" s="59">
        <v>12</v>
      </c>
      <c r="G156" s="31"/>
      <c r="H156" s="50">
        <v>42458</v>
      </c>
      <c r="I156" s="88" t="str">
        <f t="shared" si="6"/>
        <v>mars</v>
      </c>
      <c r="J156" s="51"/>
      <c r="K156" s="65">
        <f t="shared" si="7"/>
        <v>42465</v>
      </c>
      <c r="L156" s="35" t="s">
        <v>18</v>
      </c>
      <c r="M156" s="48">
        <v>42465</v>
      </c>
      <c r="N156" s="57"/>
      <c r="O156" s="57"/>
      <c r="P156" s="60"/>
      <c r="Q156" s="39">
        <f t="shared" si="5"/>
        <v>45</v>
      </c>
      <c r="R156" s="55">
        <v>42461</v>
      </c>
      <c r="S156" s="84">
        <v>0.99</v>
      </c>
    </row>
    <row r="157" spans="2:19" x14ac:dyDescent="0.2">
      <c r="B157" s="27" t="s">
        <v>37</v>
      </c>
      <c r="C157" s="28" t="s">
        <v>38</v>
      </c>
      <c r="D157" s="29" t="s">
        <v>326</v>
      </c>
      <c r="E157" s="58" t="s">
        <v>327</v>
      </c>
      <c r="F157" s="59">
        <v>12</v>
      </c>
      <c r="G157" s="31"/>
      <c r="H157" s="50">
        <v>42458</v>
      </c>
      <c r="I157" s="88" t="str">
        <f t="shared" si="6"/>
        <v>mars</v>
      </c>
      <c r="J157" s="51"/>
      <c r="K157" s="65">
        <f t="shared" si="7"/>
        <v>42465</v>
      </c>
      <c r="L157" s="35" t="s">
        <v>18</v>
      </c>
      <c r="M157" s="48">
        <v>42464</v>
      </c>
      <c r="N157" s="57"/>
      <c r="O157" s="57"/>
      <c r="P157" s="60"/>
      <c r="Q157" s="39">
        <f t="shared" si="5"/>
        <v>45</v>
      </c>
      <c r="R157" s="55">
        <v>42461</v>
      </c>
      <c r="S157" s="84">
        <v>0.88</v>
      </c>
    </row>
    <row r="158" spans="2:19" x14ac:dyDescent="0.2">
      <c r="B158" s="27" t="s">
        <v>37</v>
      </c>
      <c r="C158" s="28" t="s">
        <v>38</v>
      </c>
      <c r="D158" s="29" t="s">
        <v>328</v>
      </c>
      <c r="E158" s="58" t="s">
        <v>329</v>
      </c>
      <c r="F158" s="59">
        <v>13</v>
      </c>
      <c r="G158" s="31"/>
      <c r="H158" s="50">
        <v>42458</v>
      </c>
      <c r="I158" s="88" t="str">
        <f t="shared" si="6"/>
        <v>mars</v>
      </c>
      <c r="J158" s="51"/>
      <c r="K158" s="65">
        <f t="shared" si="7"/>
        <v>42465</v>
      </c>
      <c r="L158" s="35" t="s">
        <v>18</v>
      </c>
      <c r="M158" s="48">
        <v>42464</v>
      </c>
      <c r="N158" s="57"/>
      <c r="O158" s="57"/>
      <c r="P158" s="60"/>
      <c r="Q158" s="39">
        <f t="shared" si="5"/>
        <v>45</v>
      </c>
      <c r="R158" s="55">
        <v>42461</v>
      </c>
      <c r="S158" s="84">
        <v>0.98</v>
      </c>
    </row>
    <row r="159" spans="2:19" x14ac:dyDescent="0.2">
      <c r="B159" s="27" t="s">
        <v>14</v>
      </c>
      <c r="C159" s="28" t="s">
        <v>66</v>
      </c>
      <c r="D159" s="29" t="s">
        <v>330</v>
      </c>
      <c r="E159" s="58" t="s">
        <v>331</v>
      </c>
      <c r="F159" s="59">
        <v>43</v>
      </c>
      <c r="G159" s="31"/>
      <c r="H159" s="50">
        <v>42459</v>
      </c>
      <c r="I159" s="88" t="str">
        <f t="shared" si="6"/>
        <v>mars</v>
      </c>
      <c r="J159" s="51"/>
      <c r="K159" s="65">
        <f t="shared" si="7"/>
        <v>42466</v>
      </c>
      <c r="L159" s="35" t="s">
        <v>18</v>
      </c>
      <c r="M159" s="48">
        <v>42466</v>
      </c>
      <c r="N159" s="57"/>
      <c r="O159" s="57"/>
      <c r="P159" s="60"/>
      <c r="Q159" s="39">
        <f t="shared" si="5"/>
        <v>70</v>
      </c>
      <c r="R159" s="55"/>
      <c r="S159" s="84">
        <v>0.95</v>
      </c>
    </row>
    <row r="160" spans="2:19" x14ac:dyDescent="0.2">
      <c r="B160" s="27" t="s">
        <v>14</v>
      </c>
      <c r="C160" s="28" t="s">
        <v>66</v>
      </c>
      <c r="D160" s="29" t="s">
        <v>332</v>
      </c>
      <c r="E160" s="58" t="s">
        <v>333</v>
      </c>
      <c r="F160" s="59">
        <v>47</v>
      </c>
      <c r="G160" s="31"/>
      <c r="H160" s="50">
        <v>42459</v>
      </c>
      <c r="I160" s="88" t="str">
        <f t="shared" si="6"/>
        <v>mars</v>
      </c>
      <c r="J160" s="51"/>
      <c r="K160" s="65">
        <f t="shared" si="7"/>
        <v>42466</v>
      </c>
      <c r="L160" s="35" t="s">
        <v>18</v>
      </c>
      <c r="M160" s="48">
        <v>42466</v>
      </c>
      <c r="N160" s="57"/>
      <c r="O160" s="57"/>
      <c r="P160" s="60"/>
      <c r="Q160" s="39">
        <f t="shared" si="5"/>
        <v>70</v>
      </c>
      <c r="R160" s="55"/>
      <c r="S160" s="84">
        <v>1</v>
      </c>
    </row>
    <row r="161" spans="2:20" x14ac:dyDescent="0.2">
      <c r="B161" s="27" t="s">
        <v>14</v>
      </c>
      <c r="C161" s="28" t="s">
        <v>66</v>
      </c>
      <c r="D161" s="29" t="s">
        <v>334</v>
      </c>
      <c r="E161" s="58" t="s">
        <v>335</v>
      </c>
      <c r="F161" s="59">
        <v>45</v>
      </c>
      <c r="G161" s="31"/>
      <c r="H161" s="50">
        <v>42459</v>
      </c>
      <c r="I161" s="88" t="str">
        <f t="shared" si="6"/>
        <v>mars</v>
      </c>
      <c r="J161" s="51"/>
      <c r="K161" s="65">
        <f t="shared" si="7"/>
        <v>42466</v>
      </c>
      <c r="L161" s="35" t="s">
        <v>18</v>
      </c>
      <c r="M161" s="48">
        <v>42466</v>
      </c>
      <c r="N161" s="57"/>
      <c r="O161" s="57"/>
      <c r="P161" s="60"/>
      <c r="Q161" s="39">
        <f t="shared" si="5"/>
        <v>70</v>
      </c>
      <c r="R161" s="55"/>
      <c r="S161" s="84">
        <v>0.89</v>
      </c>
    </row>
    <row r="162" spans="2:20" x14ac:dyDescent="0.2">
      <c r="B162" s="27" t="s">
        <v>14</v>
      </c>
      <c r="C162" s="28" t="s">
        <v>66</v>
      </c>
      <c r="D162" s="29" t="s">
        <v>336</v>
      </c>
      <c r="E162" s="58" t="s">
        <v>337</v>
      </c>
      <c r="F162" s="59">
        <v>91</v>
      </c>
      <c r="G162" s="31"/>
      <c r="H162" s="50">
        <v>42459</v>
      </c>
      <c r="I162" s="88" t="str">
        <f t="shared" si="6"/>
        <v>mars</v>
      </c>
      <c r="J162" s="51"/>
      <c r="K162" s="65">
        <f t="shared" si="7"/>
        <v>42466</v>
      </c>
      <c r="L162" s="35" t="s">
        <v>18</v>
      </c>
      <c r="M162" s="48">
        <v>42466</v>
      </c>
      <c r="N162" s="57"/>
      <c r="O162" s="57"/>
      <c r="P162" s="60"/>
      <c r="Q162" s="39">
        <f t="shared" si="5"/>
        <v>120</v>
      </c>
      <c r="R162" s="55"/>
      <c r="S162" s="84">
        <v>0.98</v>
      </c>
    </row>
    <row r="163" spans="2:20" x14ac:dyDescent="0.2">
      <c r="B163" s="27" t="s">
        <v>37</v>
      </c>
      <c r="C163" s="28" t="s">
        <v>38</v>
      </c>
      <c r="D163" s="29" t="s">
        <v>338</v>
      </c>
      <c r="E163" s="58" t="s">
        <v>339</v>
      </c>
      <c r="F163" s="59">
        <v>9</v>
      </c>
      <c r="G163" s="31"/>
      <c r="H163" s="50">
        <v>42465</v>
      </c>
      <c r="I163" s="88" t="str">
        <f t="shared" si="6"/>
        <v>avril</v>
      </c>
      <c r="J163" s="51"/>
      <c r="K163" s="65">
        <f t="shared" si="7"/>
        <v>42472</v>
      </c>
      <c r="L163" s="35" t="s">
        <v>18</v>
      </c>
      <c r="M163" s="48">
        <v>42472</v>
      </c>
      <c r="N163" s="57"/>
      <c r="O163" s="57"/>
      <c r="P163" s="60"/>
      <c r="Q163" s="39">
        <f t="shared" ref="Q163:Q226" si="8">IF(ISBLANK(F163),"",IF(F163&lt;25,45,IF(F163&lt;49,70,IF(F163&lt;72,95,120))))</f>
        <v>45</v>
      </c>
      <c r="R163" s="55">
        <v>42461</v>
      </c>
      <c r="S163" s="84">
        <v>0.97</v>
      </c>
      <c r="T163" s="150"/>
    </row>
    <row r="164" spans="2:20" x14ac:dyDescent="0.2">
      <c r="B164" s="27" t="s">
        <v>37</v>
      </c>
      <c r="C164" s="28" t="s">
        <v>38</v>
      </c>
      <c r="D164" s="29" t="s">
        <v>340</v>
      </c>
      <c r="E164" s="58" t="s">
        <v>341</v>
      </c>
      <c r="F164" s="59">
        <v>35</v>
      </c>
      <c r="G164" s="31"/>
      <c r="H164" s="50">
        <v>42465</v>
      </c>
      <c r="I164" s="88" t="str">
        <f t="shared" si="6"/>
        <v>avril</v>
      </c>
      <c r="J164" s="51"/>
      <c r="K164" s="65">
        <f t="shared" si="7"/>
        <v>42472</v>
      </c>
      <c r="L164" s="35" t="s">
        <v>18</v>
      </c>
      <c r="M164" s="48">
        <v>42472</v>
      </c>
      <c r="N164" s="57"/>
      <c r="O164" s="57"/>
      <c r="P164" s="60"/>
      <c r="Q164" s="39">
        <f t="shared" si="8"/>
        <v>70</v>
      </c>
      <c r="R164" s="55">
        <v>42461</v>
      </c>
      <c r="S164" s="84">
        <v>0.57999999999999996</v>
      </c>
    </row>
    <row r="165" spans="2:20" x14ac:dyDescent="0.2">
      <c r="B165" s="27" t="s">
        <v>37</v>
      </c>
      <c r="C165" s="28" t="s">
        <v>38</v>
      </c>
      <c r="D165" s="29" t="s">
        <v>342</v>
      </c>
      <c r="E165" s="58" t="s">
        <v>343</v>
      </c>
      <c r="F165" s="59">
        <v>8</v>
      </c>
      <c r="G165" s="31"/>
      <c r="H165" s="50">
        <v>42465</v>
      </c>
      <c r="I165" s="88" t="str">
        <f t="shared" si="6"/>
        <v>avril</v>
      </c>
      <c r="J165" s="51"/>
      <c r="K165" s="65">
        <f t="shared" si="7"/>
        <v>42472</v>
      </c>
      <c r="L165" s="35" t="s">
        <v>18</v>
      </c>
      <c r="M165" s="48">
        <v>42472</v>
      </c>
      <c r="N165" s="57"/>
      <c r="O165" s="57"/>
      <c r="P165" s="60"/>
      <c r="Q165" s="39">
        <f t="shared" si="8"/>
        <v>45</v>
      </c>
      <c r="R165" s="55">
        <v>42461</v>
      </c>
      <c r="S165" s="84">
        <v>0.98</v>
      </c>
    </row>
    <row r="166" spans="2:20" x14ac:dyDescent="0.2">
      <c r="B166" s="27" t="s">
        <v>37</v>
      </c>
      <c r="C166" s="28" t="s">
        <v>38</v>
      </c>
      <c r="D166" s="29" t="s">
        <v>344</v>
      </c>
      <c r="E166" s="58" t="s">
        <v>345</v>
      </c>
      <c r="F166" s="59">
        <v>15</v>
      </c>
      <c r="G166" s="31"/>
      <c r="H166" s="50">
        <v>42465</v>
      </c>
      <c r="I166" s="88" t="str">
        <f t="shared" si="6"/>
        <v>avril</v>
      </c>
      <c r="J166" s="51"/>
      <c r="K166" s="65">
        <f t="shared" si="7"/>
        <v>42472</v>
      </c>
      <c r="L166" s="35" t="s">
        <v>18</v>
      </c>
      <c r="M166" s="48">
        <v>42472</v>
      </c>
      <c r="N166" s="57"/>
      <c r="O166" s="57"/>
      <c r="P166" s="60"/>
      <c r="Q166" s="39">
        <f t="shared" si="8"/>
        <v>45</v>
      </c>
      <c r="R166" s="55">
        <v>42461</v>
      </c>
      <c r="S166" s="84">
        <v>0.57999999999999996</v>
      </c>
    </row>
    <row r="167" spans="2:20" x14ac:dyDescent="0.2">
      <c r="B167" s="27" t="s">
        <v>37</v>
      </c>
      <c r="C167" s="28" t="s">
        <v>38</v>
      </c>
      <c r="D167" s="29" t="s">
        <v>346</v>
      </c>
      <c r="E167" s="58" t="s">
        <v>347</v>
      </c>
      <c r="F167" s="59">
        <v>7</v>
      </c>
      <c r="G167" s="31"/>
      <c r="H167" s="50">
        <v>42465</v>
      </c>
      <c r="I167" s="88" t="str">
        <f t="shared" si="6"/>
        <v>avril</v>
      </c>
      <c r="J167" s="51"/>
      <c r="K167" s="65">
        <f t="shared" si="7"/>
        <v>42472</v>
      </c>
      <c r="L167" s="35" t="s">
        <v>18</v>
      </c>
      <c r="M167" s="48">
        <v>42472</v>
      </c>
      <c r="N167" s="57"/>
      <c r="O167" s="57"/>
      <c r="P167" s="60"/>
      <c r="Q167" s="39">
        <f t="shared" si="8"/>
        <v>45</v>
      </c>
      <c r="R167" s="55">
        <v>42461</v>
      </c>
      <c r="S167" s="84">
        <v>0.85</v>
      </c>
    </row>
    <row r="168" spans="2:20" x14ac:dyDescent="0.2">
      <c r="B168" s="27" t="s">
        <v>37</v>
      </c>
      <c r="C168" s="28" t="s">
        <v>38</v>
      </c>
      <c r="D168" s="29" t="s">
        <v>348</v>
      </c>
      <c r="E168" s="58" t="s">
        <v>349</v>
      </c>
      <c r="F168" s="59">
        <v>8</v>
      </c>
      <c r="G168" s="31"/>
      <c r="H168" s="50">
        <v>42465</v>
      </c>
      <c r="I168" s="88" t="str">
        <f t="shared" si="6"/>
        <v>avril</v>
      </c>
      <c r="J168" s="51"/>
      <c r="K168" s="65">
        <f t="shared" si="7"/>
        <v>42472</v>
      </c>
      <c r="L168" s="35" t="s">
        <v>18</v>
      </c>
      <c r="M168" s="48">
        <v>42472</v>
      </c>
      <c r="N168" s="57"/>
      <c r="O168" s="57"/>
      <c r="P168" s="60"/>
      <c r="Q168" s="39">
        <f t="shared" si="8"/>
        <v>45</v>
      </c>
      <c r="R168" s="55">
        <v>42461</v>
      </c>
      <c r="S168" s="84">
        <v>0.79</v>
      </c>
    </row>
    <row r="169" spans="2:20" x14ac:dyDescent="0.2">
      <c r="B169" s="27" t="s">
        <v>14</v>
      </c>
      <c r="C169" s="28" t="s">
        <v>15</v>
      </c>
      <c r="D169" s="29" t="s">
        <v>350</v>
      </c>
      <c r="E169" s="58" t="s">
        <v>351</v>
      </c>
      <c r="F169" s="59">
        <v>9</v>
      </c>
      <c r="G169" s="31"/>
      <c r="H169" s="50">
        <v>42467</v>
      </c>
      <c r="I169" s="88" t="str">
        <f t="shared" si="6"/>
        <v>avril</v>
      </c>
      <c r="J169" s="51"/>
      <c r="K169" s="65">
        <f t="shared" si="7"/>
        <v>42474</v>
      </c>
      <c r="L169" s="63" t="s">
        <v>18</v>
      </c>
      <c r="M169" s="48">
        <v>42475</v>
      </c>
      <c r="N169" s="57"/>
      <c r="O169" s="57"/>
      <c r="P169" s="60"/>
      <c r="Q169" s="39">
        <f t="shared" si="8"/>
        <v>45</v>
      </c>
      <c r="R169" s="55">
        <v>42401</v>
      </c>
      <c r="S169" s="84">
        <v>0.96</v>
      </c>
    </row>
    <row r="170" spans="2:20" x14ac:dyDescent="0.2">
      <c r="B170" s="27" t="s">
        <v>14</v>
      </c>
      <c r="C170" s="28" t="s">
        <v>15</v>
      </c>
      <c r="D170" s="29" t="s">
        <v>352</v>
      </c>
      <c r="E170" s="58" t="s">
        <v>353</v>
      </c>
      <c r="F170" s="59">
        <v>6</v>
      </c>
      <c r="G170" s="31"/>
      <c r="H170" s="50">
        <v>42467</v>
      </c>
      <c r="I170" s="88" t="str">
        <f t="shared" si="6"/>
        <v>avril</v>
      </c>
      <c r="J170" s="51"/>
      <c r="K170" s="65">
        <f t="shared" si="7"/>
        <v>42474</v>
      </c>
      <c r="L170" s="63" t="s">
        <v>18</v>
      </c>
      <c r="M170" s="48">
        <v>42475</v>
      </c>
      <c r="N170" s="57"/>
      <c r="O170" s="57"/>
      <c r="P170" s="60"/>
      <c r="Q170" s="39">
        <f t="shared" si="8"/>
        <v>45</v>
      </c>
      <c r="R170" s="55">
        <v>42401</v>
      </c>
      <c r="S170" s="84">
        <v>0.85</v>
      </c>
    </row>
    <row r="171" spans="2:20" x14ac:dyDescent="0.2">
      <c r="B171" s="27" t="s">
        <v>14</v>
      </c>
      <c r="C171" s="28" t="s">
        <v>354</v>
      </c>
      <c r="D171" s="29" t="s">
        <v>355</v>
      </c>
      <c r="E171" s="58" t="s">
        <v>356</v>
      </c>
      <c r="F171" s="59">
        <v>43</v>
      </c>
      <c r="G171" s="31"/>
      <c r="H171" s="50">
        <v>42471</v>
      </c>
      <c r="I171" s="88" t="str">
        <f t="shared" si="6"/>
        <v>avril</v>
      </c>
      <c r="J171" s="51"/>
      <c r="K171" s="65">
        <f t="shared" si="7"/>
        <v>42478</v>
      </c>
      <c r="L171" s="35" t="s">
        <v>18</v>
      </c>
      <c r="M171" s="48">
        <v>42478</v>
      </c>
      <c r="N171" s="57"/>
      <c r="O171" s="57"/>
      <c r="P171" s="60"/>
      <c r="Q171" s="39">
        <f t="shared" si="8"/>
        <v>70</v>
      </c>
      <c r="R171" s="55"/>
      <c r="S171" s="84">
        <v>0.95</v>
      </c>
    </row>
    <row r="172" spans="2:20" x14ac:dyDescent="0.2">
      <c r="B172" s="27" t="s">
        <v>14</v>
      </c>
      <c r="C172" s="28" t="s">
        <v>354</v>
      </c>
      <c r="D172" s="29" t="s">
        <v>357</v>
      </c>
      <c r="E172" s="58" t="s">
        <v>358</v>
      </c>
      <c r="F172" s="59">
        <v>29</v>
      </c>
      <c r="G172" s="31"/>
      <c r="H172" s="50">
        <v>42471</v>
      </c>
      <c r="I172" s="88" t="str">
        <f t="shared" si="6"/>
        <v>avril</v>
      </c>
      <c r="J172" s="51"/>
      <c r="K172" s="65">
        <f t="shared" si="7"/>
        <v>42478</v>
      </c>
      <c r="L172" s="35" t="s">
        <v>18</v>
      </c>
      <c r="M172" s="48">
        <v>42475</v>
      </c>
      <c r="N172" s="57"/>
      <c r="O172" s="57"/>
      <c r="P172" s="60"/>
      <c r="Q172" s="39">
        <f t="shared" si="8"/>
        <v>70</v>
      </c>
      <c r="R172" s="55"/>
      <c r="S172" s="84">
        <v>0.88</v>
      </c>
    </row>
    <row r="173" spans="2:20" x14ac:dyDescent="0.2">
      <c r="B173" s="27" t="s">
        <v>14</v>
      </c>
      <c r="C173" s="28" t="s">
        <v>354</v>
      </c>
      <c r="D173" s="29" t="s">
        <v>359</v>
      </c>
      <c r="E173" s="58" t="s">
        <v>360</v>
      </c>
      <c r="F173" s="59">
        <v>46</v>
      </c>
      <c r="G173" s="31"/>
      <c r="H173" s="50">
        <v>42471</v>
      </c>
      <c r="I173" s="88" t="str">
        <f t="shared" si="6"/>
        <v>avril</v>
      </c>
      <c r="J173" s="51"/>
      <c r="K173" s="65">
        <f t="shared" si="7"/>
        <v>42478</v>
      </c>
      <c r="L173" s="35" t="s">
        <v>18</v>
      </c>
      <c r="M173" s="48">
        <v>42479</v>
      </c>
      <c r="N173" s="57"/>
      <c r="O173" s="57"/>
      <c r="P173" s="60"/>
      <c r="Q173" s="39">
        <f t="shared" si="8"/>
        <v>70</v>
      </c>
      <c r="R173" s="55"/>
      <c r="S173" s="84">
        <v>0.44</v>
      </c>
    </row>
    <row r="174" spans="2:20" x14ac:dyDescent="0.2">
      <c r="B174" s="27" t="s">
        <v>14</v>
      </c>
      <c r="C174" s="28" t="s">
        <v>354</v>
      </c>
      <c r="D174" s="29" t="s">
        <v>361</v>
      </c>
      <c r="E174" s="58" t="s">
        <v>362</v>
      </c>
      <c r="F174" s="59">
        <v>16</v>
      </c>
      <c r="G174" s="31"/>
      <c r="H174" s="50">
        <v>42471</v>
      </c>
      <c r="I174" s="88" t="str">
        <f t="shared" si="6"/>
        <v>avril</v>
      </c>
      <c r="J174" s="51"/>
      <c r="K174" s="65">
        <f t="shared" si="7"/>
        <v>42478</v>
      </c>
      <c r="L174" s="35" t="s">
        <v>18</v>
      </c>
      <c r="M174" s="48">
        <v>42474</v>
      </c>
      <c r="N174" s="57"/>
      <c r="O174" s="57"/>
      <c r="P174" s="60"/>
      <c r="Q174" s="39">
        <f t="shared" si="8"/>
        <v>45</v>
      </c>
      <c r="R174" s="55"/>
      <c r="S174" s="84">
        <v>0.57999999999999996</v>
      </c>
    </row>
    <row r="175" spans="2:20" x14ac:dyDescent="0.2">
      <c r="B175" s="27" t="s">
        <v>14</v>
      </c>
      <c r="C175" s="28" t="s">
        <v>354</v>
      </c>
      <c r="D175" s="29" t="s">
        <v>363</v>
      </c>
      <c r="E175" s="58" t="s">
        <v>364</v>
      </c>
      <c r="F175" s="59">
        <v>15</v>
      </c>
      <c r="G175" s="31"/>
      <c r="H175" s="50">
        <v>42471</v>
      </c>
      <c r="I175" s="88" t="str">
        <f t="shared" si="6"/>
        <v>avril</v>
      </c>
      <c r="J175" s="51"/>
      <c r="K175" s="65">
        <f t="shared" si="7"/>
        <v>42478</v>
      </c>
      <c r="L175" s="35" t="s">
        <v>18</v>
      </c>
      <c r="M175" s="48">
        <v>42478</v>
      </c>
      <c r="N175" s="57"/>
      <c r="O175" s="57"/>
      <c r="P175" s="60"/>
      <c r="Q175" s="39">
        <f t="shared" si="8"/>
        <v>45</v>
      </c>
      <c r="R175" s="55"/>
      <c r="S175" s="84">
        <v>0.99</v>
      </c>
    </row>
    <row r="176" spans="2:20" x14ac:dyDescent="0.2">
      <c r="B176" s="27" t="s">
        <v>14</v>
      </c>
      <c r="C176" s="28" t="s">
        <v>354</v>
      </c>
      <c r="D176" s="29" t="s">
        <v>365</v>
      </c>
      <c r="E176" s="58" t="s">
        <v>366</v>
      </c>
      <c r="F176" s="59">
        <v>21</v>
      </c>
      <c r="G176" s="31"/>
      <c r="H176" s="50">
        <v>42471</v>
      </c>
      <c r="I176" s="88" t="str">
        <f t="shared" si="6"/>
        <v>avril</v>
      </c>
      <c r="J176" s="51"/>
      <c r="K176" s="65">
        <f t="shared" si="7"/>
        <v>42478</v>
      </c>
      <c r="L176" s="35" t="s">
        <v>18</v>
      </c>
      <c r="M176" s="48">
        <v>42478</v>
      </c>
      <c r="N176" s="57"/>
      <c r="O176" s="57"/>
      <c r="P176" s="60"/>
      <c r="Q176" s="39">
        <f t="shared" si="8"/>
        <v>45</v>
      </c>
      <c r="R176" s="55"/>
      <c r="S176" s="84">
        <v>0.85</v>
      </c>
    </row>
    <row r="177" spans="2:19" x14ac:dyDescent="0.2">
      <c r="B177" s="27" t="s">
        <v>14</v>
      </c>
      <c r="C177" s="28" t="s">
        <v>354</v>
      </c>
      <c r="D177" s="29" t="s">
        <v>367</v>
      </c>
      <c r="E177" s="58" t="s">
        <v>368</v>
      </c>
      <c r="F177" s="59">
        <v>8</v>
      </c>
      <c r="G177" s="31"/>
      <c r="H177" s="50">
        <v>42474</v>
      </c>
      <c r="I177" s="88" t="str">
        <f t="shared" si="6"/>
        <v>avril</v>
      </c>
      <c r="J177" s="51"/>
      <c r="K177" s="65">
        <f t="shared" si="7"/>
        <v>42481</v>
      </c>
      <c r="L177" s="35" t="s">
        <v>18</v>
      </c>
      <c r="M177" s="48">
        <v>42486</v>
      </c>
      <c r="N177" s="57"/>
      <c r="O177" s="57"/>
      <c r="P177" s="60"/>
      <c r="Q177" s="39">
        <f t="shared" si="8"/>
        <v>45</v>
      </c>
      <c r="R177" s="55"/>
      <c r="S177" s="84">
        <v>0.48</v>
      </c>
    </row>
    <row r="178" spans="2:19" x14ac:dyDescent="0.2">
      <c r="B178" s="27" t="s">
        <v>14</v>
      </c>
      <c r="C178" s="28" t="s">
        <v>354</v>
      </c>
      <c r="D178" s="29" t="s">
        <v>369</v>
      </c>
      <c r="E178" s="58" t="s">
        <v>370</v>
      </c>
      <c r="F178" s="59">
        <v>88</v>
      </c>
      <c r="G178" s="31"/>
      <c r="H178" s="50">
        <v>42474</v>
      </c>
      <c r="I178" s="88" t="str">
        <f t="shared" si="6"/>
        <v>avril</v>
      </c>
      <c r="J178" s="51"/>
      <c r="K178" s="65">
        <f t="shared" si="7"/>
        <v>42481</v>
      </c>
      <c r="L178" s="35" t="s">
        <v>18</v>
      </c>
      <c r="M178" s="48">
        <v>42486</v>
      </c>
      <c r="N178" s="57"/>
      <c r="O178" s="57"/>
      <c r="P178" s="60"/>
      <c r="Q178" s="39">
        <f t="shared" si="8"/>
        <v>120</v>
      </c>
      <c r="R178" s="55"/>
      <c r="S178" s="84">
        <v>0.57999999999999996</v>
      </c>
    </row>
    <row r="179" spans="2:19" x14ac:dyDescent="0.2">
      <c r="B179" s="27" t="s">
        <v>14</v>
      </c>
      <c r="C179" s="28" t="s">
        <v>354</v>
      </c>
      <c r="D179" s="29" t="s">
        <v>371</v>
      </c>
      <c r="E179" s="58" t="s">
        <v>372</v>
      </c>
      <c r="F179" s="59">
        <v>56</v>
      </c>
      <c r="G179" s="31"/>
      <c r="H179" s="50">
        <v>42474</v>
      </c>
      <c r="I179" s="88" t="str">
        <f t="shared" si="6"/>
        <v>avril</v>
      </c>
      <c r="J179" s="51"/>
      <c r="K179" s="65">
        <f t="shared" si="7"/>
        <v>42481</v>
      </c>
      <c r="L179" s="35" t="s">
        <v>18</v>
      </c>
      <c r="M179" s="48">
        <v>42486</v>
      </c>
      <c r="N179" s="57"/>
      <c r="O179" s="57"/>
      <c r="P179" s="60"/>
      <c r="Q179" s="39">
        <f t="shared" si="8"/>
        <v>95</v>
      </c>
      <c r="R179" s="55"/>
      <c r="S179" s="84">
        <v>0.99</v>
      </c>
    </row>
    <row r="180" spans="2:19" x14ac:dyDescent="0.2">
      <c r="B180" s="27" t="s">
        <v>14</v>
      </c>
      <c r="C180" s="28" t="s">
        <v>66</v>
      </c>
      <c r="D180" s="29" t="s">
        <v>373</v>
      </c>
      <c r="E180" s="58" t="s">
        <v>374</v>
      </c>
      <c r="F180" s="59">
        <v>9</v>
      </c>
      <c r="G180" s="31"/>
      <c r="H180" s="50">
        <v>42474</v>
      </c>
      <c r="I180" s="88" t="str">
        <f t="shared" si="6"/>
        <v>avril</v>
      </c>
      <c r="J180" s="51"/>
      <c r="K180" s="65">
        <f t="shared" si="7"/>
        <v>42481</v>
      </c>
      <c r="L180" s="35" t="s">
        <v>18</v>
      </c>
      <c r="M180" s="48">
        <v>42485</v>
      </c>
      <c r="N180" s="57"/>
      <c r="O180" s="57"/>
      <c r="P180" s="60"/>
      <c r="Q180" s="39">
        <f t="shared" si="8"/>
        <v>45</v>
      </c>
      <c r="R180" s="55"/>
      <c r="S180" s="84">
        <v>0.23</v>
      </c>
    </row>
    <row r="181" spans="2:19" x14ac:dyDescent="0.2">
      <c r="B181" s="27" t="s">
        <v>14</v>
      </c>
      <c r="C181" s="28" t="s">
        <v>66</v>
      </c>
      <c r="D181" s="29" t="s">
        <v>375</v>
      </c>
      <c r="E181" s="58" t="s">
        <v>376</v>
      </c>
      <c r="F181" s="59">
        <v>34</v>
      </c>
      <c r="G181" s="31"/>
      <c r="H181" s="50">
        <v>42474</v>
      </c>
      <c r="I181" s="88" t="str">
        <f t="shared" si="6"/>
        <v>avril</v>
      </c>
      <c r="J181" s="51"/>
      <c r="K181" s="65">
        <f t="shared" si="7"/>
        <v>42481</v>
      </c>
      <c r="L181" s="35" t="s">
        <v>18</v>
      </c>
      <c r="M181" s="48">
        <v>42485</v>
      </c>
      <c r="N181" s="57"/>
      <c r="O181" s="57"/>
      <c r="P181" s="60"/>
      <c r="Q181" s="39">
        <f t="shared" si="8"/>
        <v>70</v>
      </c>
      <c r="R181" s="55"/>
      <c r="S181" s="84">
        <v>0.98</v>
      </c>
    </row>
    <row r="182" spans="2:19" x14ac:dyDescent="0.2">
      <c r="B182" s="27" t="s">
        <v>14</v>
      </c>
      <c r="C182" s="28" t="s">
        <v>66</v>
      </c>
      <c r="D182" s="29" t="s">
        <v>377</v>
      </c>
      <c r="E182" s="58" t="s">
        <v>378</v>
      </c>
      <c r="F182" s="59">
        <v>27</v>
      </c>
      <c r="G182" s="31"/>
      <c r="H182" s="50">
        <v>42474</v>
      </c>
      <c r="I182" s="88" t="str">
        <f t="shared" si="6"/>
        <v>avril</v>
      </c>
      <c r="J182" s="51"/>
      <c r="K182" s="65">
        <f t="shared" si="7"/>
        <v>42481</v>
      </c>
      <c r="L182" s="35" t="s">
        <v>18</v>
      </c>
      <c r="M182" s="48">
        <v>42485</v>
      </c>
      <c r="N182" s="57"/>
      <c r="O182" s="57"/>
      <c r="P182" s="60"/>
      <c r="Q182" s="39">
        <f t="shared" si="8"/>
        <v>70</v>
      </c>
      <c r="R182" s="55"/>
      <c r="S182" s="84">
        <v>0.95</v>
      </c>
    </row>
    <row r="183" spans="2:19" x14ac:dyDescent="0.2">
      <c r="B183" s="27" t="s">
        <v>14</v>
      </c>
      <c r="C183" s="28" t="s">
        <v>66</v>
      </c>
      <c r="D183" s="29" t="s">
        <v>379</v>
      </c>
      <c r="E183" s="58" t="s">
        <v>380</v>
      </c>
      <c r="F183" s="59">
        <v>19</v>
      </c>
      <c r="G183" s="31"/>
      <c r="H183" s="50">
        <v>42474</v>
      </c>
      <c r="I183" s="88" t="str">
        <f t="shared" si="6"/>
        <v>avril</v>
      </c>
      <c r="J183" s="51"/>
      <c r="K183" s="65">
        <f t="shared" si="7"/>
        <v>42481</v>
      </c>
      <c r="L183" s="35" t="s">
        <v>18</v>
      </c>
      <c r="M183" s="48">
        <v>42485</v>
      </c>
      <c r="N183" s="57"/>
      <c r="O183" s="57"/>
      <c r="P183" s="60"/>
      <c r="Q183" s="39">
        <f t="shared" si="8"/>
        <v>45</v>
      </c>
      <c r="R183" s="55"/>
      <c r="S183" s="84">
        <v>1</v>
      </c>
    </row>
    <row r="184" spans="2:19" x14ac:dyDescent="0.2">
      <c r="B184" s="27" t="s">
        <v>37</v>
      </c>
      <c r="C184" s="28" t="s">
        <v>38</v>
      </c>
      <c r="D184" s="29" t="s">
        <v>381</v>
      </c>
      <c r="E184" s="58" t="s">
        <v>382</v>
      </c>
      <c r="F184" s="59">
        <v>13</v>
      </c>
      <c r="G184" s="31"/>
      <c r="H184" s="50">
        <v>42475</v>
      </c>
      <c r="I184" s="88" t="str">
        <f t="shared" si="6"/>
        <v>avril</v>
      </c>
      <c r="J184" s="51"/>
      <c r="K184" s="65">
        <f t="shared" si="7"/>
        <v>42482</v>
      </c>
      <c r="L184" s="35" t="s">
        <v>18</v>
      </c>
      <c r="M184" s="48">
        <v>42481</v>
      </c>
      <c r="N184" s="57"/>
      <c r="O184" s="57"/>
      <c r="P184" s="60"/>
      <c r="Q184" s="39">
        <f t="shared" si="8"/>
        <v>45</v>
      </c>
      <c r="R184" s="55">
        <v>42461</v>
      </c>
      <c r="S184" s="84">
        <v>0.89</v>
      </c>
    </row>
    <row r="185" spans="2:19" x14ac:dyDescent="0.2">
      <c r="B185" s="27" t="s">
        <v>37</v>
      </c>
      <c r="C185" s="28" t="s">
        <v>38</v>
      </c>
      <c r="D185" s="29" t="s">
        <v>383</v>
      </c>
      <c r="E185" s="58" t="s">
        <v>384</v>
      </c>
      <c r="F185" s="59">
        <v>12</v>
      </c>
      <c r="G185" s="31"/>
      <c r="H185" s="50">
        <v>42475</v>
      </c>
      <c r="I185" s="88" t="str">
        <f t="shared" si="6"/>
        <v>avril</v>
      </c>
      <c r="J185" s="51"/>
      <c r="K185" s="65">
        <f t="shared" si="7"/>
        <v>42482</v>
      </c>
      <c r="L185" s="35" t="s">
        <v>18</v>
      </c>
      <c r="M185" s="48">
        <v>42481</v>
      </c>
      <c r="N185" s="57"/>
      <c r="O185" s="57"/>
      <c r="P185" s="60"/>
      <c r="Q185" s="39">
        <f t="shared" si="8"/>
        <v>45</v>
      </c>
      <c r="R185" s="55">
        <v>42461</v>
      </c>
      <c r="S185" s="84">
        <v>0.98</v>
      </c>
    </row>
    <row r="186" spans="2:19" x14ac:dyDescent="0.2">
      <c r="B186" s="27" t="s">
        <v>37</v>
      </c>
      <c r="C186" s="28" t="s">
        <v>38</v>
      </c>
      <c r="D186" s="29" t="s">
        <v>385</v>
      </c>
      <c r="E186" s="58" t="s">
        <v>386</v>
      </c>
      <c r="F186" s="59">
        <v>24</v>
      </c>
      <c r="G186" s="31"/>
      <c r="H186" s="50">
        <v>42475</v>
      </c>
      <c r="I186" s="88" t="str">
        <f t="shared" si="6"/>
        <v>avril</v>
      </c>
      <c r="J186" s="51"/>
      <c r="K186" s="65">
        <f t="shared" si="7"/>
        <v>42482</v>
      </c>
      <c r="L186" s="35" t="s">
        <v>18</v>
      </c>
      <c r="M186" s="48">
        <v>42481</v>
      </c>
      <c r="N186" s="57"/>
      <c r="O186" s="57"/>
      <c r="P186" s="60"/>
      <c r="Q186" s="39">
        <f t="shared" si="8"/>
        <v>45</v>
      </c>
      <c r="R186" s="55">
        <v>42461</v>
      </c>
      <c r="S186" s="84">
        <v>0.97</v>
      </c>
    </row>
    <row r="187" spans="2:19" x14ac:dyDescent="0.2">
      <c r="B187" s="27" t="s">
        <v>37</v>
      </c>
      <c r="C187" s="28" t="s">
        <v>38</v>
      </c>
      <c r="D187" s="29" t="s">
        <v>387</v>
      </c>
      <c r="E187" s="58" t="s">
        <v>388</v>
      </c>
      <c r="F187" s="59">
        <v>38</v>
      </c>
      <c r="G187" s="31"/>
      <c r="H187" s="50">
        <v>42475</v>
      </c>
      <c r="I187" s="88" t="str">
        <f t="shared" si="6"/>
        <v>avril</v>
      </c>
      <c r="J187" s="51"/>
      <c r="K187" s="65">
        <f t="shared" si="7"/>
        <v>42482</v>
      </c>
      <c r="L187" s="35" t="s">
        <v>18</v>
      </c>
      <c r="M187" s="48">
        <v>42481</v>
      </c>
      <c r="N187" s="57"/>
      <c r="O187" s="57"/>
      <c r="P187" s="60"/>
      <c r="Q187" s="39">
        <f t="shared" si="8"/>
        <v>70</v>
      </c>
      <c r="R187" s="55">
        <v>42461</v>
      </c>
      <c r="S187" s="84">
        <v>0.57999999999999996</v>
      </c>
    </row>
    <row r="188" spans="2:19" x14ac:dyDescent="0.2">
      <c r="B188" s="27" t="s">
        <v>37</v>
      </c>
      <c r="C188" s="28" t="s">
        <v>38</v>
      </c>
      <c r="D188" s="29" t="s">
        <v>389</v>
      </c>
      <c r="E188" s="58" t="s">
        <v>390</v>
      </c>
      <c r="F188" s="59">
        <v>12</v>
      </c>
      <c r="G188" s="31"/>
      <c r="H188" s="50">
        <v>42475</v>
      </c>
      <c r="I188" s="88" t="str">
        <f t="shared" si="6"/>
        <v>avril</v>
      </c>
      <c r="J188" s="51"/>
      <c r="K188" s="65">
        <f t="shared" si="7"/>
        <v>42482</v>
      </c>
      <c r="L188" s="35" t="s">
        <v>18</v>
      </c>
      <c r="M188" s="48">
        <v>42481</v>
      </c>
      <c r="N188" s="57"/>
      <c r="O188" s="57"/>
      <c r="P188" s="60"/>
      <c r="Q188" s="39">
        <f t="shared" si="8"/>
        <v>45</v>
      </c>
      <c r="R188" s="55">
        <v>42461</v>
      </c>
      <c r="S188" s="84">
        <v>0.98</v>
      </c>
    </row>
    <row r="189" spans="2:19" x14ac:dyDescent="0.2">
      <c r="B189" s="27" t="s">
        <v>37</v>
      </c>
      <c r="C189" s="28" t="s">
        <v>38</v>
      </c>
      <c r="D189" s="29" t="s">
        <v>391</v>
      </c>
      <c r="E189" s="58" t="s">
        <v>392</v>
      </c>
      <c r="F189" s="59">
        <v>15</v>
      </c>
      <c r="G189" s="31"/>
      <c r="H189" s="50">
        <v>42479</v>
      </c>
      <c r="I189" s="88" t="str">
        <f t="shared" si="6"/>
        <v>avril</v>
      </c>
      <c r="J189" s="51"/>
      <c r="K189" s="65">
        <f t="shared" si="7"/>
        <v>42486</v>
      </c>
      <c r="L189" s="35" t="s">
        <v>18</v>
      </c>
      <c r="M189" s="48">
        <v>42488</v>
      </c>
      <c r="N189" s="57"/>
      <c r="O189" s="57"/>
      <c r="P189" s="60"/>
      <c r="Q189" s="39">
        <f t="shared" si="8"/>
        <v>45</v>
      </c>
      <c r="R189" s="55">
        <v>42461</v>
      </c>
      <c r="S189" s="84">
        <v>0.57999999999999996</v>
      </c>
    </row>
    <row r="190" spans="2:19" x14ac:dyDescent="0.2">
      <c r="B190" s="27" t="s">
        <v>37</v>
      </c>
      <c r="C190" s="28" t="s">
        <v>38</v>
      </c>
      <c r="D190" s="29" t="s">
        <v>393</v>
      </c>
      <c r="E190" s="58" t="s">
        <v>394</v>
      </c>
      <c r="F190" s="59">
        <v>10</v>
      </c>
      <c r="G190" s="31"/>
      <c r="H190" s="50">
        <v>42479</v>
      </c>
      <c r="I190" s="88" t="str">
        <f t="shared" si="6"/>
        <v>avril</v>
      </c>
      <c r="J190" s="51"/>
      <c r="K190" s="65">
        <f t="shared" si="7"/>
        <v>42486</v>
      </c>
      <c r="L190" s="35" t="s">
        <v>18</v>
      </c>
      <c r="M190" s="48">
        <v>42489</v>
      </c>
      <c r="N190" s="57"/>
      <c r="O190" s="57"/>
      <c r="P190" s="60"/>
      <c r="Q190" s="39">
        <f t="shared" si="8"/>
        <v>45</v>
      </c>
      <c r="R190" s="55">
        <v>42461</v>
      </c>
      <c r="S190" s="84">
        <v>0.85</v>
      </c>
    </row>
    <row r="191" spans="2:19" x14ac:dyDescent="0.2">
      <c r="B191" s="27" t="s">
        <v>37</v>
      </c>
      <c r="C191" s="28" t="s">
        <v>38</v>
      </c>
      <c r="D191" s="29" t="s">
        <v>395</v>
      </c>
      <c r="E191" s="58" t="s">
        <v>396</v>
      </c>
      <c r="F191" s="59">
        <v>6</v>
      </c>
      <c r="G191" s="31"/>
      <c r="H191" s="50">
        <v>42479</v>
      </c>
      <c r="I191" s="88" t="str">
        <f t="shared" si="6"/>
        <v>avril</v>
      </c>
      <c r="J191" s="51"/>
      <c r="K191" s="65">
        <f t="shared" si="7"/>
        <v>42486</v>
      </c>
      <c r="L191" s="35" t="s">
        <v>18</v>
      </c>
      <c r="M191" s="48">
        <v>42489</v>
      </c>
      <c r="N191" s="57"/>
      <c r="O191" s="57"/>
      <c r="P191" s="60"/>
      <c r="Q191" s="39">
        <f t="shared" si="8"/>
        <v>45</v>
      </c>
      <c r="R191" s="55">
        <v>42461</v>
      </c>
      <c r="S191" s="84">
        <v>0.79</v>
      </c>
    </row>
    <row r="192" spans="2:19" x14ac:dyDescent="0.2">
      <c r="B192" s="27" t="s">
        <v>37</v>
      </c>
      <c r="C192" s="28" t="s">
        <v>38</v>
      </c>
      <c r="D192" s="29" t="s">
        <v>397</v>
      </c>
      <c r="E192" s="58" t="s">
        <v>398</v>
      </c>
      <c r="F192" s="59">
        <v>8</v>
      </c>
      <c r="G192" s="31"/>
      <c r="H192" s="50">
        <v>42479</v>
      </c>
      <c r="I192" s="88" t="str">
        <f t="shared" si="6"/>
        <v>avril</v>
      </c>
      <c r="J192" s="51"/>
      <c r="K192" s="65">
        <f t="shared" si="7"/>
        <v>42486</v>
      </c>
      <c r="L192" s="35" t="s">
        <v>18</v>
      </c>
      <c r="M192" s="48">
        <v>42488</v>
      </c>
      <c r="N192" s="57"/>
      <c r="O192" s="57"/>
      <c r="P192" s="60"/>
      <c r="Q192" s="39">
        <f t="shared" si="8"/>
        <v>45</v>
      </c>
      <c r="R192" s="55">
        <v>42461</v>
      </c>
      <c r="S192" s="84">
        <v>0.96</v>
      </c>
    </row>
    <row r="193" spans="2:19" x14ac:dyDescent="0.2">
      <c r="B193" s="27" t="s">
        <v>37</v>
      </c>
      <c r="C193" s="28" t="s">
        <v>38</v>
      </c>
      <c r="D193" s="29" t="s">
        <v>399</v>
      </c>
      <c r="E193" s="58" t="s">
        <v>400</v>
      </c>
      <c r="F193" s="59">
        <v>17</v>
      </c>
      <c r="G193" s="31"/>
      <c r="H193" s="50">
        <v>42479</v>
      </c>
      <c r="I193" s="88" t="str">
        <f t="shared" si="6"/>
        <v>avril</v>
      </c>
      <c r="J193" s="51"/>
      <c r="K193" s="65">
        <f t="shared" si="7"/>
        <v>42486</v>
      </c>
      <c r="L193" s="35" t="s">
        <v>18</v>
      </c>
      <c r="M193" s="48">
        <v>42488</v>
      </c>
      <c r="N193" s="57"/>
      <c r="O193" s="57"/>
      <c r="P193" s="60"/>
      <c r="Q193" s="39">
        <f t="shared" si="8"/>
        <v>45</v>
      </c>
      <c r="R193" s="55">
        <v>42461</v>
      </c>
      <c r="S193" s="84">
        <v>0.85</v>
      </c>
    </row>
    <row r="194" spans="2:19" x14ac:dyDescent="0.2">
      <c r="B194" s="27" t="s">
        <v>14</v>
      </c>
      <c r="C194" s="28" t="s">
        <v>401</v>
      </c>
      <c r="D194" s="29" t="s">
        <v>402</v>
      </c>
      <c r="E194" s="58" t="s">
        <v>403</v>
      </c>
      <c r="F194" s="59">
        <v>25</v>
      </c>
      <c r="G194" s="31"/>
      <c r="H194" s="50">
        <v>42479</v>
      </c>
      <c r="I194" s="88" t="str">
        <f t="shared" si="6"/>
        <v>avril</v>
      </c>
      <c r="J194" s="51"/>
      <c r="K194" s="65">
        <f t="shared" si="7"/>
        <v>42486</v>
      </c>
      <c r="L194" s="35" t="s">
        <v>18</v>
      </c>
      <c r="M194" s="48">
        <v>42486</v>
      </c>
      <c r="N194" s="57"/>
      <c r="O194" s="57"/>
      <c r="P194" s="60"/>
      <c r="Q194" s="39">
        <f t="shared" si="8"/>
        <v>70</v>
      </c>
      <c r="R194" s="55">
        <v>42461</v>
      </c>
      <c r="S194" s="84">
        <v>0.95</v>
      </c>
    </row>
    <row r="195" spans="2:19" x14ac:dyDescent="0.2">
      <c r="B195" s="27" t="s">
        <v>14</v>
      </c>
      <c r="C195" s="28" t="s">
        <v>404</v>
      </c>
      <c r="D195" s="29" t="s">
        <v>405</v>
      </c>
      <c r="E195" s="58" t="s">
        <v>406</v>
      </c>
      <c r="F195" s="59">
        <v>32</v>
      </c>
      <c r="G195" s="31"/>
      <c r="H195" s="50">
        <v>42479</v>
      </c>
      <c r="I195" s="88" t="str">
        <f t="shared" si="6"/>
        <v>avril</v>
      </c>
      <c r="J195" s="51"/>
      <c r="K195" s="65">
        <f t="shared" si="7"/>
        <v>42486</v>
      </c>
      <c r="L195" s="35" t="s">
        <v>18</v>
      </c>
      <c r="M195" s="48">
        <v>42486</v>
      </c>
      <c r="N195" s="57"/>
      <c r="O195" s="57"/>
      <c r="P195" s="60"/>
      <c r="Q195" s="39">
        <f t="shared" si="8"/>
        <v>70</v>
      </c>
      <c r="R195" s="55">
        <v>42461</v>
      </c>
      <c r="S195" s="84">
        <v>0.88</v>
      </c>
    </row>
    <row r="196" spans="2:19" x14ac:dyDescent="0.2">
      <c r="B196" s="27" t="s">
        <v>37</v>
      </c>
      <c r="C196" s="28" t="s">
        <v>38</v>
      </c>
      <c r="D196" s="29" t="s">
        <v>407</v>
      </c>
      <c r="E196" s="58" t="s">
        <v>408</v>
      </c>
      <c r="F196" s="59">
        <v>8</v>
      </c>
      <c r="G196" s="31"/>
      <c r="H196" s="50">
        <v>42480</v>
      </c>
      <c r="I196" s="88" t="str">
        <f t="shared" si="6"/>
        <v>avril</v>
      </c>
      <c r="J196" s="51"/>
      <c r="K196" s="65">
        <f t="shared" si="7"/>
        <v>42487</v>
      </c>
      <c r="L196" s="35" t="s">
        <v>18</v>
      </c>
      <c r="M196" s="48">
        <v>42493</v>
      </c>
      <c r="N196" s="57"/>
      <c r="O196" s="57"/>
      <c r="P196" s="60"/>
      <c r="Q196" s="39">
        <f t="shared" si="8"/>
        <v>45</v>
      </c>
      <c r="R196" s="55">
        <v>42461</v>
      </c>
      <c r="S196" s="84">
        <v>0.44</v>
      </c>
    </row>
    <row r="197" spans="2:19" x14ac:dyDescent="0.2">
      <c r="B197" s="27" t="s">
        <v>37</v>
      </c>
      <c r="C197" s="28" t="s">
        <v>38</v>
      </c>
      <c r="D197" s="29" t="s">
        <v>409</v>
      </c>
      <c r="E197" s="58" t="s">
        <v>410</v>
      </c>
      <c r="F197" s="59">
        <v>4</v>
      </c>
      <c r="G197" s="31"/>
      <c r="H197" s="50">
        <v>42480</v>
      </c>
      <c r="I197" s="88" t="str">
        <f t="shared" ref="I197:I260" si="9">CHOOSE(MONTH(H197),"janvier","février","mars","avril","mai","juin","juillet","aout","septembre","octobre","novembre","décembre")</f>
        <v>avril</v>
      </c>
      <c r="J197" s="51"/>
      <c r="K197" s="65">
        <f t="shared" si="7"/>
        <v>42487</v>
      </c>
      <c r="L197" s="35" t="s">
        <v>18</v>
      </c>
      <c r="M197" s="48">
        <v>42489</v>
      </c>
      <c r="N197" s="57"/>
      <c r="O197" s="57"/>
      <c r="P197" s="60"/>
      <c r="Q197" s="39">
        <f t="shared" si="8"/>
        <v>45</v>
      </c>
      <c r="R197" s="55">
        <v>42461</v>
      </c>
      <c r="S197" s="84">
        <v>0.57999999999999996</v>
      </c>
    </row>
    <row r="198" spans="2:19" x14ac:dyDescent="0.2">
      <c r="B198" s="27" t="s">
        <v>37</v>
      </c>
      <c r="C198" s="28" t="s">
        <v>38</v>
      </c>
      <c r="D198" s="29" t="s">
        <v>411</v>
      </c>
      <c r="E198" s="58" t="s">
        <v>412</v>
      </c>
      <c r="F198" s="59">
        <v>12</v>
      </c>
      <c r="G198" s="31"/>
      <c r="H198" s="50">
        <v>42480</v>
      </c>
      <c r="I198" s="88" t="str">
        <f t="shared" si="9"/>
        <v>avril</v>
      </c>
      <c r="J198" s="51"/>
      <c r="K198" s="65">
        <f t="shared" ref="K198:K260" si="10">H198+7</f>
        <v>42487</v>
      </c>
      <c r="L198" s="35" t="s">
        <v>18</v>
      </c>
      <c r="M198" s="48">
        <v>42492</v>
      </c>
      <c r="N198" s="57"/>
      <c r="O198" s="57"/>
      <c r="P198" s="60"/>
      <c r="Q198" s="39">
        <f t="shared" si="8"/>
        <v>45</v>
      </c>
      <c r="R198" s="55">
        <v>42461</v>
      </c>
      <c r="S198" s="84">
        <v>0.99</v>
      </c>
    </row>
    <row r="199" spans="2:19" x14ac:dyDescent="0.2">
      <c r="B199" s="27" t="s">
        <v>37</v>
      </c>
      <c r="C199" s="28" t="s">
        <v>38</v>
      </c>
      <c r="D199" s="29" t="s">
        <v>413</v>
      </c>
      <c r="E199" s="58" t="s">
        <v>414</v>
      </c>
      <c r="F199" s="59">
        <v>13</v>
      </c>
      <c r="G199" s="31"/>
      <c r="H199" s="50">
        <v>42480</v>
      </c>
      <c r="I199" s="88" t="str">
        <f t="shared" si="9"/>
        <v>avril</v>
      </c>
      <c r="J199" s="51"/>
      <c r="K199" s="65">
        <f t="shared" si="10"/>
        <v>42487</v>
      </c>
      <c r="L199" s="35" t="s">
        <v>18</v>
      </c>
      <c r="M199" s="48">
        <v>42489</v>
      </c>
      <c r="N199" s="57"/>
      <c r="O199" s="57"/>
      <c r="P199" s="60"/>
      <c r="Q199" s="39">
        <f t="shared" si="8"/>
        <v>45</v>
      </c>
      <c r="R199" s="55">
        <v>42461</v>
      </c>
      <c r="S199" s="84">
        <v>1</v>
      </c>
    </row>
    <row r="200" spans="2:19" x14ac:dyDescent="0.2">
      <c r="B200" s="27" t="s">
        <v>37</v>
      </c>
      <c r="C200" s="28" t="s">
        <v>38</v>
      </c>
      <c r="D200" s="29" t="s">
        <v>415</v>
      </c>
      <c r="E200" s="58" t="s">
        <v>416</v>
      </c>
      <c r="F200" s="59">
        <v>7</v>
      </c>
      <c r="G200" s="31"/>
      <c r="H200" s="50">
        <v>42480</v>
      </c>
      <c r="I200" s="88" t="str">
        <f t="shared" si="9"/>
        <v>avril</v>
      </c>
      <c r="J200" s="51"/>
      <c r="K200" s="65">
        <f t="shared" si="10"/>
        <v>42487</v>
      </c>
      <c r="L200" s="35" t="s">
        <v>18</v>
      </c>
      <c r="M200" s="48">
        <v>42488</v>
      </c>
      <c r="N200" s="57"/>
      <c r="O200" s="57"/>
      <c r="P200" s="60"/>
      <c r="Q200" s="39">
        <f t="shared" si="8"/>
        <v>45</v>
      </c>
      <c r="R200" s="55">
        <v>42461</v>
      </c>
      <c r="S200" s="84">
        <v>0.48</v>
      </c>
    </row>
    <row r="201" spans="2:19" x14ac:dyDescent="0.2">
      <c r="B201" s="27" t="s">
        <v>14</v>
      </c>
      <c r="C201" s="28" t="s">
        <v>354</v>
      </c>
      <c r="D201" s="29" t="s">
        <v>417</v>
      </c>
      <c r="E201" s="58" t="s">
        <v>418</v>
      </c>
      <c r="F201" s="59">
        <v>15</v>
      </c>
      <c r="G201" s="31"/>
      <c r="H201" s="50">
        <v>42480</v>
      </c>
      <c r="I201" s="88" t="str">
        <f t="shared" si="9"/>
        <v>avril</v>
      </c>
      <c r="J201" s="51"/>
      <c r="K201" s="65">
        <f t="shared" si="10"/>
        <v>42487</v>
      </c>
      <c r="L201" s="35" t="s">
        <v>18</v>
      </c>
      <c r="M201" s="48">
        <v>42489</v>
      </c>
      <c r="N201" s="57"/>
      <c r="O201" s="57"/>
      <c r="P201" s="60"/>
      <c r="Q201" s="39">
        <f t="shared" si="8"/>
        <v>45</v>
      </c>
      <c r="R201" s="55"/>
      <c r="S201" s="84">
        <v>0.57999999999999996</v>
      </c>
    </row>
    <row r="202" spans="2:19" x14ac:dyDescent="0.2">
      <c r="B202" s="27" t="s">
        <v>37</v>
      </c>
      <c r="C202" s="28" t="s">
        <v>38</v>
      </c>
      <c r="D202" s="29" t="s">
        <v>253</v>
      </c>
      <c r="E202" s="58" t="s">
        <v>254</v>
      </c>
      <c r="F202" s="59">
        <v>6</v>
      </c>
      <c r="G202" s="31"/>
      <c r="H202" s="50">
        <v>42480</v>
      </c>
      <c r="I202" s="88" t="str">
        <f t="shared" si="9"/>
        <v>avril</v>
      </c>
      <c r="J202" s="51"/>
      <c r="K202" s="65">
        <f t="shared" si="10"/>
        <v>42487</v>
      </c>
      <c r="L202" s="35" t="s">
        <v>18</v>
      </c>
      <c r="M202" s="48">
        <v>42481</v>
      </c>
      <c r="N202" s="57"/>
      <c r="O202" s="57"/>
      <c r="P202" s="60"/>
      <c r="Q202" s="39">
        <f t="shared" si="8"/>
        <v>45</v>
      </c>
      <c r="R202" s="55">
        <v>42461</v>
      </c>
      <c r="S202" s="84">
        <v>0.99</v>
      </c>
    </row>
    <row r="203" spans="2:19" x14ac:dyDescent="0.2">
      <c r="B203" s="27" t="s">
        <v>14</v>
      </c>
      <c r="C203" s="28" t="s">
        <v>354</v>
      </c>
      <c r="D203" s="29" t="s">
        <v>419</v>
      </c>
      <c r="E203" s="58" t="s">
        <v>420</v>
      </c>
      <c r="F203" s="59">
        <v>57</v>
      </c>
      <c r="G203" s="31"/>
      <c r="H203" s="50">
        <v>42488</v>
      </c>
      <c r="I203" s="88" t="str">
        <f t="shared" si="9"/>
        <v>avril</v>
      </c>
      <c r="J203" s="51"/>
      <c r="K203" s="65">
        <f t="shared" si="10"/>
        <v>42495</v>
      </c>
      <c r="L203" s="35" t="s">
        <v>18</v>
      </c>
      <c r="M203" s="48">
        <v>42496</v>
      </c>
      <c r="N203" s="57"/>
      <c r="O203" s="57"/>
      <c r="P203" s="60"/>
      <c r="Q203" s="39">
        <f t="shared" si="8"/>
        <v>95</v>
      </c>
      <c r="R203" s="55"/>
      <c r="S203" s="84">
        <v>0.88</v>
      </c>
    </row>
    <row r="204" spans="2:19" x14ac:dyDescent="0.2">
      <c r="B204" s="27" t="s">
        <v>14</v>
      </c>
      <c r="C204" s="28" t="s">
        <v>354</v>
      </c>
      <c r="D204" s="29" t="s">
        <v>421</v>
      </c>
      <c r="E204" s="58" t="s">
        <v>422</v>
      </c>
      <c r="F204" s="59">
        <v>52</v>
      </c>
      <c r="G204" s="31"/>
      <c r="H204" s="50">
        <v>42488</v>
      </c>
      <c r="I204" s="88" t="str">
        <f t="shared" si="9"/>
        <v>avril</v>
      </c>
      <c r="J204" s="51"/>
      <c r="K204" s="65">
        <f t="shared" si="10"/>
        <v>42495</v>
      </c>
      <c r="L204" s="35" t="s">
        <v>18</v>
      </c>
      <c r="M204" s="48">
        <v>42496</v>
      </c>
      <c r="N204" s="57"/>
      <c r="O204" s="57"/>
      <c r="P204" s="60"/>
      <c r="Q204" s="39">
        <f t="shared" si="8"/>
        <v>95</v>
      </c>
      <c r="R204" s="55"/>
      <c r="S204" s="84">
        <v>0.98</v>
      </c>
    </row>
    <row r="205" spans="2:19" x14ac:dyDescent="0.2">
      <c r="B205" s="27" t="s">
        <v>14</v>
      </c>
      <c r="C205" s="28" t="s">
        <v>66</v>
      </c>
      <c r="D205" s="29" t="s">
        <v>423</v>
      </c>
      <c r="E205" s="58" t="s">
        <v>424</v>
      </c>
      <c r="F205" s="59">
        <v>15</v>
      </c>
      <c r="G205" s="31"/>
      <c r="H205" s="50">
        <v>42488</v>
      </c>
      <c r="I205" s="88" t="str">
        <f t="shared" si="9"/>
        <v>avril</v>
      </c>
      <c r="J205" s="51"/>
      <c r="K205" s="65">
        <f t="shared" si="10"/>
        <v>42495</v>
      </c>
      <c r="L205" s="35" t="s">
        <v>18</v>
      </c>
      <c r="M205" s="48">
        <v>42499</v>
      </c>
      <c r="N205" s="57"/>
      <c r="O205" s="57"/>
      <c r="P205" s="60"/>
      <c r="Q205" s="39">
        <f t="shared" si="8"/>
        <v>45</v>
      </c>
      <c r="R205" s="55"/>
      <c r="S205" s="84">
        <v>0.95</v>
      </c>
    </row>
    <row r="206" spans="2:19" x14ac:dyDescent="0.2">
      <c r="B206" s="27" t="s">
        <v>14</v>
      </c>
      <c r="C206" s="28" t="s">
        <v>66</v>
      </c>
      <c r="D206" s="29" t="s">
        <v>425</v>
      </c>
      <c r="E206" s="58" t="s">
        <v>426</v>
      </c>
      <c r="F206" s="59">
        <v>9</v>
      </c>
      <c r="G206" s="31"/>
      <c r="H206" s="50">
        <v>42488</v>
      </c>
      <c r="I206" s="88" t="str">
        <f t="shared" si="9"/>
        <v>avril</v>
      </c>
      <c r="J206" s="51"/>
      <c r="K206" s="65">
        <f t="shared" si="10"/>
        <v>42495</v>
      </c>
      <c r="L206" s="35" t="s">
        <v>18</v>
      </c>
      <c r="M206" s="48">
        <v>42499</v>
      </c>
      <c r="N206" s="57"/>
      <c r="O206" s="57"/>
      <c r="P206" s="60"/>
      <c r="Q206" s="39">
        <f t="shared" si="8"/>
        <v>45</v>
      </c>
      <c r="R206" s="55"/>
      <c r="S206" s="84">
        <v>1</v>
      </c>
    </row>
    <row r="207" spans="2:19" x14ac:dyDescent="0.2">
      <c r="B207" s="27" t="s">
        <v>14</v>
      </c>
      <c r="C207" s="28" t="s">
        <v>66</v>
      </c>
      <c r="D207" s="29" t="s">
        <v>427</v>
      </c>
      <c r="E207" s="58" t="s">
        <v>428</v>
      </c>
      <c r="F207" s="59">
        <v>6</v>
      </c>
      <c r="G207" s="31"/>
      <c r="H207" s="50">
        <v>42488</v>
      </c>
      <c r="I207" s="88" t="str">
        <f t="shared" si="9"/>
        <v>avril</v>
      </c>
      <c r="J207" s="51"/>
      <c r="K207" s="65">
        <f t="shared" si="10"/>
        <v>42495</v>
      </c>
      <c r="L207" s="35" t="s">
        <v>18</v>
      </c>
      <c r="M207" s="48">
        <v>42496</v>
      </c>
      <c r="N207" s="57"/>
      <c r="O207" s="57"/>
      <c r="P207" s="60"/>
      <c r="Q207" s="39">
        <f t="shared" si="8"/>
        <v>45</v>
      </c>
      <c r="R207" s="55"/>
      <c r="S207" s="84">
        <v>0.89</v>
      </c>
    </row>
    <row r="208" spans="2:19" x14ac:dyDescent="0.2">
      <c r="B208" s="27" t="s">
        <v>14</v>
      </c>
      <c r="C208" s="28" t="s">
        <v>66</v>
      </c>
      <c r="D208" s="29" t="s">
        <v>429</v>
      </c>
      <c r="E208" s="58" t="s">
        <v>430</v>
      </c>
      <c r="F208" s="59">
        <v>14</v>
      </c>
      <c r="G208" s="31"/>
      <c r="H208" s="50">
        <v>42488</v>
      </c>
      <c r="I208" s="88" t="str">
        <f t="shared" si="9"/>
        <v>avril</v>
      </c>
      <c r="J208" s="51"/>
      <c r="K208" s="65">
        <f t="shared" si="10"/>
        <v>42495</v>
      </c>
      <c r="L208" s="35" t="s">
        <v>18</v>
      </c>
      <c r="M208" s="48">
        <v>42496</v>
      </c>
      <c r="N208" s="57"/>
      <c r="O208" s="57"/>
      <c r="P208" s="60"/>
      <c r="Q208" s="39">
        <f t="shared" si="8"/>
        <v>45</v>
      </c>
      <c r="R208" s="55"/>
      <c r="S208" s="84">
        <v>0.98</v>
      </c>
    </row>
    <row r="209" spans="2:19" x14ac:dyDescent="0.2">
      <c r="B209" s="27" t="s">
        <v>14</v>
      </c>
      <c r="C209" s="28" t="s">
        <v>66</v>
      </c>
      <c r="D209" s="29" t="s">
        <v>431</v>
      </c>
      <c r="E209" s="58" t="s">
        <v>432</v>
      </c>
      <c r="F209" s="59">
        <v>4</v>
      </c>
      <c r="G209" s="31"/>
      <c r="H209" s="50">
        <v>42488</v>
      </c>
      <c r="I209" s="88" t="str">
        <f t="shared" si="9"/>
        <v>avril</v>
      </c>
      <c r="J209" s="51"/>
      <c r="K209" s="65">
        <f t="shared" si="10"/>
        <v>42495</v>
      </c>
      <c r="L209" s="35" t="s">
        <v>18</v>
      </c>
      <c r="M209" s="48">
        <v>42496</v>
      </c>
      <c r="N209" s="57"/>
      <c r="O209" s="57"/>
      <c r="P209" s="60"/>
      <c r="Q209" s="39">
        <f t="shared" si="8"/>
        <v>45</v>
      </c>
      <c r="R209" s="55"/>
      <c r="S209" s="84">
        <v>0.97</v>
      </c>
    </row>
    <row r="210" spans="2:19" x14ac:dyDescent="0.2">
      <c r="B210" s="27" t="s">
        <v>14</v>
      </c>
      <c r="C210" s="28" t="s">
        <v>66</v>
      </c>
      <c r="D210" s="29" t="s">
        <v>433</v>
      </c>
      <c r="E210" s="58" t="s">
        <v>434</v>
      </c>
      <c r="F210" s="59">
        <v>8</v>
      </c>
      <c r="G210" s="31"/>
      <c r="H210" s="50">
        <v>42495</v>
      </c>
      <c r="I210" s="88" t="str">
        <f t="shared" si="9"/>
        <v>mai</v>
      </c>
      <c r="J210" s="51"/>
      <c r="K210" s="65">
        <f t="shared" si="10"/>
        <v>42502</v>
      </c>
      <c r="L210" s="35" t="s">
        <v>18</v>
      </c>
      <c r="M210" s="48">
        <v>42502</v>
      </c>
      <c r="N210" s="57"/>
      <c r="O210" s="57"/>
      <c r="P210" s="60"/>
      <c r="Q210" s="39">
        <f t="shared" si="8"/>
        <v>45</v>
      </c>
      <c r="R210" s="55"/>
      <c r="S210" s="84">
        <v>0.57999999999999996</v>
      </c>
    </row>
    <row r="211" spans="2:19" x14ac:dyDescent="0.2">
      <c r="B211" s="27" t="s">
        <v>14</v>
      </c>
      <c r="C211" s="28" t="s">
        <v>66</v>
      </c>
      <c r="D211" s="29" t="s">
        <v>435</v>
      </c>
      <c r="E211" s="58" t="s">
        <v>436</v>
      </c>
      <c r="F211" s="59">
        <v>5</v>
      </c>
      <c r="G211" s="31"/>
      <c r="H211" s="50">
        <v>42495</v>
      </c>
      <c r="I211" s="88" t="str">
        <f t="shared" si="9"/>
        <v>mai</v>
      </c>
      <c r="J211" s="51"/>
      <c r="K211" s="65">
        <f t="shared" si="10"/>
        <v>42502</v>
      </c>
      <c r="L211" s="35" t="s">
        <v>18</v>
      </c>
      <c r="M211" s="48">
        <v>42502</v>
      </c>
      <c r="N211" s="57"/>
      <c r="O211" s="57"/>
      <c r="P211" s="60"/>
      <c r="Q211" s="39">
        <f t="shared" si="8"/>
        <v>45</v>
      </c>
      <c r="R211" s="55"/>
      <c r="S211" s="84">
        <v>0.98</v>
      </c>
    </row>
    <row r="212" spans="2:19" x14ac:dyDescent="0.2">
      <c r="B212" s="27" t="s">
        <v>14</v>
      </c>
      <c r="C212" s="28" t="s">
        <v>66</v>
      </c>
      <c r="D212" s="29" t="s">
        <v>437</v>
      </c>
      <c r="E212" s="58" t="s">
        <v>438</v>
      </c>
      <c r="F212" s="59">
        <v>15</v>
      </c>
      <c r="G212" s="31"/>
      <c r="H212" s="50">
        <v>42495</v>
      </c>
      <c r="I212" s="88" t="str">
        <f t="shared" si="9"/>
        <v>mai</v>
      </c>
      <c r="J212" s="51"/>
      <c r="K212" s="65">
        <f t="shared" si="10"/>
        <v>42502</v>
      </c>
      <c r="L212" s="35" t="s">
        <v>18</v>
      </c>
      <c r="M212" s="48">
        <v>42502</v>
      </c>
      <c r="N212" s="57"/>
      <c r="O212" s="57"/>
      <c r="P212" s="60"/>
      <c r="Q212" s="39">
        <f t="shared" si="8"/>
        <v>45</v>
      </c>
      <c r="R212" s="55"/>
      <c r="S212" s="84">
        <v>0.57999999999999996</v>
      </c>
    </row>
    <row r="213" spans="2:19" x14ac:dyDescent="0.2">
      <c r="B213" s="27" t="s">
        <v>14</v>
      </c>
      <c r="C213" s="28" t="s">
        <v>66</v>
      </c>
      <c r="D213" s="29" t="s">
        <v>439</v>
      </c>
      <c r="E213" s="58" t="s">
        <v>440</v>
      </c>
      <c r="F213" s="59">
        <v>9</v>
      </c>
      <c r="G213" s="31"/>
      <c r="H213" s="50">
        <v>42495</v>
      </c>
      <c r="I213" s="88" t="str">
        <f t="shared" si="9"/>
        <v>mai</v>
      </c>
      <c r="J213" s="51"/>
      <c r="K213" s="65">
        <f t="shared" si="10"/>
        <v>42502</v>
      </c>
      <c r="L213" s="35" t="s">
        <v>18</v>
      </c>
      <c r="M213" s="48">
        <v>42502</v>
      </c>
      <c r="N213" s="57"/>
      <c r="O213" s="57"/>
      <c r="P213" s="60"/>
      <c r="Q213" s="39">
        <f t="shared" si="8"/>
        <v>45</v>
      </c>
      <c r="R213" s="55"/>
      <c r="S213" s="84">
        <v>0.85</v>
      </c>
    </row>
    <row r="214" spans="2:19" x14ac:dyDescent="0.2">
      <c r="B214" s="27" t="s">
        <v>14</v>
      </c>
      <c r="C214" s="28" t="s">
        <v>66</v>
      </c>
      <c r="D214" s="29" t="s">
        <v>441</v>
      </c>
      <c r="E214" s="58" t="s">
        <v>442</v>
      </c>
      <c r="F214" s="59">
        <v>8</v>
      </c>
      <c r="G214" s="31"/>
      <c r="H214" s="50">
        <v>42495</v>
      </c>
      <c r="I214" s="88" t="str">
        <f t="shared" si="9"/>
        <v>mai</v>
      </c>
      <c r="J214" s="51"/>
      <c r="K214" s="65">
        <f t="shared" si="10"/>
        <v>42502</v>
      </c>
      <c r="L214" s="35" t="s">
        <v>18</v>
      </c>
      <c r="M214" s="48">
        <v>42502</v>
      </c>
      <c r="N214" s="57"/>
      <c r="O214" s="57"/>
      <c r="P214" s="60"/>
      <c r="Q214" s="39">
        <f t="shared" si="8"/>
        <v>45</v>
      </c>
      <c r="R214" s="55"/>
      <c r="S214" s="84">
        <v>0.79</v>
      </c>
    </row>
    <row r="215" spans="2:19" x14ac:dyDescent="0.2">
      <c r="B215" s="27" t="s">
        <v>14</v>
      </c>
      <c r="C215" s="28" t="s">
        <v>66</v>
      </c>
      <c r="D215" s="29" t="s">
        <v>443</v>
      </c>
      <c r="E215" s="58" t="s">
        <v>444</v>
      </c>
      <c r="F215" s="59">
        <v>43</v>
      </c>
      <c r="G215" s="31"/>
      <c r="H215" s="50">
        <v>42495</v>
      </c>
      <c r="I215" s="88" t="str">
        <f t="shared" si="9"/>
        <v>mai</v>
      </c>
      <c r="J215" s="51"/>
      <c r="K215" s="65">
        <f t="shared" si="10"/>
        <v>42502</v>
      </c>
      <c r="L215" s="35" t="s">
        <v>18</v>
      </c>
      <c r="M215" s="48">
        <v>42502</v>
      </c>
      <c r="N215" s="57"/>
      <c r="O215" s="57"/>
      <c r="P215" s="60"/>
      <c r="Q215" s="39">
        <f t="shared" si="8"/>
        <v>70</v>
      </c>
      <c r="R215" s="55"/>
      <c r="S215" s="84">
        <v>0.96</v>
      </c>
    </row>
    <row r="216" spans="2:19" x14ac:dyDescent="0.2">
      <c r="B216" s="27" t="s">
        <v>14</v>
      </c>
      <c r="C216" s="28" t="s">
        <v>66</v>
      </c>
      <c r="D216" s="29" t="s">
        <v>445</v>
      </c>
      <c r="E216" s="58" t="s">
        <v>446</v>
      </c>
      <c r="F216" s="59">
        <v>6</v>
      </c>
      <c r="G216" s="31"/>
      <c r="H216" s="50">
        <v>42495</v>
      </c>
      <c r="I216" s="88" t="str">
        <f t="shared" si="9"/>
        <v>mai</v>
      </c>
      <c r="J216" s="51"/>
      <c r="K216" s="65">
        <f t="shared" si="10"/>
        <v>42502</v>
      </c>
      <c r="L216" s="35" t="s">
        <v>18</v>
      </c>
      <c r="M216" s="48">
        <v>42502</v>
      </c>
      <c r="N216" s="57"/>
      <c r="O216" s="57"/>
      <c r="P216" s="60"/>
      <c r="Q216" s="39">
        <f t="shared" si="8"/>
        <v>45</v>
      </c>
      <c r="R216" s="55"/>
      <c r="S216" s="84">
        <v>0.85</v>
      </c>
    </row>
    <row r="217" spans="2:19" x14ac:dyDescent="0.2">
      <c r="B217" s="27" t="s">
        <v>14</v>
      </c>
      <c r="C217" s="28" t="s">
        <v>66</v>
      </c>
      <c r="D217" s="29" t="s">
        <v>447</v>
      </c>
      <c r="E217" s="58" t="s">
        <v>448</v>
      </c>
      <c r="F217" s="59">
        <v>161</v>
      </c>
      <c r="G217" s="31"/>
      <c r="H217" s="50">
        <v>42495</v>
      </c>
      <c r="I217" s="88" t="str">
        <f t="shared" si="9"/>
        <v>mai</v>
      </c>
      <c r="J217" s="51"/>
      <c r="K217" s="65">
        <f t="shared" si="10"/>
        <v>42502</v>
      </c>
      <c r="L217" s="35" t="s">
        <v>18</v>
      </c>
      <c r="M217" s="48">
        <v>42503</v>
      </c>
      <c r="N217" s="57"/>
      <c r="O217" s="57"/>
      <c r="P217" s="60"/>
      <c r="Q217" s="39">
        <f t="shared" si="8"/>
        <v>120</v>
      </c>
      <c r="R217" s="55"/>
      <c r="S217" s="84">
        <v>0.95</v>
      </c>
    </row>
    <row r="218" spans="2:19" x14ac:dyDescent="0.2">
      <c r="B218" s="27" t="s">
        <v>14</v>
      </c>
      <c r="C218" s="28" t="s">
        <v>354</v>
      </c>
      <c r="D218" s="29" t="s">
        <v>449</v>
      </c>
      <c r="E218" s="58" t="s">
        <v>450</v>
      </c>
      <c r="F218" s="59">
        <v>33</v>
      </c>
      <c r="G218" s="31"/>
      <c r="H218" s="50">
        <v>42495</v>
      </c>
      <c r="I218" s="88" t="str">
        <f t="shared" si="9"/>
        <v>mai</v>
      </c>
      <c r="J218" s="51"/>
      <c r="K218" s="65">
        <f t="shared" si="10"/>
        <v>42502</v>
      </c>
      <c r="L218" s="35" t="s">
        <v>18</v>
      </c>
      <c r="M218" s="48">
        <v>42503</v>
      </c>
      <c r="N218" s="57"/>
      <c r="O218" s="57"/>
      <c r="P218" s="60"/>
      <c r="Q218" s="39">
        <f t="shared" si="8"/>
        <v>70</v>
      </c>
      <c r="R218" s="55"/>
      <c r="S218" s="84">
        <v>0.88</v>
      </c>
    </row>
    <row r="219" spans="2:19" x14ac:dyDescent="0.2">
      <c r="B219" s="27" t="s">
        <v>37</v>
      </c>
      <c r="C219" s="28" t="s">
        <v>38</v>
      </c>
      <c r="D219" s="29" t="s">
        <v>451</v>
      </c>
      <c r="E219" s="58" t="s">
        <v>452</v>
      </c>
      <c r="F219" s="59">
        <v>11</v>
      </c>
      <c r="G219" s="31"/>
      <c r="H219" s="50">
        <v>42500</v>
      </c>
      <c r="I219" s="88" t="str">
        <f t="shared" si="9"/>
        <v>mai</v>
      </c>
      <c r="J219" s="51"/>
      <c r="K219" s="65">
        <f t="shared" si="10"/>
        <v>42507</v>
      </c>
      <c r="L219" s="35" t="s">
        <v>18</v>
      </c>
      <c r="M219" s="48">
        <v>42511</v>
      </c>
      <c r="N219" s="57"/>
      <c r="O219" s="57"/>
      <c r="P219" s="60"/>
      <c r="Q219" s="39">
        <f t="shared" si="8"/>
        <v>45</v>
      </c>
      <c r="R219" s="55">
        <v>42491</v>
      </c>
      <c r="S219" s="84">
        <v>0.44</v>
      </c>
    </row>
    <row r="220" spans="2:19" x14ac:dyDescent="0.2">
      <c r="B220" s="27" t="s">
        <v>37</v>
      </c>
      <c r="C220" s="28" t="s">
        <v>38</v>
      </c>
      <c r="D220" s="29" t="s">
        <v>453</v>
      </c>
      <c r="E220" s="58" t="s">
        <v>454</v>
      </c>
      <c r="F220" s="59">
        <v>15</v>
      </c>
      <c r="G220" s="31"/>
      <c r="H220" s="50">
        <v>42500</v>
      </c>
      <c r="I220" s="88" t="str">
        <f t="shared" si="9"/>
        <v>mai</v>
      </c>
      <c r="J220" s="51"/>
      <c r="K220" s="65">
        <f t="shared" si="10"/>
        <v>42507</v>
      </c>
      <c r="L220" s="35" t="s">
        <v>18</v>
      </c>
      <c r="M220" s="48">
        <v>42511</v>
      </c>
      <c r="N220" s="57"/>
      <c r="O220" s="57"/>
      <c r="P220" s="60"/>
      <c r="Q220" s="39">
        <f t="shared" si="8"/>
        <v>45</v>
      </c>
      <c r="R220" s="55">
        <v>42491</v>
      </c>
      <c r="S220" s="84">
        <v>0.57999999999999996</v>
      </c>
    </row>
    <row r="221" spans="2:19" x14ac:dyDescent="0.2">
      <c r="B221" s="27" t="s">
        <v>37</v>
      </c>
      <c r="C221" s="28" t="s">
        <v>38</v>
      </c>
      <c r="D221" s="29" t="s">
        <v>455</v>
      </c>
      <c r="E221" s="58" t="s">
        <v>456</v>
      </c>
      <c r="F221" s="59">
        <v>14</v>
      </c>
      <c r="G221" s="31"/>
      <c r="H221" s="50">
        <v>42500</v>
      </c>
      <c r="I221" s="88" t="str">
        <f t="shared" si="9"/>
        <v>mai</v>
      </c>
      <c r="J221" s="51"/>
      <c r="K221" s="65">
        <f t="shared" si="10"/>
        <v>42507</v>
      </c>
      <c r="L221" s="35" t="s">
        <v>18</v>
      </c>
      <c r="M221" s="48">
        <v>42511</v>
      </c>
      <c r="N221" s="57"/>
      <c r="O221" s="57"/>
      <c r="P221" s="60"/>
      <c r="Q221" s="39">
        <f t="shared" si="8"/>
        <v>45</v>
      </c>
      <c r="R221" s="55">
        <v>42491</v>
      </c>
      <c r="S221" s="84">
        <v>0.99</v>
      </c>
    </row>
    <row r="222" spans="2:19" x14ac:dyDescent="0.2">
      <c r="B222" s="27" t="s">
        <v>37</v>
      </c>
      <c r="C222" s="28" t="s">
        <v>38</v>
      </c>
      <c r="D222" s="29" t="s">
        <v>457</v>
      </c>
      <c r="E222" s="58" t="s">
        <v>458</v>
      </c>
      <c r="F222" s="59">
        <v>7</v>
      </c>
      <c r="G222" s="31"/>
      <c r="H222" s="50">
        <v>42500</v>
      </c>
      <c r="I222" s="88" t="str">
        <f t="shared" si="9"/>
        <v>mai</v>
      </c>
      <c r="J222" s="51"/>
      <c r="K222" s="65">
        <f t="shared" si="10"/>
        <v>42507</v>
      </c>
      <c r="L222" s="35" t="s">
        <v>18</v>
      </c>
      <c r="M222" s="48">
        <v>42510</v>
      </c>
      <c r="N222" s="57"/>
      <c r="O222" s="57"/>
      <c r="P222" s="60"/>
      <c r="Q222" s="39">
        <f t="shared" si="8"/>
        <v>45</v>
      </c>
      <c r="R222" s="55">
        <v>42491</v>
      </c>
      <c r="S222" s="84">
        <v>1</v>
      </c>
    </row>
    <row r="223" spans="2:19" x14ac:dyDescent="0.2">
      <c r="B223" s="27" t="s">
        <v>14</v>
      </c>
      <c r="C223" s="28" t="s">
        <v>354</v>
      </c>
      <c r="D223" s="29" t="s">
        <v>459</v>
      </c>
      <c r="E223" s="58" t="s">
        <v>460</v>
      </c>
      <c r="F223" s="59">
        <v>16</v>
      </c>
      <c r="G223" s="31"/>
      <c r="H223" s="50">
        <v>42503</v>
      </c>
      <c r="I223" s="88" t="str">
        <f t="shared" si="9"/>
        <v>mai</v>
      </c>
      <c r="J223" s="51"/>
      <c r="K223" s="65">
        <f t="shared" si="10"/>
        <v>42510</v>
      </c>
      <c r="L223" s="35" t="s">
        <v>18</v>
      </c>
      <c r="M223" s="48">
        <v>42514</v>
      </c>
      <c r="N223" s="57"/>
      <c r="O223" s="57"/>
      <c r="P223" s="60"/>
      <c r="Q223" s="39">
        <f t="shared" si="8"/>
        <v>45</v>
      </c>
      <c r="R223" s="55"/>
      <c r="S223" s="84">
        <v>0.48</v>
      </c>
    </row>
    <row r="224" spans="2:19" x14ac:dyDescent="0.2">
      <c r="B224" s="27" t="s">
        <v>14</v>
      </c>
      <c r="C224" s="28" t="s">
        <v>354</v>
      </c>
      <c r="D224" s="29" t="s">
        <v>461</v>
      </c>
      <c r="E224" s="58" t="s">
        <v>462</v>
      </c>
      <c r="F224" s="59">
        <v>4</v>
      </c>
      <c r="G224" s="31"/>
      <c r="H224" s="50">
        <v>42503</v>
      </c>
      <c r="I224" s="88" t="str">
        <f t="shared" si="9"/>
        <v>mai</v>
      </c>
      <c r="J224" s="51"/>
      <c r="K224" s="65">
        <f t="shared" si="10"/>
        <v>42510</v>
      </c>
      <c r="L224" s="35" t="s">
        <v>18</v>
      </c>
      <c r="M224" s="48">
        <v>42514</v>
      </c>
      <c r="N224" s="57"/>
      <c r="O224" s="57"/>
      <c r="P224" s="60"/>
      <c r="Q224" s="39">
        <f t="shared" si="8"/>
        <v>45</v>
      </c>
      <c r="R224" s="55"/>
      <c r="S224" s="84">
        <v>0.57999999999999996</v>
      </c>
    </row>
    <row r="225" spans="2:19" x14ac:dyDescent="0.2">
      <c r="B225" s="27" t="s">
        <v>14</v>
      </c>
      <c r="C225" s="28" t="s">
        <v>354</v>
      </c>
      <c r="D225" s="29" t="s">
        <v>463</v>
      </c>
      <c r="E225" s="58" t="s">
        <v>464</v>
      </c>
      <c r="F225" s="59">
        <v>56</v>
      </c>
      <c r="G225" s="31"/>
      <c r="H225" s="50">
        <v>42503</v>
      </c>
      <c r="I225" s="88" t="str">
        <f t="shared" si="9"/>
        <v>mai</v>
      </c>
      <c r="J225" s="51"/>
      <c r="K225" s="65">
        <f t="shared" si="10"/>
        <v>42510</v>
      </c>
      <c r="L225" s="35" t="s">
        <v>18</v>
      </c>
      <c r="M225" s="48">
        <v>42515</v>
      </c>
      <c r="N225" s="57"/>
      <c r="O225" s="57"/>
      <c r="P225" s="60"/>
      <c r="Q225" s="39">
        <f t="shared" si="8"/>
        <v>95</v>
      </c>
      <c r="R225" s="55"/>
      <c r="S225" s="84">
        <v>0.99</v>
      </c>
    </row>
    <row r="226" spans="2:19" x14ac:dyDescent="0.2">
      <c r="B226" s="27" t="s">
        <v>14</v>
      </c>
      <c r="C226" s="28" t="s">
        <v>354</v>
      </c>
      <c r="D226" s="29" t="s">
        <v>465</v>
      </c>
      <c r="E226" s="58" t="s">
        <v>466</v>
      </c>
      <c r="F226" s="59">
        <v>12</v>
      </c>
      <c r="G226" s="31"/>
      <c r="H226" s="50">
        <v>42503</v>
      </c>
      <c r="I226" s="88" t="str">
        <f t="shared" si="9"/>
        <v>mai</v>
      </c>
      <c r="J226" s="51"/>
      <c r="K226" s="65">
        <f t="shared" si="10"/>
        <v>42510</v>
      </c>
      <c r="L226" s="35" t="s">
        <v>18</v>
      </c>
      <c r="M226" s="48">
        <v>42514</v>
      </c>
      <c r="N226" s="57"/>
      <c r="O226" s="57"/>
      <c r="P226" s="60"/>
      <c r="Q226" s="39">
        <f t="shared" si="8"/>
        <v>45</v>
      </c>
      <c r="R226" s="55"/>
      <c r="S226" s="84">
        <v>0.88</v>
      </c>
    </row>
    <row r="227" spans="2:19" x14ac:dyDescent="0.2">
      <c r="B227" s="27" t="s">
        <v>14</v>
      </c>
      <c r="C227" s="28" t="s">
        <v>354</v>
      </c>
      <c r="D227" s="29" t="s">
        <v>467</v>
      </c>
      <c r="E227" s="58" t="s">
        <v>468</v>
      </c>
      <c r="F227" s="59">
        <v>12</v>
      </c>
      <c r="G227" s="31"/>
      <c r="H227" s="50">
        <v>42503</v>
      </c>
      <c r="I227" s="88" t="str">
        <f t="shared" si="9"/>
        <v>mai</v>
      </c>
      <c r="J227" s="51"/>
      <c r="K227" s="65">
        <f t="shared" si="10"/>
        <v>42510</v>
      </c>
      <c r="L227" s="35" t="s">
        <v>18</v>
      </c>
      <c r="M227" s="48">
        <v>42514</v>
      </c>
      <c r="N227" s="57"/>
      <c r="O227" s="57"/>
      <c r="P227" s="60"/>
      <c r="Q227" s="39">
        <f t="shared" ref="Q227:Q290" si="11">IF(ISBLANK(F227),"",IF(F227&lt;25,45,IF(F227&lt;49,70,IF(F227&lt;72,95,120))))</f>
        <v>45</v>
      </c>
      <c r="R227" s="55"/>
      <c r="S227" s="84">
        <v>0.98</v>
      </c>
    </row>
    <row r="228" spans="2:19" x14ac:dyDescent="0.2">
      <c r="B228" s="27" t="s">
        <v>14</v>
      </c>
      <c r="C228" s="28" t="s">
        <v>354</v>
      </c>
      <c r="D228" s="29" t="s">
        <v>469</v>
      </c>
      <c r="E228" s="58" t="s">
        <v>470</v>
      </c>
      <c r="F228" s="59">
        <v>10</v>
      </c>
      <c r="G228" s="31"/>
      <c r="H228" s="50">
        <v>42503</v>
      </c>
      <c r="I228" s="88" t="str">
        <f t="shared" si="9"/>
        <v>mai</v>
      </c>
      <c r="J228" s="51"/>
      <c r="K228" s="65">
        <f t="shared" si="10"/>
        <v>42510</v>
      </c>
      <c r="L228" s="35" t="s">
        <v>18</v>
      </c>
      <c r="M228" s="48">
        <v>42514</v>
      </c>
      <c r="N228" s="57"/>
      <c r="O228" s="57"/>
      <c r="P228" s="60"/>
      <c r="Q228" s="39">
        <f t="shared" si="11"/>
        <v>45</v>
      </c>
      <c r="R228" s="55"/>
      <c r="S228" s="84">
        <v>0.95</v>
      </c>
    </row>
    <row r="229" spans="2:19" x14ac:dyDescent="0.2">
      <c r="B229" s="27" t="s">
        <v>14</v>
      </c>
      <c r="C229" s="28" t="s">
        <v>15</v>
      </c>
      <c r="D229" s="29" t="s">
        <v>471</v>
      </c>
      <c r="E229" s="58" t="s">
        <v>472</v>
      </c>
      <c r="F229" s="59">
        <v>12</v>
      </c>
      <c r="G229" s="31"/>
      <c r="H229" s="50">
        <v>42502</v>
      </c>
      <c r="I229" s="88" t="str">
        <f t="shared" si="9"/>
        <v>mai</v>
      </c>
      <c r="J229" s="51"/>
      <c r="K229" s="65">
        <f t="shared" si="10"/>
        <v>42509</v>
      </c>
      <c r="L229" s="35" t="s">
        <v>18</v>
      </c>
      <c r="M229" s="48">
        <v>42509</v>
      </c>
      <c r="N229" s="57"/>
      <c r="O229" s="57"/>
      <c r="P229" s="60"/>
      <c r="Q229" s="39">
        <f t="shared" si="11"/>
        <v>45</v>
      </c>
      <c r="R229" s="55">
        <v>42491</v>
      </c>
      <c r="S229" s="84">
        <v>1</v>
      </c>
    </row>
    <row r="230" spans="2:19" x14ac:dyDescent="0.2">
      <c r="B230" s="27" t="s">
        <v>14</v>
      </c>
      <c r="C230" s="28" t="s">
        <v>401</v>
      </c>
      <c r="D230" s="29" t="s">
        <v>473</v>
      </c>
      <c r="E230" s="58" t="s">
        <v>474</v>
      </c>
      <c r="F230" s="59">
        <v>112</v>
      </c>
      <c r="G230" s="31"/>
      <c r="H230" s="50">
        <v>42502</v>
      </c>
      <c r="I230" s="88" t="str">
        <f t="shared" si="9"/>
        <v>mai</v>
      </c>
      <c r="J230" s="51"/>
      <c r="K230" s="65">
        <f t="shared" si="10"/>
        <v>42509</v>
      </c>
      <c r="L230" s="35" t="s">
        <v>18</v>
      </c>
      <c r="M230" s="48">
        <v>42507</v>
      </c>
      <c r="N230" s="57"/>
      <c r="O230" s="57"/>
      <c r="P230" s="60"/>
      <c r="Q230" s="39">
        <f t="shared" si="11"/>
        <v>120</v>
      </c>
      <c r="R230" s="55">
        <v>42491</v>
      </c>
      <c r="S230" s="84">
        <v>0.89</v>
      </c>
    </row>
    <row r="231" spans="2:19" x14ac:dyDescent="0.2">
      <c r="B231" s="27" t="s">
        <v>14</v>
      </c>
      <c r="C231" s="28" t="s">
        <v>401</v>
      </c>
      <c r="D231" s="29" t="s">
        <v>475</v>
      </c>
      <c r="E231" s="58" t="s">
        <v>476</v>
      </c>
      <c r="F231" s="59">
        <v>108</v>
      </c>
      <c r="G231" s="31"/>
      <c r="H231" s="50">
        <v>42502</v>
      </c>
      <c r="I231" s="88" t="str">
        <f t="shared" si="9"/>
        <v>mai</v>
      </c>
      <c r="J231" s="51"/>
      <c r="K231" s="65">
        <f t="shared" si="10"/>
        <v>42509</v>
      </c>
      <c r="L231" s="35" t="s">
        <v>18</v>
      </c>
      <c r="M231" s="48">
        <v>42507</v>
      </c>
      <c r="N231" s="57"/>
      <c r="O231" s="57"/>
      <c r="P231" s="60"/>
      <c r="Q231" s="39">
        <f t="shared" si="11"/>
        <v>120</v>
      </c>
      <c r="R231" s="55">
        <v>42491</v>
      </c>
      <c r="S231" s="84">
        <v>0.98</v>
      </c>
    </row>
    <row r="232" spans="2:19" x14ac:dyDescent="0.2">
      <c r="B232" s="27" t="s">
        <v>14</v>
      </c>
      <c r="C232" s="28" t="s">
        <v>404</v>
      </c>
      <c r="D232" s="29" t="s">
        <v>477</v>
      </c>
      <c r="E232" s="58" t="s">
        <v>478</v>
      </c>
      <c r="F232" s="59">
        <v>44</v>
      </c>
      <c r="G232" s="31"/>
      <c r="H232" s="50">
        <v>42502</v>
      </c>
      <c r="I232" s="88" t="str">
        <f t="shared" si="9"/>
        <v>mai</v>
      </c>
      <c r="J232" s="51"/>
      <c r="K232" s="65">
        <f t="shared" si="10"/>
        <v>42509</v>
      </c>
      <c r="L232" s="35" t="s">
        <v>18</v>
      </c>
      <c r="M232" s="48">
        <v>42509</v>
      </c>
      <c r="N232" s="57"/>
      <c r="O232" s="57"/>
      <c r="P232" s="60"/>
      <c r="Q232" s="39">
        <f t="shared" si="11"/>
        <v>70</v>
      </c>
      <c r="R232" s="55">
        <v>42491</v>
      </c>
      <c r="S232" s="84">
        <v>0.97</v>
      </c>
    </row>
    <row r="233" spans="2:19" x14ac:dyDescent="0.2">
      <c r="B233" s="27" t="s">
        <v>14</v>
      </c>
      <c r="C233" s="28" t="s">
        <v>401</v>
      </c>
      <c r="D233" s="29" t="s">
        <v>479</v>
      </c>
      <c r="E233" s="58" t="s">
        <v>480</v>
      </c>
      <c r="F233" s="59">
        <v>104</v>
      </c>
      <c r="G233" s="31"/>
      <c r="H233" s="50">
        <v>42509</v>
      </c>
      <c r="I233" s="88" t="str">
        <f t="shared" si="9"/>
        <v>mai</v>
      </c>
      <c r="J233" s="51"/>
      <c r="K233" s="65">
        <f t="shared" si="10"/>
        <v>42516</v>
      </c>
      <c r="L233" s="35" t="s">
        <v>18</v>
      </c>
      <c r="M233" s="48">
        <v>42517</v>
      </c>
      <c r="N233" s="57"/>
      <c r="O233" s="57"/>
      <c r="P233" s="60"/>
      <c r="Q233" s="39">
        <f t="shared" si="11"/>
        <v>120</v>
      </c>
      <c r="R233" s="55">
        <v>42491</v>
      </c>
      <c r="S233" s="84">
        <v>0.57999999999999996</v>
      </c>
    </row>
    <row r="234" spans="2:19" x14ac:dyDescent="0.2">
      <c r="B234" s="27" t="s">
        <v>37</v>
      </c>
      <c r="C234" s="28" t="s">
        <v>38</v>
      </c>
      <c r="D234" s="29" t="s">
        <v>481</v>
      </c>
      <c r="E234" s="58" t="s">
        <v>482</v>
      </c>
      <c r="F234" s="59">
        <v>8</v>
      </c>
      <c r="G234" s="31"/>
      <c r="H234" s="50">
        <v>42509</v>
      </c>
      <c r="I234" s="88" t="str">
        <f t="shared" si="9"/>
        <v>mai</v>
      </c>
      <c r="J234" s="51"/>
      <c r="K234" s="65">
        <f t="shared" si="10"/>
        <v>42516</v>
      </c>
      <c r="L234" s="35" t="s">
        <v>18</v>
      </c>
      <c r="M234" s="48">
        <v>42516</v>
      </c>
      <c r="N234" s="57"/>
      <c r="O234" s="57"/>
      <c r="P234" s="60"/>
      <c r="Q234" s="39">
        <f t="shared" si="11"/>
        <v>45</v>
      </c>
      <c r="R234" s="55">
        <v>42491</v>
      </c>
      <c r="S234" s="84">
        <v>0.98</v>
      </c>
    </row>
    <row r="235" spans="2:19" x14ac:dyDescent="0.2">
      <c r="B235" s="27" t="s">
        <v>37</v>
      </c>
      <c r="C235" s="28" t="s">
        <v>38</v>
      </c>
      <c r="D235" s="29" t="s">
        <v>483</v>
      </c>
      <c r="E235" s="58" t="s">
        <v>484</v>
      </c>
      <c r="F235" s="59">
        <v>8</v>
      </c>
      <c r="G235" s="31"/>
      <c r="H235" s="50">
        <v>42509</v>
      </c>
      <c r="I235" s="88" t="str">
        <f t="shared" si="9"/>
        <v>mai</v>
      </c>
      <c r="J235" s="51"/>
      <c r="K235" s="65">
        <f t="shared" si="10"/>
        <v>42516</v>
      </c>
      <c r="L235" s="35" t="s">
        <v>18</v>
      </c>
      <c r="M235" s="48">
        <v>42516</v>
      </c>
      <c r="N235" s="57"/>
      <c r="O235" s="57"/>
      <c r="P235" s="60"/>
      <c r="Q235" s="39">
        <f t="shared" si="11"/>
        <v>45</v>
      </c>
      <c r="R235" s="55">
        <v>42491</v>
      </c>
      <c r="S235" s="84">
        <v>0.57999999999999996</v>
      </c>
    </row>
    <row r="236" spans="2:19" x14ac:dyDescent="0.2">
      <c r="B236" s="27" t="s">
        <v>37</v>
      </c>
      <c r="C236" s="28" t="s">
        <v>38</v>
      </c>
      <c r="D236" s="29" t="s">
        <v>485</v>
      </c>
      <c r="E236" s="58" t="s">
        <v>486</v>
      </c>
      <c r="F236" s="59">
        <v>13</v>
      </c>
      <c r="G236" s="31"/>
      <c r="H236" s="50">
        <v>42509</v>
      </c>
      <c r="I236" s="88" t="str">
        <f t="shared" si="9"/>
        <v>mai</v>
      </c>
      <c r="J236" s="51"/>
      <c r="K236" s="65">
        <f t="shared" si="10"/>
        <v>42516</v>
      </c>
      <c r="L236" s="35" t="s">
        <v>18</v>
      </c>
      <c r="M236" s="48">
        <v>42517</v>
      </c>
      <c r="N236" s="57"/>
      <c r="O236" s="57"/>
      <c r="P236" s="60"/>
      <c r="Q236" s="39">
        <f t="shared" si="11"/>
        <v>45</v>
      </c>
      <c r="R236" s="55">
        <v>42491</v>
      </c>
      <c r="S236" s="84">
        <v>0.85</v>
      </c>
    </row>
    <row r="237" spans="2:19" x14ac:dyDescent="0.2">
      <c r="B237" s="27" t="s">
        <v>37</v>
      </c>
      <c r="C237" s="28" t="s">
        <v>38</v>
      </c>
      <c r="D237" s="29" t="s">
        <v>487</v>
      </c>
      <c r="E237" s="58" t="s">
        <v>488</v>
      </c>
      <c r="F237" s="59">
        <v>6</v>
      </c>
      <c r="G237" s="31"/>
      <c r="H237" s="50">
        <v>42509</v>
      </c>
      <c r="I237" s="88" t="str">
        <f t="shared" si="9"/>
        <v>mai</v>
      </c>
      <c r="J237" s="51"/>
      <c r="K237" s="65">
        <f t="shared" si="10"/>
        <v>42516</v>
      </c>
      <c r="L237" s="35" t="s">
        <v>18</v>
      </c>
      <c r="M237" s="48">
        <v>42516</v>
      </c>
      <c r="N237" s="57"/>
      <c r="O237" s="57"/>
      <c r="P237" s="60"/>
      <c r="Q237" s="39">
        <f t="shared" si="11"/>
        <v>45</v>
      </c>
      <c r="R237" s="55">
        <v>42491</v>
      </c>
      <c r="S237" s="84">
        <v>0.79</v>
      </c>
    </row>
    <row r="238" spans="2:19" x14ac:dyDescent="0.2">
      <c r="B238" s="27" t="s">
        <v>37</v>
      </c>
      <c r="C238" s="28" t="s">
        <v>38</v>
      </c>
      <c r="D238" s="29" t="s">
        <v>489</v>
      </c>
      <c r="E238" s="58" t="s">
        <v>490</v>
      </c>
      <c r="F238" s="59">
        <v>4</v>
      </c>
      <c r="G238" s="31"/>
      <c r="H238" s="50">
        <v>42509</v>
      </c>
      <c r="I238" s="88" t="str">
        <f t="shared" si="9"/>
        <v>mai</v>
      </c>
      <c r="J238" s="51"/>
      <c r="K238" s="65">
        <f t="shared" si="10"/>
        <v>42516</v>
      </c>
      <c r="L238" s="35" t="s">
        <v>18</v>
      </c>
      <c r="M238" s="48">
        <v>42516</v>
      </c>
      <c r="N238" s="57"/>
      <c r="O238" s="57"/>
      <c r="P238" s="60"/>
      <c r="Q238" s="39">
        <f t="shared" si="11"/>
        <v>45</v>
      </c>
      <c r="R238" s="55">
        <v>42491</v>
      </c>
      <c r="S238" s="84">
        <v>0.96</v>
      </c>
    </row>
    <row r="239" spans="2:19" x14ac:dyDescent="0.2">
      <c r="B239" s="27" t="s">
        <v>37</v>
      </c>
      <c r="C239" s="28" t="s">
        <v>38</v>
      </c>
      <c r="D239" s="29" t="s">
        <v>491</v>
      </c>
      <c r="E239" s="58" t="s">
        <v>492</v>
      </c>
      <c r="F239" s="59">
        <v>20</v>
      </c>
      <c r="G239" s="31"/>
      <c r="H239" s="50">
        <v>42509</v>
      </c>
      <c r="I239" s="88" t="str">
        <f t="shared" si="9"/>
        <v>mai</v>
      </c>
      <c r="J239" s="51"/>
      <c r="K239" s="65">
        <f t="shared" si="10"/>
        <v>42516</v>
      </c>
      <c r="L239" s="35" t="s">
        <v>18</v>
      </c>
      <c r="M239" s="48">
        <v>42516</v>
      </c>
      <c r="N239" s="57"/>
      <c r="O239" s="57"/>
      <c r="P239" s="60"/>
      <c r="Q239" s="39">
        <f t="shared" si="11"/>
        <v>45</v>
      </c>
      <c r="R239" s="55">
        <v>42491</v>
      </c>
      <c r="S239" s="84">
        <v>0.85</v>
      </c>
    </row>
    <row r="240" spans="2:19" x14ac:dyDescent="0.2">
      <c r="B240" s="27" t="s">
        <v>37</v>
      </c>
      <c r="C240" s="28" t="s">
        <v>38</v>
      </c>
      <c r="D240" s="29" t="s">
        <v>493</v>
      </c>
      <c r="E240" s="58" t="s">
        <v>494</v>
      </c>
      <c r="F240" s="59">
        <v>42</v>
      </c>
      <c r="G240" s="31"/>
      <c r="H240" s="50">
        <v>42509</v>
      </c>
      <c r="I240" s="88" t="str">
        <f t="shared" si="9"/>
        <v>mai</v>
      </c>
      <c r="J240" s="51"/>
      <c r="K240" s="65">
        <f t="shared" si="10"/>
        <v>42516</v>
      </c>
      <c r="L240" s="35" t="s">
        <v>18</v>
      </c>
      <c r="M240" s="48">
        <v>42516</v>
      </c>
      <c r="N240" s="57"/>
      <c r="O240" s="57"/>
      <c r="P240" s="60"/>
      <c r="Q240" s="39">
        <f t="shared" si="11"/>
        <v>70</v>
      </c>
      <c r="R240" s="55">
        <v>42491</v>
      </c>
    </row>
    <row r="241" spans="2:18" x14ac:dyDescent="0.2">
      <c r="B241" s="27" t="s">
        <v>14</v>
      </c>
      <c r="C241" s="28" t="s">
        <v>66</v>
      </c>
      <c r="D241" s="29" t="s">
        <v>495</v>
      </c>
      <c r="E241" s="58" t="s">
        <v>496</v>
      </c>
      <c r="F241" s="59">
        <v>4</v>
      </c>
      <c r="G241" s="31"/>
      <c r="H241" s="50">
        <v>42510</v>
      </c>
      <c r="I241" s="88" t="str">
        <f t="shared" si="9"/>
        <v>mai</v>
      </c>
      <c r="J241" s="51"/>
      <c r="K241" s="65">
        <f t="shared" si="10"/>
        <v>42517</v>
      </c>
      <c r="L241" s="35" t="s">
        <v>18</v>
      </c>
      <c r="M241" s="48">
        <v>42517</v>
      </c>
      <c r="N241" s="57"/>
      <c r="O241" s="57"/>
      <c r="P241" s="60"/>
      <c r="Q241" s="39">
        <f t="shared" si="11"/>
        <v>45</v>
      </c>
      <c r="R241" s="55"/>
    </row>
    <row r="242" spans="2:18" x14ac:dyDescent="0.2">
      <c r="B242" s="27" t="s">
        <v>14</v>
      </c>
      <c r="C242" s="28" t="s">
        <v>66</v>
      </c>
      <c r="D242" s="29" t="s">
        <v>497</v>
      </c>
      <c r="E242" s="58" t="s">
        <v>498</v>
      </c>
      <c r="F242" s="59">
        <v>4</v>
      </c>
      <c r="G242" s="31"/>
      <c r="H242" s="50">
        <v>42510</v>
      </c>
      <c r="I242" s="88" t="str">
        <f t="shared" si="9"/>
        <v>mai</v>
      </c>
      <c r="J242" s="51"/>
      <c r="K242" s="65">
        <f t="shared" si="10"/>
        <v>42517</v>
      </c>
      <c r="L242" s="35" t="s">
        <v>18</v>
      </c>
      <c r="M242" s="48">
        <v>42520</v>
      </c>
      <c r="N242" s="57"/>
      <c r="O242" s="57"/>
      <c r="P242" s="60"/>
      <c r="Q242" s="39">
        <f t="shared" si="11"/>
        <v>45</v>
      </c>
      <c r="R242" s="55"/>
    </row>
    <row r="243" spans="2:18" x14ac:dyDescent="0.2">
      <c r="B243" s="27" t="s">
        <v>14</v>
      </c>
      <c r="C243" s="28" t="s">
        <v>66</v>
      </c>
      <c r="D243" s="29" t="s">
        <v>499</v>
      </c>
      <c r="E243" s="58" t="s">
        <v>500</v>
      </c>
      <c r="F243" s="59">
        <v>5</v>
      </c>
      <c r="G243" s="31"/>
      <c r="H243" s="50">
        <v>42510</v>
      </c>
      <c r="I243" s="88" t="str">
        <f t="shared" si="9"/>
        <v>mai</v>
      </c>
      <c r="J243" s="51"/>
      <c r="K243" s="65">
        <f t="shared" si="10"/>
        <v>42517</v>
      </c>
      <c r="L243" s="35" t="s">
        <v>18</v>
      </c>
      <c r="M243" s="48">
        <v>42517</v>
      </c>
      <c r="N243" s="57"/>
      <c r="O243" s="57"/>
      <c r="P243" s="60"/>
      <c r="Q243" s="39">
        <f t="shared" si="11"/>
        <v>45</v>
      </c>
      <c r="R243" s="55"/>
    </row>
    <row r="244" spans="2:18" x14ac:dyDescent="0.2">
      <c r="B244" s="27" t="s">
        <v>14</v>
      </c>
      <c r="C244" s="28" t="s">
        <v>354</v>
      </c>
      <c r="D244" s="29" t="s">
        <v>501</v>
      </c>
      <c r="E244" s="58" t="s">
        <v>502</v>
      </c>
      <c r="F244" s="59">
        <v>8</v>
      </c>
      <c r="G244" s="31"/>
      <c r="H244" s="50">
        <v>42514</v>
      </c>
      <c r="I244" s="88" t="str">
        <f t="shared" si="9"/>
        <v>mai</v>
      </c>
      <c r="J244" s="51"/>
      <c r="K244" s="65">
        <f t="shared" si="10"/>
        <v>42521</v>
      </c>
      <c r="L244" s="35" t="s">
        <v>18</v>
      </c>
      <c r="M244" s="48">
        <v>42520</v>
      </c>
      <c r="N244" s="57"/>
      <c r="O244" s="57"/>
      <c r="P244" s="60"/>
      <c r="Q244" s="39">
        <f t="shared" si="11"/>
        <v>45</v>
      </c>
      <c r="R244" s="55"/>
    </row>
    <row r="245" spans="2:18" x14ac:dyDescent="0.2">
      <c r="B245" s="27" t="s">
        <v>14</v>
      </c>
      <c r="C245" s="28" t="s">
        <v>354</v>
      </c>
      <c r="D245" s="29" t="s">
        <v>503</v>
      </c>
      <c r="E245" s="58" t="s">
        <v>504</v>
      </c>
      <c r="F245" s="59">
        <v>20</v>
      </c>
      <c r="G245" s="31"/>
      <c r="H245" s="50">
        <v>42516</v>
      </c>
      <c r="I245" s="88" t="str">
        <f t="shared" si="9"/>
        <v>mai</v>
      </c>
      <c r="J245" s="51"/>
      <c r="K245" s="65">
        <f t="shared" si="10"/>
        <v>42523</v>
      </c>
      <c r="L245" s="35" t="s">
        <v>18</v>
      </c>
      <c r="M245" s="48">
        <v>42523</v>
      </c>
      <c r="N245" s="57"/>
      <c r="O245" s="57"/>
      <c r="P245" s="60"/>
      <c r="Q245" s="39">
        <f t="shared" si="11"/>
        <v>45</v>
      </c>
      <c r="R245" s="55"/>
    </row>
    <row r="246" spans="2:18" x14ac:dyDescent="0.2">
      <c r="B246" s="27" t="s">
        <v>14</v>
      </c>
      <c r="C246" s="28" t="s">
        <v>354</v>
      </c>
      <c r="D246" s="29" t="s">
        <v>505</v>
      </c>
      <c r="E246" s="58" t="s">
        <v>506</v>
      </c>
      <c r="F246" s="59">
        <v>58</v>
      </c>
      <c r="G246" s="31"/>
      <c r="H246" s="50">
        <v>42516</v>
      </c>
      <c r="I246" s="88" t="str">
        <f t="shared" si="9"/>
        <v>mai</v>
      </c>
      <c r="J246" s="51"/>
      <c r="K246" s="65">
        <f t="shared" si="10"/>
        <v>42523</v>
      </c>
      <c r="L246" s="35" t="s">
        <v>18</v>
      </c>
      <c r="M246" s="48">
        <v>42523</v>
      </c>
      <c r="N246" s="57"/>
      <c r="O246" s="57"/>
      <c r="P246" s="60"/>
      <c r="Q246" s="39">
        <f t="shared" si="11"/>
        <v>95</v>
      </c>
      <c r="R246" s="55"/>
    </row>
    <row r="247" spans="2:18" x14ac:dyDescent="0.2">
      <c r="B247" s="27" t="s">
        <v>14</v>
      </c>
      <c r="C247" s="28" t="s">
        <v>354</v>
      </c>
      <c r="D247" s="29" t="s">
        <v>507</v>
      </c>
      <c r="E247" s="58" t="s">
        <v>508</v>
      </c>
      <c r="F247" s="59">
        <v>19</v>
      </c>
      <c r="G247" s="31"/>
      <c r="H247" s="50">
        <v>42516</v>
      </c>
      <c r="I247" s="88" t="str">
        <f t="shared" si="9"/>
        <v>mai</v>
      </c>
      <c r="J247" s="51"/>
      <c r="K247" s="65">
        <f t="shared" si="10"/>
        <v>42523</v>
      </c>
      <c r="L247" s="35" t="s">
        <v>18</v>
      </c>
      <c r="M247" s="48">
        <v>42523</v>
      </c>
      <c r="N247" s="57"/>
      <c r="O247" s="57"/>
      <c r="P247" s="60"/>
      <c r="Q247" s="39">
        <f t="shared" si="11"/>
        <v>45</v>
      </c>
      <c r="R247" s="55"/>
    </row>
    <row r="248" spans="2:18" x14ac:dyDescent="0.2">
      <c r="B248" s="27" t="s">
        <v>37</v>
      </c>
      <c r="C248" s="28" t="s">
        <v>38</v>
      </c>
      <c r="D248" s="29" t="s">
        <v>509</v>
      </c>
      <c r="E248" s="58" t="s">
        <v>510</v>
      </c>
      <c r="F248" s="59">
        <v>13</v>
      </c>
      <c r="G248" s="31"/>
      <c r="H248" s="50">
        <v>42522</v>
      </c>
      <c r="I248" s="88" t="str">
        <f t="shared" si="9"/>
        <v>juin</v>
      </c>
      <c r="J248" s="51"/>
      <c r="K248" s="65">
        <f t="shared" si="10"/>
        <v>42529</v>
      </c>
      <c r="L248" s="35" t="s">
        <v>18</v>
      </c>
      <c r="M248" s="48">
        <v>42528</v>
      </c>
      <c r="N248" s="57"/>
      <c r="O248" s="57"/>
      <c r="P248" s="60"/>
      <c r="Q248" s="39">
        <f t="shared" si="11"/>
        <v>45</v>
      </c>
      <c r="R248" s="55">
        <v>42522</v>
      </c>
    </row>
    <row r="249" spans="2:18" x14ac:dyDescent="0.2">
      <c r="B249" s="27" t="s">
        <v>37</v>
      </c>
      <c r="C249" s="28" t="s">
        <v>38</v>
      </c>
      <c r="D249" s="29" t="s">
        <v>511</v>
      </c>
      <c r="E249" s="58" t="s">
        <v>512</v>
      </c>
      <c r="F249" s="59">
        <v>12</v>
      </c>
      <c r="G249" s="31"/>
      <c r="H249" s="50">
        <v>42522</v>
      </c>
      <c r="I249" s="88" t="str">
        <f t="shared" si="9"/>
        <v>juin</v>
      </c>
      <c r="J249" s="51"/>
      <c r="K249" s="65">
        <f t="shared" si="10"/>
        <v>42529</v>
      </c>
      <c r="L249" s="35" t="s">
        <v>18</v>
      </c>
      <c r="M249" s="48">
        <v>42528</v>
      </c>
      <c r="N249" s="57"/>
      <c r="O249" s="57"/>
      <c r="P249" s="60"/>
      <c r="Q249" s="39">
        <f t="shared" si="11"/>
        <v>45</v>
      </c>
      <c r="R249" s="55">
        <v>42522</v>
      </c>
    </row>
    <row r="250" spans="2:18" x14ac:dyDescent="0.2">
      <c r="B250" s="27" t="s">
        <v>37</v>
      </c>
      <c r="C250" s="28" t="s">
        <v>38</v>
      </c>
      <c r="D250" s="29" t="s">
        <v>513</v>
      </c>
      <c r="E250" s="58" t="s">
        <v>514</v>
      </c>
      <c r="F250" s="59">
        <v>11</v>
      </c>
      <c r="G250" s="31"/>
      <c r="H250" s="50">
        <v>42522</v>
      </c>
      <c r="I250" s="88" t="str">
        <f t="shared" si="9"/>
        <v>juin</v>
      </c>
      <c r="J250" s="51"/>
      <c r="K250" s="65">
        <f t="shared" si="10"/>
        <v>42529</v>
      </c>
      <c r="L250" s="35" t="s">
        <v>18</v>
      </c>
      <c r="M250" s="48">
        <v>42528</v>
      </c>
      <c r="N250" s="57"/>
      <c r="O250" s="57"/>
      <c r="P250" s="60"/>
      <c r="Q250" s="39">
        <f t="shared" si="11"/>
        <v>45</v>
      </c>
      <c r="R250" s="55">
        <v>42522</v>
      </c>
    </row>
    <row r="251" spans="2:18" x14ac:dyDescent="0.2">
      <c r="B251" s="27" t="s">
        <v>14</v>
      </c>
      <c r="C251" s="28" t="s">
        <v>354</v>
      </c>
      <c r="D251" s="29" t="s">
        <v>515</v>
      </c>
      <c r="E251" s="58" t="s">
        <v>516</v>
      </c>
      <c r="F251" s="59">
        <v>7</v>
      </c>
      <c r="G251" s="31"/>
      <c r="H251" s="50">
        <v>42523</v>
      </c>
      <c r="I251" s="88" t="str">
        <f t="shared" si="9"/>
        <v>juin</v>
      </c>
      <c r="J251" s="51"/>
      <c r="K251" s="65">
        <f t="shared" si="10"/>
        <v>42530</v>
      </c>
      <c r="L251" s="35" t="s">
        <v>18</v>
      </c>
      <c r="M251" s="48">
        <v>42531</v>
      </c>
      <c r="N251" s="57"/>
      <c r="O251" s="57"/>
      <c r="P251" s="60"/>
      <c r="Q251" s="39">
        <f t="shared" si="11"/>
        <v>45</v>
      </c>
      <c r="R251" s="55"/>
    </row>
    <row r="252" spans="2:18" x14ac:dyDescent="0.2">
      <c r="B252" s="27" t="s">
        <v>14</v>
      </c>
      <c r="C252" s="28" t="s">
        <v>354</v>
      </c>
      <c r="D252" s="29" t="s">
        <v>517</v>
      </c>
      <c r="E252" s="58" t="s">
        <v>518</v>
      </c>
      <c r="F252" s="59">
        <v>7</v>
      </c>
      <c r="G252" s="31"/>
      <c r="H252" s="50">
        <v>42523</v>
      </c>
      <c r="I252" s="88" t="str">
        <f t="shared" si="9"/>
        <v>juin</v>
      </c>
      <c r="J252" s="51"/>
      <c r="K252" s="65">
        <f t="shared" si="10"/>
        <v>42530</v>
      </c>
      <c r="L252" s="35" t="s">
        <v>18</v>
      </c>
      <c r="M252" s="48">
        <v>42530</v>
      </c>
      <c r="N252" s="57"/>
      <c r="O252" s="57"/>
      <c r="P252" s="60"/>
      <c r="Q252" s="39">
        <f t="shared" si="11"/>
        <v>45</v>
      </c>
      <c r="R252" s="55"/>
    </row>
    <row r="253" spans="2:18" x14ac:dyDescent="0.2">
      <c r="B253" s="27" t="s">
        <v>14</v>
      </c>
      <c r="C253" s="28" t="s">
        <v>354</v>
      </c>
      <c r="D253" s="29" t="s">
        <v>519</v>
      </c>
      <c r="E253" s="58" t="s">
        <v>520</v>
      </c>
      <c r="F253" s="59">
        <v>26</v>
      </c>
      <c r="G253" s="31"/>
      <c r="H253" s="50">
        <v>42523</v>
      </c>
      <c r="I253" s="88" t="str">
        <f t="shared" si="9"/>
        <v>juin</v>
      </c>
      <c r="J253" s="51"/>
      <c r="K253" s="65">
        <f t="shared" si="10"/>
        <v>42530</v>
      </c>
      <c r="L253" s="35" t="s">
        <v>18</v>
      </c>
      <c r="M253" s="48">
        <v>42531</v>
      </c>
      <c r="N253" s="57"/>
      <c r="O253" s="57"/>
      <c r="P253" s="60"/>
      <c r="Q253" s="39">
        <f t="shared" si="11"/>
        <v>70</v>
      </c>
      <c r="R253" s="55"/>
    </row>
    <row r="254" spans="2:18" x14ac:dyDescent="0.2">
      <c r="B254" s="27" t="s">
        <v>14</v>
      </c>
      <c r="C254" s="28" t="s">
        <v>354</v>
      </c>
      <c r="D254" s="29" t="s">
        <v>521</v>
      </c>
      <c r="E254" s="58" t="s">
        <v>522</v>
      </c>
      <c r="F254" s="59">
        <v>26</v>
      </c>
      <c r="G254" s="31"/>
      <c r="H254" s="50">
        <v>42523</v>
      </c>
      <c r="I254" s="88" t="str">
        <f t="shared" si="9"/>
        <v>juin</v>
      </c>
      <c r="J254" s="51"/>
      <c r="K254" s="65">
        <f t="shared" si="10"/>
        <v>42530</v>
      </c>
      <c r="L254" s="35" t="s">
        <v>18</v>
      </c>
      <c r="M254" s="48">
        <v>42530</v>
      </c>
      <c r="N254" s="57"/>
      <c r="O254" s="57"/>
      <c r="P254" s="60"/>
      <c r="Q254" s="39">
        <f t="shared" si="11"/>
        <v>70</v>
      </c>
      <c r="R254" s="55"/>
    </row>
    <row r="255" spans="2:18" x14ac:dyDescent="0.2">
      <c r="B255" s="27" t="s">
        <v>14</v>
      </c>
      <c r="C255" s="28" t="s">
        <v>523</v>
      </c>
      <c r="D255" s="29" t="s">
        <v>524</v>
      </c>
      <c r="E255" s="58" t="s">
        <v>525</v>
      </c>
      <c r="F255" s="59">
        <v>6</v>
      </c>
      <c r="G255" s="31"/>
      <c r="H255" s="50">
        <v>42523</v>
      </c>
      <c r="I255" s="88" t="str">
        <f t="shared" si="9"/>
        <v>juin</v>
      </c>
      <c r="J255" s="51"/>
      <c r="K255" s="65">
        <f t="shared" si="10"/>
        <v>42530</v>
      </c>
      <c r="L255" s="63" t="s">
        <v>18</v>
      </c>
      <c r="M255" s="48">
        <v>42531</v>
      </c>
      <c r="N255" s="57"/>
      <c r="O255" s="57"/>
      <c r="P255" s="60"/>
      <c r="Q255" s="39">
        <f t="shared" si="11"/>
        <v>45</v>
      </c>
      <c r="R255" s="55">
        <v>42522</v>
      </c>
    </row>
    <row r="256" spans="2:18" x14ac:dyDescent="0.2">
      <c r="B256" s="27" t="s">
        <v>14</v>
      </c>
      <c r="C256" s="28" t="s">
        <v>526</v>
      </c>
      <c r="D256" s="29" t="s">
        <v>527</v>
      </c>
      <c r="E256" s="58" t="s">
        <v>528</v>
      </c>
      <c r="F256" s="59">
        <v>26</v>
      </c>
      <c r="G256" s="31"/>
      <c r="H256" s="50">
        <v>42523</v>
      </c>
      <c r="I256" s="88" t="str">
        <f t="shared" si="9"/>
        <v>juin</v>
      </c>
      <c r="J256" s="51"/>
      <c r="K256" s="65">
        <f t="shared" si="10"/>
        <v>42530</v>
      </c>
      <c r="L256" s="63" t="s">
        <v>18</v>
      </c>
      <c r="M256" s="48">
        <v>42531</v>
      </c>
      <c r="N256" s="57"/>
      <c r="O256" s="57"/>
      <c r="P256" s="60"/>
      <c r="Q256" s="39">
        <f t="shared" si="11"/>
        <v>70</v>
      </c>
      <c r="R256" s="55">
        <v>42522</v>
      </c>
    </row>
    <row r="257" spans="2:18" x14ac:dyDescent="0.2">
      <c r="B257" s="27" t="s">
        <v>14</v>
      </c>
      <c r="C257" s="28" t="s">
        <v>66</v>
      </c>
      <c r="D257" s="29" t="s">
        <v>529</v>
      </c>
      <c r="E257" s="58" t="s">
        <v>530</v>
      </c>
      <c r="F257" s="59">
        <v>9</v>
      </c>
      <c r="G257" s="31"/>
      <c r="H257" s="50">
        <v>42524</v>
      </c>
      <c r="I257" s="88" t="str">
        <f t="shared" si="9"/>
        <v>juin</v>
      </c>
      <c r="J257" s="51"/>
      <c r="K257" s="65">
        <f t="shared" si="10"/>
        <v>42531</v>
      </c>
      <c r="L257" s="35" t="s">
        <v>18</v>
      </c>
      <c r="M257" s="48">
        <v>42534</v>
      </c>
      <c r="N257" s="57"/>
      <c r="O257" s="57"/>
      <c r="P257" s="60"/>
      <c r="Q257" s="39">
        <f t="shared" si="11"/>
        <v>45</v>
      </c>
      <c r="R257" s="55"/>
    </row>
    <row r="258" spans="2:18" x14ac:dyDescent="0.2">
      <c r="B258" s="27" t="s">
        <v>14</v>
      </c>
      <c r="C258" s="28" t="s">
        <v>66</v>
      </c>
      <c r="D258" s="29" t="s">
        <v>531</v>
      </c>
      <c r="E258" s="58" t="s">
        <v>532</v>
      </c>
      <c r="F258" s="59">
        <v>4</v>
      </c>
      <c r="G258" s="31"/>
      <c r="H258" s="50">
        <v>42524</v>
      </c>
      <c r="I258" s="88" t="str">
        <f t="shared" si="9"/>
        <v>juin</v>
      </c>
      <c r="J258" s="51"/>
      <c r="K258" s="65">
        <f t="shared" si="10"/>
        <v>42531</v>
      </c>
      <c r="L258" s="35" t="s">
        <v>18</v>
      </c>
      <c r="M258" s="48">
        <v>42531</v>
      </c>
      <c r="N258" s="57"/>
      <c r="O258" s="57"/>
      <c r="P258" s="60"/>
      <c r="Q258" s="39">
        <f t="shared" si="11"/>
        <v>45</v>
      </c>
      <c r="R258" s="55"/>
    </row>
    <row r="259" spans="2:18" x14ac:dyDescent="0.2">
      <c r="B259" s="27" t="s">
        <v>14</v>
      </c>
      <c r="C259" s="28" t="s">
        <v>66</v>
      </c>
      <c r="D259" s="29" t="s">
        <v>533</v>
      </c>
      <c r="E259" s="58" t="s">
        <v>534</v>
      </c>
      <c r="F259" s="59">
        <v>4</v>
      </c>
      <c r="G259" s="31"/>
      <c r="H259" s="50">
        <v>42524</v>
      </c>
      <c r="I259" s="88" t="str">
        <f t="shared" si="9"/>
        <v>juin</v>
      </c>
      <c r="J259" s="51"/>
      <c r="K259" s="65">
        <f t="shared" si="10"/>
        <v>42531</v>
      </c>
      <c r="L259" s="35" t="s">
        <v>18</v>
      </c>
      <c r="M259" s="48">
        <v>42532</v>
      </c>
      <c r="N259" s="57"/>
      <c r="O259" s="57"/>
      <c r="P259" s="60"/>
      <c r="Q259" s="39">
        <f t="shared" si="11"/>
        <v>45</v>
      </c>
      <c r="R259" s="55"/>
    </row>
    <row r="260" spans="2:18" x14ac:dyDescent="0.2">
      <c r="B260" s="27" t="s">
        <v>14</v>
      </c>
      <c r="C260" s="28" t="s">
        <v>66</v>
      </c>
      <c r="D260" s="29" t="s">
        <v>535</v>
      </c>
      <c r="E260" s="58" t="s">
        <v>536</v>
      </c>
      <c r="F260" s="59">
        <v>10</v>
      </c>
      <c r="G260" s="31"/>
      <c r="H260" s="50">
        <v>42524</v>
      </c>
      <c r="I260" s="88" t="str">
        <f t="shared" si="9"/>
        <v>juin</v>
      </c>
      <c r="J260" s="51"/>
      <c r="K260" s="65">
        <f t="shared" si="10"/>
        <v>42531</v>
      </c>
      <c r="L260" s="35" t="s">
        <v>18</v>
      </c>
      <c r="M260" s="48">
        <v>42531</v>
      </c>
      <c r="N260" s="57"/>
      <c r="O260" s="57"/>
      <c r="P260" s="60"/>
      <c r="Q260" s="39">
        <f t="shared" si="11"/>
        <v>45</v>
      </c>
      <c r="R260" s="55"/>
    </row>
    <row r="261" spans="2:18" x14ac:dyDescent="0.2">
      <c r="B261" s="27" t="s">
        <v>37</v>
      </c>
      <c r="C261" s="28" t="s">
        <v>38</v>
      </c>
      <c r="D261" s="29" t="s">
        <v>537</v>
      </c>
      <c r="E261" s="58" t="s">
        <v>392</v>
      </c>
      <c r="F261" s="59">
        <v>8</v>
      </c>
      <c r="G261" s="31"/>
      <c r="H261" s="50">
        <v>42530</v>
      </c>
      <c r="I261" s="88" t="str">
        <f t="shared" ref="I261:I324" si="12">CHOOSE(MONTH(H261),"janvier","février","mars","avril","mai","juin","juillet","aout","septembre","octobre","novembre","décembre")</f>
        <v>juin</v>
      </c>
      <c r="J261" s="51"/>
      <c r="K261" s="65">
        <v>42538</v>
      </c>
      <c r="L261" s="35" t="s">
        <v>18</v>
      </c>
      <c r="M261" s="48">
        <v>42538</v>
      </c>
      <c r="N261" s="57"/>
      <c r="O261" s="57"/>
      <c r="P261" s="60"/>
      <c r="Q261" s="39">
        <f t="shared" si="11"/>
        <v>45</v>
      </c>
      <c r="R261" s="55">
        <v>42522</v>
      </c>
    </row>
    <row r="262" spans="2:18" x14ac:dyDescent="0.2">
      <c r="B262" s="27" t="s">
        <v>37</v>
      </c>
      <c r="C262" s="28" t="s">
        <v>38</v>
      </c>
      <c r="D262" s="29" t="s">
        <v>538</v>
      </c>
      <c r="E262" s="58" t="s">
        <v>539</v>
      </c>
      <c r="F262" s="59">
        <v>7</v>
      </c>
      <c r="G262" s="31"/>
      <c r="H262" s="50">
        <v>42530</v>
      </c>
      <c r="I262" s="88" t="str">
        <f t="shared" si="12"/>
        <v>juin</v>
      </c>
      <c r="J262" s="51"/>
      <c r="K262" s="65">
        <v>42538</v>
      </c>
      <c r="L262" s="63" t="s">
        <v>18</v>
      </c>
      <c r="M262" s="48">
        <v>42539</v>
      </c>
      <c r="N262" s="57"/>
      <c r="O262" s="57"/>
      <c r="P262" s="60"/>
      <c r="Q262" s="39">
        <f t="shared" si="11"/>
        <v>45</v>
      </c>
      <c r="R262" s="55">
        <v>42522</v>
      </c>
    </row>
    <row r="263" spans="2:18" x14ac:dyDescent="0.2">
      <c r="B263" s="27" t="s">
        <v>37</v>
      </c>
      <c r="C263" s="28" t="s">
        <v>38</v>
      </c>
      <c r="D263" s="29" t="s">
        <v>540</v>
      </c>
      <c r="E263" s="58" t="s">
        <v>541</v>
      </c>
      <c r="F263" s="59">
        <v>21</v>
      </c>
      <c r="G263" s="31"/>
      <c r="H263" s="50">
        <v>42530</v>
      </c>
      <c r="I263" s="88" t="str">
        <f t="shared" si="12"/>
        <v>juin</v>
      </c>
      <c r="J263" s="51"/>
      <c r="K263" s="65">
        <v>42538</v>
      </c>
      <c r="L263" s="63" t="s">
        <v>18</v>
      </c>
      <c r="M263" s="48">
        <v>42539</v>
      </c>
      <c r="N263" s="57"/>
      <c r="O263" s="57"/>
      <c r="P263" s="60"/>
      <c r="Q263" s="39">
        <f t="shared" si="11"/>
        <v>45</v>
      </c>
      <c r="R263" s="55">
        <v>42522</v>
      </c>
    </row>
    <row r="264" spans="2:18" x14ac:dyDescent="0.2">
      <c r="B264" s="27" t="s">
        <v>37</v>
      </c>
      <c r="C264" s="28" t="s">
        <v>38</v>
      </c>
      <c r="D264" s="29" t="s">
        <v>542</v>
      </c>
      <c r="E264" s="58" t="s">
        <v>543</v>
      </c>
      <c r="F264" s="59">
        <v>28</v>
      </c>
      <c r="G264" s="31"/>
      <c r="H264" s="50">
        <v>42530</v>
      </c>
      <c r="I264" s="88" t="str">
        <f t="shared" si="12"/>
        <v>juin</v>
      </c>
      <c r="J264" s="51"/>
      <c r="K264" s="65">
        <v>42538</v>
      </c>
      <c r="L264" s="63" t="s">
        <v>18</v>
      </c>
      <c r="M264" s="48">
        <v>42541</v>
      </c>
      <c r="N264" s="57"/>
      <c r="O264" s="57"/>
      <c r="P264" s="60"/>
      <c r="Q264" s="39">
        <f t="shared" si="11"/>
        <v>70</v>
      </c>
      <c r="R264" s="55">
        <v>42522</v>
      </c>
    </row>
    <row r="265" spans="2:18" x14ac:dyDescent="0.2">
      <c r="B265" s="27" t="s">
        <v>37</v>
      </c>
      <c r="C265" s="28" t="s">
        <v>38</v>
      </c>
      <c r="D265" s="29" t="s">
        <v>544</v>
      </c>
      <c r="E265" s="58" t="s">
        <v>545</v>
      </c>
      <c r="F265" s="59">
        <v>12</v>
      </c>
      <c r="G265" s="31"/>
      <c r="H265" s="50">
        <v>42530</v>
      </c>
      <c r="I265" s="88" t="str">
        <f t="shared" si="12"/>
        <v>juin</v>
      </c>
      <c r="J265" s="51"/>
      <c r="K265" s="65">
        <v>42538</v>
      </c>
      <c r="L265" s="35" t="s">
        <v>18</v>
      </c>
      <c r="M265" s="48">
        <v>42538</v>
      </c>
      <c r="N265" s="57"/>
      <c r="O265" s="57"/>
      <c r="P265" s="60"/>
      <c r="Q265" s="39">
        <f t="shared" si="11"/>
        <v>45</v>
      </c>
      <c r="R265" s="55">
        <v>42522</v>
      </c>
    </row>
    <row r="266" spans="2:18" x14ac:dyDescent="0.2">
      <c r="B266" s="27" t="s">
        <v>37</v>
      </c>
      <c r="C266" s="28" t="s">
        <v>38</v>
      </c>
      <c r="D266" s="29" t="s">
        <v>546</v>
      </c>
      <c r="E266" s="58" t="s">
        <v>547</v>
      </c>
      <c r="F266" s="59">
        <v>6</v>
      </c>
      <c r="G266" s="31"/>
      <c r="H266" s="50">
        <v>42530</v>
      </c>
      <c r="I266" s="88" t="str">
        <f t="shared" si="12"/>
        <v>juin</v>
      </c>
      <c r="J266" s="51"/>
      <c r="K266" s="65">
        <v>42538</v>
      </c>
      <c r="L266" s="35" t="s">
        <v>18</v>
      </c>
      <c r="M266" s="48">
        <v>42538</v>
      </c>
      <c r="N266" s="57"/>
      <c r="O266" s="57"/>
      <c r="P266" s="60"/>
      <c r="Q266" s="39">
        <f t="shared" si="11"/>
        <v>45</v>
      </c>
      <c r="R266" s="55">
        <v>42522</v>
      </c>
    </row>
    <row r="267" spans="2:18" x14ac:dyDescent="0.2">
      <c r="B267" s="27" t="s">
        <v>37</v>
      </c>
      <c r="C267" s="28" t="s">
        <v>38</v>
      </c>
      <c r="D267" s="29" t="s">
        <v>548</v>
      </c>
      <c r="E267" s="58" t="s">
        <v>549</v>
      </c>
      <c r="F267" s="59">
        <v>11</v>
      </c>
      <c r="G267" s="31"/>
      <c r="H267" s="50">
        <v>42530</v>
      </c>
      <c r="I267" s="88" t="str">
        <f t="shared" si="12"/>
        <v>juin</v>
      </c>
      <c r="J267" s="51"/>
      <c r="K267" s="65">
        <v>42538</v>
      </c>
      <c r="L267" s="63" t="s">
        <v>18</v>
      </c>
      <c r="M267" s="48">
        <v>42539</v>
      </c>
      <c r="N267" s="57"/>
      <c r="O267" s="57"/>
      <c r="P267" s="60"/>
      <c r="Q267" s="39">
        <f t="shared" si="11"/>
        <v>45</v>
      </c>
      <c r="R267" s="55">
        <v>42522</v>
      </c>
    </row>
    <row r="268" spans="2:18" x14ac:dyDescent="0.2">
      <c r="B268" s="27" t="s">
        <v>37</v>
      </c>
      <c r="C268" s="28" t="s">
        <v>38</v>
      </c>
      <c r="D268" s="29" t="s">
        <v>550</v>
      </c>
      <c r="E268" s="58" t="s">
        <v>551</v>
      </c>
      <c r="F268" s="59">
        <v>12</v>
      </c>
      <c r="G268" s="31"/>
      <c r="H268" s="50">
        <v>42530</v>
      </c>
      <c r="I268" s="88" t="str">
        <f t="shared" si="12"/>
        <v>juin</v>
      </c>
      <c r="J268" s="51"/>
      <c r="K268" s="65">
        <v>42538</v>
      </c>
      <c r="L268" s="63" t="s">
        <v>18</v>
      </c>
      <c r="M268" s="48">
        <v>42539</v>
      </c>
      <c r="N268" s="57"/>
      <c r="O268" s="57"/>
      <c r="P268" s="60"/>
      <c r="Q268" s="39">
        <f t="shared" si="11"/>
        <v>45</v>
      </c>
      <c r="R268" s="55">
        <v>42522</v>
      </c>
    </row>
    <row r="269" spans="2:18" x14ac:dyDescent="0.2">
      <c r="B269" s="27" t="s">
        <v>14</v>
      </c>
      <c r="C269" s="28" t="s">
        <v>66</v>
      </c>
      <c r="D269" s="29" t="s">
        <v>552</v>
      </c>
      <c r="E269" s="58" t="s">
        <v>553</v>
      </c>
      <c r="F269" s="59">
        <v>7</v>
      </c>
      <c r="G269" s="31"/>
      <c r="H269" s="50">
        <v>42530</v>
      </c>
      <c r="I269" s="88" t="str">
        <f t="shared" si="12"/>
        <v>juin</v>
      </c>
      <c r="J269" s="51"/>
      <c r="K269" s="65">
        <v>42537</v>
      </c>
      <c r="L269" s="63" t="s">
        <v>18</v>
      </c>
      <c r="M269" s="48">
        <v>42537</v>
      </c>
      <c r="N269" s="57"/>
      <c r="O269" s="57"/>
      <c r="P269" s="60"/>
      <c r="Q269" s="39">
        <f t="shared" si="11"/>
        <v>45</v>
      </c>
      <c r="R269" s="55"/>
    </row>
    <row r="270" spans="2:18" x14ac:dyDescent="0.2">
      <c r="B270" s="27" t="s">
        <v>14</v>
      </c>
      <c r="C270" s="28" t="s">
        <v>66</v>
      </c>
      <c r="D270" s="29" t="s">
        <v>554</v>
      </c>
      <c r="E270" s="58" t="s">
        <v>555</v>
      </c>
      <c r="F270" s="59">
        <v>6</v>
      </c>
      <c r="G270" s="31"/>
      <c r="H270" s="50">
        <v>42530</v>
      </c>
      <c r="I270" s="88" t="str">
        <f t="shared" si="12"/>
        <v>juin</v>
      </c>
      <c r="J270" s="51"/>
      <c r="K270" s="65">
        <v>42537</v>
      </c>
      <c r="L270" s="63" t="s">
        <v>18</v>
      </c>
      <c r="M270" s="48">
        <v>42538</v>
      </c>
      <c r="N270" s="57"/>
      <c r="O270" s="57"/>
      <c r="P270" s="60"/>
      <c r="Q270" s="39">
        <f t="shared" si="11"/>
        <v>45</v>
      </c>
      <c r="R270" s="55"/>
    </row>
    <row r="271" spans="2:18" x14ac:dyDescent="0.2">
      <c r="B271" s="27" t="s">
        <v>14</v>
      </c>
      <c r="C271" s="28" t="s">
        <v>66</v>
      </c>
      <c r="D271" s="29" t="s">
        <v>556</v>
      </c>
      <c r="E271" s="58" t="s">
        <v>557</v>
      </c>
      <c r="F271" s="59">
        <v>10</v>
      </c>
      <c r="G271" s="31"/>
      <c r="H271" s="50">
        <v>42530</v>
      </c>
      <c r="I271" s="88" t="str">
        <f t="shared" si="12"/>
        <v>juin</v>
      </c>
      <c r="J271" s="51"/>
      <c r="K271" s="65">
        <v>42537</v>
      </c>
      <c r="L271" s="63" t="s">
        <v>18</v>
      </c>
      <c r="M271" s="48">
        <v>42538</v>
      </c>
      <c r="N271" s="57"/>
      <c r="O271" s="57"/>
      <c r="P271" s="60"/>
      <c r="Q271" s="39">
        <f t="shared" si="11"/>
        <v>45</v>
      </c>
      <c r="R271" s="55"/>
    </row>
    <row r="272" spans="2:18" x14ac:dyDescent="0.2">
      <c r="B272" s="27" t="s">
        <v>14</v>
      </c>
      <c r="C272" s="28" t="s">
        <v>66</v>
      </c>
      <c r="D272" s="29" t="s">
        <v>558</v>
      </c>
      <c r="E272" s="58" t="s">
        <v>559</v>
      </c>
      <c r="F272" s="59">
        <v>11</v>
      </c>
      <c r="G272" s="31"/>
      <c r="H272" s="50">
        <v>42530</v>
      </c>
      <c r="I272" s="88" t="str">
        <f t="shared" si="12"/>
        <v>juin</v>
      </c>
      <c r="J272" s="51"/>
      <c r="K272" s="65">
        <v>42537</v>
      </c>
      <c r="L272" s="63" t="s">
        <v>18</v>
      </c>
      <c r="M272" s="48">
        <v>42537</v>
      </c>
      <c r="N272" s="57"/>
      <c r="O272" s="57"/>
      <c r="P272" s="60"/>
      <c r="Q272" s="39">
        <f t="shared" si="11"/>
        <v>45</v>
      </c>
      <c r="R272" s="55"/>
    </row>
    <row r="273" spans="2:18" x14ac:dyDescent="0.2">
      <c r="B273" s="27" t="s">
        <v>14</v>
      </c>
      <c r="C273" s="28" t="s">
        <v>66</v>
      </c>
      <c r="D273" s="29" t="s">
        <v>560</v>
      </c>
      <c r="E273" s="58" t="s">
        <v>561</v>
      </c>
      <c r="F273" s="59">
        <v>42</v>
      </c>
      <c r="G273" s="31" t="s">
        <v>562</v>
      </c>
      <c r="H273" s="50">
        <v>42530</v>
      </c>
      <c r="I273" s="88" t="str">
        <f t="shared" si="12"/>
        <v>juin</v>
      </c>
      <c r="J273" s="51"/>
      <c r="K273" s="65">
        <f>IF(G273="A",H273+3,IF(G273="B",H273+5,IF(G273="C",H273+9," ")))</f>
        <v>42533</v>
      </c>
      <c r="L273" s="63" t="s">
        <v>18</v>
      </c>
      <c r="M273" s="48">
        <v>42534</v>
      </c>
      <c r="N273" s="57"/>
      <c r="O273" s="57"/>
      <c r="P273" s="60"/>
      <c r="Q273" s="39">
        <f t="shared" si="11"/>
        <v>70</v>
      </c>
      <c r="R273" s="55"/>
    </row>
    <row r="274" spans="2:18" x14ac:dyDescent="0.2">
      <c r="B274" s="27" t="s">
        <v>14</v>
      </c>
      <c r="C274" s="28" t="s">
        <v>66</v>
      </c>
      <c r="D274" s="29" t="s">
        <v>563</v>
      </c>
      <c r="E274" s="58" t="s">
        <v>564</v>
      </c>
      <c r="F274" s="59">
        <v>5</v>
      </c>
      <c r="G274" s="31" t="s">
        <v>565</v>
      </c>
      <c r="H274" s="50">
        <v>42530</v>
      </c>
      <c r="I274" s="88" t="str">
        <f t="shared" si="12"/>
        <v>juin</v>
      </c>
      <c r="J274" s="51"/>
      <c r="K274" s="65">
        <f>IF(G274="A",H274+3,IF(G274="B",H274+5,IF(G274="C",H274+9," ")))</f>
        <v>42535</v>
      </c>
      <c r="L274" s="63" t="s">
        <v>18</v>
      </c>
      <c r="M274" s="48">
        <v>42537</v>
      </c>
      <c r="N274" s="57"/>
      <c r="O274" s="57"/>
      <c r="P274" s="60"/>
      <c r="Q274" s="39">
        <f t="shared" si="11"/>
        <v>45</v>
      </c>
      <c r="R274" s="55"/>
    </row>
    <row r="275" spans="2:18" x14ac:dyDescent="0.2">
      <c r="B275" s="27" t="s">
        <v>14</v>
      </c>
      <c r="C275" s="28" t="s">
        <v>66</v>
      </c>
      <c r="D275" s="29" t="s">
        <v>566</v>
      </c>
      <c r="E275" s="58" t="s">
        <v>567</v>
      </c>
      <c r="F275" s="59">
        <v>54</v>
      </c>
      <c r="G275" s="31" t="s">
        <v>562</v>
      </c>
      <c r="H275" s="50">
        <v>42530</v>
      </c>
      <c r="I275" s="88" t="str">
        <f t="shared" si="12"/>
        <v>juin</v>
      </c>
      <c r="J275" s="51"/>
      <c r="K275" s="65">
        <f>IF(G275="A",H275+3,IF(G275="B",H275+5,IF(G275="C",H275+9," ")))</f>
        <v>42533</v>
      </c>
      <c r="L275" s="63" t="s">
        <v>18</v>
      </c>
      <c r="M275" s="48">
        <v>42534</v>
      </c>
      <c r="N275" s="57"/>
      <c r="O275" s="57"/>
      <c r="P275" s="60"/>
      <c r="Q275" s="39">
        <f t="shared" si="11"/>
        <v>95</v>
      </c>
      <c r="R275" s="55"/>
    </row>
    <row r="276" spans="2:18" x14ac:dyDescent="0.2">
      <c r="B276" s="27" t="s">
        <v>14</v>
      </c>
      <c r="C276" s="28" t="s">
        <v>354</v>
      </c>
      <c r="D276" s="29" t="s">
        <v>568</v>
      </c>
      <c r="E276" s="58" t="s">
        <v>569</v>
      </c>
      <c r="F276" s="59">
        <v>114</v>
      </c>
      <c r="G276" s="31" t="s">
        <v>565</v>
      </c>
      <c r="H276" s="50">
        <v>42530</v>
      </c>
      <c r="I276" s="88" t="str">
        <f t="shared" si="12"/>
        <v>juin</v>
      </c>
      <c r="J276" s="51"/>
      <c r="K276" s="65">
        <f t="shared" ref="K276:K339" si="13">IF(G276="A",H276+3,IF(G276="B",H276+5,IF(G276="C",H276+9," ")))</f>
        <v>42535</v>
      </c>
      <c r="L276" s="63" t="s">
        <v>18</v>
      </c>
      <c r="M276" s="48">
        <v>42538</v>
      </c>
      <c r="N276" s="57"/>
      <c r="O276" s="57"/>
      <c r="P276" s="60"/>
      <c r="Q276" s="39">
        <f t="shared" si="11"/>
        <v>120</v>
      </c>
      <c r="R276" s="55"/>
    </row>
    <row r="277" spans="2:18" x14ac:dyDescent="0.2">
      <c r="B277" s="27" t="s">
        <v>14</v>
      </c>
      <c r="C277" s="28" t="s">
        <v>354</v>
      </c>
      <c r="D277" s="29" t="s">
        <v>570</v>
      </c>
      <c r="E277" s="58" t="s">
        <v>571</v>
      </c>
      <c r="F277" s="59">
        <v>4</v>
      </c>
      <c r="G277" s="31" t="s">
        <v>565</v>
      </c>
      <c r="H277" s="50">
        <v>42530</v>
      </c>
      <c r="I277" s="88" t="str">
        <f t="shared" si="12"/>
        <v>juin</v>
      </c>
      <c r="J277" s="51"/>
      <c r="K277" s="65">
        <f t="shared" si="13"/>
        <v>42535</v>
      </c>
      <c r="L277" s="63" t="s">
        <v>18</v>
      </c>
      <c r="M277" s="48">
        <v>42537</v>
      </c>
      <c r="N277" s="57"/>
      <c r="O277" s="57"/>
      <c r="P277" s="60"/>
      <c r="Q277" s="39">
        <f t="shared" si="11"/>
        <v>45</v>
      </c>
      <c r="R277" s="55"/>
    </row>
    <row r="278" spans="2:18" x14ac:dyDescent="0.2">
      <c r="B278" s="27" t="s">
        <v>14</v>
      </c>
      <c r="C278" s="28" t="s">
        <v>401</v>
      </c>
      <c r="D278" s="29" t="s">
        <v>572</v>
      </c>
      <c r="E278" s="58" t="s">
        <v>573</v>
      </c>
      <c r="F278" s="59">
        <v>42</v>
      </c>
      <c r="G278" s="31" t="s">
        <v>565</v>
      </c>
      <c r="H278" s="50">
        <v>42531</v>
      </c>
      <c r="I278" s="88" t="str">
        <f t="shared" si="12"/>
        <v>juin</v>
      </c>
      <c r="J278" s="51"/>
      <c r="K278" s="65">
        <f t="shared" si="13"/>
        <v>42536</v>
      </c>
      <c r="L278" s="63" t="s">
        <v>18</v>
      </c>
      <c r="M278" s="48">
        <v>42537</v>
      </c>
      <c r="N278" s="57"/>
      <c r="O278" s="57"/>
      <c r="P278" s="60"/>
      <c r="Q278" s="39">
        <f t="shared" si="11"/>
        <v>70</v>
      </c>
      <c r="R278" s="55">
        <v>42522</v>
      </c>
    </row>
    <row r="279" spans="2:18" x14ac:dyDescent="0.2">
      <c r="B279" s="27" t="s">
        <v>37</v>
      </c>
      <c r="C279" s="28" t="s">
        <v>38</v>
      </c>
      <c r="D279" s="29" t="s">
        <v>574</v>
      </c>
      <c r="E279" s="58" t="s">
        <v>575</v>
      </c>
      <c r="F279" s="59">
        <v>31</v>
      </c>
      <c r="G279" s="31" t="s">
        <v>565</v>
      </c>
      <c r="H279" s="50">
        <v>42536</v>
      </c>
      <c r="I279" s="88" t="str">
        <f t="shared" si="12"/>
        <v>juin</v>
      </c>
      <c r="J279" s="51"/>
      <c r="K279" s="65">
        <f t="shared" si="13"/>
        <v>42541</v>
      </c>
      <c r="L279" s="63" t="s">
        <v>18</v>
      </c>
      <c r="M279" s="48">
        <v>42545</v>
      </c>
      <c r="N279" s="57"/>
      <c r="O279" s="57"/>
      <c r="P279" s="60"/>
      <c r="Q279" s="39">
        <f t="shared" si="11"/>
        <v>70</v>
      </c>
      <c r="R279" s="55">
        <v>42522</v>
      </c>
    </row>
    <row r="280" spans="2:18" x14ac:dyDescent="0.2">
      <c r="B280" s="27" t="s">
        <v>14</v>
      </c>
      <c r="C280" s="28" t="s">
        <v>66</v>
      </c>
      <c r="D280" s="29" t="s">
        <v>576</v>
      </c>
      <c r="E280" s="58" t="s">
        <v>577</v>
      </c>
      <c r="F280" s="59">
        <v>20</v>
      </c>
      <c r="G280" s="66" t="s">
        <v>565</v>
      </c>
      <c r="H280" s="50">
        <v>42537</v>
      </c>
      <c r="I280" s="88" t="str">
        <f t="shared" si="12"/>
        <v>juin</v>
      </c>
      <c r="J280" s="51"/>
      <c r="K280" s="65">
        <f t="shared" si="13"/>
        <v>42542</v>
      </c>
      <c r="L280" s="63" t="s">
        <v>18</v>
      </c>
      <c r="M280" s="64">
        <v>42545</v>
      </c>
      <c r="N280" s="46"/>
      <c r="O280" s="46"/>
      <c r="P280" s="47"/>
      <c r="Q280" s="67">
        <f t="shared" si="11"/>
        <v>45</v>
      </c>
      <c r="R280" s="55"/>
    </row>
    <row r="281" spans="2:18" x14ac:dyDescent="0.2">
      <c r="B281" s="27" t="s">
        <v>14</v>
      </c>
      <c r="C281" s="28" t="s">
        <v>66</v>
      </c>
      <c r="D281" s="29" t="s">
        <v>578</v>
      </c>
      <c r="E281" s="58" t="s">
        <v>579</v>
      </c>
      <c r="F281" s="59">
        <v>33</v>
      </c>
      <c r="G281" s="66" t="s">
        <v>565</v>
      </c>
      <c r="H281" s="50">
        <v>42537</v>
      </c>
      <c r="I281" s="88" t="str">
        <f t="shared" si="12"/>
        <v>juin</v>
      </c>
      <c r="J281" s="51"/>
      <c r="K281" s="65">
        <f t="shared" si="13"/>
        <v>42542</v>
      </c>
      <c r="L281" s="63" t="s">
        <v>18</v>
      </c>
      <c r="M281" s="64">
        <v>42544</v>
      </c>
      <c r="N281" s="46"/>
      <c r="O281" s="46"/>
      <c r="P281" s="47"/>
      <c r="Q281" s="67">
        <f t="shared" si="11"/>
        <v>70</v>
      </c>
      <c r="R281" s="55"/>
    </row>
    <row r="282" spans="2:18" x14ac:dyDescent="0.2">
      <c r="B282" s="27" t="s">
        <v>14</v>
      </c>
      <c r="C282" s="28" t="s">
        <v>66</v>
      </c>
      <c r="D282" s="29" t="s">
        <v>580</v>
      </c>
      <c r="E282" s="58" t="s">
        <v>581</v>
      </c>
      <c r="F282" s="59">
        <v>96</v>
      </c>
      <c r="G282" s="66" t="s">
        <v>562</v>
      </c>
      <c r="H282" s="50">
        <v>42537</v>
      </c>
      <c r="I282" s="88" t="str">
        <f t="shared" si="12"/>
        <v>juin</v>
      </c>
      <c r="J282" s="51"/>
      <c r="K282" s="65">
        <f t="shared" si="13"/>
        <v>42540</v>
      </c>
      <c r="L282" s="63" t="s">
        <v>18</v>
      </c>
      <c r="M282" s="64">
        <v>42543</v>
      </c>
      <c r="N282" s="46"/>
      <c r="O282" s="46"/>
      <c r="P282" s="47"/>
      <c r="Q282" s="67">
        <f t="shared" si="11"/>
        <v>120</v>
      </c>
      <c r="R282" s="55"/>
    </row>
    <row r="283" spans="2:18" x14ac:dyDescent="0.2">
      <c r="B283" s="27" t="s">
        <v>14</v>
      </c>
      <c r="C283" s="28" t="s">
        <v>66</v>
      </c>
      <c r="D283" s="29" t="s">
        <v>582</v>
      </c>
      <c r="E283" s="58" t="s">
        <v>583</v>
      </c>
      <c r="F283" s="59">
        <v>106</v>
      </c>
      <c r="G283" s="66" t="s">
        <v>562</v>
      </c>
      <c r="H283" s="50">
        <v>42537</v>
      </c>
      <c r="I283" s="88" t="str">
        <f t="shared" si="12"/>
        <v>juin</v>
      </c>
      <c r="J283" s="51"/>
      <c r="K283" s="65">
        <f t="shared" si="13"/>
        <v>42540</v>
      </c>
      <c r="L283" s="63" t="s">
        <v>18</v>
      </c>
      <c r="M283" s="64">
        <v>42542</v>
      </c>
      <c r="N283" s="46"/>
      <c r="O283" s="46"/>
      <c r="P283" s="47"/>
      <c r="Q283" s="67">
        <f t="shared" si="11"/>
        <v>120</v>
      </c>
      <c r="R283" s="55"/>
    </row>
    <row r="284" spans="2:18" x14ac:dyDescent="0.2">
      <c r="B284" s="27" t="s">
        <v>14</v>
      </c>
      <c r="C284" s="28" t="s">
        <v>354</v>
      </c>
      <c r="D284" s="29" t="s">
        <v>584</v>
      </c>
      <c r="E284" s="58" t="s">
        <v>585</v>
      </c>
      <c r="F284" s="59">
        <v>15</v>
      </c>
      <c r="G284" s="66" t="s">
        <v>565</v>
      </c>
      <c r="H284" s="50">
        <v>42537</v>
      </c>
      <c r="I284" s="88" t="str">
        <f t="shared" si="12"/>
        <v>juin</v>
      </c>
      <c r="J284" s="51"/>
      <c r="K284" s="65">
        <f t="shared" si="13"/>
        <v>42542</v>
      </c>
      <c r="L284" s="63" t="s">
        <v>18</v>
      </c>
      <c r="M284" s="64">
        <v>42544</v>
      </c>
      <c r="N284" s="68"/>
      <c r="O284" s="46"/>
      <c r="P284" s="47"/>
      <c r="Q284" s="67">
        <f t="shared" si="11"/>
        <v>45</v>
      </c>
      <c r="R284" s="55"/>
    </row>
    <row r="285" spans="2:18" x14ac:dyDescent="0.2">
      <c r="B285" s="27" t="s">
        <v>14</v>
      </c>
      <c r="C285" s="28" t="s">
        <v>354</v>
      </c>
      <c r="D285" s="29" t="s">
        <v>586</v>
      </c>
      <c r="E285" s="58" t="s">
        <v>587</v>
      </c>
      <c r="F285" s="59">
        <v>11</v>
      </c>
      <c r="G285" s="66" t="s">
        <v>565</v>
      </c>
      <c r="H285" s="50">
        <v>42537</v>
      </c>
      <c r="I285" s="88" t="str">
        <f t="shared" si="12"/>
        <v>juin</v>
      </c>
      <c r="J285" s="51"/>
      <c r="K285" s="65">
        <f t="shared" si="13"/>
        <v>42542</v>
      </c>
      <c r="L285" s="63" t="s">
        <v>18</v>
      </c>
      <c r="M285" s="64">
        <v>42544</v>
      </c>
      <c r="N285" s="46"/>
      <c r="O285" s="46"/>
      <c r="P285" s="47"/>
      <c r="Q285" s="67">
        <f t="shared" si="11"/>
        <v>45</v>
      </c>
      <c r="R285" s="55"/>
    </row>
    <row r="286" spans="2:18" x14ac:dyDescent="0.2">
      <c r="B286" s="27" t="s">
        <v>14</v>
      </c>
      <c r="C286" s="28" t="s">
        <v>354</v>
      </c>
      <c r="D286" s="29" t="s">
        <v>588</v>
      </c>
      <c r="E286" s="58" t="s">
        <v>589</v>
      </c>
      <c r="F286" s="59">
        <v>57</v>
      </c>
      <c r="G286" s="66" t="s">
        <v>565</v>
      </c>
      <c r="H286" s="50">
        <v>42537</v>
      </c>
      <c r="I286" s="88" t="str">
        <f t="shared" si="12"/>
        <v>juin</v>
      </c>
      <c r="J286" s="51"/>
      <c r="K286" s="65">
        <f t="shared" si="13"/>
        <v>42542</v>
      </c>
      <c r="L286" s="63" t="s">
        <v>18</v>
      </c>
      <c r="M286" s="64">
        <v>42548</v>
      </c>
      <c r="N286" s="46"/>
      <c r="O286" s="46"/>
      <c r="P286" s="47"/>
      <c r="Q286" s="67">
        <f t="shared" si="11"/>
        <v>95</v>
      </c>
      <c r="R286" s="55"/>
    </row>
    <row r="287" spans="2:18" x14ac:dyDescent="0.2">
      <c r="B287" s="27" t="s">
        <v>14</v>
      </c>
      <c r="C287" s="28" t="s">
        <v>174</v>
      </c>
      <c r="D287" s="29" t="s">
        <v>590</v>
      </c>
      <c r="E287" s="58" t="s">
        <v>591</v>
      </c>
      <c r="F287" s="59">
        <v>21</v>
      </c>
      <c r="G287" s="66" t="s">
        <v>565</v>
      </c>
      <c r="H287" s="50">
        <v>42537</v>
      </c>
      <c r="I287" s="88" t="str">
        <f t="shared" si="12"/>
        <v>juin</v>
      </c>
      <c r="J287" s="51"/>
      <c r="K287" s="65">
        <f t="shared" si="13"/>
        <v>42542</v>
      </c>
      <c r="L287" s="63" t="s">
        <v>18</v>
      </c>
      <c r="M287" s="64">
        <v>42544</v>
      </c>
      <c r="N287" s="46"/>
      <c r="O287" s="46"/>
      <c r="P287" s="47"/>
      <c r="Q287" s="67">
        <f t="shared" si="11"/>
        <v>45</v>
      </c>
      <c r="R287" s="55"/>
    </row>
    <row r="288" spans="2:18" x14ac:dyDescent="0.2">
      <c r="B288" s="27" t="s">
        <v>14</v>
      </c>
      <c r="C288" s="28" t="s">
        <v>174</v>
      </c>
      <c r="D288" s="29" t="s">
        <v>592</v>
      </c>
      <c r="E288" s="58" t="s">
        <v>593</v>
      </c>
      <c r="F288" s="59">
        <v>5</v>
      </c>
      <c r="G288" s="66" t="s">
        <v>565</v>
      </c>
      <c r="H288" s="50">
        <v>42537</v>
      </c>
      <c r="I288" s="88" t="str">
        <f t="shared" si="12"/>
        <v>juin</v>
      </c>
      <c r="J288" s="51"/>
      <c r="K288" s="65">
        <f t="shared" si="13"/>
        <v>42542</v>
      </c>
      <c r="L288" s="63" t="s">
        <v>18</v>
      </c>
      <c r="M288" s="64">
        <v>42545</v>
      </c>
      <c r="N288" s="46"/>
      <c r="O288" s="46"/>
      <c r="P288" s="47"/>
      <c r="Q288" s="67">
        <f t="shared" si="11"/>
        <v>45</v>
      </c>
      <c r="R288" s="55"/>
    </row>
    <row r="289" spans="2:18" x14ac:dyDescent="0.2">
      <c r="B289" s="27" t="s">
        <v>14</v>
      </c>
      <c r="C289" s="28" t="s">
        <v>404</v>
      </c>
      <c r="D289" s="29" t="s">
        <v>594</v>
      </c>
      <c r="E289" s="58" t="s">
        <v>595</v>
      </c>
      <c r="F289" s="59">
        <v>12</v>
      </c>
      <c r="G289" s="66" t="s">
        <v>596</v>
      </c>
      <c r="H289" s="50">
        <v>42544</v>
      </c>
      <c r="I289" s="88" t="str">
        <f t="shared" si="12"/>
        <v>juin</v>
      </c>
      <c r="J289" s="51"/>
      <c r="K289" s="65">
        <f t="shared" si="13"/>
        <v>42553</v>
      </c>
      <c r="L289" s="63" t="s">
        <v>18</v>
      </c>
      <c r="M289" s="64">
        <v>42549</v>
      </c>
      <c r="N289" s="46"/>
      <c r="O289" s="46"/>
      <c r="P289" s="47"/>
      <c r="Q289" s="67">
        <f t="shared" si="11"/>
        <v>45</v>
      </c>
      <c r="R289" s="55">
        <v>42522</v>
      </c>
    </row>
    <row r="290" spans="2:18" x14ac:dyDescent="0.2">
      <c r="B290" s="27" t="s">
        <v>14</v>
      </c>
      <c r="C290" s="28" t="s">
        <v>404</v>
      </c>
      <c r="D290" s="29" t="s">
        <v>597</v>
      </c>
      <c r="E290" s="69" t="s">
        <v>598</v>
      </c>
      <c r="F290" s="59">
        <v>16</v>
      </c>
      <c r="G290" s="66" t="s">
        <v>596</v>
      </c>
      <c r="H290" s="50">
        <v>42544</v>
      </c>
      <c r="I290" s="88" t="str">
        <f t="shared" si="12"/>
        <v>juin</v>
      </c>
      <c r="J290" s="51"/>
      <c r="K290" s="65">
        <f t="shared" si="13"/>
        <v>42553</v>
      </c>
      <c r="L290" s="63" t="s">
        <v>18</v>
      </c>
      <c r="M290" s="64">
        <v>42550</v>
      </c>
      <c r="N290" s="46"/>
      <c r="O290" s="46"/>
      <c r="P290" s="47"/>
      <c r="Q290" s="67">
        <f t="shared" si="11"/>
        <v>45</v>
      </c>
      <c r="R290" s="55">
        <v>42522</v>
      </c>
    </row>
    <row r="291" spans="2:18" x14ac:dyDescent="0.2">
      <c r="B291" s="27" t="s">
        <v>14</v>
      </c>
      <c r="C291" s="28" t="s">
        <v>526</v>
      </c>
      <c r="D291" s="29" t="s">
        <v>599</v>
      </c>
      <c r="E291" s="69" t="s">
        <v>600</v>
      </c>
      <c r="F291" s="59">
        <v>27</v>
      </c>
      <c r="G291" s="66" t="s">
        <v>596</v>
      </c>
      <c r="H291" s="50">
        <v>42544</v>
      </c>
      <c r="I291" s="88" t="str">
        <f t="shared" si="12"/>
        <v>juin</v>
      </c>
      <c r="J291" s="51"/>
      <c r="K291" s="65">
        <f t="shared" si="13"/>
        <v>42553</v>
      </c>
      <c r="L291" s="63" t="s">
        <v>18</v>
      </c>
      <c r="M291" s="64">
        <v>42550</v>
      </c>
      <c r="N291" s="46"/>
      <c r="O291" s="46"/>
      <c r="P291" s="47"/>
      <c r="Q291" s="67">
        <f t="shared" ref="Q291:Q354" si="14">IF(ISBLANK(F291),"",IF(F291&lt;25,45,IF(F291&lt;49,70,IF(F291&lt;72,95,120))))</f>
        <v>70</v>
      </c>
      <c r="R291" s="55">
        <v>42522</v>
      </c>
    </row>
    <row r="292" spans="2:18" x14ac:dyDescent="0.2">
      <c r="B292" s="27" t="s">
        <v>14</v>
      </c>
      <c r="C292" s="28" t="s">
        <v>354</v>
      </c>
      <c r="D292" s="29" t="s">
        <v>601</v>
      </c>
      <c r="E292" s="69" t="s">
        <v>602</v>
      </c>
      <c r="F292" s="59">
        <v>84</v>
      </c>
      <c r="G292" s="66" t="s">
        <v>565</v>
      </c>
      <c r="H292" s="50">
        <v>42544</v>
      </c>
      <c r="I292" s="88" t="str">
        <f t="shared" si="12"/>
        <v>juin</v>
      </c>
      <c r="J292" s="51"/>
      <c r="K292" s="65">
        <f t="shared" si="13"/>
        <v>42549</v>
      </c>
      <c r="L292" s="63" t="s">
        <v>18</v>
      </c>
      <c r="M292" s="64">
        <v>42549</v>
      </c>
      <c r="N292" s="46"/>
      <c r="O292" s="46"/>
      <c r="P292" s="47"/>
      <c r="Q292" s="67">
        <f t="shared" si="14"/>
        <v>120</v>
      </c>
      <c r="R292" s="55"/>
    </row>
    <row r="293" spans="2:18" x14ac:dyDescent="0.2">
      <c r="B293" s="27" t="s">
        <v>14</v>
      </c>
      <c r="C293" s="28" t="s">
        <v>354</v>
      </c>
      <c r="D293" s="29" t="s">
        <v>603</v>
      </c>
      <c r="E293" s="69" t="s">
        <v>604</v>
      </c>
      <c r="F293" s="59">
        <v>6</v>
      </c>
      <c r="G293" s="66" t="s">
        <v>565</v>
      </c>
      <c r="H293" s="50">
        <v>42544</v>
      </c>
      <c r="I293" s="88" t="str">
        <f t="shared" si="12"/>
        <v>juin</v>
      </c>
      <c r="J293" s="51"/>
      <c r="K293" s="65">
        <f t="shared" si="13"/>
        <v>42549</v>
      </c>
      <c r="L293" s="63" t="s">
        <v>18</v>
      </c>
      <c r="M293" s="64">
        <v>42549</v>
      </c>
      <c r="N293" s="46"/>
      <c r="O293" s="46"/>
      <c r="P293" s="47"/>
      <c r="Q293" s="67">
        <f t="shared" si="14"/>
        <v>45</v>
      </c>
      <c r="R293" s="55"/>
    </row>
    <row r="294" spans="2:18" x14ac:dyDescent="0.2">
      <c r="B294" s="27" t="s">
        <v>14</v>
      </c>
      <c r="C294" s="28" t="s">
        <v>354</v>
      </c>
      <c r="D294" s="29" t="s">
        <v>605</v>
      </c>
      <c r="E294" s="69" t="s">
        <v>573</v>
      </c>
      <c r="F294" s="59">
        <v>74</v>
      </c>
      <c r="G294" s="66" t="s">
        <v>565</v>
      </c>
      <c r="H294" s="50">
        <v>42544</v>
      </c>
      <c r="I294" s="88" t="str">
        <f t="shared" si="12"/>
        <v>juin</v>
      </c>
      <c r="J294" s="51"/>
      <c r="K294" s="65">
        <f t="shared" si="13"/>
        <v>42549</v>
      </c>
      <c r="L294" s="63" t="s">
        <v>18</v>
      </c>
      <c r="M294" s="64">
        <v>42548</v>
      </c>
      <c r="N294" s="46"/>
      <c r="O294" s="46"/>
      <c r="P294" s="47"/>
      <c r="Q294" s="67">
        <f t="shared" si="14"/>
        <v>120</v>
      </c>
      <c r="R294" s="55"/>
    </row>
    <row r="295" spans="2:18" x14ac:dyDescent="0.2">
      <c r="B295" s="27" t="s">
        <v>14</v>
      </c>
      <c r="C295" s="28" t="s">
        <v>354</v>
      </c>
      <c r="D295" s="29" t="s">
        <v>606</v>
      </c>
      <c r="E295" s="69" t="s">
        <v>573</v>
      </c>
      <c r="F295" s="59">
        <v>74</v>
      </c>
      <c r="G295" s="66" t="s">
        <v>565</v>
      </c>
      <c r="H295" s="50">
        <v>42544</v>
      </c>
      <c r="I295" s="88" t="str">
        <f t="shared" si="12"/>
        <v>juin</v>
      </c>
      <c r="J295" s="51"/>
      <c r="K295" s="65">
        <f t="shared" si="13"/>
        <v>42549</v>
      </c>
      <c r="L295" s="63" t="s">
        <v>18</v>
      </c>
      <c r="M295" s="64">
        <v>42548</v>
      </c>
      <c r="N295" s="46"/>
      <c r="O295" s="46"/>
      <c r="P295" s="47"/>
      <c r="Q295" s="67">
        <f t="shared" si="14"/>
        <v>120</v>
      </c>
      <c r="R295" s="55"/>
    </row>
    <row r="296" spans="2:18" x14ac:dyDescent="0.2">
      <c r="B296" s="27" t="s">
        <v>14</v>
      </c>
      <c r="C296" s="28" t="s">
        <v>354</v>
      </c>
      <c r="D296" s="29" t="s">
        <v>607</v>
      </c>
      <c r="E296" s="69" t="s">
        <v>573</v>
      </c>
      <c r="F296" s="59">
        <v>74</v>
      </c>
      <c r="G296" s="66" t="s">
        <v>565</v>
      </c>
      <c r="H296" s="50">
        <v>42544</v>
      </c>
      <c r="I296" s="88" t="str">
        <f t="shared" si="12"/>
        <v>juin</v>
      </c>
      <c r="J296" s="51"/>
      <c r="K296" s="65">
        <f t="shared" si="13"/>
        <v>42549</v>
      </c>
      <c r="L296" s="63" t="s">
        <v>18</v>
      </c>
      <c r="M296" s="64">
        <v>42549</v>
      </c>
      <c r="N296" s="46"/>
      <c r="O296" s="46"/>
      <c r="P296" s="47"/>
      <c r="Q296" s="67">
        <f t="shared" si="14"/>
        <v>120</v>
      </c>
      <c r="R296" s="55"/>
    </row>
    <row r="297" spans="2:18" x14ac:dyDescent="0.2">
      <c r="B297" s="27" t="s">
        <v>14</v>
      </c>
      <c r="C297" s="28" t="s">
        <v>354</v>
      </c>
      <c r="D297" s="29" t="s">
        <v>608</v>
      </c>
      <c r="E297" s="69" t="s">
        <v>573</v>
      </c>
      <c r="F297" s="59">
        <v>70</v>
      </c>
      <c r="G297" s="66" t="s">
        <v>565</v>
      </c>
      <c r="H297" s="50">
        <v>42544</v>
      </c>
      <c r="I297" s="88" t="str">
        <f t="shared" si="12"/>
        <v>juin</v>
      </c>
      <c r="J297" s="51"/>
      <c r="K297" s="65">
        <f t="shared" si="13"/>
        <v>42549</v>
      </c>
      <c r="L297" s="63" t="s">
        <v>18</v>
      </c>
      <c r="M297" s="64">
        <v>42548</v>
      </c>
      <c r="N297" s="46"/>
      <c r="O297" s="46"/>
      <c r="P297" s="47"/>
      <c r="Q297" s="67">
        <f t="shared" si="14"/>
        <v>95</v>
      </c>
      <c r="R297" s="55"/>
    </row>
    <row r="298" spans="2:18" x14ac:dyDescent="0.2">
      <c r="B298" s="27" t="s">
        <v>37</v>
      </c>
      <c r="C298" s="28" t="s">
        <v>38</v>
      </c>
      <c r="D298" s="29" t="s">
        <v>609</v>
      </c>
      <c r="E298" s="69" t="s">
        <v>610</v>
      </c>
      <c r="F298" s="59">
        <v>19</v>
      </c>
      <c r="G298" s="66" t="s">
        <v>565</v>
      </c>
      <c r="H298" s="50">
        <v>42549</v>
      </c>
      <c r="I298" s="88" t="str">
        <f t="shared" si="12"/>
        <v>juin</v>
      </c>
      <c r="J298" s="51"/>
      <c r="K298" s="65">
        <f t="shared" si="13"/>
        <v>42554</v>
      </c>
      <c r="L298" s="63" t="s">
        <v>18</v>
      </c>
      <c r="M298" s="64">
        <v>42551</v>
      </c>
      <c r="N298" s="46"/>
      <c r="O298" s="46"/>
      <c r="P298" s="47"/>
      <c r="Q298" s="67">
        <f t="shared" si="14"/>
        <v>45</v>
      </c>
      <c r="R298" s="55">
        <v>42522</v>
      </c>
    </row>
    <row r="299" spans="2:18" x14ac:dyDescent="0.2">
      <c r="B299" s="27" t="s">
        <v>37</v>
      </c>
      <c r="C299" s="28" t="s">
        <v>38</v>
      </c>
      <c r="D299" s="29" t="s">
        <v>611</v>
      </c>
      <c r="E299" s="69" t="s">
        <v>612</v>
      </c>
      <c r="F299" s="59">
        <v>12</v>
      </c>
      <c r="G299" s="66" t="s">
        <v>565</v>
      </c>
      <c r="H299" s="50">
        <v>42549</v>
      </c>
      <c r="I299" s="88" t="str">
        <f t="shared" si="12"/>
        <v>juin</v>
      </c>
      <c r="J299" s="51"/>
      <c r="K299" s="65">
        <f t="shared" si="13"/>
        <v>42554</v>
      </c>
      <c r="L299" s="63" t="s">
        <v>18</v>
      </c>
      <c r="M299" s="64">
        <v>42551</v>
      </c>
      <c r="N299" s="46"/>
      <c r="O299" s="46"/>
      <c r="P299" s="47"/>
      <c r="Q299" s="67">
        <f t="shared" si="14"/>
        <v>45</v>
      </c>
      <c r="R299" s="55">
        <v>42522</v>
      </c>
    </row>
    <row r="300" spans="2:18" x14ac:dyDescent="0.2">
      <c r="B300" s="27" t="s">
        <v>37</v>
      </c>
      <c r="C300" s="28" t="s">
        <v>38</v>
      </c>
      <c r="D300" s="29" t="s">
        <v>613</v>
      </c>
      <c r="E300" s="69" t="s">
        <v>614</v>
      </c>
      <c r="F300" s="59">
        <v>13</v>
      </c>
      <c r="G300" s="66" t="s">
        <v>565</v>
      </c>
      <c r="H300" s="50">
        <v>42549</v>
      </c>
      <c r="I300" s="88" t="str">
        <f t="shared" si="12"/>
        <v>juin</v>
      </c>
      <c r="J300" s="51"/>
      <c r="K300" s="65">
        <f t="shared" si="13"/>
        <v>42554</v>
      </c>
      <c r="L300" s="63" t="s">
        <v>18</v>
      </c>
      <c r="M300" s="64">
        <v>42551</v>
      </c>
      <c r="N300" s="46"/>
      <c r="O300" s="46"/>
      <c r="P300" s="47"/>
      <c r="Q300" s="67">
        <f t="shared" si="14"/>
        <v>45</v>
      </c>
      <c r="R300" s="55">
        <v>42522</v>
      </c>
    </row>
    <row r="301" spans="2:18" x14ac:dyDescent="0.2">
      <c r="B301" s="27" t="s">
        <v>37</v>
      </c>
      <c r="C301" s="28" t="s">
        <v>38</v>
      </c>
      <c r="D301" s="29" t="s">
        <v>615</v>
      </c>
      <c r="E301" s="69" t="s">
        <v>616</v>
      </c>
      <c r="F301" s="59">
        <v>7</v>
      </c>
      <c r="G301" s="66" t="s">
        <v>565</v>
      </c>
      <c r="H301" s="50">
        <v>42549</v>
      </c>
      <c r="I301" s="88" t="str">
        <f t="shared" si="12"/>
        <v>juin</v>
      </c>
      <c r="J301" s="51"/>
      <c r="K301" s="65">
        <f t="shared" si="13"/>
        <v>42554</v>
      </c>
      <c r="L301" s="63" t="s">
        <v>18</v>
      </c>
      <c r="M301" s="64">
        <v>42551</v>
      </c>
      <c r="N301" s="46"/>
      <c r="O301" s="46"/>
      <c r="P301" s="47"/>
      <c r="Q301" s="67">
        <f t="shared" si="14"/>
        <v>45</v>
      </c>
      <c r="R301" s="55">
        <v>42522</v>
      </c>
    </row>
    <row r="302" spans="2:18" x14ac:dyDescent="0.2">
      <c r="B302" s="27" t="s">
        <v>37</v>
      </c>
      <c r="C302" s="28" t="s">
        <v>38</v>
      </c>
      <c r="D302" s="29" t="s">
        <v>617</v>
      </c>
      <c r="E302" s="69" t="s">
        <v>618</v>
      </c>
      <c r="F302" s="59">
        <v>8</v>
      </c>
      <c r="G302" s="66" t="s">
        <v>565</v>
      </c>
      <c r="H302" s="50">
        <v>42549</v>
      </c>
      <c r="I302" s="88" t="str">
        <f t="shared" si="12"/>
        <v>juin</v>
      </c>
      <c r="J302" s="51"/>
      <c r="K302" s="65">
        <f t="shared" si="13"/>
        <v>42554</v>
      </c>
      <c r="L302" s="63" t="s">
        <v>18</v>
      </c>
      <c r="M302" s="64">
        <v>42551</v>
      </c>
      <c r="N302" s="46"/>
      <c r="O302" s="46"/>
      <c r="P302" s="47"/>
      <c r="Q302" s="67">
        <f t="shared" si="14"/>
        <v>45</v>
      </c>
      <c r="R302" s="55">
        <v>42522</v>
      </c>
    </row>
    <row r="303" spans="2:18" x14ac:dyDescent="0.2">
      <c r="B303" s="27" t="s">
        <v>14</v>
      </c>
      <c r="C303" s="28" t="s">
        <v>354</v>
      </c>
      <c r="D303" s="29" t="s">
        <v>619</v>
      </c>
      <c r="E303" s="69" t="s">
        <v>573</v>
      </c>
      <c r="F303" s="59">
        <v>17</v>
      </c>
      <c r="G303" s="66" t="s">
        <v>562</v>
      </c>
      <c r="H303" s="50">
        <v>42569</v>
      </c>
      <c r="I303" s="88" t="str">
        <f t="shared" si="12"/>
        <v>juillet</v>
      </c>
      <c r="J303" s="51"/>
      <c r="K303" s="65">
        <f t="shared" si="13"/>
        <v>42572</v>
      </c>
      <c r="L303" s="63" t="s">
        <v>18</v>
      </c>
      <c r="M303" s="64">
        <v>42570</v>
      </c>
      <c r="N303" s="46"/>
      <c r="O303" s="46"/>
      <c r="P303" s="47"/>
      <c r="Q303" s="67">
        <f t="shared" si="14"/>
        <v>45</v>
      </c>
      <c r="R303" s="55"/>
    </row>
    <row r="304" spans="2:18" x14ac:dyDescent="0.2">
      <c r="B304" s="27" t="s">
        <v>14</v>
      </c>
      <c r="C304" s="28" t="s">
        <v>354</v>
      </c>
      <c r="D304" s="29" t="s">
        <v>620</v>
      </c>
      <c r="E304" s="69" t="s">
        <v>621</v>
      </c>
      <c r="F304" s="59">
        <v>16</v>
      </c>
      <c r="G304" s="66" t="s">
        <v>562</v>
      </c>
      <c r="H304" s="50">
        <v>42569</v>
      </c>
      <c r="I304" s="88" t="str">
        <f t="shared" si="12"/>
        <v>juillet</v>
      </c>
      <c r="J304" s="51"/>
      <c r="K304" s="65">
        <f t="shared" si="13"/>
        <v>42572</v>
      </c>
      <c r="L304" s="63" t="s">
        <v>18</v>
      </c>
      <c r="M304" s="64">
        <v>42570</v>
      </c>
      <c r="N304" s="46"/>
      <c r="O304" s="46"/>
      <c r="P304" s="47"/>
      <c r="Q304" s="67">
        <f t="shared" si="14"/>
        <v>45</v>
      </c>
      <c r="R304" s="55"/>
    </row>
    <row r="305" spans="2:18" x14ac:dyDescent="0.2">
      <c r="B305" s="27" t="s">
        <v>14</v>
      </c>
      <c r="C305" s="28" t="s">
        <v>354</v>
      </c>
      <c r="D305" s="29" t="s">
        <v>622</v>
      </c>
      <c r="E305" s="69" t="s">
        <v>623</v>
      </c>
      <c r="F305" s="59">
        <v>5</v>
      </c>
      <c r="G305" s="66" t="s">
        <v>562</v>
      </c>
      <c r="H305" s="50">
        <v>42569</v>
      </c>
      <c r="I305" s="88" t="str">
        <f t="shared" si="12"/>
        <v>juillet</v>
      </c>
      <c r="J305" s="51"/>
      <c r="K305" s="65">
        <f t="shared" si="13"/>
        <v>42572</v>
      </c>
      <c r="L305" s="63" t="s">
        <v>18</v>
      </c>
      <c r="M305" s="64">
        <v>42570</v>
      </c>
      <c r="N305" s="46"/>
      <c r="O305" s="46"/>
      <c r="P305" s="47"/>
      <c r="Q305" s="67">
        <f t="shared" si="14"/>
        <v>45</v>
      </c>
      <c r="R305" s="55"/>
    </row>
    <row r="306" spans="2:18" x14ac:dyDescent="0.2">
      <c r="B306" s="27" t="s">
        <v>14</v>
      </c>
      <c r="C306" s="28" t="s">
        <v>354</v>
      </c>
      <c r="D306" s="29" t="s">
        <v>624</v>
      </c>
      <c r="E306" s="69" t="s">
        <v>625</v>
      </c>
      <c r="F306" s="59">
        <v>21</v>
      </c>
      <c r="G306" s="66" t="s">
        <v>562</v>
      </c>
      <c r="H306" s="50">
        <v>42569</v>
      </c>
      <c r="I306" s="88" t="str">
        <f t="shared" si="12"/>
        <v>juillet</v>
      </c>
      <c r="J306" s="51"/>
      <c r="K306" s="65">
        <f t="shared" si="13"/>
        <v>42572</v>
      </c>
      <c r="L306" s="63" t="s">
        <v>18</v>
      </c>
      <c r="M306" s="64">
        <v>42570</v>
      </c>
      <c r="N306" s="46"/>
      <c r="O306" s="46"/>
      <c r="P306" s="47"/>
      <c r="Q306" s="67">
        <f t="shared" si="14"/>
        <v>45</v>
      </c>
      <c r="R306" s="55"/>
    </row>
    <row r="307" spans="2:18" x14ac:dyDescent="0.2">
      <c r="B307" s="27" t="s">
        <v>14</v>
      </c>
      <c r="C307" s="28" t="s">
        <v>354</v>
      </c>
      <c r="D307" s="29" t="s">
        <v>626</v>
      </c>
      <c r="E307" s="69" t="s">
        <v>627</v>
      </c>
      <c r="F307" s="59">
        <v>10</v>
      </c>
      <c r="G307" s="66" t="s">
        <v>562</v>
      </c>
      <c r="H307" s="50">
        <v>42569</v>
      </c>
      <c r="I307" s="88" t="str">
        <f t="shared" si="12"/>
        <v>juillet</v>
      </c>
      <c r="J307" s="51"/>
      <c r="K307" s="65">
        <f t="shared" si="13"/>
        <v>42572</v>
      </c>
      <c r="L307" s="63" t="s">
        <v>18</v>
      </c>
      <c r="M307" s="64">
        <v>42570</v>
      </c>
      <c r="N307" s="46"/>
      <c r="O307" s="46"/>
      <c r="P307" s="47"/>
      <c r="Q307" s="67">
        <f t="shared" si="14"/>
        <v>45</v>
      </c>
      <c r="R307" s="55"/>
    </row>
    <row r="308" spans="2:18" x14ac:dyDescent="0.2">
      <c r="B308" s="27" t="s">
        <v>14</v>
      </c>
      <c r="C308" s="28" t="s">
        <v>354</v>
      </c>
      <c r="D308" s="29" t="s">
        <v>628</v>
      </c>
      <c r="E308" s="69" t="s">
        <v>629</v>
      </c>
      <c r="F308" s="59">
        <v>10</v>
      </c>
      <c r="G308" s="66" t="s">
        <v>565</v>
      </c>
      <c r="H308" s="50">
        <v>42569</v>
      </c>
      <c r="I308" s="88" t="str">
        <f t="shared" si="12"/>
        <v>juillet</v>
      </c>
      <c r="J308" s="51"/>
      <c r="K308" s="65">
        <f t="shared" si="13"/>
        <v>42574</v>
      </c>
      <c r="L308" s="70" t="s">
        <v>18</v>
      </c>
      <c r="M308" s="64">
        <v>42571</v>
      </c>
      <c r="N308" s="46"/>
      <c r="O308" s="46"/>
      <c r="P308" s="47"/>
      <c r="Q308" s="67">
        <f t="shared" si="14"/>
        <v>45</v>
      </c>
      <c r="R308" s="55"/>
    </row>
    <row r="309" spans="2:18" x14ac:dyDescent="0.2">
      <c r="B309" s="27" t="s">
        <v>14</v>
      </c>
      <c r="C309" s="28" t="s">
        <v>354</v>
      </c>
      <c r="D309" s="29" t="s">
        <v>630</v>
      </c>
      <c r="E309" s="69" t="s">
        <v>631</v>
      </c>
      <c r="F309" s="59">
        <v>7</v>
      </c>
      <c r="G309" s="66" t="s">
        <v>565</v>
      </c>
      <c r="H309" s="50">
        <v>42569</v>
      </c>
      <c r="I309" s="88" t="str">
        <f t="shared" si="12"/>
        <v>juillet</v>
      </c>
      <c r="J309" s="51"/>
      <c r="K309" s="65">
        <f t="shared" si="13"/>
        <v>42574</v>
      </c>
      <c r="L309" s="70" t="s">
        <v>18</v>
      </c>
      <c r="M309" s="64">
        <v>42571</v>
      </c>
      <c r="N309" s="46"/>
      <c r="O309" s="46"/>
      <c r="P309" s="47"/>
      <c r="Q309" s="67">
        <f t="shared" si="14"/>
        <v>45</v>
      </c>
      <c r="R309" s="55"/>
    </row>
    <row r="310" spans="2:18" x14ac:dyDescent="0.2">
      <c r="B310" s="27" t="s">
        <v>14</v>
      </c>
      <c r="C310" s="28" t="s">
        <v>174</v>
      </c>
      <c r="D310" s="29" t="s">
        <v>632</v>
      </c>
      <c r="E310" s="69" t="s">
        <v>593</v>
      </c>
      <c r="F310" s="59">
        <v>10</v>
      </c>
      <c r="G310" s="66" t="s">
        <v>565</v>
      </c>
      <c r="H310" s="50">
        <v>42569</v>
      </c>
      <c r="I310" s="88" t="str">
        <f t="shared" si="12"/>
        <v>juillet</v>
      </c>
      <c r="J310" s="51"/>
      <c r="K310" s="65">
        <f t="shared" si="13"/>
        <v>42574</v>
      </c>
      <c r="L310" s="70" t="s">
        <v>18</v>
      </c>
      <c r="M310" s="64">
        <v>42572</v>
      </c>
      <c r="N310" s="46"/>
      <c r="O310" s="46"/>
      <c r="P310" s="47"/>
      <c r="Q310" s="67">
        <f t="shared" si="14"/>
        <v>45</v>
      </c>
      <c r="R310" s="55"/>
    </row>
    <row r="311" spans="2:18" x14ac:dyDescent="0.2">
      <c r="B311" s="27" t="s">
        <v>14</v>
      </c>
      <c r="C311" s="28" t="s">
        <v>66</v>
      </c>
      <c r="D311" s="29" t="s">
        <v>633</v>
      </c>
      <c r="E311" s="69" t="s">
        <v>634</v>
      </c>
      <c r="F311" s="59">
        <v>6</v>
      </c>
      <c r="G311" s="66" t="s">
        <v>565</v>
      </c>
      <c r="H311" s="50">
        <v>42569</v>
      </c>
      <c r="I311" s="88" t="str">
        <f t="shared" si="12"/>
        <v>juillet</v>
      </c>
      <c r="J311" s="51"/>
      <c r="K311" s="65">
        <f t="shared" si="13"/>
        <v>42574</v>
      </c>
      <c r="L311" s="70" t="s">
        <v>18</v>
      </c>
      <c r="M311" s="64">
        <v>42572</v>
      </c>
      <c r="N311" s="46"/>
      <c r="O311" s="46"/>
      <c r="P311" s="47"/>
      <c r="Q311" s="67">
        <f t="shared" si="14"/>
        <v>45</v>
      </c>
      <c r="R311" s="55"/>
    </row>
    <row r="312" spans="2:18" x14ac:dyDescent="0.2">
      <c r="B312" s="27" t="s">
        <v>14</v>
      </c>
      <c r="C312" s="28" t="s">
        <v>66</v>
      </c>
      <c r="D312" s="29" t="s">
        <v>635</v>
      </c>
      <c r="E312" s="69" t="s">
        <v>636</v>
      </c>
      <c r="F312" s="59">
        <v>5</v>
      </c>
      <c r="G312" s="66" t="s">
        <v>565</v>
      </c>
      <c r="H312" s="50">
        <v>42569</v>
      </c>
      <c r="I312" s="88" t="str">
        <f t="shared" si="12"/>
        <v>juillet</v>
      </c>
      <c r="J312" s="51"/>
      <c r="K312" s="65">
        <f t="shared" si="13"/>
        <v>42574</v>
      </c>
      <c r="L312" s="70" t="s">
        <v>18</v>
      </c>
      <c r="M312" s="64">
        <v>42572</v>
      </c>
      <c r="N312" s="46"/>
      <c r="O312" s="46"/>
      <c r="P312" s="47"/>
      <c r="Q312" s="67">
        <f t="shared" si="14"/>
        <v>45</v>
      </c>
      <c r="R312" s="55"/>
    </row>
    <row r="313" spans="2:18" x14ac:dyDescent="0.2">
      <c r="B313" s="27" t="s">
        <v>14</v>
      </c>
      <c r="C313" s="28" t="s">
        <v>637</v>
      </c>
      <c r="D313" s="29" t="s">
        <v>638</v>
      </c>
      <c r="E313" s="69" t="s">
        <v>639</v>
      </c>
      <c r="F313" s="59">
        <v>103</v>
      </c>
      <c r="G313" s="66" t="s">
        <v>596</v>
      </c>
      <c r="H313" s="50">
        <v>42569</v>
      </c>
      <c r="I313" s="88" t="str">
        <f t="shared" si="12"/>
        <v>juillet</v>
      </c>
      <c r="J313" s="51"/>
      <c r="K313" s="65">
        <f t="shared" si="13"/>
        <v>42578</v>
      </c>
      <c r="L313" s="70" t="s">
        <v>18</v>
      </c>
      <c r="M313" s="64">
        <v>42578</v>
      </c>
      <c r="N313" s="46"/>
      <c r="O313" s="46"/>
      <c r="P313" s="47"/>
      <c r="Q313" s="67">
        <f t="shared" si="14"/>
        <v>120</v>
      </c>
      <c r="R313" s="55">
        <v>42552</v>
      </c>
    </row>
    <row r="314" spans="2:18" x14ac:dyDescent="0.2">
      <c r="B314" s="27" t="s">
        <v>14</v>
      </c>
      <c r="C314" s="28" t="s">
        <v>640</v>
      </c>
      <c r="D314" s="29" t="s">
        <v>641</v>
      </c>
      <c r="E314" s="69" t="s">
        <v>642</v>
      </c>
      <c r="F314" s="59">
        <v>30</v>
      </c>
      <c r="G314" s="66" t="s">
        <v>596</v>
      </c>
      <c r="H314" s="50">
        <v>42569</v>
      </c>
      <c r="I314" s="88" t="str">
        <f t="shared" si="12"/>
        <v>juillet</v>
      </c>
      <c r="J314" s="51"/>
      <c r="K314" s="65">
        <f t="shared" si="13"/>
        <v>42578</v>
      </c>
      <c r="L314" s="70" t="s">
        <v>18</v>
      </c>
      <c r="M314" s="64">
        <v>42579</v>
      </c>
      <c r="N314" s="46"/>
      <c r="O314" s="46"/>
      <c r="P314" s="47"/>
      <c r="Q314" s="67">
        <f t="shared" si="14"/>
        <v>70</v>
      </c>
      <c r="R314" s="55">
        <v>42552</v>
      </c>
    </row>
    <row r="315" spans="2:18" x14ac:dyDescent="0.2">
      <c r="B315" s="27" t="s">
        <v>14</v>
      </c>
      <c r="C315" s="28" t="s">
        <v>66</v>
      </c>
      <c r="D315" s="29" t="s">
        <v>643</v>
      </c>
      <c r="E315" s="71" t="s">
        <v>644</v>
      </c>
      <c r="F315" s="59">
        <v>5</v>
      </c>
      <c r="G315" s="66" t="s">
        <v>565</v>
      </c>
      <c r="H315" s="50">
        <v>42572</v>
      </c>
      <c r="I315" s="88" t="str">
        <f t="shared" si="12"/>
        <v>juillet</v>
      </c>
      <c r="J315" s="51"/>
      <c r="K315" s="65">
        <f t="shared" si="13"/>
        <v>42577</v>
      </c>
      <c r="L315" s="70" t="s">
        <v>18</v>
      </c>
      <c r="M315" s="64">
        <v>42577</v>
      </c>
      <c r="N315" s="46"/>
      <c r="O315" s="46"/>
      <c r="P315" s="47"/>
      <c r="Q315" s="67">
        <f t="shared" si="14"/>
        <v>45</v>
      </c>
      <c r="R315" s="55"/>
    </row>
    <row r="316" spans="2:18" x14ac:dyDescent="0.2">
      <c r="B316" s="27" t="s">
        <v>14</v>
      </c>
      <c r="C316" s="28" t="s">
        <v>66</v>
      </c>
      <c r="D316" s="29" t="s">
        <v>645</v>
      </c>
      <c r="E316" s="71" t="s">
        <v>573</v>
      </c>
      <c r="F316" s="59">
        <v>4</v>
      </c>
      <c r="G316" s="66" t="s">
        <v>565</v>
      </c>
      <c r="H316" s="50">
        <v>42572</v>
      </c>
      <c r="I316" s="88" t="str">
        <f t="shared" si="12"/>
        <v>juillet</v>
      </c>
      <c r="J316" s="51"/>
      <c r="K316" s="65">
        <f t="shared" si="13"/>
        <v>42577</v>
      </c>
      <c r="L316" s="70" t="s">
        <v>18</v>
      </c>
      <c r="M316" s="64">
        <v>42577</v>
      </c>
      <c r="N316" s="46"/>
      <c r="O316" s="46"/>
      <c r="P316" s="47"/>
      <c r="Q316" s="67">
        <f t="shared" si="14"/>
        <v>45</v>
      </c>
      <c r="R316" s="55"/>
    </row>
    <row r="317" spans="2:18" x14ac:dyDescent="0.2">
      <c r="B317" s="27" t="s">
        <v>14</v>
      </c>
      <c r="C317" s="28" t="s">
        <v>354</v>
      </c>
      <c r="D317" s="29" t="s">
        <v>646</v>
      </c>
      <c r="E317" s="71" t="s">
        <v>647</v>
      </c>
      <c r="F317" s="59">
        <v>6</v>
      </c>
      <c r="G317" s="66" t="s">
        <v>565</v>
      </c>
      <c r="H317" s="50">
        <v>42571</v>
      </c>
      <c r="I317" s="88" t="str">
        <f t="shared" si="12"/>
        <v>juillet</v>
      </c>
      <c r="J317" s="51"/>
      <c r="K317" s="65">
        <f t="shared" si="13"/>
        <v>42576</v>
      </c>
      <c r="L317" s="70" t="s">
        <v>18</v>
      </c>
      <c r="M317" s="64">
        <v>42577</v>
      </c>
      <c r="N317" s="46"/>
      <c r="O317" s="46"/>
      <c r="P317" s="47"/>
      <c r="Q317" s="67">
        <f t="shared" si="14"/>
        <v>45</v>
      </c>
      <c r="R317" s="55"/>
    </row>
    <row r="318" spans="2:18" x14ac:dyDescent="0.2">
      <c r="B318" s="27" t="s">
        <v>14</v>
      </c>
      <c r="C318" s="28" t="s">
        <v>354</v>
      </c>
      <c r="D318" s="29" t="s">
        <v>648</v>
      </c>
      <c r="E318" s="71" t="s">
        <v>649</v>
      </c>
      <c r="F318" s="59">
        <v>11</v>
      </c>
      <c r="G318" s="66" t="s">
        <v>565</v>
      </c>
      <c r="H318" s="50">
        <v>42571</v>
      </c>
      <c r="I318" s="88" t="str">
        <f t="shared" si="12"/>
        <v>juillet</v>
      </c>
      <c r="J318" s="51"/>
      <c r="K318" s="65">
        <f t="shared" si="13"/>
        <v>42576</v>
      </c>
      <c r="L318" s="70" t="s">
        <v>18</v>
      </c>
      <c r="M318" s="64">
        <v>42574</v>
      </c>
      <c r="N318" s="46"/>
      <c r="O318" s="46"/>
      <c r="P318" s="47"/>
      <c r="Q318" s="67">
        <f t="shared" si="14"/>
        <v>45</v>
      </c>
      <c r="R318" s="55"/>
    </row>
    <row r="319" spans="2:18" x14ac:dyDescent="0.2">
      <c r="B319" s="27" t="s">
        <v>14</v>
      </c>
      <c r="C319" s="28" t="s">
        <v>354</v>
      </c>
      <c r="D319" s="29" t="s">
        <v>650</v>
      </c>
      <c r="E319" s="71" t="s">
        <v>651</v>
      </c>
      <c r="F319" s="59">
        <v>7</v>
      </c>
      <c r="G319" s="66" t="s">
        <v>565</v>
      </c>
      <c r="H319" s="50">
        <v>42571</v>
      </c>
      <c r="I319" s="88" t="str">
        <f t="shared" si="12"/>
        <v>juillet</v>
      </c>
      <c r="J319" s="51"/>
      <c r="K319" s="65">
        <f t="shared" si="13"/>
        <v>42576</v>
      </c>
      <c r="L319" s="70" t="s">
        <v>18</v>
      </c>
      <c r="M319" s="64">
        <v>42574</v>
      </c>
      <c r="N319" s="46"/>
      <c r="O319" s="46"/>
      <c r="P319" s="47"/>
      <c r="Q319" s="67">
        <f t="shared" si="14"/>
        <v>45</v>
      </c>
      <c r="R319" s="55"/>
    </row>
    <row r="320" spans="2:18" x14ac:dyDescent="0.2">
      <c r="B320" s="27" t="s">
        <v>14</v>
      </c>
      <c r="C320" s="28" t="s">
        <v>652</v>
      </c>
      <c r="D320" s="29" t="s">
        <v>653</v>
      </c>
      <c r="E320" s="71" t="s">
        <v>654</v>
      </c>
      <c r="F320" s="59">
        <v>4</v>
      </c>
      <c r="G320" s="66" t="s">
        <v>565</v>
      </c>
      <c r="H320" s="50">
        <v>42569</v>
      </c>
      <c r="I320" s="88" t="str">
        <f t="shared" si="12"/>
        <v>juillet</v>
      </c>
      <c r="J320" s="51"/>
      <c r="K320" s="65">
        <f t="shared" si="13"/>
        <v>42574</v>
      </c>
      <c r="L320" s="70" t="s">
        <v>18</v>
      </c>
      <c r="M320" s="72">
        <v>42573</v>
      </c>
      <c r="N320" s="46"/>
      <c r="O320" s="46"/>
      <c r="P320" s="47"/>
      <c r="Q320" s="67">
        <f t="shared" si="14"/>
        <v>45</v>
      </c>
      <c r="R320" s="55">
        <v>42552</v>
      </c>
    </row>
    <row r="321" spans="2:18" x14ac:dyDescent="0.2">
      <c r="B321" s="27" t="s">
        <v>14</v>
      </c>
      <c r="C321" s="28" t="s">
        <v>655</v>
      </c>
      <c r="D321" s="29" t="s">
        <v>656</v>
      </c>
      <c r="E321" s="71" t="s">
        <v>657</v>
      </c>
      <c r="F321" s="59">
        <v>10</v>
      </c>
      <c r="G321" s="66" t="s">
        <v>565</v>
      </c>
      <c r="H321" s="50">
        <v>42569</v>
      </c>
      <c r="I321" s="88" t="str">
        <f t="shared" si="12"/>
        <v>juillet</v>
      </c>
      <c r="J321" s="51"/>
      <c r="K321" s="65">
        <f t="shared" si="13"/>
        <v>42574</v>
      </c>
      <c r="L321" s="70" t="s">
        <v>18</v>
      </c>
      <c r="M321" s="72">
        <v>42573</v>
      </c>
      <c r="N321" s="46"/>
      <c r="O321" s="46"/>
      <c r="P321" s="47"/>
      <c r="Q321" s="67">
        <f t="shared" si="14"/>
        <v>45</v>
      </c>
      <c r="R321" s="55"/>
    </row>
    <row r="322" spans="2:18" x14ac:dyDescent="0.2">
      <c r="B322" s="27" t="s">
        <v>14</v>
      </c>
      <c r="C322" s="28" t="s">
        <v>652</v>
      </c>
      <c r="D322" s="29" t="s">
        <v>658</v>
      </c>
      <c r="E322" s="71" t="s">
        <v>659</v>
      </c>
      <c r="F322" s="59">
        <v>14</v>
      </c>
      <c r="G322" s="66" t="s">
        <v>565</v>
      </c>
      <c r="H322" s="50">
        <v>42569</v>
      </c>
      <c r="I322" s="88" t="str">
        <f t="shared" si="12"/>
        <v>juillet</v>
      </c>
      <c r="J322" s="51"/>
      <c r="K322" s="65">
        <f t="shared" si="13"/>
        <v>42574</v>
      </c>
      <c r="L322" s="70" t="s">
        <v>18</v>
      </c>
      <c r="M322" s="72">
        <v>42577</v>
      </c>
      <c r="N322" s="46"/>
      <c r="O322" s="46"/>
      <c r="P322" s="47" t="s">
        <v>660</v>
      </c>
      <c r="Q322" s="67">
        <f t="shared" si="14"/>
        <v>45</v>
      </c>
      <c r="R322" s="55">
        <v>42552</v>
      </c>
    </row>
    <row r="323" spans="2:18" x14ac:dyDescent="0.2">
      <c r="B323" s="27" t="s">
        <v>14</v>
      </c>
      <c r="C323" s="28" t="s">
        <v>652</v>
      </c>
      <c r="D323" s="29" t="s">
        <v>661</v>
      </c>
      <c r="E323" s="71" t="s">
        <v>662</v>
      </c>
      <c r="F323" s="59">
        <v>16</v>
      </c>
      <c r="G323" s="66" t="s">
        <v>565</v>
      </c>
      <c r="H323" s="50">
        <v>42569</v>
      </c>
      <c r="I323" s="88" t="str">
        <f t="shared" si="12"/>
        <v>juillet</v>
      </c>
      <c r="J323" s="51"/>
      <c r="K323" s="65">
        <f t="shared" si="13"/>
        <v>42574</v>
      </c>
      <c r="L323" s="70" t="s">
        <v>18</v>
      </c>
      <c r="M323" s="72">
        <v>42573</v>
      </c>
      <c r="N323" s="46"/>
      <c r="O323" s="46"/>
      <c r="P323" s="47"/>
      <c r="Q323" s="67">
        <f t="shared" si="14"/>
        <v>45</v>
      </c>
      <c r="R323" s="55">
        <v>42552</v>
      </c>
    </row>
    <row r="324" spans="2:18" x14ac:dyDescent="0.2">
      <c r="B324" s="27" t="s">
        <v>14</v>
      </c>
      <c r="C324" s="28" t="s">
        <v>652</v>
      </c>
      <c r="D324" s="29" t="s">
        <v>663</v>
      </c>
      <c r="E324" s="71" t="s">
        <v>664</v>
      </c>
      <c r="F324" s="59">
        <v>6</v>
      </c>
      <c r="G324" s="66" t="s">
        <v>565</v>
      </c>
      <c r="H324" s="50">
        <v>42569</v>
      </c>
      <c r="I324" s="88" t="str">
        <f t="shared" si="12"/>
        <v>juillet</v>
      </c>
      <c r="J324" s="51"/>
      <c r="K324" s="65">
        <f t="shared" si="13"/>
        <v>42574</v>
      </c>
      <c r="L324" s="70" t="s">
        <v>18</v>
      </c>
      <c r="M324" s="72">
        <v>42573</v>
      </c>
      <c r="N324" s="46"/>
      <c r="O324" s="46"/>
      <c r="P324" s="47"/>
      <c r="Q324" s="67">
        <f t="shared" si="14"/>
        <v>45</v>
      </c>
      <c r="R324" s="55">
        <v>42552</v>
      </c>
    </row>
    <row r="325" spans="2:18" x14ac:dyDescent="0.2">
      <c r="B325" s="27" t="s">
        <v>14</v>
      </c>
      <c r="C325" s="28" t="s">
        <v>652</v>
      </c>
      <c r="D325" s="29" t="s">
        <v>665</v>
      </c>
      <c r="E325" s="71" t="s">
        <v>666</v>
      </c>
      <c r="F325" s="59">
        <v>47</v>
      </c>
      <c r="G325" s="66" t="s">
        <v>565</v>
      </c>
      <c r="H325" s="50">
        <v>42569</v>
      </c>
      <c r="I325" s="88" t="str">
        <f t="shared" ref="I325:I388" si="15">CHOOSE(MONTH(H325),"janvier","février","mars","avril","mai","juin","juillet","aout","septembre","octobre","novembre","décembre")</f>
        <v>juillet</v>
      </c>
      <c r="J325" s="51"/>
      <c r="K325" s="65">
        <f t="shared" si="13"/>
        <v>42574</v>
      </c>
      <c r="L325" s="70" t="s">
        <v>18</v>
      </c>
      <c r="M325" s="72">
        <v>42573</v>
      </c>
      <c r="N325" s="46"/>
      <c r="O325" s="46"/>
      <c r="P325" s="47"/>
      <c r="Q325" s="67">
        <f t="shared" si="14"/>
        <v>70</v>
      </c>
      <c r="R325" s="55">
        <v>42552</v>
      </c>
    </row>
    <row r="326" spans="2:18" x14ac:dyDescent="0.2">
      <c r="B326" s="27" t="s">
        <v>37</v>
      </c>
      <c r="C326" s="28" t="s">
        <v>38</v>
      </c>
      <c r="D326" s="29" t="s">
        <v>667</v>
      </c>
      <c r="E326" s="71" t="s">
        <v>668</v>
      </c>
      <c r="F326" s="59">
        <v>8</v>
      </c>
      <c r="G326" s="66" t="s">
        <v>565</v>
      </c>
      <c r="H326" s="50">
        <v>42569</v>
      </c>
      <c r="I326" s="88" t="str">
        <f t="shared" si="15"/>
        <v>juillet</v>
      </c>
      <c r="J326" s="51"/>
      <c r="K326" s="65">
        <f t="shared" si="13"/>
        <v>42574</v>
      </c>
      <c r="L326" s="70" t="s">
        <v>18</v>
      </c>
      <c r="M326" s="72">
        <v>42572</v>
      </c>
      <c r="N326" s="46"/>
      <c r="O326" s="46"/>
      <c r="P326" s="47"/>
      <c r="Q326" s="67">
        <f t="shared" si="14"/>
        <v>45</v>
      </c>
      <c r="R326" s="55">
        <v>42552</v>
      </c>
    </row>
    <row r="327" spans="2:18" x14ac:dyDescent="0.2">
      <c r="B327" s="27" t="s">
        <v>37</v>
      </c>
      <c r="C327" s="28" t="s">
        <v>38</v>
      </c>
      <c r="D327" s="29" t="s">
        <v>669</v>
      </c>
      <c r="E327" s="71" t="s">
        <v>670</v>
      </c>
      <c r="F327" s="59">
        <v>30</v>
      </c>
      <c r="G327" s="66" t="s">
        <v>565</v>
      </c>
      <c r="H327" s="50">
        <v>42569</v>
      </c>
      <c r="I327" s="88" t="str">
        <f t="shared" si="15"/>
        <v>juillet</v>
      </c>
      <c r="J327" s="51"/>
      <c r="K327" s="65">
        <f t="shared" si="13"/>
        <v>42574</v>
      </c>
      <c r="L327" s="70" t="s">
        <v>18</v>
      </c>
      <c r="M327" s="72">
        <v>42572</v>
      </c>
      <c r="N327" s="46"/>
      <c r="O327" s="46"/>
      <c r="P327" s="47"/>
      <c r="Q327" s="67">
        <f t="shared" si="14"/>
        <v>70</v>
      </c>
      <c r="R327" s="55">
        <v>42552</v>
      </c>
    </row>
    <row r="328" spans="2:18" x14ac:dyDescent="0.2">
      <c r="B328" s="27" t="s">
        <v>14</v>
      </c>
      <c r="C328" s="28" t="s">
        <v>526</v>
      </c>
      <c r="D328" s="29" t="s">
        <v>671</v>
      </c>
      <c r="E328" s="71" t="s">
        <v>672</v>
      </c>
      <c r="F328" s="59">
        <v>5</v>
      </c>
      <c r="G328" s="66" t="s">
        <v>565</v>
      </c>
      <c r="H328" s="50">
        <v>42573</v>
      </c>
      <c r="I328" s="88" t="str">
        <f t="shared" si="15"/>
        <v>juillet</v>
      </c>
      <c r="J328" s="51"/>
      <c r="K328" s="65">
        <f t="shared" si="13"/>
        <v>42578</v>
      </c>
      <c r="L328" s="70" t="s">
        <v>18</v>
      </c>
      <c r="M328" s="64">
        <v>42578</v>
      </c>
      <c r="N328" s="46"/>
      <c r="O328" s="46"/>
      <c r="P328" s="47"/>
      <c r="Q328" s="67">
        <f t="shared" si="14"/>
        <v>45</v>
      </c>
      <c r="R328" s="55"/>
    </row>
    <row r="329" spans="2:18" x14ac:dyDescent="0.2">
      <c r="B329" s="27" t="s">
        <v>14</v>
      </c>
      <c r="C329" s="28" t="s">
        <v>526</v>
      </c>
      <c r="D329" s="29" t="s">
        <v>673</v>
      </c>
      <c r="E329" s="71" t="s">
        <v>674</v>
      </c>
      <c r="F329" s="59">
        <v>12</v>
      </c>
      <c r="G329" s="66" t="s">
        <v>565</v>
      </c>
      <c r="H329" s="50">
        <v>42578</v>
      </c>
      <c r="I329" s="88" t="str">
        <f t="shared" si="15"/>
        <v>juillet</v>
      </c>
      <c r="J329" s="51"/>
      <c r="K329" s="65">
        <f t="shared" si="13"/>
        <v>42583</v>
      </c>
      <c r="L329" s="70" t="s">
        <v>18</v>
      </c>
      <c r="M329" s="64">
        <v>42580</v>
      </c>
      <c r="N329" s="46"/>
      <c r="O329" s="46"/>
      <c r="P329" s="47"/>
      <c r="Q329" s="67">
        <f t="shared" si="14"/>
        <v>45</v>
      </c>
      <c r="R329" s="55"/>
    </row>
    <row r="330" spans="2:18" x14ac:dyDescent="0.2">
      <c r="B330" s="27" t="s">
        <v>14</v>
      </c>
      <c r="C330" s="28" t="s">
        <v>526</v>
      </c>
      <c r="D330" s="29" t="s">
        <v>675</v>
      </c>
      <c r="E330" s="71" t="s">
        <v>676</v>
      </c>
      <c r="F330" s="59">
        <v>6</v>
      </c>
      <c r="G330" s="66" t="s">
        <v>565</v>
      </c>
      <c r="H330" s="50">
        <v>42578</v>
      </c>
      <c r="I330" s="88" t="str">
        <f t="shared" si="15"/>
        <v>juillet</v>
      </c>
      <c r="J330" s="51"/>
      <c r="K330" s="65">
        <f t="shared" si="13"/>
        <v>42583</v>
      </c>
      <c r="L330" s="70" t="s">
        <v>18</v>
      </c>
      <c r="M330" s="64">
        <v>42581</v>
      </c>
      <c r="N330" s="46"/>
      <c r="O330" s="46"/>
      <c r="P330" s="47"/>
      <c r="Q330" s="67">
        <f t="shared" si="14"/>
        <v>45</v>
      </c>
      <c r="R330" s="55"/>
    </row>
    <row r="331" spans="2:18" x14ac:dyDescent="0.2">
      <c r="B331" s="27" t="s">
        <v>14</v>
      </c>
      <c r="C331" s="28" t="s">
        <v>640</v>
      </c>
      <c r="D331" s="29" t="s">
        <v>677</v>
      </c>
      <c r="E331" s="71" t="s">
        <v>678</v>
      </c>
      <c r="F331" s="59">
        <v>4</v>
      </c>
      <c r="G331" s="66" t="s">
        <v>565</v>
      </c>
      <c r="H331" s="50">
        <v>42578</v>
      </c>
      <c r="I331" s="88" t="str">
        <f t="shared" si="15"/>
        <v>juillet</v>
      </c>
      <c r="J331" s="51"/>
      <c r="K331" s="65">
        <f t="shared" si="13"/>
        <v>42583</v>
      </c>
      <c r="L331" s="70" t="s">
        <v>18</v>
      </c>
      <c r="M331" s="64">
        <v>42580</v>
      </c>
      <c r="N331" s="46"/>
      <c r="O331" s="46"/>
      <c r="P331" s="47"/>
      <c r="Q331" s="67">
        <f t="shared" si="14"/>
        <v>45</v>
      </c>
      <c r="R331" s="55"/>
    </row>
    <row r="332" spans="2:18" x14ac:dyDescent="0.2">
      <c r="B332" s="27" t="s">
        <v>14</v>
      </c>
      <c r="C332" s="28" t="s">
        <v>354</v>
      </c>
      <c r="D332" s="29" t="s">
        <v>679</v>
      </c>
      <c r="E332" s="71" t="s">
        <v>680</v>
      </c>
      <c r="F332" s="59">
        <v>42</v>
      </c>
      <c r="G332" s="66" t="s">
        <v>562</v>
      </c>
      <c r="H332" s="50">
        <v>42580</v>
      </c>
      <c r="I332" s="88" t="str">
        <f t="shared" si="15"/>
        <v>juillet</v>
      </c>
      <c r="J332" s="51"/>
      <c r="K332" s="65">
        <f t="shared" si="13"/>
        <v>42583</v>
      </c>
      <c r="L332" s="70" t="s">
        <v>18</v>
      </c>
      <c r="M332" s="64">
        <v>42584</v>
      </c>
      <c r="N332" s="46"/>
      <c r="O332" s="46"/>
      <c r="P332" s="47" t="s">
        <v>660</v>
      </c>
      <c r="Q332" s="67">
        <f t="shared" si="14"/>
        <v>70</v>
      </c>
      <c r="R332" s="55"/>
    </row>
    <row r="333" spans="2:18" x14ac:dyDescent="0.2">
      <c r="B333" s="27" t="s">
        <v>14</v>
      </c>
      <c r="C333" s="28" t="s">
        <v>354</v>
      </c>
      <c r="D333" s="29" t="s">
        <v>681</v>
      </c>
      <c r="E333" s="71" t="s">
        <v>682</v>
      </c>
      <c r="F333" s="59">
        <v>56</v>
      </c>
      <c r="G333" s="66" t="s">
        <v>565</v>
      </c>
      <c r="H333" s="50">
        <v>42580</v>
      </c>
      <c r="I333" s="88" t="str">
        <f t="shared" si="15"/>
        <v>juillet</v>
      </c>
      <c r="J333" s="51"/>
      <c r="K333" s="65">
        <f t="shared" si="13"/>
        <v>42585</v>
      </c>
      <c r="L333" s="70" t="s">
        <v>18</v>
      </c>
      <c r="M333" s="64">
        <v>42584</v>
      </c>
      <c r="N333" s="46"/>
      <c r="O333" s="46"/>
      <c r="P333" s="47"/>
      <c r="Q333" s="67">
        <f t="shared" si="14"/>
        <v>95</v>
      </c>
      <c r="R333" s="55"/>
    </row>
    <row r="334" spans="2:18" x14ac:dyDescent="0.2">
      <c r="B334" s="27" t="s">
        <v>14</v>
      </c>
      <c r="C334" s="28" t="s">
        <v>354</v>
      </c>
      <c r="D334" s="29" t="s">
        <v>683</v>
      </c>
      <c r="E334" s="71" t="s">
        <v>684</v>
      </c>
      <c r="F334" s="59">
        <v>64</v>
      </c>
      <c r="G334" s="66" t="s">
        <v>565</v>
      </c>
      <c r="H334" s="50">
        <v>42580</v>
      </c>
      <c r="I334" s="88" t="str">
        <f t="shared" si="15"/>
        <v>juillet</v>
      </c>
      <c r="J334" s="51"/>
      <c r="K334" s="65">
        <f t="shared" si="13"/>
        <v>42585</v>
      </c>
      <c r="L334" s="70" t="s">
        <v>18</v>
      </c>
      <c r="M334" s="64">
        <v>42585</v>
      </c>
      <c r="N334" s="46"/>
      <c r="O334" s="46"/>
      <c r="P334" s="47"/>
      <c r="Q334" s="67">
        <f t="shared" si="14"/>
        <v>95</v>
      </c>
      <c r="R334" s="55"/>
    </row>
    <row r="335" spans="2:18" x14ac:dyDescent="0.2">
      <c r="B335" s="27" t="s">
        <v>14</v>
      </c>
      <c r="C335" s="28" t="s">
        <v>652</v>
      </c>
      <c r="D335" s="29" t="s">
        <v>685</v>
      </c>
      <c r="E335" s="71" t="s">
        <v>686</v>
      </c>
      <c r="F335" s="59">
        <v>7</v>
      </c>
      <c r="G335" s="66" t="s">
        <v>596</v>
      </c>
      <c r="H335" s="50">
        <v>42583</v>
      </c>
      <c r="I335" s="88" t="str">
        <f t="shared" si="15"/>
        <v>aout</v>
      </c>
      <c r="J335" s="51"/>
      <c r="K335" s="65">
        <f t="shared" si="13"/>
        <v>42592</v>
      </c>
      <c r="L335" s="70" t="s">
        <v>18</v>
      </c>
      <c r="M335" s="64">
        <v>42586</v>
      </c>
      <c r="N335" s="46"/>
      <c r="O335" s="46"/>
      <c r="P335" s="47"/>
      <c r="Q335" s="67">
        <f t="shared" si="14"/>
        <v>45</v>
      </c>
      <c r="R335" s="55">
        <v>42583</v>
      </c>
    </row>
    <row r="336" spans="2:18" x14ac:dyDescent="0.2">
      <c r="B336" s="27" t="s">
        <v>14</v>
      </c>
      <c r="C336" s="28" t="s">
        <v>652</v>
      </c>
      <c r="D336" s="29" t="s">
        <v>687</v>
      </c>
      <c r="E336" s="71" t="s">
        <v>684</v>
      </c>
      <c r="F336" s="59">
        <v>27</v>
      </c>
      <c r="G336" s="66" t="s">
        <v>596</v>
      </c>
      <c r="H336" s="50">
        <v>42583</v>
      </c>
      <c r="I336" s="88" t="str">
        <f t="shared" si="15"/>
        <v>aout</v>
      </c>
      <c r="J336" s="51"/>
      <c r="K336" s="65">
        <f t="shared" si="13"/>
        <v>42592</v>
      </c>
      <c r="L336" s="70" t="s">
        <v>18</v>
      </c>
      <c r="M336" s="64">
        <v>42586</v>
      </c>
      <c r="N336" s="46"/>
      <c r="O336" s="46"/>
      <c r="P336" s="47"/>
      <c r="Q336" s="67">
        <f t="shared" si="14"/>
        <v>70</v>
      </c>
      <c r="R336" s="55">
        <v>42583</v>
      </c>
    </row>
    <row r="337" spans="2:18" x14ac:dyDescent="0.2">
      <c r="B337" s="27" t="s">
        <v>14</v>
      </c>
      <c r="C337" s="28" t="s">
        <v>652</v>
      </c>
      <c r="D337" s="29" t="s">
        <v>688</v>
      </c>
      <c r="E337" s="71" t="s">
        <v>689</v>
      </c>
      <c r="F337" s="59">
        <v>5</v>
      </c>
      <c r="G337" s="66" t="s">
        <v>596</v>
      </c>
      <c r="H337" s="50">
        <v>42583</v>
      </c>
      <c r="I337" s="88" t="str">
        <f t="shared" si="15"/>
        <v>aout</v>
      </c>
      <c r="J337" s="51"/>
      <c r="K337" s="65">
        <f t="shared" si="13"/>
        <v>42592</v>
      </c>
      <c r="L337" s="70" t="s">
        <v>18</v>
      </c>
      <c r="M337" s="64">
        <v>42585</v>
      </c>
      <c r="N337" s="46"/>
      <c r="O337" s="46"/>
      <c r="P337" s="47"/>
      <c r="Q337" s="67">
        <f t="shared" si="14"/>
        <v>45</v>
      </c>
      <c r="R337" s="55">
        <v>42583</v>
      </c>
    </row>
    <row r="338" spans="2:18" x14ac:dyDescent="0.2">
      <c r="B338" s="27" t="s">
        <v>14</v>
      </c>
      <c r="C338" s="28" t="s">
        <v>652</v>
      </c>
      <c r="D338" s="29" t="s">
        <v>690</v>
      </c>
      <c r="E338" s="71" t="s">
        <v>684</v>
      </c>
      <c r="F338" s="59">
        <v>6</v>
      </c>
      <c r="G338" s="66" t="s">
        <v>596</v>
      </c>
      <c r="H338" s="50">
        <v>42583</v>
      </c>
      <c r="I338" s="88" t="str">
        <f t="shared" si="15"/>
        <v>aout</v>
      </c>
      <c r="J338" s="51"/>
      <c r="K338" s="65">
        <f t="shared" si="13"/>
        <v>42592</v>
      </c>
      <c r="L338" s="70" t="s">
        <v>18</v>
      </c>
      <c r="M338" s="64">
        <v>42587</v>
      </c>
      <c r="N338" s="46"/>
      <c r="O338" s="46"/>
      <c r="P338" s="47"/>
      <c r="Q338" s="67">
        <f t="shared" si="14"/>
        <v>45</v>
      </c>
      <c r="R338" s="55">
        <v>42583</v>
      </c>
    </row>
    <row r="339" spans="2:18" x14ac:dyDescent="0.2">
      <c r="B339" s="27" t="s">
        <v>14</v>
      </c>
      <c r="C339" s="28" t="s">
        <v>652</v>
      </c>
      <c r="D339" s="29" t="s">
        <v>691</v>
      </c>
      <c r="E339" s="71" t="s">
        <v>684</v>
      </c>
      <c r="F339" s="59">
        <v>17</v>
      </c>
      <c r="G339" s="66" t="s">
        <v>596</v>
      </c>
      <c r="H339" s="50">
        <v>42585</v>
      </c>
      <c r="I339" s="88" t="str">
        <f t="shared" si="15"/>
        <v>aout</v>
      </c>
      <c r="J339" s="51"/>
      <c r="K339" s="65">
        <f t="shared" si="13"/>
        <v>42594</v>
      </c>
      <c r="L339" s="70" t="s">
        <v>18</v>
      </c>
      <c r="M339" s="64">
        <v>42597</v>
      </c>
      <c r="N339" s="46"/>
      <c r="O339" s="46"/>
      <c r="P339" s="47"/>
      <c r="Q339" s="67">
        <f t="shared" si="14"/>
        <v>45</v>
      </c>
      <c r="R339" s="55">
        <v>42583</v>
      </c>
    </row>
    <row r="340" spans="2:18" x14ac:dyDescent="0.2">
      <c r="B340" s="27" t="s">
        <v>14</v>
      </c>
      <c r="C340" s="28" t="s">
        <v>652</v>
      </c>
      <c r="D340" s="29" t="s">
        <v>692</v>
      </c>
      <c r="E340" s="71" t="s">
        <v>693</v>
      </c>
      <c r="F340" s="59">
        <v>6</v>
      </c>
      <c r="G340" s="66" t="s">
        <v>596</v>
      </c>
      <c r="H340" s="50">
        <v>42585</v>
      </c>
      <c r="I340" s="88" t="str">
        <f t="shared" si="15"/>
        <v>aout</v>
      </c>
      <c r="J340" s="51"/>
      <c r="K340" s="65">
        <f t="shared" ref="K340:K403" si="16">IF(G340="A",H340+3,IF(G340="B",H340+5,IF(G340="C",H340+9," ")))</f>
        <v>42594</v>
      </c>
      <c r="L340" s="70" t="s">
        <v>18</v>
      </c>
      <c r="M340" s="64">
        <v>42591</v>
      </c>
      <c r="N340" s="46"/>
      <c r="O340" s="46"/>
      <c r="P340" s="47"/>
      <c r="Q340" s="67">
        <f t="shared" si="14"/>
        <v>45</v>
      </c>
      <c r="R340" s="55">
        <v>42583</v>
      </c>
    </row>
    <row r="341" spans="2:18" x14ac:dyDescent="0.2">
      <c r="B341" s="27" t="s">
        <v>14</v>
      </c>
      <c r="C341" s="28" t="s">
        <v>652</v>
      </c>
      <c r="D341" s="29" t="s">
        <v>694</v>
      </c>
      <c r="E341" s="71" t="s">
        <v>695</v>
      </c>
      <c r="F341" s="59">
        <v>6</v>
      </c>
      <c r="G341" s="66" t="s">
        <v>596</v>
      </c>
      <c r="H341" s="50">
        <v>42585</v>
      </c>
      <c r="I341" s="88" t="str">
        <f t="shared" si="15"/>
        <v>aout</v>
      </c>
      <c r="J341" s="51"/>
      <c r="K341" s="65">
        <f t="shared" si="16"/>
        <v>42594</v>
      </c>
      <c r="L341" s="70" t="s">
        <v>18</v>
      </c>
      <c r="M341" s="64">
        <v>42592</v>
      </c>
      <c r="N341" s="46"/>
      <c r="O341" s="46"/>
      <c r="P341" s="47"/>
      <c r="Q341" s="67">
        <f t="shared" si="14"/>
        <v>45</v>
      </c>
      <c r="R341" s="55">
        <v>42583</v>
      </c>
    </row>
    <row r="342" spans="2:18" x14ac:dyDescent="0.2">
      <c r="B342" s="27" t="s">
        <v>37</v>
      </c>
      <c r="C342" s="28" t="s">
        <v>38</v>
      </c>
      <c r="D342" s="29" t="s">
        <v>696</v>
      </c>
      <c r="E342" s="71" t="s">
        <v>697</v>
      </c>
      <c r="F342" s="59">
        <v>5</v>
      </c>
      <c r="G342" s="66" t="s">
        <v>596</v>
      </c>
      <c r="H342" s="50">
        <v>42585</v>
      </c>
      <c r="I342" s="88" t="str">
        <f t="shared" si="15"/>
        <v>aout</v>
      </c>
      <c r="J342" s="51"/>
      <c r="K342" s="65">
        <f t="shared" si="16"/>
        <v>42594</v>
      </c>
      <c r="L342" s="70" t="s">
        <v>18</v>
      </c>
      <c r="M342" s="64">
        <v>42594</v>
      </c>
      <c r="N342" s="46"/>
      <c r="O342" s="46"/>
      <c r="P342" s="47"/>
      <c r="Q342" s="67">
        <f t="shared" si="14"/>
        <v>45</v>
      </c>
      <c r="R342" s="55">
        <v>42583</v>
      </c>
    </row>
    <row r="343" spans="2:18" x14ac:dyDescent="0.2">
      <c r="B343" s="27" t="s">
        <v>37</v>
      </c>
      <c r="C343" s="28" t="s">
        <v>38</v>
      </c>
      <c r="D343" s="29" t="s">
        <v>698</v>
      </c>
      <c r="E343" s="71" t="s">
        <v>699</v>
      </c>
      <c r="F343" s="59">
        <v>5</v>
      </c>
      <c r="G343" s="66" t="s">
        <v>596</v>
      </c>
      <c r="H343" s="50">
        <v>42585</v>
      </c>
      <c r="I343" s="88" t="str">
        <f t="shared" si="15"/>
        <v>aout</v>
      </c>
      <c r="J343" s="51"/>
      <c r="K343" s="65">
        <f t="shared" si="16"/>
        <v>42594</v>
      </c>
      <c r="L343" s="70" t="s">
        <v>18</v>
      </c>
      <c r="M343" s="64">
        <v>42594</v>
      </c>
      <c r="N343" s="46"/>
      <c r="O343" s="46"/>
      <c r="P343" s="47"/>
      <c r="Q343" s="67">
        <f t="shared" si="14"/>
        <v>45</v>
      </c>
      <c r="R343" s="55">
        <v>42583</v>
      </c>
    </row>
    <row r="344" spans="2:18" x14ac:dyDescent="0.2">
      <c r="B344" s="27" t="s">
        <v>14</v>
      </c>
      <c r="C344" s="28" t="s">
        <v>404</v>
      </c>
      <c r="D344" s="29" t="s">
        <v>700</v>
      </c>
      <c r="E344" s="71" t="s">
        <v>701</v>
      </c>
      <c r="F344" s="59">
        <v>11</v>
      </c>
      <c r="G344" s="66" t="s">
        <v>565</v>
      </c>
      <c r="H344" s="50">
        <v>42586</v>
      </c>
      <c r="I344" s="88" t="str">
        <f t="shared" si="15"/>
        <v>aout</v>
      </c>
      <c r="J344" s="51"/>
      <c r="K344" s="65">
        <f t="shared" si="16"/>
        <v>42591</v>
      </c>
      <c r="L344" s="70" t="s">
        <v>18</v>
      </c>
      <c r="M344" s="64">
        <v>42591</v>
      </c>
      <c r="N344" s="46"/>
      <c r="O344" s="46"/>
      <c r="P344" s="47"/>
      <c r="Q344" s="67">
        <f t="shared" si="14"/>
        <v>45</v>
      </c>
      <c r="R344" s="55"/>
    </row>
    <row r="345" spans="2:18" x14ac:dyDescent="0.2">
      <c r="B345" s="27" t="s">
        <v>14</v>
      </c>
      <c r="C345" s="28" t="s">
        <v>637</v>
      </c>
      <c r="D345" s="29" t="s">
        <v>702</v>
      </c>
      <c r="E345" s="71" t="s">
        <v>703</v>
      </c>
      <c r="F345" s="59">
        <v>9</v>
      </c>
      <c r="G345" s="66" t="s">
        <v>565</v>
      </c>
      <c r="H345" s="50">
        <v>42586</v>
      </c>
      <c r="I345" s="88" t="str">
        <f t="shared" si="15"/>
        <v>aout</v>
      </c>
      <c r="J345" s="51"/>
      <c r="K345" s="65">
        <f t="shared" si="16"/>
        <v>42591</v>
      </c>
      <c r="L345" s="70" t="s">
        <v>18</v>
      </c>
      <c r="M345" s="64">
        <v>42591</v>
      </c>
      <c r="N345" s="46"/>
      <c r="O345" s="46"/>
      <c r="P345" s="47"/>
      <c r="Q345" s="67">
        <f t="shared" si="14"/>
        <v>45</v>
      </c>
      <c r="R345" s="55"/>
    </row>
    <row r="346" spans="2:18" x14ac:dyDescent="0.2">
      <c r="B346" s="27" t="s">
        <v>14</v>
      </c>
      <c r="C346" s="28" t="s">
        <v>526</v>
      </c>
      <c r="D346" s="29" t="s">
        <v>704</v>
      </c>
      <c r="E346" s="71" t="s">
        <v>705</v>
      </c>
      <c r="F346" s="59">
        <v>11</v>
      </c>
      <c r="G346" s="66" t="s">
        <v>565</v>
      </c>
      <c r="H346" s="50">
        <v>42586</v>
      </c>
      <c r="I346" s="88" t="str">
        <f t="shared" si="15"/>
        <v>aout</v>
      </c>
      <c r="J346" s="51"/>
      <c r="K346" s="65">
        <f t="shared" si="16"/>
        <v>42591</v>
      </c>
      <c r="L346" s="70" t="s">
        <v>18</v>
      </c>
      <c r="M346" s="64">
        <v>42587</v>
      </c>
      <c r="N346" s="46"/>
      <c r="O346" s="46"/>
      <c r="P346" s="47"/>
      <c r="Q346" s="67">
        <f t="shared" si="14"/>
        <v>45</v>
      </c>
      <c r="R346" s="55"/>
    </row>
    <row r="347" spans="2:18" x14ac:dyDescent="0.2">
      <c r="B347" s="27" t="s">
        <v>14</v>
      </c>
      <c r="C347" s="28" t="s">
        <v>354</v>
      </c>
      <c r="D347" s="29" t="s">
        <v>706</v>
      </c>
      <c r="E347" s="71" t="s">
        <v>707</v>
      </c>
      <c r="F347" s="59">
        <v>103</v>
      </c>
      <c r="G347" s="66" t="s">
        <v>565</v>
      </c>
      <c r="H347" s="50">
        <v>42587</v>
      </c>
      <c r="I347" s="88" t="str">
        <f t="shared" si="15"/>
        <v>aout</v>
      </c>
      <c r="J347" s="51"/>
      <c r="K347" s="65">
        <f t="shared" si="16"/>
        <v>42592</v>
      </c>
      <c r="L347" s="70" t="s">
        <v>18</v>
      </c>
      <c r="M347" s="64">
        <v>42593</v>
      </c>
      <c r="N347" s="46"/>
      <c r="O347" s="46"/>
      <c r="P347" s="47" t="s">
        <v>708</v>
      </c>
      <c r="Q347" s="67">
        <f t="shared" si="14"/>
        <v>120</v>
      </c>
      <c r="R347" s="55"/>
    </row>
    <row r="348" spans="2:18" x14ac:dyDescent="0.2">
      <c r="B348" s="27" t="s">
        <v>14</v>
      </c>
      <c r="C348" s="28" t="s">
        <v>354</v>
      </c>
      <c r="D348" s="29" t="s">
        <v>709</v>
      </c>
      <c r="E348" s="71" t="s">
        <v>710</v>
      </c>
      <c r="F348" s="59">
        <v>74</v>
      </c>
      <c r="G348" s="66" t="s">
        <v>565</v>
      </c>
      <c r="H348" s="50">
        <v>42587</v>
      </c>
      <c r="I348" s="88" t="str">
        <f t="shared" si="15"/>
        <v>aout</v>
      </c>
      <c r="J348" s="51"/>
      <c r="K348" s="65">
        <f t="shared" si="16"/>
        <v>42592</v>
      </c>
      <c r="L348" s="70" t="s">
        <v>18</v>
      </c>
      <c r="M348" s="64">
        <v>42592</v>
      </c>
      <c r="N348" s="46"/>
      <c r="O348" s="46"/>
      <c r="P348" s="47"/>
      <c r="Q348" s="67">
        <f t="shared" si="14"/>
        <v>120</v>
      </c>
      <c r="R348" s="55"/>
    </row>
    <row r="349" spans="2:18" x14ac:dyDescent="0.2">
      <c r="B349" s="27" t="s">
        <v>14</v>
      </c>
      <c r="C349" s="28" t="s">
        <v>354</v>
      </c>
      <c r="D349" s="29" t="s">
        <v>711</v>
      </c>
      <c r="E349" s="71" t="s">
        <v>712</v>
      </c>
      <c r="F349" s="59">
        <v>57</v>
      </c>
      <c r="G349" s="66" t="s">
        <v>562</v>
      </c>
      <c r="H349" s="50">
        <v>42587</v>
      </c>
      <c r="I349" s="88" t="str">
        <f t="shared" si="15"/>
        <v>aout</v>
      </c>
      <c r="J349" s="51"/>
      <c r="K349" s="65">
        <f t="shared" si="16"/>
        <v>42590</v>
      </c>
      <c r="L349" s="70" t="s">
        <v>18</v>
      </c>
      <c r="M349" s="64">
        <v>42591</v>
      </c>
      <c r="N349" s="46"/>
      <c r="O349" s="46"/>
      <c r="P349" s="47"/>
      <c r="Q349" s="67">
        <f t="shared" si="14"/>
        <v>95</v>
      </c>
      <c r="R349" s="55"/>
    </row>
    <row r="350" spans="2:18" x14ac:dyDescent="0.2">
      <c r="B350" s="27" t="s">
        <v>14</v>
      </c>
      <c r="C350" s="28" t="s">
        <v>354</v>
      </c>
      <c r="D350" s="29" t="s">
        <v>713</v>
      </c>
      <c r="E350" s="71" t="s">
        <v>714</v>
      </c>
      <c r="F350" s="59">
        <v>51</v>
      </c>
      <c r="G350" s="66" t="s">
        <v>565</v>
      </c>
      <c r="H350" s="50">
        <v>42587</v>
      </c>
      <c r="I350" s="88" t="str">
        <f t="shared" si="15"/>
        <v>aout</v>
      </c>
      <c r="J350" s="51"/>
      <c r="K350" s="65">
        <f t="shared" si="16"/>
        <v>42592</v>
      </c>
      <c r="L350" s="70" t="s">
        <v>18</v>
      </c>
      <c r="M350" s="64">
        <v>42592</v>
      </c>
      <c r="N350" s="46"/>
      <c r="O350" s="46"/>
      <c r="P350" s="47"/>
      <c r="Q350" s="67">
        <f t="shared" si="14"/>
        <v>95</v>
      </c>
      <c r="R350" s="55"/>
    </row>
    <row r="351" spans="2:18" x14ac:dyDescent="0.2">
      <c r="B351" s="27" t="s">
        <v>14</v>
      </c>
      <c r="C351" s="28" t="s">
        <v>404</v>
      </c>
      <c r="D351" s="29" t="s">
        <v>715</v>
      </c>
      <c r="E351" s="71" t="s">
        <v>716</v>
      </c>
      <c r="F351" s="59">
        <v>6</v>
      </c>
      <c r="G351" s="66" t="s">
        <v>596</v>
      </c>
      <c r="H351" s="50">
        <v>42587</v>
      </c>
      <c r="I351" s="88" t="str">
        <f t="shared" si="15"/>
        <v>aout</v>
      </c>
      <c r="J351" s="51"/>
      <c r="K351" s="65">
        <f t="shared" si="16"/>
        <v>42596</v>
      </c>
      <c r="L351" s="70" t="s">
        <v>18</v>
      </c>
      <c r="M351" s="64">
        <v>42598</v>
      </c>
      <c r="N351" s="46"/>
      <c r="O351" s="46"/>
      <c r="P351" s="47"/>
      <c r="Q351" s="67">
        <f t="shared" si="14"/>
        <v>45</v>
      </c>
      <c r="R351" s="55"/>
    </row>
    <row r="352" spans="2:18" x14ac:dyDescent="0.2">
      <c r="B352" s="27" t="s">
        <v>37</v>
      </c>
      <c r="C352" s="28" t="s">
        <v>38</v>
      </c>
      <c r="D352" s="29" t="s">
        <v>717</v>
      </c>
      <c r="E352" s="71" t="s">
        <v>718</v>
      </c>
      <c r="F352" s="59">
        <v>8</v>
      </c>
      <c r="G352" s="66" t="s">
        <v>562</v>
      </c>
      <c r="H352" s="50">
        <v>42592</v>
      </c>
      <c r="I352" s="88" t="str">
        <f t="shared" si="15"/>
        <v>aout</v>
      </c>
      <c r="J352" s="51"/>
      <c r="K352" s="65">
        <f t="shared" si="16"/>
        <v>42595</v>
      </c>
      <c r="L352" s="70" t="s">
        <v>18</v>
      </c>
      <c r="M352" s="64">
        <v>42594</v>
      </c>
      <c r="N352" s="46"/>
      <c r="O352" s="46"/>
      <c r="P352" s="47"/>
      <c r="Q352" s="67">
        <f t="shared" si="14"/>
        <v>45</v>
      </c>
      <c r="R352" s="55">
        <v>42583</v>
      </c>
    </row>
    <row r="353" spans="2:18" x14ac:dyDescent="0.2">
      <c r="B353" s="27" t="s">
        <v>37</v>
      </c>
      <c r="C353" s="28" t="s">
        <v>38</v>
      </c>
      <c r="D353" s="29" t="s">
        <v>719</v>
      </c>
      <c r="E353" s="71" t="s">
        <v>720</v>
      </c>
      <c r="F353" s="59">
        <v>19</v>
      </c>
      <c r="G353" s="66" t="s">
        <v>562</v>
      </c>
      <c r="H353" s="50">
        <v>42592</v>
      </c>
      <c r="I353" s="88" t="str">
        <f t="shared" si="15"/>
        <v>aout</v>
      </c>
      <c r="J353" s="51"/>
      <c r="K353" s="65">
        <f t="shared" si="16"/>
        <v>42595</v>
      </c>
      <c r="L353" s="70" t="s">
        <v>18</v>
      </c>
      <c r="M353" s="64">
        <v>42594</v>
      </c>
      <c r="N353" s="46"/>
      <c r="O353" s="46"/>
      <c r="P353" s="47"/>
      <c r="Q353" s="67">
        <f t="shared" si="14"/>
        <v>45</v>
      </c>
      <c r="R353" s="55">
        <v>42583</v>
      </c>
    </row>
    <row r="354" spans="2:18" x14ac:dyDescent="0.2">
      <c r="B354" s="27" t="s">
        <v>37</v>
      </c>
      <c r="C354" s="28" t="s">
        <v>38</v>
      </c>
      <c r="D354" s="29" t="s">
        <v>721</v>
      </c>
      <c r="E354" s="71" t="s">
        <v>722</v>
      </c>
      <c r="F354" s="59">
        <v>15</v>
      </c>
      <c r="G354" s="66" t="s">
        <v>562</v>
      </c>
      <c r="H354" s="50">
        <v>42592</v>
      </c>
      <c r="I354" s="88" t="str">
        <f t="shared" si="15"/>
        <v>aout</v>
      </c>
      <c r="J354" s="51"/>
      <c r="K354" s="65">
        <f t="shared" si="16"/>
        <v>42595</v>
      </c>
      <c r="L354" s="70" t="s">
        <v>18</v>
      </c>
      <c r="M354" s="64">
        <v>42594</v>
      </c>
      <c r="N354" s="46"/>
      <c r="O354" s="46"/>
      <c r="P354" s="47"/>
      <c r="Q354" s="67">
        <f t="shared" si="14"/>
        <v>45</v>
      </c>
      <c r="R354" s="55">
        <v>42583</v>
      </c>
    </row>
    <row r="355" spans="2:18" x14ac:dyDescent="0.2">
      <c r="B355" s="27" t="s">
        <v>14</v>
      </c>
      <c r="C355" s="28" t="s">
        <v>652</v>
      </c>
      <c r="D355" s="29" t="s">
        <v>723</v>
      </c>
      <c r="E355" s="71" t="s">
        <v>724</v>
      </c>
      <c r="F355" s="59">
        <v>4</v>
      </c>
      <c r="G355" s="66" t="s">
        <v>596</v>
      </c>
      <c r="H355" s="50">
        <v>42591</v>
      </c>
      <c r="I355" s="88" t="str">
        <f t="shared" si="15"/>
        <v>aout</v>
      </c>
      <c r="J355" s="51"/>
      <c r="K355" s="65">
        <f t="shared" si="16"/>
        <v>42600</v>
      </c>
      <c r="L355" s="70" t="s">
        <v>18</v>
      </c>
      <c r="M355" s="64">
        <v>42600</v>
      </c>
      <c r="N355" s="46"/>
      <c r="O355" s="46"/>
      <c r="P355" s="47"/>
      <c r="Q355" s="67">
        <f t="shared" ref="Q355:Q418" si="17">IF(ISBLANK(F355),"",IF(F355&lt;25,45,IF(F355&lt;49,70,IF(F355&lt;72,95,120))))</f>
        <v>45</v>
      </c>
      <c r="R355" s="55">
        <v>42583</v>
      </c>
    </row>
    <row r="356" spans="2:18" x14ac:dyDescent="0.2">
      <c r="B356" s="27" t="s">
        <v>14</v>
      </c>
      <c r="C356" s="28" t="s">
        <v>652</v>
      </c>
      <c r="D356" s="29" t="s">
        <v>725</v>
      </c>
      <c r="E356" s="71" t="s">
        <v>726</v>
      </c>
      <c r="F356" s="59">
        <v>7</v>
      </c>
      <c r="G356" s="66" t="s">
        <v>596</v>
      </c>
      <c r="H356" s="50">
        <v>42591</v>
      </c>
      <c r="I356" s="88" t="str">
        <f t="shared" si="15"/>
        <v>aout</v>
      </c>
      <c r="J356" s="51"/>
      <c r="K356" s="65">
        <f t="shared" si="16"/>
        <v>42600</v>
      </c>
      <c r="L356" s="70" t="s">
        <v>18</v>
      </c>
      <c r="M356" s="64">
        <v>42599</v>
      </c>
      <c r="N356" s="46"/>
      <c r="O356" s="46"/>
      <c r="P356" s="47"/>
      <c r="Q356" s="67">
        <f t="shared" si="17"/>
        <v>45</v>
      </c>
      <c r="R356" s="55">
        <v>42583</v>
      </c>
    </row>
    <row r="357" spans="2:18" x14ac:dyDescent="0.2">
      <c r="B357" s="27" t="s">
        <v>14</v>
      </c>
      <c r="C357" s="28" t="s">
        <v>652</v>
      </c>
      <c r="D357" s="29" t="s">
        <v>727</v>
      </c>
      <c r="E357" s="71" t="s">
        <v>728</v>
      </c>
      <c r="F357" s="59">
        <v>19</v>
      </c>
      <c r="G357" s="66" t="s">
        <v>596</v>
      </c>
      <c r="H357" s="50">
        <v>42591</v>
      </c>
      <c r="I357" s="88" t="str">
        <f t="shared" si="15"/>
        <v>aout</v>
      </c>
      <c r="J357" s="51"/>
      <c r="K357" s="65">
        <f t="shared" si="16"/>
        <v>42600</v>
      </c>
      <c r="L357" s="70" t="s">
        <v>18</v>
      </c>
      <c r="M357" s="64">
        <v>42600</v>
      </c>
      <c r="N357" s="46"/>
      <c r="O357" s="46"/>
      <c r="P357" s="47"/>
      <c r="Q357" s="67">
        <f t="shared" si="17"/>
        <v>45</v>
      </c>
      <c r="R357" s="55">
        <v>42583</v>
      </c>
    </row>
    <row r="358" spans="2:18" x14ac:dyDescent="0.2">
      <c r="B358" s="27" t="s">
        <v>14</v>
      </c>
      <c r="C358" s="28" t="s">
        <v>354</v>
      </c>
      <c r="D358" s="29" t="s">
        <v>729</v>
      </c>
      <c r="E358" s="71" t="s">
        <v>730</v>
      </c>
      <c r="F358" s="59">
        <v>54</v>
      </c>
      <c r="G358" s="66" t="s">
        <v>565</v>
      </c>
      <c r="H358" s="50">
        <v>42593</v>
      </c>
      <c r="I358" s="88" t="str">
        <f t="shared" si="15"/>
        <v>aout</v>
      </c>
      <c r="J358" s="51"/>
      <c r="K358" s="65">
        <f t="shared" si="16"/>
        <v>42598</v>
      </c>
      <c r="L358" s="70" t="s">
        <v>18</v>
      </c>
      <c r="M358" s="64">
        <v>42598</v>
      </c>
      <c r="N358" s="46"/>
      <c r="O358" s="46"/>
      <c r="P358" s="47"/>
      <c r="Q358" s="67">
        <f t="shared" si="17"/>
        <v>95</v>
      </c>
      <c r="R358" s="55"/>
    </row>
    <row r="359" spans="2:18" x14ac:dyDescent="0.2">
      <c r="B359" s="27" t="s">
        <v>14</v>
      </c>
      <c r="C359" s="28" t="s">
        <v>354</v>
      </c>
      <c r="D359" s="29" t="s">
        <v>731</v>
      </c>
      <c r="E359" s="71" t="s">
        <v>732</v>
      </c>
      <c r="F359" s="59">
        <v>92</v>
      </c>
      <c r="G359" s="66" t="s">
        <v>565</v>
      </c>
      <c r="H359" s="50">
        <v>42593</v>
      </c>
      <c r="I359" s="88" t="str">
        <f t="shared" si="15"/>
        <v>aout</v>
      </c>
      <c r="J359" s="51"/>
      <c r="K359" s="65">
        <f t="shared" si="16"/>
        <v>42598</v>
      </c>
      <c r="L359" s="70" t="s">
        <v>18</v>
      </c>
      <c r="M359" s="64">
        <v>42599</v>
      </c>
      <c r="N359" s="46"/>
      <c r="O359" s="46"/>
      <c r="P359" s="47"/>
      <c r="Q359" s="67">
        <f t="shared" si="17"/>
        <v>120</v>
      </c>
      <c r="R359" s="55"/>
    </row>
    <row r="360" spans="2:18" x14ac:dyDescent="0.2">
      <c r="B360" s="27" t="s">
        <v>14</v>
      </c>
      <c r="C360" s="28" t="s">
        <v>354</v>
      </c>
      <c r="D360" s="29" t="s">
        <v>733</v>
      </c>
      <c r="E360" s="71" t="s">
        <v>734</v>
      </c>
      <c r="F360" s="59">
        <v>40</v>
      </c>
      <c r="G360" s="66" t="s">
        <v>562</v>
      </c>
      <c r="H360" s="50">
        <v>42593</v>
      </c>
      <c r="I360" s="88" t="str">
        <f t="shared" si="15"/>
        <v>aout</v>
      </c>
      <c r="J360" s="51"/>
      <c r="K360" s="65">
        <f t="shared" si="16"/>
        <v>42596</v>
      </c>
      <c r="L360" s="70" t="s">
        <v>18</v>
      </c>
      <c r="M360" s="64">
        <v>42597</v>
      </c>
      <c r="N360" s="46"/>
      <c r="O360" s="46"/>
      <c r="P360" s="47"/>
      <c r="Q360" s="67">
        <f t="shared" si="17"/>
        <v>70</v>
      </c>
      <c r="R360" s="55"/>
    </row>
    <row r="361" spans="2:18" x14ac:dyDescent="0.2">
      <c r="B361" s="27" t="s">
        <v>14</v>
      </c>
      <c r="C361" s="28" t="s">
        <v>354</v>
      </c>
      <c r="D361" s="29" t="s">
        <v>735</v>
      </c>
      <c r="E361" s="71" t="s">
        <v>736</v>
      </c>
      <c r="F361" s="59">
        <v>73</v>
      </c>
      <c r="G361" s="66" t="s">
        <v>565</v>
      </c>
      <c r="H361" s="50">
        <v>42593</v>
      </c>
      <c r="I361" s="88" t="str">
        <f t="shared" si="15"/>
        <v>aout</v>
      </c>
      <c r="J361" s="51"/>
      <c r="K361" s="65">
        <f t="shared" si="16"/>
        <v>42598</v>
      </c>
      <c r="L361" s="70" t="s">
        <v>18</v>
      </c>
      <c r="M361" s="64">
        <v>42598</v>
      </c>
      <c r="N361" s="46"/>
      <c r="O361" s="46"/>
      <c r="P361" s="47"/>
      <c r="Q361" s="67">
        <f t="shared" si="17"/>
        <v>120</v>
      </c>
      <c r="R361" s="55"/>
    </row>
    <row r="362" spans="2:18" x14ac:dyDescent="0.2">
      <c r="B362" s="27" t="s">
        <v>14</v>
      </c>
      <c r="C362" s="28" t="s">
        <v>354</v>
      </c>
      <c r="D362" s="29" t="s">
        <v>737</v>
      </c>
      <c r="E362" s="71" t="s">
        <v>738</v>
      </c>
      <c r="F362" s="59">
        <v>32</v>
      </c>
      <c r="G362" s="66" t="s">
        <v>565</v>
      </c>
      <c r="H362" s="50">
        <v>42593</v>
      </c>
      <c r="I362" s="88" t="str">
        <f t="shared" si="15"/>
        <v>aout</v>
      </c>
      <c r="J362" s="51"/>
      <c r="K362" s="65">
        <f t="shared" si="16"/>
        <v>42598</v>
      </c>
      <c r="L362" s="70" t="s">
        <v>18</v>
      </c>
      <c r="M362" s="64">
        <v>42598</v>
      </c>
      <c r="N362" s="46"/>
      <c r="O362" s="46"/>
      <c r="P362" s="47"/>
      <c r="Q362" s="67">
        <f t="shared" si="17"/>
        <v>70</v>
      </c>
      <c r="R362" s="55"/>
    </row>
    <row r="363" spans="2:18" x14ac:dyDescent="0.2">
      <c r="B363" s="27" t="s">
        <v>14</v>
      </c>
      <c r="C363" s="28" t="s">
        <v>354</v>
      </c>
      <c r="D363" s="29" t="s">
        <v>739</v>
      </c>
      <c r="E363" s="71" t="s">
        <v>740</v>
      </c>
      <c r="F363" s="59">
        <v>11</v>
      </c>
      <c r="G363" s="66" t="s">
        <v>565</v>
      </c>
      <c r="H363" s="50">
        <v>42600</v>
      </c>
      <c r="I363" s="88" t="str">
        <f t="shared" si="15"/>
        <v>aout</v>
      </c>
      <c r="J363" s="51"/>
      <c r="K363" s="65">
        <f t="shared" si="16"/>
        <v>42605</v>
      </c>
      <c r="L363" s="70" t="s">
        <v>18</v>
      </c>
      <c r="M363" s="64">
        <v>42605</v>
      </c>
      <c r="N363" s="46"/>
      <c r="O363" s="46"/>
      <c r="P363" s="47"/>
      <c r="Q363" s="67">
        <f t="shared" si="17"/>
        <v>45</v>
      </c>
      <c r="R363" s="55"/>
    </row>
    <row r="364" spans="2:18" x14ac:dyDescent="0.2">
      <c r="B364" s="27" t="s">
        <v>14</v>
      </c>
      <c r="C364" s="28" t="s">
        <v>354</v>
      </c>
      <c r="D364" s="29" t="s">
        <v>741</v>
      </c>
      <c r="E364" s="71" t="s">
        <v>742</v>
      </c>
      <c r="F364" s="59">
        <v>40</v>
      </c>
      <c r="G364" s="66" t="s">
        <v>565</v>
      </c>
      <c r="H364" s="50">
        <v>42600</v>
      </c>
      <c r="I364" s="88" t="str">
        <f t="shared" si="15"/>
        <v>aout</v>
      </c>
      <c r="J364" s="51"/>
      <c r="K364" s="65">
        <f t="shared" si="16"/>
        <v>42605</v>
      </c>
      <c r="L364" s="70" t="s">
        <v>18</v>
      </c>
      <c r="M364" s="64">
        <v>42605</v>
      </c>
      <c r="N364" s="46"/>
      <c r="O364" s="46"/>
      <c r="P364" s="47"/>
      <c r="Q364" s="67">
        <f t="shared" si="17"/>
        <v>70</v>
      </c>
      <c r="R364" s="55"/>
    </row>
    <row r="365" spans="2:18" x14ac:dyDescent="0.2">
      <c r="B365" s="27" t="s">
        <v>37</v>
      </c>
      <c r="C365" s="28" t="s">
        <v>38</v>
      </c>
      <c r="D365" s="29" t="s">
        <v>743</v>
      </c>
      <c r="E365" s="71" t="s">
        <v>744</v>
      </c>
      <c r="F365" s="59">
        <v>9</v>
      </c>
      <c r="G365" s="66" t="s">
        <v>596</v>
      </c>
      <c r="H365" s="50">
        <v>42601</v>
      </c>
      <c r="I365" s="88" t="str">
        <f t="shared" si="15"/>
        <v>aout</v>
      </c>
      <c r="J365" s="51"/>
      <c r="K365" s="65">
        <f t="shared" si="16"/>
        <v>42610</v>
      </c>
      <c r="L365" s="70" t="s">
        <v>18</v>
      </c>
      <c r="M365" s="64">
        <v>42605</v>
      </c>
      <c r="N365" s="46"/>
      <c r="O365" s="46"/>
      <c r="P365" s="47"/>
      <c r="Q365" s="67">
        <f t="shared" si="17"/>
        <v>45</v>
      </c>
      <c r="R365" s="55">
        <v>42583</v>
      </c>
    </row>
    <row r="366" spans="2:18" x14ac:dyDescent="0.2">
      <c r="B366" s="27" t="s">
        <v>37</v>
      </c>
      <c r="C366" s="28" t="s">
        <v>38</v>
      </c>
      <c r="D366" s="29" t="s">
        <v>745</v>
      </c>
      <c r="E366" s="71" t="s">
        <v>746</v>
      </c>
      <c r="F366" s="59">
        <v>11</v>
      </c>
      <c r="G366" s="66" t="s">
        <v>596</v>
      </c>
      <c r="H366" s="50">
        <v>42601</v>
      </c>
      <c r="I366" s="88" t="str">
        <f t="shared" si="15"/>
        <v>aout</v>
      </c>
      <c r="J366" s="51"/>
      <c r="K366" s="65">
        <f t="shared" si="16"/>
        <v>42610</v>
      </c>
      <c r="L366" s="70" t="s">
        <v>18</v>
      </c>
      <c r="M366" s="64">
        <v>42606</v>
      </c>
      <c r="N366" s="46"/>
      <c r="O366" s="46"/>
      <c r="P366" s="47"/>
      <c r="Q366" s="67">
        <f t="shared" si="17"/>
        <v>45</v>
      </c>
      <c r="R366" s="55">
        <v>42583</v>
      </c>
    </row>
    <row r="367" spans="2:18" x14ac:dyDescent="0.2">
      <c r="B367" s="27" t="s">
        <v>37</v>
      </c>
      <c r="C367" s="28" t="s">
        <v>38</v>
      </c>
      <c r="D367" s="29" t="s">
        <v>747</v>
      </c>
      <c r="E367" s="71" t="s">
        <v>748</v>
      </c>
      <c r="F367" s="59">
        <v>12</v>
      </c>
      <c r="G367" s="66" t="s">
        <v>596</v>
      </c>
      <c r="H367" s="50">
        <v>42601</v>
      </c>
      <c r="I367" s="88" t="str">
        <f t="shared" si="15"/>
        <v>aout</v>
      </c>
      <c r="J367" s="51"/>
      <c r="K367" s="65">
        <f t="shared" si="16"/>
        <v>42610</v>
      </c>
      <c r="L367" s="70" t="s">
        <v>18</v>
      </c>
      <c r="M367" s="64">
        <v>42605</v>
      </c>
      <c r="N367" s="46"/>
      <c r="O367" s="46"/>
      <c r="P367" s="47"/>
      <c r="Q367" s="67">
        <f t="shared" si="17"/>
        <v>45</v>
      </c>
      <c r="R367" s="55">
        <v>42583</v>
      </c>
    </row>
    <row r="368" spans="2:18" x14ac:dyDescent="0.2">
      <c r="B368" s="27" t="s">
        <v>37</v>
      </c>
      <c r="C368" s="28" t="s">
        <v>38</v>
      </c>
      <c r="D368" s="29" t="s">
        <v>749</v>
      </c>
      <c r="E368" s="71" t="s">
        <v>750</v>
      </c>
      <c r="F368" s="59">
        <v>12</v>
      </c>
      <c r="G368" s="66" t="s">
        <v>596</v>
      </c>
      <c r="H368" s="50">
        <v>42601</v>
      </c>
      <c r="I368" s="88" t="str">
        <f t="shared" si="15"/>
        <v>aout</v>
      </c>
      <c r="J368" s="51"/>
      <c r="K368" s="65">
        <f t="shared" si="16"/>
        <v>42610</v>
      </c>
      <c r="L368" s="70" t="s">
        <v>18</v>
      </c>
      <c r="M368" s="64">
        <v>42606</v>
      </c>
      <c r="N368" s="46"/>
      <c r="O368" s="46"/>
      <c r="P368" s="47"/>
      <c r="Q368" s="67">
        <f t="shared" si="17"/>
        <v>45</v>
      </c>
      <c r="R368" s="55">
        <v>42583</v>
      </c>
    </row>
    <row r="369" spans="2:18" x14ac:dyDescent="0.2">
      <c r="B369" s="27" t="s">
        <v>37</v>
      </c>
      <c r="C369" s="28" t="s">
        <v>38</v>
      </c>
      <c r="D369" s="29" t="s">
        <v>751</v>
      </c>
      <c r="E369" s="71" t="s">
        <v>752</v>
      </c>
      <c r="F369" s="59">
        <v>11</v>
      </c>
      <c r="G369" s="66" t="s">
        <v>596</v>
      </c>
      <c r="H369" s="50">
        <v>42601</v>
      </c>
      <c r="I369" s="88" t="str">
        <f t="shared" si="15"/>
        <v>aout</v>
      </c>
      <c r="J369" s="51"/>
      <c r="K369" s="65">
        <f t="shared" si="16"/>
        <v>42610</v>
      </c>
      <c r="L369" s="70" t="s">
        <v>18</v>
      </c>
      <c r="M369" s="64">
        <v>42605</v>
      </c>
      <c r="N369" s="46"/>
      <c r="O369" s="46"/>
      <c r="P369" s="47"/>
      <c r="Q369" s="67">
        <f t="shared" si="17"/>
        <v>45</v>
      </c>
      <c r="R369" s="55">
        <v>42583</v>
      </c>
    </row>
    <row r="370" spans="2:18" x14ac:dyDescent="0.2">
      <c r="B370" s="27" t="s">
        <v>14</v>
      </c>
      <c r="C370" s="28" t="s">
        <v>354</v>
      </c>
      <c r="D370" s="29" t="s">
        <v>753</v>
      </c>
      <c r="E370" s="71" t="s">
        <v>754</v>
      </c>
      <c r="F370" s="59">
        <v>74</v>
      </c>
      <c r="G370" s="66" t="s">
        <v>565</v>
      </c>
      <c r="H370" s="50">
        <v>42605</v>
      </c>
      <c r="I370" s="88" t="str">
        <f t="shared" si="15"/>
        <v>aout</v>
      </c>
      <c r="J370" s="51"/>
      <c r="K370" s="65">
        <f t="shared" si="16"/>
        <v>42610</v>
      </c>
      <c r="L370" s="63" t="s">
        <v>18</v>
      </c>
      <c r="M370" s="64">
        <v>42608</v>
      </c>
      <c r="N370" s="46"/>
      <c r="O370" s="46"/>
      <c r="P370" s="47"/>
      <c r="Q370" s="67">
        <f t="shared" si="17"/>
        <v>120</v>
      </c>
      <c r="R370" s="55"/>
    </row>
    <row r="371" spans="2:18" x14ac:dyDescent="0.2">
      <c r="B371" s="27" t="s">
        <v>14</v>
      </c>
      <c r="C371" s="28" t="s">
        <v>354</v>
      </c>
      <c r="D371" s="29" t="s">
        <v>755</v>
      </c>
      <c r="E371" s="71" t="s">
        <v>756</v>
      </c>
      <c r="F371" s="59">
        <v>82</v>
      </c>
      <c r="G371" s="66" t="s">
        <v>565</v>
      </c>
      <c r="H371" s="50">
        <v>42605</v>
      </c>
      <c r="I371" s="88" t="str">
        <f t="shared" si="15"/>
        <v>aout</v>
      </c>
      <c r="J371" s="51"/>
      <c r="K371" s="65">
        <f t="shared" si="16"/>
        <v>42610</v>
      </c>
      <c r="L371" s="63" t="s">
        <v>18</v>
      </c>
      <c r="M371" s="64">
        <v>42609</v>
      </c>
      <c r="N371" s="46"/>
      <c r="O371" s="46"/>
      <c r="P371" s="47"/>
      <c r="Q371" s="67">
        <f t="shared" si="17"/>
        <v>120</v>
      </c>
      <c r="R371" s="55"/>
    </row>
    <row r="372" spans="2:18" x14ac:dyDescent="0.2">
      <c r="B372" s="27" t="s">
        <v>14</v>
      </c>
      <c r="C372" s="28" t="s">
        <v>354</v>
      </c>
      <c r="D372" s="29" t="s">
        <v>757</v>
      </c>
      <c r="E372" s="71" t="s">
        <v>758</v>
      </c>
      <c r="F372" s="59">
        <v>8</v>
      </c>
      <c r="G372" s="66" t="s">
        <v>562</v>
      </c>
      <c r="H372" s="50">
        <v>42607</v>
      </c>
      <c r="I372" s="88" t="str">
        <f t="shared" si="15"/>
        <v>aout</v>
      </c>
      <c r="J372" s="51"/>
      <c r="K372" s="65">
        <f>IF(G372="A",H374+3,IF(G372="B",H374+5,IF(G372="C",H374+9," ")))</f>
        <v>42610</v>
      </c>
      <c r="L372" s="63" t="s">
        <v>18</v>
      </c>
      <c r="M372" s="64">
        <v>42608</v>
      </c>
      <c r="N372" s="46"/>
      <c r="O372" s="46"/>
      <c r="P372" s="47"/>
      <c r="Q372" s="67">
        <f t="shared" si="17"/>
        <v>45</v>
      </c>
      <c r="R372" s="55"/>
    </row>
    <row r="373" spans="2:18" x14ac:dyDescent="0.2">
      <c r="B373" s="27" t="s">
        <v>14</v>
      </c>
      <c r="C373" s="28" t="s">
        <v>354</v>
      </c>
      <c r="D373" s="29" t="s">
        <v>759</v>
      </c>
      <c r="E373" s="71" t="s">
        <v>760</v>
      </c>
      <c r="F373" s="59">
        <v>16</v>
      </c>
      <c r="G373" s="66" t="s">
        <v>565</v>
      </c>
      <c r="H373" s="50">
        <v>42607</v>
      </c>
      <c r="I373" s="88" t="str">
        <f t="shared" si="15"/>
        <v>aout</v>
      </c>
      <c r="J373" s="51"/>
      <c r="K373" s="65">
        <f>IF(G373="A",H375+3,IF(G373="B",H375+5,IF(G373="C",H375+9," ")))</f>
        <v>42612</v>
      </c>
      <c r="L373" s="63" t="s">
        <v>18</v>
      </c>
      <c r="M373" s="64">
        <v>42611</v>
      </c>
      <c r="N373" s="46"/>
      <c r="O373" s="46"/>
      <c r="P373" s="47"/>
      <c r="Q373" s="67">
        <f t="shared" si="17"/>
        <v>45</v>
      </c>
      <c r="R373" s="55"/>
    </row>
    <row r="374" spans="2:18" x14ac:dyDescent="0.2">
      <c r="B374" s="27" t="s">
        <v>14</v>
      </c>
      <c r="C374" s="28" t="s">
        <v>354</v>
      </c>
      <c r="D374" s="29" t="s">
        <v>761</v>
      </c>
      <c r="E374" s="71" t="s">
        <v>762</v>
      </c>
      <c r="F374" s="59">
        <v>5</v>
      </c>
      <c r="G374" s="66" t="s">
        <v>596</v>
      </c>
      <c r="H374" s="50">
        <v>42607</v>
      </c>
      <c r="I374" s="88" t="str">
        <f t="shared" si="15"/>
        <v>aout</v>
      </c>
      <c r="J374" s="51"/>
      <c r="K374" s="65">
        <f>IF(G374="A",H376+3,IF(G374="B",H376+5,IF(G374="C",H376+9," ")))</f>
        <v>42616</v>
      </c>
      <c r="L374" s="63" t="s">
        <v>18</v>
      </c>
      <c r="M374" s="64">
        <v>42611</v>
      </c>
      <c r="N374" s="46"/>
      <c r="O374" s="46"/>
      <c r="P374" s="47"/>
      <c r="Q374" s="67">
        <f t="shared" si="17"/>
        <v>45</v>
      </c>
      <c r="R374" s="55"/>
    </row>
    <row r="375" spans="2:18" x14ac:dyDescent="0.2">
      <c r="B375" s="27" t="s">
        <v>14</v>
      </c>
      <c r="C375" s="28" t="s">
        <v>354</v>
      </c>
      <c r="D375" s="29" t="s">
        <v>763</v>
      </c>
      <c r="E375" s="71" t="s">
        <v>764</v>
      </c>
      <c r="F375" s="59">
        <v>5</v>
      </c>
      <c r="G375" s="66" t="s">
        <v>596</v>
      </c>
      <c r="H375" s="50">
        <v>42607</v>
      </c>
      <c r="I375" s="88" t="str">
        <f t="shared" si="15"/>
        <v>aout</v>
      </c>
      <c r="J375" s="51"/>
      <c r="K375" s="65">
        <f t="shared" si="16"/>
        <v>42616</v>
      </c>
      <c r="L375" s="63" t="s">
        <v>18</v>
      </c>
      <c r="M375" s="64">
        <v>42612</v>
      </c>
      <c r="N375" s="46"/>
      <c r="O375" s="46"/>
      <c r="P375" s="47"/>
      <c r="Q375" s="67">
        <f t="shared" si="17"/>
        <v>45</v>
      </c>
      <c r="R375" s="55"/>
    </row>
    <row r="376" spans="2:18" x14ac:dyDescent="0.2">
      <c r="B376" s="27" t="s">
        <v>14</v>
      </c>
      <c r="C376" s="28" t="s">
        <v>354</v>
      </c>
      <c r="D376" s="29" t="s">
        <v>765</v>
      </c>
      <c r="E376" s="71" t="s">
        <v>766</v>
      </c>
      <c r="F376" s="59">
        <v>22</v>
      </c>
      <c r="G376" s="66" t="s">
        <v>562</v>
      </c>
      <c r="H376" s="50">
        <v>42607</v>
      </c>
      <c r="I376" s="88" t="str">
        <f t="shared" si="15"/>
        <v>aout</v>
      </c>
      <c r="J376" s="51"/>
      <c r="K376" s="65">
        <f t="shared" si="16"/>
        <v>42610</v>
      </c>
      <c r="L376" s="63" t="s">
        <v>18</v>
      </c>
      <c r="M376" s="64">
        <v>42609</v>
      </c>
      <c r="N376" s="46"/>
      <c r="O376" s="46"/>
      <c r="P376" s="47"/>
      <c r="Q376" s="67">
        <f t="shared" si="17"/>
        <v>45</v>
      </c>
      <c r="R376" s="55"/>
    </row>
    <row r="377" spans="2:18" x14ac:dyDescent="0.2">
      <c r="B377" s="27" t="s">
        <v>14</v>
      </c>
      <c r="C377" s="28" t="s">
        <v>354</v>
      </c>
      <c r="D377" s="29" t="s">
        <v>767</v>
      </c>
      <c r="E377" s="71" t="s">
        <v>768</v>
      </c>
      <c r="F377" s="59">
        <v>11</v>
      </c>
      <c r="G377" s="66" t="s">
        <v>565</v>
      </c>
      <c r="H377" s="50">
        <v>42607</v>
      </c>
      <c r="I377" s="88" t="str">
        <f t="shared" si="15"/>
        <v>aout</v>
      </c>
      <c r="J377" s="51"/>
      <c r="K377" s="65">
        <f t="shared" si="16"/>
        <v>42612</v>
      </c>
      <c r="L377" s="63" t="s">
        <v>18</v>
      </c>
      <c r="M377" s="64">
        <v>42611</v>
      </c>
      <c r="N377" s="46"/>
      <c r="O377" s="46"/>
      <c r="P377" s="47"/>
      <c r="Q377" s="67">
        <f t="shared" si="17"/>
        <v>45</v>
      </c>
      <c r="R377" s="55"/>
    </row>
    <row r="378" spans="2:18" x14ac:dyDescent="0.2">
      <c r="B378" s="27" t="s">
        <v>14</v>
      </c>
      <c r="C378" s="28" t="s">
        <v>354</v>
      </c>
      <c r="D378" s="29" t="s">
        <v>769</v>
      </c>
      <c r="E378" s="71" t="s">
        <v>770</v>
      </c>
      <c r="F378" s="59">
        <v>9</v>
      </c>
      <c r="G378" s="66" t="s">
        <v>565</v>
      </c>
      <c r="H378" s="50">
        <v>42607</v>
      </c>
      <c r="I378" s="88" t="str">
        <f t="shared" si="15"/>
        <v>aout</v>
      </c>
      <c r="J378" s="51"/>
      <c r="K378" s="65">
        <f t="shared" si="16"/>
        <v>42612</v>
      </c>
      <c r="L378" s="63" t="s">
        <v>18</v>
      </c>
      <c r="M378" s="64">
        <v>42612</v>
      </c>
      <c r="N378" s="46"/>
      <c r="O378" s="46"/>
      <c r="P378" s="47"/>
      <c r="Q378" s="67">
        <f t="shared" si="17"/>
        <v>45</v>
      </c>
      <c r="R378" s="55"/>
    </row>
    <row r="379" spans="2:18" x14ac:dyDescent="0.2">
      <c r="B379" s="27" t="s">
        <v>14</v>
      </c>
      <c r="C379" s="28" t="s">
        <v>354</v>
      </c>
      <c r="D379" s="29" t="s">
        <v>771</v>
      </c>
      <c r="E379" s="71" t="s">
        <v>772</v>
      </c>
      <c r="F379" s="59">
        <v>4</v>
      </c>
      <c r="G379" s="66" t="s">
        <v>565</v>
      </c>
      <c r="H379" s="50">
        <v>42607</v>
      </c>
      <c r="I379" s="88" t="str">
        <f t="shared" si="15"/>
        <v>aout</v>
      </c>
      <c r="J379" s="51"/>
      <c r="K379" s="65">
        <f t="shared" si="16"/>
        <v>42612</v>
      </c>
      <c r="L379" s="63" t="s">
        <v>18</v>
      </c>
      <c r="M379" s="64">
        <v>42612</v>
      </c>
      <c r="N379" s="46"/>
      <c r="O379" s="46"/>
      <c r="P379" s="47"/>
      <c r="Q379" s="67">
        <f t="shared" si="17"/>
        <v>45</v>
      </c>
      <c r="R379" s="55"/>
    </row>
    <row r="380" spans="2:18" x14ac:dyDescent="0.2">
      <c r="B380" s="27" t="s">
        <v>14</v>
      </c>
      <c r="C380" s="28" t="s">
        <v>773</v>
      </c>
      <c r="D380" s="29" t="s">
        <v>774</v>
      </c>
      <c r="E380" s="71" t="s">
        <v>775</v>
      </c>
      <c r="F380" s="59">
        <v>35</v>
      </c>
      <c r="G380" s="66" t="s">
        <v>562</v>
      </c>
      <c r="H380" s="50">
        <v>42607</v>
      </c>
      <c r="I380" s="88" t="str">
        <f t="shared" si="15"/>
        <v>aout</v>
      </c>
      <c r="J380" s="51"/>
      <c r="K380" s="65">
        <f t="shared" si="16"/>
        <v>42610</v>
      </c>
      <c r="L380" s="63" t="s">
        <v>18</v>
      </c>
      <c r="M380" s="64">
        <v>42611</v>
      </c>
      <c r="N380" s="46"/>
      <c r="O380" s="46"/>
      <c r="P380" s="47"/>
      <c r="Q380" s="67">
        <f t="shared" si="17"/>
        <v>70</v>
      </c>
      <c r="R380" s="55"/>
    </row>
    <row r="381" spans="2:18" x14ac:dyDescent="0.2">
      <c r="B381" s="27" t="s">
        <v>14</v>
      </c>
      <c r="C381" s="28" t="s">
        <v>773</v>
      </c>
      <c r="D381" s="29" t="s">
        <v>776</v>
      </c>
      <c r="E381" s="71" t="s">
        <v>777</v>
      </c>
      <c r="F381" s="59">
        <v>52</v>
      </c>
      <c r="G381" s="66" t="s">
        <v>565</v>
      </c>
      <c r="H381" s="50">
        <v>42607</v>
      </c>
      <c r="I381" s="88" t="str">
        <f t="shared" si="15"/>
        <v>aout</v>
      </c>
      <c r="J381" s="51"/>
      <c r="K381" s="65">
        <f t="shared" si="16"/>
        <v>42612</v>
      </c>
      <c r="L381" s="63" t="s">
        <v>18</v>
      </c>
      <c r="M381" s="64">
        <v>42612</v>
      </c>
      <c r="N381" s="46"/>
      <c r="O381" s="46"/>
      <c r="P381" s="47"/>
      <c r="Q381" s="67">
        <f t="shared" si="17"/>
        <v>95</v>
      </c>
      <c r="R381" s="55"/>
    </row>
    <row r="382" spans="2:18" x14ac:dyDescent="0.2">
      <c r="B382" s="27" t="s">
        <v>37</v>
      </c>
      <c r="C382" s="28" t="s">
        <v>38</v>
      </c>
      <c r="D382" s="29" t="s">
        <v>778</v>
      </c>
      <c r="E382" s="71" t="s">
        <v>779</v>
      </c>
      <c r="F382" s="59">
        <v>15</v>
      </c>
      <c r="G382" s="66" t="s">
        <v>596</v>
      </c>
      <c r="H382" s="50">
        <v>42609</v>
      </c>
      <c r="I382" s="88" t="str">
        <f t="shared" si="15"/>
        <v>aout</v>
      </c>
      <c r="J382" s="51"/>
      <c r="K382" s="73">
        <f t="shared" si="16"/>
        <v>42618</v>
      </c>
      <c r="L382" s="63" t="s">
        <v>18</v>
      </c>
      <c r="M382" s="64">
        <v>42613</v>
      </c>
      <c r="N382" s="46"/>
      <c r="O382" s="46"/>
      <c r="P382" s="47"/>
      <c r="Q382" s="67">
        <f t="shared" si="17"/>
        <v>45</v>
      </c>
      <c r="R382" s="55">
        <v>42583</v>
      </c>
    </row>
    <row r="383" spans="2:18" x14ac:dyDescent="0.2">
      <c r="B383" s="27" t="s">
        <v>37</v>
      </c>
      <c r="C383" s="28" t="s">
        <v>38</v>
      </c>
      <c r="D383" s="29" t="s">
        <v>780</v>
      </c>
      <c r="E383" s="71" t="s">
        <v>781</v>
      </c>
      <c r="F383" s="59">
        <v>7</v>
      </c>
      <c r="G383" s="66" t="s">
        <v>596</v>
      </c>
      <c r="H383" s="50">
        <v>42609</v>
      </c>
      <c r="I383" s="88" t="str">
        <f t="shared" si="15"/>
        <v>aout</v>
      </c>
      <c r="J383" s="51"/>
      <c r="K383" s="73">
        <f t="shared" si="16"/>
        <v>42618</v>
      </c>
      <c r="L383" s="63" t="s">
        <v>18</v>
      </c>
      <c r="M383" s="64">
        <v>42612</v>
      </c>
      <c r="N383" s="46"/>
      <c r="O383" s="46"/>
      <c r="P383" s="47"/>
      <c r="Q383" s="67">
        <f t="shared" si="17"/>
        <v>45</v>
      </c>
      <c r="R383" s="55">
        <v>42583</v>
      </c>
    </row>
    <row r="384" spans="2:18" x14ac:dyDescent="0.2">
      <c r="B384" s="27" t="s">
        <v>14</v>
      </c>
      <c r="C384" s="28" t="s">
        <v>354</v>
      </c>
      <c r="D384" s="29" t="s">
        <v>782</v>
      </c>
      <c r="E384" s="71" t="s">
        <v>783</v>
      </c>
      <c r="F384" s="59">
        <v>4</v>
      </c>
      <c r="G384" s="66" t="s">
        <v>562</v>
      </c>
      <c r="H384" s="50">
        <v>42614</v>
      </c>
      <c r="I384" s="88" t="str">
        <f t="shared" si="15"/>
        <v>septembre</v>
      </c>
      <c r="J384" s="51"/>
      <c r="K384" s="65">
        <f t="shared" si="16"/>
        <v>42617</v>
      </c>
      <c r="L384" s="63" t="s">
        <v>18</v>
      </c>
      <c r="M384" s="64">
        <v>42614</v>
      </c>
      <c r="N384" s="46"/>
      <c r="O384" s="46"/>
      <c r="P384" s="47"/>
      <c r="Q384" s="67">
        <f t="shared" si="17"/>
        <v>45</v>
      </c>
      <c r="R384" s="55"/>
    </row>
    <row r="385" spans="2:18" x14ac:dyDescent="0.2">
      <c r="B385" s="27" t="s">
        <v>14</v>
      </c>
      <c r="C385" s="28" t="s">
        <v>354</v>
      </c>
      <c r="D385" s="29" t="s">
        <v>784</v>
      </c>
      <c r="E385" s="71" t="s">
        <v>785</v>
      </c>
      <c r="F385" s="59">
        <v>12</v>
      </c>
      <c r="G385" s="66" t="s">
        <v>565</v>
      </c>
      <c r="H385" s="50">
        <v>42614</v>
      </c>
      <c r="I385" s="88" t="str">
        <f t="shared" si="15"/>
        <v>septembre</v>
      </c>
      <c r="J385" s="51"/>
      <c r="K385" s="65">
        <f t="shared" si="16"/>
        <v>42619</v>
      </c>
      <c r="L385" s="63" t="s">
        <v>18</v>
      </c>
      <c r="M385" s="64">
        <v>42616</v>
      </c>
      <c r="N385" s="46"/>
      <c r="O385" s="46"/>
      <c r="P385" s="47"/>
      <c r="Q385" s="67">
        <f t="shared" si="17"/>
        <v>45</v>
      </c>
      <c r="R385" s="55"/>
    </row>
    <row r="386" spans="2:18" x14ac:dyDescent="0.2">
      <c r="B386" s="27" t="s">
        <v>14</v>
      </c>
      <c r="C386" s="28" t="s">
        <v>354</v>
      </c>
      <c r="D386" s="29" t="s">
        <v>786</v>
      </c>
      <c r="E386" s="71" t="s">
        <v>787</v>
      </c>
      <c r="F386" s="59">
        <v>13</v>
      </c>
      <c r="G386" s="66" t="s">
        <v>565</v>
      </c>
      <c r="H386" s="50">
        <v>42614</v>
      </c>
      <c r="I386" s="88" t="str">
        <f t="shared" si="15"/>
        <v>septembre</v>
      </c>
      <c r="J386" s="51"/>
      <c r="K386" s="65">
        <f t="shared" si="16"/>
        <v>42619</v>
      </c>
      <c r="L386" s="63" t="s">
        <v>18</v>
      </c>
      <c r="M386" s="64">
        <v>42616</v>
      </c>
      <c r="N386" s="46"/>
      <c r="O386" s="46"/>
      <c r="P386" s="47"/>
      <c r="Q386" s="67">
        <f t="shared" si="17"/>
        <v>45</v>
      </c>
      <c r="R386" s="55"/>
    </row>
    <row r="387" spans="2:18" x14ac:dyDescent="0.2">
      <c r="B387" s="27" t="s">
        <v>14</v>
      </c>
      <c r="C387" s="28" t="s">
        <v>354</v>
      </c>
      <c r="D387" s="29" t="s">
        <v>759</v>
      </c>
      <c r="E387" s="71" t="s">
        <v>760</v>
      </c>
      <c r="F387" s="59">
        <v>16</v>
      </c>
      <c r="G387" s="66" t="s">
        <v>565</v>
      </c>
      <c r="H387" s="50">
        <v>42614</v>
      </c>
      <c r="I387" s="88" t="str">
        <f t="shared" si="15"/>
        <v>septembre</v>
      </c>
      <c r="J387" s="51"/>
      <c r="K387" s="65">
        <f t="shared" si="16"/>
        <v>42619</v>
      </c>
      <c r="L387" s="63" t="s">
        <v>18</v>
      </c>
      <c r="M387" s="64">
        <v>42611</v>
      </c>
      <c r="N387" s="46"/>
      <c r="O387" s="46"/>
      <c r="P387" s="47"/>
      <c r="Q387" s="67">
        <f t="shared" si="17"/>
        <v>45</v>
      </c>
      <c r="R387" s="55"/>
    </row>
    <row r="388" spans="2:18" x14ac:dyDescent="0.2">
      <c r="B388" s="27" t="s">
        <v>14</v>
      </c>
      <c r="C388" s="28" t="s">
        <v>354</v>
      </c>
      <c r="D388" s="29" t="s">
        <v>788</v>
      </c>
      <c r="E388" s="71" t="s">
        <v>789</v>
      </c>
      <c r="F388" s="59">
        <v>7</v>
      </c>
      <c r="G388" s="66" t="s">
        <v>565</v>
      </c>
      <c r="H388" s="50">
        <v>42614</v>
      </c>
      <c r="I388" s="88" t="str">
        <f t="shared" si="15"/>
        <v>septembre</v>
      </c>
      <c r="J388" s="51"/>
      <c r="K388" s="65">
        <f t="shared" si="16"/>
        <v>42619</v>
      </c>
      <c r="L388" s="63" t="s">
        <v>18</v>
      </c>
      <c r="M388" s="64">
        <v>42615</v>
      </c>
      <c r="N388" s="46"/>
      <c r="O388" s="46"/>
      <c r="P388" s="47"/>
      <c r="Q388" s="67">
        <f t="shared" si="17"/>
        <v>45</v>
      </c>
      <c r="R388" s="55"/>
    </row>
    <row r="389" spans="2:18" x14ac:dyDescent="0.2">
      <c r="B389" s="27" t="s">
        <v>14</v>
      </c>
      <c r="C389" s="28" t="s">
        <v>354</v>
      </c>
      <c r="D389" s="29" t="s">
        <v>790</v>
      </c>
      <c r="E389" s="71" t="s">
        <v>791</v>
      </c>
      <c r="F389" s="59">
        <v>7</v>
      </c>
      <c r="G389" s="66" t="s">
        <v>562</v>
      </c>
      <c r="H389" s="50">
        <v>42614</v>
      </c>
      <c r="I389" s="88" t="str">
        <f t="shared" ref="I389:I452" si="18">CHOOSE(MONTH(H389),"janvier","février","mars","avril","mai","juin","juillet","aout","septembre","octobre","novembre","décembre")</f>
        <v>septembre</v>
      </c>
      <c r="J389" s="51"/>
      <c r="K389" s="65">
        <f t="shared" si="16"/>
        <v>42617</v>
      </c>
      <c r="L389" s="63" t="s">
        <v>18</v>
      </c>
      <c r="M389" s="64">
        <v>42614</v>
      </c>
      <c r="N389" s="46"/>
      <c r="O389" s="46"/>
      <c r="P389" s="47"/>
      <c r="Q389" s="67">
        <f t="shared" si="17"/>
        <v>45</v>
      </c>
      <c r="R389" s="55"/>
    </row>
    <row r="390" spans="2:18" x14ac:dyDescent="0.2">
      <c r="B390" s="27" t="s">
        <v>14</v>
      </c>
      <c r="C390" s="28" t="s">
        <v>773</v>
      </c>
      <c r="D390" s="29" t="s">
        <v>792</v>
      </c>
      <c r="E390" s="71" t="s">
        <v>793</v>
      </c>
      <c r="F390" s="59">
        <v>106</v>
      </c>
      <c r="G390" s="66" t="s">
        <v>565</v>
      </c>
      <c r="H390" s="50">
        <v>42618</v>
      </c>
      <c r="I390" s="88" t="str">
        <f t="shared" si="18"/>
        <v>septembre</v>
      </c>
      <c r="J390" s="51"/>
      <c r="K390" s="65">
        <f t="shared" si="16"/>
        <v>42623</v>
      </c>
      <c r="L390" s="63" t="s">
        <v>18</v>
      </c>
      <c r="M390" s="64">
        <v>42623</v>
      </c>
      <c r="N390" s="46"/>
      <c r="O390" s="46"/>
      <c r="P390" s="47"/>
      <c r="Q390" s="67">
        <f t="shared" si="17"/>
        <v>120</v>
      </c>
      <c r="R390" s="55"/>
    </row>
    <row r="391" spans="2:18" x14ac:dyDescent="0.2">
      <c r="B391" s="27" t="s">
        <v>14</v>
      </c>
      <c r="C391" s="28" t="s">
        <v>773</v>
      </c>
      <c r="D391" s="29" t="s">
        <v>794</v>
      </c>
      <c r="E391" s="71" t="s">
        <v>795</v>
      </c>
      <c r="F391" s="59">
        <v>48</v>
      </c>
      <c r="G391" s="66" t="s">
        <v>565</v>
      </c>
      <c r="H391" s="50">
        <v>42618</v>
      </c>
      <c r="I391" s="88" t="str">
        <f t="shared" si="18"/>
        <v>septembre</v>
      </c>
      <c r="J391" s="51"/>
      <c r="K391" s="65">
        <f t="shared" si="16"/>
        <v>42623</v>
      </c>
      <c r="L391" s="63" t="s">
        <v>18</v>
      </c>
      <c r="M391" s="64">
        <v>42621</v>
      </c>
      <c r="N391" s="46"/>
      <c r="O391" s="46"/>
      <c r="P391" s="47"/>
      <c r="Q391" s="67">
        <f t="shared" si="17"/>
        <v>70</v>
      </c>
      <c r="R391" s="55"/>
    </row>
    <row r="392" spans="2:18" x14ac:dyDescent="0.2">
      <c r="B392" s="27" t="s">
        <v>14</v>
      </c>
      <c r="C392" s="28" t="s">
        <v>773</v>
      </c>
      <c r="D392" s="29" t="s">
        <v>796</v>
      </c>
      <c r="E392" s="71" t="s">
        <v>797</v>
      </c>
      <c r="F392" s="59">
        <v>51</v>
      </c>
      <c r="G392" s="66" t="s">
        <v>562</v>
      </c>
      <c r="H392" s="50">
        <v>42618</v>
      </c>
      <c r="I392" s="88" t="str">
        <f t="shared" si="18"/>
        <v>septembre</v>
      </c>
      <c r="J392" s="51"/>
      <c r="K392" s="65">
        <f t="shared" si="16"/>
        <v>42621</v>
      </c>
      <c r="L392" s="63" t="s">
        <v>18</v>
      </c>
      <c r="M392" s="64">
        <v>42621</v>
      </c>
      <c r="N392" s="46"/>
      <c r="O392" s="46"/>
      <c r="P392" s="47"/>
      <c r="Q392" s="67">
        <f t="shared" si="17"/>
        <v>95</v>
      </c>
      <c r="R392" s="55"/>
    </row>
    <row r="393" spans="2:18" x14ac:dyDescent="0.2">
      <c r="B393" s="27" t="s">
        <v>14</v>
      </c>
      <c r="C393" s="28" t="s">
        <v>773</v>
      </c>
      <c r="D393" s="29" t="s">
        <v>798</v>
      </c>
      <c r="E393" s="71" t="s">
        <v>799</v>
      </c>
      <c r="F393" s="59">
        <v>15</v>
      </c>
      <c r="G393" s="66" t="s">
        <v>562</v>
      </c>
      <c r="H393" s="50">
        <v>42618</v>
      </c>
      <c r="I393" s="88" t="str">
        <f t="shared" si="18"/>
        <v>septembre</v>
      </c>
      <c r="J393" s="51"/>
      <c r="K393" s="65">
        <f t="shared" si="16"/>
        <v>42621</v>
      </c>
      <c r="L393" s="63" t="s">
        <v>18</v>
      </c>
      <c r="M393" s="64">
        <v>42620</v>
      </c>
      <c r="N393" s="46"/>
      <c r="O393" s="46"/>
      <c r="P393" s="47"/>
      <c r="Q393" s="67">
        <f t="shared" si="17"/>
        <v>45</v>
      </c>
      <c r="R393" s="55"/>
    </row>
    <row r="394" spans="2:18" x14ac:dyDescent="0.2">
      <c r="B394" s="27" t="s">
        <v>14</v>
      </c>
      <c r="C394" s="28" t="s">
        <v>773</v>
      </c>
      <c r="D394" s="29" t="s">
        <v>800</v>
      </c>
      <c r="E394" s="71" t="s">
        <v>801</v>
      </c>
      <c r="F394" s="59">
        <v>186</v>
      </c>
      <c r="G394" s="31" t="s">
        <v>565</v>
      </c>
      <c r="H394" s="50">
        <v>42618</v>
      </c>
      <c r="I394" s="88" t="str">
        <f t="shared" si="18"/>
        <v>septembre</v>
      </c>
      <c r="J394" s="51"/>
      <c r="K394" s="65">
        <f t="shared" si="16"/>
        <v>42623</v>
      </c>
      <c r="L394" s="63" t="s">
        <v>18</v>
      </c>
      <c r="M394" s="48">
        <v>42623</v>
      </c>
      <c r="N394" s="57"/>
      <c r="O394" s="57"/>
      <c r="P394" s="60"/>
      <c r="Q394" s="39">
        <f t="shared" si="17"/>
        <v>120</v>
      </c>
      <c r="R394" s="55"/>
    </row>
    <row r="395" spans="2:18" x14ac:dyDescent="0.2">
      <c r="B395" s="27" t="s">
        <v>37</v>
      </c>
      <c r="C395" s="28" t="s">
        <v>38</v>
      </c>
      <c r="D395" s="29" t="s">
        <v>802</v>
      </c>
      <c r="E395" s="71" t="s">
        <v>803</v>
      </c>
      <c r="F395" s="59">
        <v>23</v>
      </c>
      <c r="G395" s="31" t="s">
        <v>565</v>
      </c>
      <c r="H395" s="50">
        <v>42621</v>
      </c>
      <c r="I395" s="88" t="str">
        <f t="shared" si="18"/>
        <v>septembre</v>
      </c>
      <c r="J395" s="51"/>
      <c r="K395" s="65">
        <f t="shared" si="16"/>
        <v>42626</v>
      </c>
      <c r="L395" s="63" t="s">
        <v>18</v>
      </c>
      <c r="M395" s="64">
        <v>42622</v>
      </c>
      <c r="N395" s="57"/>
      <c r="O395" s="57"/>
      <c r="P395" s="60"/>
      <c r="Q395" s="39">
        <f t="shared" si="17"/>
        <v>45</v>
      </c>
      <c r="R395" s="55">
        <v>42614</v>
      </c>
    </row>
    <row r="396" spans="2:18" x14ac:dyDescent="0.2">
      <c r="B396" s="27" t="s">
        <v>14</v>
      </c>
      <c r="C396" s="28" t="s">
        <v>652</v>
      </c>
      <c r="D396" s="29" t="s">
        <v>804</v>
      </c>
      <c r="E396" s="71" t="s">
        <v>805</v>
      </c>
      <c r="F396" s="59">
        <v>13</v>
      </c>
      <c r="G396" s="31" t="s">
        <v>565</v>
      </c>
      <c r="H396" s="50">
        <v>42621</v>
      </c>
      <c r="I396" s="88" t="str">
        <f t="shared" si="18"/>
        <v>septembre</v>
      </c>
      <c r="J396" s="51"/>
      <c r="K396" s="65">
        <f t="shared" si="16"/>
        <v>42626</v>
      </c>
      <c r="L396" s="63" t="s">
        <v>18</v>
      </c>
      <c r="M396" s="48">
        <v>42623</v>
      </c>
      <c r="N396" s="57"/>
      <c r="O396" s="57"/>
      <c r="P396" s="60"/>
      <c r="Q396" s="39">
        <f t="shared" si="17"/>
        <v>45</v>
      </c>
      <c r="R396" s="55">
        <v>42614</v>
      </c>
    </row>
    <row r="397" spans="2:18" x14ac:dyDescent="0.2">
      <c r="B397" s="27" t="s">
        <v>14</v>
      </c>
      <c r="C397" s="28" t="s">
        <v>652</v>
      </c>
      <c r="D397" s="29" t="s">
        <v>806</v>
      </c>
      <c r="E397" s="71" t="s">
        <v>807</v>
      </c>
      <c r="F397" s="59">
        <v>49</v>
      </c>
      <c r="G397" s="31" t="s">
        <v>565</v>
      </c>
      <c r="H397" s="50">
        <v>42621</v>
      </c>
      <c r="I397" s="88" t="str">
        <f t="shared" si="18"/>
        <v>septembre</v>
      </c>
      <c r="J397" s="51"/>
      <c r="K397" s="65">
        <f t="shared" si="16"/>
        <v>42626</v>
      </c>
      <c r="L397" s="63" t="s">
        <v>18</v>
      </c>
      <c r="M397" s="48">
        <v>42623</v>
      </c>
      <c r="N397" s="57"/>
      <c r="O397" s="57"/>
      <c r="P397" s="60"/>
      <c r="Q397" s="39">
        <f t="shared" si="17"/>
        <v>95</v>
      </c>
      <c r="R397" s="55">
        <v>42614</v>
      </c>
    </row>
    <row r="398" spans="2:18" x14ac:dyDescent="0.2">
      <c r="B398" s="27" t="s">
        <v>14</v>
      </c>
      <c r="C398" s="28" t="s">
        <v>773</v>
      </c>
      <c r="D398" s="29" t="s">
        <v>808</v>
      </c>
      <c r="E398" s="71" t="s">
        <v>809</v>
      </c>
      <c r="F398" s="59">
        <v>60</v>
      </c>
      <c r="G398" s="31" t="s">
        <v>562</v>
      </c>
      <c r="H398" s="50">
        <v>42622</v>
      </c>
      <c r="I398" s="88" t="str">
        <f t="shared" si="18"/>
        <v>septembre</v>
      </c>
      <c r="J398" s="51"/>
      <c r="K398" s="65">
        <v>42629</v>
      </c>
      <c r="L398" s="63" t="s">
        <v>18</v>
      </c>
      <c r="M398" s="48">
        <v>42628</v>
      </c>
      <c r="N398" s="57"/>
      <c r="O398" s="57"/>
      <c r="P398" s="60"/>
      <c r="Q398" s="39">
        <f t="shared" si="17"/>
        <v>95</v>
      </c>
      <c r="R398" s="55"/>
    </row>
    <row r="399" spans="2:18" x14ac:dyDescent="0.2">
      <c r="B399" s="27" t="s">
        <v>14</v>
      </c>
      <c r="C399" s="28" t="s">
        <v>773</v>
      </c>
      <c r="D399" s="29" t="s">
        <v>810</v>
      </c>
      <c r="E399" s="71" t="s">
        <v>811</v>
      </c>
      <c r="F399" s="59">
        <v>18</v>
      </c>
      <c r="G399" s="31" t="s">
        <v>562</v>
      </c>
      <c r="H399" s="50">
        <v>42622</v>
      </c>
      <c r="I399" s="88" t="str">
        <f t="shared" si="18"/>
        <v>septembre</v>
      </c>
      <c r="J399" s="51"/>
      <c r="K399" s="65">
        <v>42629</v>
      </c>
      <c r="L399" s="63" t="s">
        <v>18</v>
      </c>
      <c r="M399" s="48">
        <v>42627</v>
      </c>
      <c r="N399" s="57"/>
      <c r="O399" s="57"/>
      <c r="P399" s="60"/>
      <c r="Q399" s="39">
        <f t="shared" si="17"/>
        <v>45</v>
      </c>
      <c r="R399" s="55"/>
    </row>
    <row r="400" spans="2:18" x14ac:dyDescent="0.2">
      <c r="B400" s="27" t="s">
        <v>14</v>
      </c>
      <c r="C400" s="28" t="s">
        <v>773</v>
      </c>
      <c r="D400" s="29" t="s">
        <v>812</v>
      </c>
      <c r="E400" s="71" t="s">
        <v>813</v>
      </c>
      <c r="F400" s="59">
        <v>55</v>
      </c>
      <c r="G400" s="31" t="s">
        <v>565</v>
      </c>
      <c r="H400" s="50">
        <v>42622</v>
      </c>
      <c r="I400" s="88" t="str">
        <f t="shared" si="18"/>
        <v>septembre</v>
      </c>
      <c r="J400" s="51"/>
      <c r="K400" s="65">
        <v>42635</v>
      </c>
      <c r="L400" s="63" t="s">
        <v>18</v>
      </c>
      <c r="M400" s="48">
        <v>42633</v>
      </c>
      <c r="N400" s="57"/>
      <c r="O400" s="57"/>
      <c r="P400" s="60"/>
      <c r="Q400" s="39">
        <f t="shared" si="17"/>
        <v>95</v>
      </c>
      <c r="R400" s="55"/>
    </row>
    <row r="401" spans="2:18" x14ac:dyDescent="0.2">
      <c r="B401" s="27" t="s">
        <v>14</v>
      </c>
      <c r="C401" s="28" t="s">
        <v>773</v>
      </c>
      <c r="D401" s="29" t="s">
        <v>814</v>
      </c>
      <c r="E401" s="71" t="s">
        <v>815</v>
      </c>
      <c r="F401" s="59">
        <v>102</v>
      </c>
      <c r="G401" s="31" t="s">
        <v>565</v>
      </c>
      <c r="H401" s="50">
        <v>42622</v>
      </c>
      <c r="I401" s="88" t="str">
        <f t="shared" si="18"/>
        <v>septembre</v>
      </c>
      <c r="J401" s="51"/>
      <c r="K401" s="65">
        <v>42635</v>
      </c>
      <c r="L401" s="63" t="s">
        <v>18</v>
      </c>
      <c r="M401" s="48">
        <v>42634</v>
      </c>
      <c r="N401" s="57"/>
      <c r="O401" s="57"/>
      <c r="P401" s="60"/>
      <c r="Q401" s="39">
        <f>IF(ISBLANK(F401),"",IF(F401&lt;25,45,IF(F401&lt;49,70,IF(F401&lt;72,95,120))))</f>
        <v>120</v>
      </c>
      <c r="R401" s="55"/>
    </row>
    <row r="402" spans="2:18" x14ac:dyDescent="0.2">
      <c r="B402" s="27" t="s">
        <v>14</v>
      </c>
      <c r="C402" s="28" t="s">
        <v>652</v>
      </c>
      <c r="D402" s="29" t="s">
        <v>816</v>
      </c>
      <c r="E402" s="71" t="s">
        <v>817</v>
      </c>
      <c r="F402" s="59">
        <v>10</v>
      </c>
      <c r="G402" s="66" t="s">
        <v>565</v>
      </c>
      <c r="H402" s="50">
        <v>42627</v>
      </c>
      <c r="I402" s="88" t="str">
        <f t="shared" si="18"/>
        <v>septembre</v>
      </c>
      <c r="J402" s="51"/>
      <c r="K402" s="65">
        <f t="shared" si="16"/>
        <v>42632</v>
      </c>
      <c r="L402" s="63" t="s">
        <v>18</v>
      </c>
      <c r="M402" s="48">
        <v>42629</v>
      </c>
      <c r="N402" s="57"/>
      <c r="O402" s="57"/>
      <c r="P402" s="60"/>
      <c r="Q402" s="39">
        <f t="shared" si="17"/>
        <v>45</v>
      </c>
      <c r="R402" s="55">
        <v>42614</v>
      </c>
    </row>
    <row r="403" spans="2:18" x14ac:dyDescent="0.2">
      <c r="B403" s="27" t="s">
        <v>14</v>
      </c>
      <c r="C403" s="28" t="s">
        <v>652</v>
      </c>
      <c r="D403" s="29" t="s">
        <v>818</v>
      </c>
      <c r="E403" s="71" t="s">
        <v>819</v>
      </c>
      <c r="F403" s="59">
        <v>10</v>
      </c>
      <c r="G403" s="66" t="s">
        <v>565</v>
      </c>
      <c r="H403" s="50">
        <v>42627</v>
      </c>
      <c r="I403" s="88" t="str">
        <f t="shared" si="18"/>
        <v>septembre</v>
      </c>
      <c r="J403" s="51"/>
      <c r="K403" s="65">
        <f t="shared" si="16"/>
        <v>42632</v>
      </c>
      <c r="L403" s="63" t="s">
        <v>18</v>
      </c>
      <c r="M403" s="48">
        <v>42629</v>
      </c>
      <c r="N403" s="57"/>
      <c r="O403" s="57"/>
      <c r="P403" s="60"/>
      <c r="Q403" s="39">
        <f t="shared" si="17"/>
        <v>45</v>
      </c>
      <c r="R403" s="55">
        <v>42614</v>
      </c>
    </row>
    <row r="404" spans="2:18" x14ac:dyDescent="0.2">
      <c r="B404" s="27" t="s">
        <v>14</v>
      </c>
      <c r="C404" s="28" t="s">
        <v>652</v>
      </c>
      <c r="D404" s="29" t="s">
        <v>820</v>
      </c>
      <c r="E404" s="71" t="s">
        <v>821</v>
      </c>
      <c r="F404" s="59">
        <v>10</v>
      </c>
      <c r="G404" s="66" t="s">
        <v>565</v>
      </c>
      <c r="H404" s="50">
        <v>42627</v>
      </c>
      <c r="I404" s="88" t="str">
        <f t="shared" si="18"/>
        <v>septembre</v>
      </c>
      <c r="J404" s="51"/>
      <c r="K404" s="65">
        <f t="shared" ref="K404:K467" si="19">IF(G404="A",H404+3,IF(G404="B",H404+5,IF(G404="C",H404+9," ")))</f>
        <v>42632</v>
      </c>
      <c r="L404" s="63" t="s">
        <v>18</v>
      </c>
      <c r="M404" s="48">
        <v>42629</v>
      </c>
      <c r="N404" s="57"/>
      <c r="O404" s="57"/>
      <c r="P404" s="60"/>
      <c r="Q404" s="39">
        <f t="shared" si="17"/>
        <v>45</v>
      </c>
      <c r="R404" s="55">
        <v>42614</v>
      </c>
    </row>
    <row r="405" spans="2:18" x14ac:dyDescent="0.2">
      <c r="B405" s="27" t="s">
        <v>14</v>
      </c>
      <c r="C405" s="28" t="s">
        <v>652</v>
      </c>
      <c r="D405" s="29" t="s">
        <v>822</v>
      </c>
      <c r="E405" s="71" t="s">
        <v>823</v>
      </c>
      <c r="F405" s="59">
        <v>14</v>
      </c>
      <c r="G405" s="66" t="s">
        <v>565</v>
      </c>
      <c r="H405" s="50">
        <v>42627</v>
      </c>
      <c r="I405" s="88" t="str">
        <f t="shared" si="18"/>
        <v>septembre</v>
      </c>
      <c r="J405" s="51"/>
      <c r="K405" s="65">
        <f t="shared" si="19"/>
        <v>42632</v>
      </c>
      <c r="L405" s="63" t="s">
        <v>18</v>
      </c>
      <c r="M405" s="48">
        <v>42632</v>
      </c>
      <c r="N405" s="57"/>
      <c r="O405" s="57"/>
      <c r="P405" s="60"/>
      <c r="Q405" s="39">
        <f t="shared" si="17"/>
        <v>45</v>
      </c>
      <c r="R405" s="55">
        <v>42614</v>
      </c>
    </row>
    <row r="406" spans="2:18" x14ac:dyDescent="0.2">
      <c r="B406" s="27" t="s">
        <v>37</v>
      </c>
      <c r="C406" s="28" t="s">
        <v>38</v>
      </c>
      <c r="D406" s="29" t="s">
        <v>824</v>
      </c>
      <c r="E406" s="71" t="s">
        <v>825</v>
      </c>
      <c r="F406" s="59">
        <v>8</v>
      </c>
      <c r="G406" s="66" t="s">
        <v>596</v>
      </c>
      <c r="H406" s="50">
        <v>42627</v>
      </c>
      <c r="I406" s="88" t="str">
        <f t="shared" si="18"/>
        <v>septembre</v>
      </c>
      <c r="J406" s="51"/>
      <c r="K406" s="65">
        <f t="shared" si="19"/>
        <v>42636</v>
      </c>
      <c r="L406" s="63" t="s">
        <v>18</v>
      </c>
      <c r="M406" s="48">
        <v>42637</v>
      </c>
      <c r="N406" s="57"/>
      <c r="O406" s="57"/>
      <c r="P406" s="60"/>
      <c r="Q406" s="39">
        <f t="shared" si="17"/>
        <v>45</v>
      </c>
      <c r="R406" s="55">
        <v>42614</v>
      </c>
    </row>
    <row r="407" spans="2:18" x14ac:dyDescent="0.2">
      <c r="B407" s="27" t="s">
        <v>37</v>
      </c>
      <c r="C407" s="28" t="s">
        <v>38</v>
      </c>
      <c r="D407" s="29" t="s">
        <v>826</v>
      </c>
      <c r="E407" s="71" t="s">
        <v>827</v>
      </c>
      <c r="F407" s="59">
        <v>4</v>
      </c>
      <c r="G407" s="66" t="s">
        <v>596</v>
      </c>
      <c r="H407" s="50">
        <v>42627</v>
      </c>
      <c r="I407" s="88" t="str">
        <f t="shared" si="18"/>
        <v>septembre</v>
      </c>
      <c r="J407" s="51"/>
      <c r="K407" s="65">
        <f t="shared" si="19"/>
        <v>42636</v>
      </c>
      <c r="L407" s="63" t="s">
        <v>18</v>
      </c>
      <c r="M407" s="48">
        <v>42637</v>
      </c>
      <c r="N407" s="57"/>
      <c r="O407" s="57"/>
      <c r="P407" s="60"/>
      <c r="Q407" s="39">
        <f t="shared" si="17"/>
        <v>45</v>
      </c>
      <c r="R407" s="55">
        <v>42614</v>
      </c>
    </row>
    <row r="408" spans="2:18" x14ac:dyDescent="0.2">
      <c r="B408" s="27" t="s">
        <v>37</v>
      </c>
      <c r="C408" s="28" t="s">
        <v>38</v>
      </c>
      <c r="D408" s="29" t="s">
        <v>828</v>
      </c>
      <c r="E408" s="71" t="s">
        <v>829</v>
      </c>
      <c r="F408" s="59">
        <v>24</v>
      </c>
      <c r="G408" s="66" t="s">
        <v>565</v>
      </c>
      <c r="H408" s="50">
        <v>42627</v>
      </c>
      <c r="I408" s="88" t="str">
        <f t="shared" si="18"/>
        <v>septembre</v>
      </c>
      <c r="J408" s="51"/>
      <c r="K408" s="65">
        <f t="shared" si="19"/>
        <v>42632</v>
      </c>
      <c r="L408" s="63" t="s">
        <v>18</v>
      </c>
      <c r="M408" s="48">
        <v>42632</v>
      </c>
      <c r="N408" s="57"/>
      <c r="O408" s="57"/>
      <c r="P408" s="60"/>
      <c r="Q408" s="39">
        <f t="shared" si="17"/>
        <v>45</v>
      </c>
      <c r="R408" s="55">
        <v>42614</v>
      </c>
    </row>
    <row r="409" spans="2:18" x14ac:dyDescent="0.2">
      <c r="B409" s="27" t="s">
        <v>14</v>
      </c>
      <c r="C409" s="28" t="s">
        <v>404</v>
      </c>
      <c r="D409" s="29" t="s">
        <v>830</v>
      </c>
      <c r="E409" s="71" t="s">
        <v>831</v>
      </c>
      <c r="F409" s="59">
        <v>6</v>
      </c>
      <c r="G409" s="66" t="s">
        <v>562</v>
      </c>
      <c r="H409" s="50">
        <v>42627</v>
      </c>
      <c r="I409" s="88" t="str">
        <f t="shared" si="18"/>
        <v>septembre</v>
      </c>
      <c r="J409" s="51"/>
      <c r="K409" s="65">
        <f t="shared" si="19"/>
        <v>42630</v>
      </c>
      <c r="L409" s="63" t="s">
        <v>18</v>
      </c>
      <c r="M409" s="48">
        <v>42629</v>
      </c>
      <c r="N409" s="57"/>
      <c r="O409" s="57"/>
      <c r="P409" s="60"/>
      <c r="Q409" s="39">
        <f t="shared" si="17"/>
        <v>45</v>
      </c>
      <c r="R409" s="55"/>
    </row>
    <row r="410" spans="2:18" x14ac:dyDescent="0.2">
      <c r="B410" s="27" t="s">
        <v>14</v>
      </c>
      <c r="C410" s="28" t="s">
        <v>404</v>
      </c>
      <c r="D410" s="29" t="s">
        <v>832</v>
      </c>
      <c r="E410" s="71" t="s">
        <v>833</v>
      </c>
      <c r="F410" s="59">
        <v>6</v>
      </c>
      <c r="G410" s="66" t="s">
        <v>562</v>
      </c>
      <c r="H410" s="50">
        <v>42627</v>
      </c>
      <c r="I410" s="88" t="str">
        <f t="shared" si="18"/>
        <v>septembre</v>
      </c>
      <c r="J410" s="51"/>
      <c r="K410" s="65">
        <f t="shared" si="19"/>
        <v>42630</v>
      </c>
      <c r="L410" s="63" t="s">
        <v>18</v>
      </c>
      <c r="M410" s="48">
        <v>42630</v>
      </c>
      <c r="N410" s="57"/>
      <c r="O410" s="57"/>
      <c r="P410" s="60"/>
      <c r="Q410" s="39">
        <f t="shared" si="17"/>
        <v>45</v>
      </c>
      <c r="R410" s="55"/>
    </row>
    <row r="411" spans="2:18" x14ac:dyDescent="0.2">
      <c r="B411" s="27" t="s">
        <v>14</v>
      </c>
      <c r="C411" s="28" t="s">
        <v>404</v>
      </c>
      <c r="D411" s="29" t="s">
        <v>834</v>
      </c>
      <c r="E411" s="71" t="s">
        <v>835</v>
      </c>
      <c r="F411" s="59">
        <v>8</v>
      </c>
      <c r="G411" s="66" t="s">
        <v>565</v>
      </c>
      <c r="H411" s="50">
        <v>42627</v>
      </c>
      <c r="I411" s="88" t="str">
        <f t="shared" si="18"/>
        <v>septembre</v>
      </c>
      <c r="J411" s="51"/>
      <c r="K411" s="65">
        <f t="shared" si="19"/>
        <v>42632</v>
      </c>
      <c r="L411" s="63" t="s">
        <v>18</v>
      </c>
      <c r="M411" s="48">
        <v>42632</v>
      </c>
      <c r="N411" s="57"/>
      <c r="O411" s="57"/>
      <c r="P411" s="60"/>
      <c r="Q411" s="39">
        <f t="shared" si="17"/>
        <v>45</v>
      </c>
      <c r="R411" s="55"/>
    </row>
    <row r="412" spans="2:18" x14ac:dyDescent="0.2">
      <c r="B412" s="27" t="s">
        <v>14</v>
      </c>
      <c r="C412" s="28" t="s">
        <v>404</v>
      </c>
      <c r="D412" s="29" t="s">
        <v>836</v>
      </c>
      <c r="E412" s="71" t="s">
        <v>837</v>
      </c>
      <c r="F412" s="59">
        <v>6</v>
      </c>
      <c r="G412" s="66" t="s">
        <v>565</v>
      </c>
      <c r="H412" s="50">
        <v>42627</v>
      </c>
      <c r="I412" s="88" t="str">
        <f t="shared" si="18"/>
        <v>septembre</v>
      </c>
      <c r="J412" s="51"/>
      <c r="K412" s="65">
        <f t="shared" si="19"/>
        <v>42632</v>
      </c>
      <c r="L412" s="63" t="s">
        <v>18</v>
      </c>
      <c r="M412" s="48">
        <v>42632</v>
      </c>
      <c r="N412" s="57"/>
      <c r="O412" s="57"/>
      <c r="P412" s="60"/>
      <c r="Q412" s="39">
        <f t="shared" si="17"/>
        <v>45</v>
      </c>
      <c r="R412" s="55"/>
    </row>
    <row r="413" spans="2:18" x14ac:dyDescent="0.2">
      <c r="B413" s="27" t="s">
        <v>14</v>
      </c>
      <c r="C413" s="28" t="s">
        <v>404</v>
      </c>
      <c r="D413" s="29" t="s">
        <v>838</v>
      </c>
      <c r="E413" s="71" t="s">
        <v>839</v>
      </c>
      <c r="F413" s="59">
        <v>5</v>
      </c>
      <c r="G413" s="66" t="s">
        <v>565</v>
      </c>
      <c r="H413" s="50">
        <v>42627</v>
      </c>
      <c r="I413" s="88" t="str">
        <f t="shared" si="18"/>
        <v>septembre</v>
      </c>
      <c r="J413" s="51"/>
      <c r="K413" s="65">
        <f t="shared" si="19"/>
        <v>42632</v>
      </c>
      <c r="L413" s="63" t="s">
        <v>18</v>
      </c>
      <c r="M413" s="48">
        <v>42632</v>
      </c>
      <c r="N413" s="57"/>
      <c r="O413" s="57"/>
      <c r="P413" s="60"/>
      <c r="Q413" s="39">
        <f t="shared" si="17"/>
        <v>45</v>
      </c>
      <c r="R413" s="55"/>
    </row>
    <row r="414" spans="2:18" x14ac:dyDescent="0.2">
      <c r="B414" s="27" t="s">
        <v>14</v>
      </c>
      <c r="C414" s="28" t="s">
        <v>401</v>
      </c>
      <c r="D414" s="29" t="s">
        <v>840</v>
      </c>
      <c r="E414" s="71" t="s">
        <v>841</v>
      </c>
      <c r="F414" s="59">
        <v>20</v>
      </c>
      <c r="G414" s="66" t="s">
        <v>565</v>
      </c>
      <c r="H414" s="50">
        <v>42627</v>
      </c>
      <c r="I414" s="88" t="str">
        <f t="shared" si="18"/>
        <v>septembre</v>
      </c>
      <c r="J414" s="51"/>
      <c r="K414" s="65">
        <f t="shared" si="19"/>
        <v>42632</v>
      </c>
      <c r="L414" s="63" t="s">
        <v>18</v>
      </c>
      <c r="M414" s="48">
        <v>42632</v>
      </c>
      <c r="N414" s="57"/>
      <c r="O414" s="57"/>
      <c r="P414" s="60"/>
      <c r="Q414" s="39">
        <f t="shared" si="17"/>
        <v>45</v>
      </c>
      <c r="R414" s="55"/>
    </row>
    <row r="415" spans="2:18" x14ac:dyDescent="0.2">
      <c r="B415" s="27" t="s">
        <v>14</v>
      </c>
      <c r="C415" s="28" t="s">
        <v>773</v>
      </c>
      <c r="D415" s="29" t="s">
        <v>842</v>
      </c>
      <c r="E415" s="71" t="s">
        <v>843</v>
      </c>
      <c r="F415" s="59">
        <v>52</v>
      </c>
      <c r="G415" s="66" t="s">
        <v>565</v>
      </c>
      <c r="H415" s="50">
        <v>42629</v>
      </c>
      <c r="I415" s="88" t="str">
        <f t="shared" si="18"/>
        <v>septembre</v>
      </c>
      <c r="J415" s="51"/>
      <c r="K415" s="65">
        <v>42635</v>
      </c>
      <c r="L415" s="63" t="s">
        <v>18</v>
      </c>
      <c r="M415" s="48">
        <v>42636</v>
      </c>
      <c r="N415" s="57"/>
      <c r="O415" s="57"/>
      <c r="P415" s="60"/>
      <c r="Q415" s="39">
        <f t="shared" si="17"/>
        <v>95</v>
      </c>
      <c r="R415" s="55"/>
    </row>
    <row r="416" spans="2:18" x14ac:dyDescent="0.2">
      <c r="B416" s="27" t="s">
        <v>14</v>
      </c>
      <c r="C416" s="28" t="s">
        <v>773</v>
      </c>
      <c r="D416" s="29" t="s">
        <v>844</v>
      </c>
      <c r="E416" s="71" t="s">
        <v>845</v>
      </c>
      <c r="F416" s="59">
        <v>36</v>
      </c>
      <c r="G416" s="66" t="s">
        <v>565</v>
      </c>
      <c r="H416" s="50">
        <v>42629</v>
      </c>
      <c r="I416" s="88" t="str">
        <f t="shared" si="18"/>
        <v>septembre</v>
      </c>
      <c r="J416" s="51"/>
      <c r="K416" s="65">
        <v>42635</v>
      </c>
      <c r="L416" s="63" t="s">
        <v>18</v>
      </c>
      <c r="M416" s="45" t="s">
        <v>846</v>
      </c>
      <c r="N416" s="57"/>
      <c r="O416" s="57"/>
      <c r="P416" s="60"/>
      <c r="Q416" s="39">
        <f t="shared" si="17"/>
        <v>70</v>
      </c>
      <c r="R416" s="55"/>
    </row>
    <row r="417" spans="2:18" x14ac:dyDescent="0.2">
      <c r="B417" s="27" t="s">
        <v>14</v>
      </c>
      <c r="C417" s="28" t="s">
        <v>773</v>
      </c>
      <c r="D417" s="29" t="s">
        <v>847</v>
      </c>
      <c r="E417" s="71" t="s">
        <v>848</v>
      </c>
      <c r="F417" s="59">
        <v>17</v>
      </c>
      <c r="G417" s="66" t="s">
        <v>565</v>
      </c>
      <c r="H417" s="50">
        <v>42629</v>
      </c>
      <c r="I417" s="88" t="str">
        <f t="shared" si="18"/>
        <v>septembre</v>
      </c>
      <c r="J417" s="51"/>
      <c r="K417" s="65">
        <v>42635</v>
      </c>
      <c r="L417" s="63" t="s">
        <v>18</v>
      </c>
      <c r="M417" s="48">
        <v>42635</v>
      </c>
      <c r="N417" s="57"/>
      <c r="O417" s="57"/>
      <c r="P417" s="60"/>
      <c r="Q417" s="39">
        <f t="shared" si="17"/>
        <v>45</v>
      </c>
      <c r="R417" s="55"/>
    </row>
    <row r="418" spans="2:18" x14ac:dyDescent="0.2">
      <c r="B418" s="27" t="s">
        <v>14</v>
      </c>
      <c r="C418" s="28" t="s">
        <v>773</v>
      </c>
      <c r="D418" s="29" t="s">
        <v>849</v>
      </c>
      <c r="E418" s="71" t="s">
        <v>850</v>
      </c>
      <c r="F418" s="59">
        <v>40</v>
      </c>
      <c r="G418" s="66" t="s">
        <v>565</v>
      </c>
      <c r="H418" s="50">
        <v>42629</v>
      </c>
      <c r="I418" s="88" t="str">
        <f t="shared" si="18"/>
        <v>septembre</v>
      </c>
      <c r="J418" s="51"/>
      <c r="K418" s="65">
        <v>42635</v>
      </c>
      <c r="L418" s="63" t="s">
        <v>18</v>
      </c>
      <c r="M418" s="48">
        <v>42636</v>
      </c>
      <c r="N418" s="57"/>
      <c r="O418" s="57"/>
      <c r="P418" s="60"/>
      <c r="Q418" s="39">
        <f t="shared" si="17"/>
        <v>70</v>
      </c>
      <c r="R418" s="55"/>
    </row>
    <row r="419" spans="2:18" x14ac:dyDescent="0.2">
      <c r="B419" s="27" t="s">
        <v>14</v>
      </c>
      <c r="C419" s="28" t="s">
        <v>773</v>
      </c>
      <c r="D419" s="29" t="s">
        <v>851</v>
      </c>
      <c r="E419" s="71" t="s">
        <v>852</v>
      </c>
      <c r="F419" s="59">
        <v>39</v>
      </c>
      <c r="G419" s="66" t="s">
        <v>565</v>
      </c>
      <c r="H419" s="50">
        <v>42629</v>
      </c>
      <c r="I419" s="88" t="str">
        <f t="shared" si="18"/>
        <v>septembre</v>
      </c>
      <c r="J419" s="51"/>
      <c r="K419" s="65">
        <v>42635</v>
      </c>
      <c r="L419" s="63" t="s">
        <v>18</v>
      </c>
      <c r="M419" s="45" t="s">
        <v>846</v>
      </c>
      <c r="N419" s="57"/>
      <c r="O419" s="57"/>
      <c r="P419" s="60"/>
      <c r="Q419" s="39">
        <f t="shared" ref="Q419:Q482" si="20">IF(ISBLANK(F419),"",IF(F419&lt;25,45,IF(F419&lt;49,70,IF(F419&lt;72,95,120))))</f>
        <v>70</v>
      </c>
      <c r="R419" s="55"/>
    </row>
    <row r="420" spans="2:18" x14ac:dyDescent="0.2">
      <c r="B420" s="27" t="s">
        <v>14</v>
      </c>
      <c r="C420" s="28" t="s">
        <v>773</v>
      </c>
      <c r="D420" s="29" t="s">
        <v>853</v>
      </c>
      <c r="E420" s="71" t="s">
        <v>854</v>
      </c>
      <c r="F420" s="59">
        <v>64</v>
      </c>
      <c r="G420" s="66" t="s">
        <v>565</v>
      </c>
      <c r="H420" s="50">
        <v>42629</v>
      </c>
      <c r="I420" s="88" t="str">
        <f t="shared" si="18"/>
        <v>septembre</v>
      </c>
      <c r="J420" s="51"/>
      <c r="K420" s="65">
        <v>42635</v>
      </c>
      <c r="L420" s="63" t="s">
        <v>18</v>
      </c>
      <c r="M420" s="45" t="s">
        <v>846</v>
      </c>
      <c r="N420" s="57"/>
      <c r="O420" s="57"/>
      <c r="P420" s="60"/>
      <c r="Q420" s="39">
        <f t="shared" si="20"/>
        <v>95</v>
      </c>
      <c r="R420" s="55"/>
    </row>
    <row r="421" spans="2:18" x14ac:dyDescent="0.2">
      <c r="B421" s="27" t="s">
        <v>14</v>
      </c>
      <c r="C421" s="28" t="s">
        <v>773</v>
      </c>
      <c r="D421" s="29" t="s">
        <v>855</v>
      </c>
      <c r="E421" s="71" t="s">
        <v>856</v>
      </c>
      <c r="F421" s="59">
        <v>22</v>
      </c>
      <c r="G421" s="66" t="s">
        <v>565</v>
      </c>
      <c r="H421" s="50">
        <v>42629</v>
      </c>
      <c r="I421" s="88" t="str">
        <f t="shared" si="18"/>
        <v>septembre</v>
      </c>
      <c r="J421" s="51"/>
      <c r="K421" s="65">
        <v>42635</v>
      </c>
      <c r="L421" s="63" t="s">
        <v>18</v>
      </c>
      <c r="M421" s="45" t="s">
        <v>846</v>
      </c>
      <c r="N421" s="57"/>
      <c r="O421" s="57"/>
      <c r="P421" s="60"/>
      <c r="Q421" s="39">
        <f t="shared" si="20"/>
        <v>45</v>
      </c>
      <c r="R421" s="55"/>
    </row>
    <row r="422" spans="2:18" x14ac:dyDescent="0.2">
      <c r="B422" s="27" t="s">
        <v>14</v>
      </c>
      <c r="C422" s="28" t="s">
        <v>773</v>
      </c>
      <c r="D422" s="29" t="s">
        <v>857</v>
      </c>
      <c r="E422" s="71" t="s">
        <v>858</v>
      </c>
      <c r="F422" s="59">
        <v>60</v>
      </c>
      <c r="G422" s="66" t="s">
        <v>565</v>
      </c>
      <c r="H422" s="50">
        <v>42629</v>
      </c>
      <c r="I422" s="88" t="str">
        <f t="shared" si="18"/>
        <v>septembre</v>
      </c>
      <c r="J422" s="51"/>
      <c r="K422" s="65">
        <v>42635</v>
      </c>
      <c r="L422" s="63" t="s">
        <v>18</v>
      </c>
      <c r="M422" s="48">
        <v>42634</v>
      </c>
      <c r="N422" s="57"/>
      <c r="O422" s="57"/>
      <c r="P422" s="60"/>
      <c r="Q422" s="39">
        <f t="shared" si="20"/>
        <v>95</v>
      </c>
      <c r="R422" s="55"/>
    </row>
    <row r="423" spans="2:18" x14ac:dyDescent="0.2">
      <c r="B423" s="27" t="s">
        <v>14</v>
      </c>
      <c r="C423" s="28" t="s">
        <v>773</v>
      </c>
      <c r="D423" s="29" t="s">
        <v>859</v>
      </c>
      <c r="E423" s="71" t="s">
        <v>860</v>
      </c>
      <c r="F423" s="59">
        <v>32</v>
      </c>
      <c r="G423" s="66" t="s">
        <v>565</v>
      </c>
      <c r="H423" s="50">
        <v>42629</v>
      </c>
      <c r="I423" s="88" t="str">
        <f t="shared" si="18"/>
        <v>septembre</v>
      </c>
      <c r="J423" s="51"/>
      <c r="K423" s="65">
        <v>42635</v>
      </c>
      <c r="L423" s="63" t="s">
        <v>18</v>
      </c>
      <c r="M423" s="45" t="s">
        <v>846</v>
      </c>
      <c r="N423" s="57"/>
      <c r="O423" s="57"/>
      <c r="P423" s="60"/>
      <c r="Q423" s="39">
        <f t="shared" si="20"/>
        <v>70</v>
      </c>
      <c r="R423" s="55"/>
    </row>
    <row r="424" spans="2:18" x14ac:dyDescent="0.2">
      <c r="B424" s="27" t="s">
        <v>14</v>
      </c>
      <c r="C424" s="28" t="s">
        <v>354</v>
      </c>
      <c r="D424" s="29" t="s">
        <v>861</v>
      </c>
      <c r="E424" s="71" t="s">
        <v>862</v>
      </c>
      <c r="F424" s="59">
        <v>5</v>
      </c>
      <c r="G424" s="66" t="s">
        <v>565</v>
      </c>
      <c r="H424" s="50">
        <v>42629</v>
      </c>
      <c r="I424" s="88" t="str">
        <f t="shared" si="18"/>
        <v>septembre</v>
      </c>
      <c r="J424" s="51"/>
      <c r="K424" s="65">
        <v>42635</v>
      </c>
      <c r="L424" s="63" t="s">
        <v>18</v>
      </c>
      <c r="M424" s="48">
        <v>42635</v>
      </c>
      <c r="N424" s="57"/>
      <c r="O424" s="57"/>
      <c r="P424" s="60"/>
      <c r="Q424" s="39">
        <f t="shared" si="20"/>
        <v>45</v>
      </c>
      <c r="R424" s="55"/>
    </row>
    <row r="425" spans="2:18" x14ac:dyDescent="0.2">
      <c r="B425" s="27" t="s">
        <v>14</v>
      </c>
      <c r="C425" s="28" t="s">
        <v>354</v>
      </c>
      <c r="D425" s="29" t="s">
        <v>863</v>
      </c>
      <c r="E425" s="71" t="s">
        <v>864</v>
      </c>
      <c r="F425" s="59">
        <v>14</v>
      </c>
      <c r="G425" s="66" t="s">
        <v>565</v>
      </c>
      <c r="H425" s="50">
        <v>42629</v>
      </c>
      <c r="I425" s="88" t="str">
        <f t="shared" si="18"/>
        <v>septembre</v>
      </c>
      <c r="J425" s="51"/>
      <c r="K425" s="65">
        <v>42635</v>
      </c>
      <c r="L425" s="63" t="s">
        <v>18</v>
      </c>
      <c r="M425" s="48">
        <v>42635</v>
      </c>
      <c r="N425" s="57"/>
      <c r="O425" s="57"/>
      <c r="P425" s="60"/>
      <c r="Q425" s="39">
        <f t="shared" si="20"/>
        <v>45</v>
      </c>
      <c r="R425" s="55"/>
    </row>
    <row r="426" spans="2:18" x14ac:dyDescent="0.2">
      <c r="B426" s="27" t="s">
        <v>14</v>
      </c>
      <c r="C426" s="28" t="s">
        <v>404</v>
      </c>
      <c r="D426" s="29" t="s">
        <v>865</v>
      </c>
      <c r="E426" s="71" t="s">
        <v>866</v>
      </c>
      <c r="F426" s="59">
        <v>34</v>
      </c>
      <c r="G426" s="66" t="s">
        <v>565</v>
      </c>
      <c r="H426" s="50">
        <v>42629</v>
      </c>
      <c r="I426" s="88" t="str">
        <f t="shared" si="18"/>
        <v>septembre</v>
      </c>
      <c r="J426" s="51"/>
      <c r="K426" s="65">
        <f t="shared" si="19"/>
        <v>42634</v>
      </c>
      <c r="L426" s="63" t="s">
        <v>18</v>
      </c>
      <c r="M426" s="48">
        <v>42634</v>
      </c>
      <c r="N426" s="57"/>
      <c r="O426" s="57"/>
      <c r="P426" s="60"/>
      <c r="Q426" s="39">
        <f t="shared" si="20"/>
        <v>70</v>
      </c>
      <c r="R426" s="55"/>
    </row>
    <row r="427" spans="2:18" x14ac:dyDescent="0.2">
      <c r="B427" s="27" t="s">
        <v>14</v>
      </c>
      <c r="C427" s="28" t="s">
        <v>404</v>
      </c>
      <c r="D427" s="29" t="s">
        <v>867</v>
      </c>
      <c r="E427" s="71" t="s">
        <v>868</v>
      </c>
      <c r="F427" s="59">
        <v>17</v>
      </c>
      <c r="G427" s="66" t="s">
        <v>565</v>
      </c>
      <c r="H427" s="50">
        <v>42629</v>
      </c>
      <c r="I427" s="88" t="str">
        <f t="shared" si="18"/>
        <v>septembre</v>
      </c>
      <c r="J427" s="51"/>
      <c r="K427" s="65">
        <f t="shared" si="19"/>
        <v>42634</v>
      </c>
      <c r="L427" s="63" t="s">
        <v>18</v>
      </c>
      <c r="M427" s="48">
        <v>42633</v>
      </c>
      <c r="N427" s="57"/>
      <c r="O427" s="57"/>
      <c r="P427" s="60"/>
      <c r="Q427" s="39">
        <f t="shared" si="20"/>
        <v>45</v>
      </c>
      <c r="R427" s="55"/>
    </row>
    <row r="428" spans="2:18" x14ac:dyDescent="0.2">
      <c r="B428" s="27" t="s">
        <v>14</v>
      </c>
      <c r="C428" s="28" t="s">
        <v>526</v>
      </c>
      <c r="D428" s="29" t="s">
        <v>869</v>
      </c>
      <c r="E428" s="71" t="s">
        <v>870</v>
      </c>
      <c r="F428" s="59">
        <v>36</v>
      </c>
      <c r="G428" s="66" t="s">
        <v>562</v>
      </c>
      <c r="H428" s="50">
        <v>42633</v>
      </c>
      <c r="I428" s="88" t="str">
        <f t="shared" si="18"/>
        <v>septembre</v>
      </c>
      <c r="J428" s="51"/>
      <c r="K428" s="65">
        <f t="shared" si="19"/>
        <v>42636</v>
      </c>
      <c r="L428" s="63" t="s">
        <v>18</v>
      </c>
      <c r="M428" s="48">
        <v>42636</v>
      </c>
      <c r="N428" s="57"/>
      <c r="O428" s="57"/>
      <c r="P428" s="60"/>
      <c r="Q428" s="39">
        <f t="shared" si="20"/>
        <v>70</v>
      </c>
      <c r="R428" s="55"/>
    </row>
    <row r="429" spans="2:18" x14ac:dyDescent="0.2">
      <c r="B429" s="27" t="s">
        <v>14</v>
      </c>
      <c r="C429" s="28" t="s">
        <v>640</v>
      </c>
      <c r="D429" s="29" t="s">
        <v>871</v>
      </c>
      <c r="E429" s="71" t="s">
        <v>872</v>
      </c>
      <c r="F429" s="59">
        <v>12</v>
      </c>
      <c r="G429" s="66" t="s">
        <v>562</v>
      </c>
      <c r="H429" s="50">
        <v>42633</v>
      </c>
      <c r="I429" s="88" t="str">
        <f t="shared" si="18"/>
        <v>septembre</v>
      </c>
      <c r="J429" s="51"/>
      <c r="K429" s="65">
        <f t="shared" si="19"/>
        <v>42636</v>
      </c>
      <c r="L429" s="63" t="s">
        <v>18</v>
      </c>
      <c r="M429" s="48">
        <v>42637</v>
      </c>
      <c r="N429" s="57"/>
      <c r="O429" s="57"/>
      <c r="P429" s="60"/>
      <c r="Q429" s="39">
        <f t="shared" si="20"/>
        <v>45</v>
      </c>
      <c r="R429" s="55"/>
    </row>
    <row r="430" spans="2:18" x14ac:dyDescent="0.2">
      <c r="B430" s="27" t="s">
        <v>14</v>
      </c>
      <c r="C430" s="28" t="s">
        <v>354</v>
      </c>
      <c r="D430" s="29" t="s">
        <v>873</v>
      </c>
      <c r="E430" s="71" t="s">
        <v>874</v>
      </c>
      <c r="F430" s="59">
        <v>14</v>
      </c>
      <c r="G430" s="66" t="s">
        <v>562</v>
      </c>
      <c r="H430" s="50">
        <v>42636</v>
      </c>
      <c r="I430" s="88" t="str">
        <f t="shared" si="18"/>
        <v>septembre</v>
      </c>
      <c r="J430" s="51"/>
      <c r="K430" s="65">
        <f t="shared" si="19"/>
        <v>42639</v>
      </c>
      <c r="L430" s="63" t="s">
        <v>18</v>
      </c>
      <c r="M430" s="48">
        <v>42639</v>
      </c>
      <c r="N430" s="57"/>
      <c r="O430" s="57"/>
      <c r="P430" s="60"/>
      <c r="Q430" s="39">
        <f t="shared" si="20"/>
        <v>45</v>
      </c>
      <c r="R430" s="55"/>
    </row>
    <row r="431" spans="2:18" x14ac:dyDescent="0.2">
      <c r="B431" s="27" t="s">
        <v>14</v>
      </c>
      <c r="C431" s="28" t="s">
        <v>354</v>
      </c>
      <c r="D431" s="29" t="s">
        <v>875</v>
      </c>
      <c r="E431" s="71" t="s">
        <v>876</v>
      </c>
      <c r="F431" s="59">
        <v>6</v>
      </c>
      <c r="G431" s="66" t="s">
        <v>562</v>
      </c>
      <c r="H431" s="50">
        <v>42636</v>
      </c>
      <c r="I431" s="88" t="str">
        <f t="shared" si="18"/>
        <v>septembre</v>
      </c>
      <c r="J431" s="51"/>
      <c r="K431" s="65">
        <f t="shared" si="19"/>
        <v>42639</v>
      </c>
      <c r="L431" s="63" t="s">
        <v>18</v>
      </c>
      <c r="M431" s="48">
        <v>42639</v>
      </c>
      <c r="N431" s="57"/>
      <c r="O431" s="57"/>
      <c r="P431" s="60"/>
      <c r="Q431" s="39">
        <f t="shared" si="20"/>
        <v>45</v>
      </c>
      <c r="R431" s="55"/>
    </row>
    <row r="432" spans="2:18" x14ac:dyDescent="0.2">
      <c r="B432" s="27" t="s">
        <v>14</v>
      </c>
      <c r="C432" s="28" t="s">
        <v>354</v>
      </c>
      <c r="D432" s="29" t="s">
        <v>877</v>
      </c>
      <c r="E432" s="71" t="s">
        <v>878</v>
      </c>
      <c r="F432" s="59">
        <v>7</v>
      </c>
      <c r="G432" s="66" t="s">
        <v>562</v>
      </c>
      <c r="H432" s="50">
        <v>42636</v>
      </c>
      <c r="I432" s="88" t="str">
        <f t="shared" si="18"/>
        <v>septembre</v>
      </c>
      <c r="J432" s="51"/>
      <c r="K432" s="65">
        <f t="shared" si="19"/>
        <v>42639</v>
      </c>
      <c r="L432" s="63" t="s">
        <v>18</v>
      </c>
      <c r="M432" s="48">
        <v>42639</v>
      </c>
      <c r="N432" s="57"/>
      <c r="O432" s="57"/>
      <c r="P432" s="60"/>
      <c r="Q432" s="39">
        <f t="shared" si="20"/>
        <v>45</v>
      </c>
      <c r="R432" s="55"/>
    </row>
    <row r="433" spans="2:18" x14ac:dyDescent="0.2">
      <c r="B433" s="27" t="s">
        <v>14</v>
      </c>
      <c r="C433" s="28" t="s">
        <v>354</v>
      </c>
      <c r="D433" s="29" t="s">
        <v>879</v>
      </c>
      <c r="E433" s="71" t="s">
        <v>880</v>
      </c>
      <c r="F433" s="59">
        <v>6</v>
      </c>
      <c r="G433" s="66" t="s">
        <v>562</v>
      </c>
      <c r="H433" s="50">
        <v>42636</v>
      </c>
      <c r="I433" s="88" t="str">
        <f t="shared" si="18"/>
        <v>septembre</v>
      </c>
      <c r="J433" s="51"/>
      <c r="K433" s="65">
        <f t="shared" si="19"/>
        <v>42639</v>
      </c>
      <c r="L433" s="63" t="s">
        <v>18</v>
      </c>
      <c r="M433" s="48">
        <v>42639</v>
      </c>
      <c r="N433" s="57"/>
      <c r="O433" s="57"/>
      <c r="P433" s="60"/>
      <c r="Q433" s="39">
        <f t="shared" si="20"/>
        <v>45</v>
      </c>
      <c r="R433" s="55"/>
    </row>
    <row r="434" spans="2:18" x14ac:dyDescent="0.2">
      <c r="B434" s="27" t="s">
        <v>14</v>
      </c>
      <c r="C434" s="28" t="s">
        <v>354</v>
      </c>
      <c r="D434" s="29" t="s">
        <v>881</v>
      </c>
      <c r="E434" s="71" t="s">
        <v>882</v>
      </c>
      <c r="F434" s="59">
        <v>6</v>
      </c>
      <c r="G434" s="66" t="s">
        <v>562</v>
      </c>
      <c r="H434" s="50">
        <v>42636</v>
      </c>
      <c r="I434" s="88" t="str">
        <f t="shared" si="18"/>
        <v>septembre</v>
      </c>
      <c r="J434" s="51"/>
      <c r="K434" s="65">
        <f t="shared" si="19"/>
        <v>42639</v>
      </c>
      <c r="L434" s="63" t="s">
        <v>18</v>
      </c>
      <c r="M434" s="48">
        <v>42639</v>
      </c>
      <c r="N434" s="57"/>
      <c r="O434" s="57"/>
      <c r="P434" s="60"/>
      <c r="Q434" s="39">
        <f t="shared" si="20"/>
        <v>45</v>
      </c>
      <c r="R434" s="55"/>
    </row>
    <row r="435" spans="2:18" x14ac:dyDescent="0.2">
      <c r="B435" s="27" t="s">
        <v>14</v>
      </c>
      <c r="C435" s="28" t="s">
        <v>773</v>
      </c>
      <c r="D435" s="29" t="s">
        <v>883</v>
      </c>
      <c r="E435" s="71" t="s">
        <v>884</v>
      </c>
      <c r="F435" s="59">
        <v>39</v>
      </c>
      <c r="G435" s="66" t="s">
        <v>565</v>
      </c>
      <c r="H435" s="50">
        <v>42636</v>
      </c>
      <c r="I435" s="88" t="str">
        <f t="shared" si="18"/>
        <v>septembre</v>
      </c>
      <c r="J435" s="51"/>
      <c r="K435" s="65">
        <f t="shared" si="19"/>
        <v>42641</v>
      </c>
      <c r="L435" s="63" t="s">
        <v>18</v>
      </c>
      <c r="M435" s="48">
        <v>42641</v>
      </c>
      <c r="N435" s="57"/>
      <c r="O435" s="57"/>
      <c r="P435" s="60"/>
      <c r="Q435" s="39">
        <f t="shared" si="20"/>
        <v>70</v>
      </c>
      <c r="R435" s="55"/>
    </row>
    <row r="436" spans="2:18" x14ac:dyDescent="0.2">
      <c r="B436" s="27" t="s">
        <v>14</v>
      </c>
      <c r="C436" s="28" t="s">
        <v>773</v>
      </c>
      <c r="D436" s="29" t="s">
        <v>885</v>
      </c>
      <c r="E436" s="71" t="s">
        <v>886</v>
      </c>
      <c r="F436" s="59">
        <v>4</v>
      </c>
      <c r="G436" s="66" t="s">
        <v>565</v>
      </c>
      <c r="H436" s="50">
        <v>42636</v>
      </c>
      <c r="I436" s="88" t="str">
        <f t="shared" si="18"/>
        <v>septembre</v>
      </c>
      <c r="J436" s="51"/>
      <c r="K436" s="65">
        <f t="shared" si="19"/>
        <v>42641</v>
      </c>
      <c r="L436" s="63" t="s">
        <v>18</v>
      </c>
      <c r="M436" s="48">
        <v>42640</v>
      </c>
      <c r="N436" s="57"/>
      <c r="O436" s="57"/>
      <c r="P436" s="60"/>
      <c r="Q436" s="39">
        <f t="shared" si="20"/>
        <v>45</v>
      </c>
      <c r="R436" s="55"/>
    </row>
    <row r="437" spans="2:18" x14ac:dyDescent="0.2">
      <c r="B437" s="27" t="s">
        <v>14</v>
      </c>
      <c r="C437" s="28" t="s">
        <v>773</v>
      </c>
      <c r="D437" s="29" t="s">
        <v>887</v>
      </c>
      <c r="E437" s="71" t="s">
        <v>888</v>
      </c>
      <c r="F437" s="59">
        <v>4</v>
      </c>
      <c r="G437" s="66" t="s">
        <v>565</v>
      </c>
      <c r="H437" s="50">
        <v>42636</v>
      </c>
      <c r="I437" s="88" t="str">
        <f t="shared" si="18"/>
        <v>septembre</v>
      </c>
      <c r="J437" s="51"/>
      <c r="K437" s="65">
        <f t="shared" si="19"/>
        <v>42641</v>
      </c>
      <c r="L437" s="63" t="s">
        <v>18</v>
      </c>
      <c r="M437" s="48">
        <v>42642</v>
      </c>
      <c r="N437" s="57"/>
      <c r="O437" s="57"/>
      <c r="P437" s="60"/>
      <c r="Q437" s="39">
        <f t="shared" si="20"/>
        <v>45</v>
      </c>
      <c r="R437" s="55"/>
    </row>
    <row r="438" spans="2:18" x14ac:dyDescent="0.2">
      <c r="B438" s="27" t="s">
        <v>14</v>
      </c>
      <c r="C438" s="28" t="s">
        <v>773</v>
      </c>
      <c r="D438" s="29" t="s">
        <v>889</v>
      </c>
      <c r="E438" s="71" t="s">
        <v>890</v>
      </c>
      <c r="F438" s="59">
        <v>31</v>
      </c>
      <c r="G438" s="66" t="s">
        <v>565</v>
      </c>
      <c r="H438" s="50">
        <v>42636</v>
      </c>
      <c r="I438" s="88" t="str">
        <f t="shared" si="18"/>
        <v>septembre</v>
      </c>
      <c r="J438" s="51"/>
      <c r="K438" s="65">
        <f t="shared" si="19"/>
        <v>42641</v>
      </c>
      <c r="L438" s="63" t="s">
        <v>18</v>
      </c>
      <c r="M438" s="48">
        <v>42640</v>
      </c>
      <c r="N438" s="57"/>
      <c r="O438" s="57"/>
      <c r="P438" s="60"/>
      <c r="Q438" s="39">
        <f t="shared" si="20"/>
        <v>70</v>
      </c>
      <c r="R438" s="55"/>
    </row>
    <row r="439" spans="2:18" x14ac:dyDescent="0.2">
      <c r="B439" s="27" t="s">
        <v>14</v>
      </c>
      <c r="C439" s="28" t="s">
        <v>773</v>
      </c>
      <c r="D439" s="29" t="s">
        <v>891</v>
      </c>
      <c r="E439" s="71" t="s">
        <v>892</v>
      </c>
      <c r="F439" s="59">
        <v>60</v>
      </c>
      <c r="G439" s="66" t="s">
        <v>565</v>
      </c>
      <c r="H439" s="50">
        <v>42636</v>
      </c>
      <c r="I439" s="88" t="str">
        <f t="shared" si="18"/>
        <v>septembre</v>
      </c>
      <c r="J439" s="51"/>
      <c r="K439" s="65">
        <f t="shared" si="19"/>
        <v>42641</v>
      </c>
      <c r="L439" s="63" t="s">
        <v>18</v>
      </c>
      <c r="M439" s="48">
        <v>42641</v>
      </c>
      <c r="N439" s="57"/>
      <c r="O439" s="57"/>
      <c r="P439" s="60"/>
      <c r="Q439" s="39">
        <f t="shared" si="20"/>
        <v>95</v>
      </c>
      <c r="R439" s="55"/>
    </row>
    <row r="440" spans="2:18" x14ac:dyDescent="0.2">
      <c r="B440" s="27" t="s">
        <v>14</v>
      </c>
      <c r="C440" s="28" t="s">
        <v>773</v>
      </c>
      <c r="D440" s="29" t="s">
        <v>893</v>
      </c>
      <c r="E440" s="71" t="s">
        <v>894</v>
      </c>
      <c r="F440" s="59">
        <v>5</v>
      </c>
      <c r="G440" s="66" t="s">
        <v>565</v>
      </c>
      <c r="H440" s="50">
        <v>42636</v>
      </c>
      <c r="I440" s="88" t="str">
        <f t="shared" si="18"/>
        <v>septembre</v>
      </c>
      <c r="J440" s="51"/>
      <c r="K440" s="65">
        <f t="shared" si="19"/>
        <v>42641</v>
      </c>
      <c r="L440" s="63" t="s">
        <v>18</v>
      </c>
      <c r="M440" s="48">
        <v>42641</v>
      </c>
      <c r="N440" s="57"/>
      <c r="O440" s="57"/>
      <c r="P440" s="60"/>
      <c r="Q440" s="39">
        <f t="shared" si="20"/>
        <v>45</v>
      </c>
      <c r="R440" s="55"/>
    </row>
    <row r="441" spans="2:18" x14ac:dyDescent="0.2">
      <c r="B441" s="27" t="s">
        <v>14</v>
      </c>
      <c r="C441" s="28" t="s">
        <v>773</v>
      </c>
      <c r="D441" s="29" t="s">
        <v>895</v>
      </c>
      <c r="E441" s="71" t="s">
        <v>896</v>
      </c>
      <c r="F441" s="59">
        <v>31</v>
      </c>
      <c r="G441" s="66" t="s">
        <v>565</v>
      </c>
      <c r="H441" s="50">
        <v>42636</v>
      </c>
      <c r="I441" s="88" t="str">
        <f t="shared" si="18"/>
        <v>septembre</v>
      </c>
      <c r="J441" s="51"/>
      <c r="K441" s="65">
        <f t="shared" si="19"/>
        <v>42641</v>
      </c>
      <c r="L441" s="63" t="s">
        <v>18</v>
      </c>
      <c r="M441" s="48">
        <v>42641</v>
      </c>
      <c r="N441" s="57"/>
      <c r="O441" s="57"/>
      <c r="P441" s="60"/>
      <c r="Q441" s="39">
        <f t="shared" si="20"/>
        <v>70</v>
      </c>
      <c r="R441" s="55"/>
    </row>
    <row r="442" spans="2:18" x14ac:dyDescent="0.2">
      <c r="B442" s="27" t="s">
        <v>14</v>
      </c>
      <c r="C442" s="28" t="s">
        <v>773</v>
      </c>
      <c r="D442" s="29" t="s">
        <v>897</v>
      </c>
      <c r="E442" s="71" t="s">
        <v>898</v>
      </c>
      <c r="F442" s="59">
        <v>7</v>
      </c>
      <c r="G442" s="66" t="s">
        <v>565</v>
      </c>
      <c r="H442" s="50">
        <v>42636</v>
      </c>
      <c r="I442" s="88" t="str">
        <f t="shared" si="18"/>
        <v>septembre</v>
      </c>
      <c r="J442" s="51"/>
      <c r="K442" s="65">
        <f t="shared" si="19"/>
        <v>42641</v>
      </c>
      <c r="L442" s="63" t="s">
        <v>18</v>
      </c>
      <c r="M442" s="48">
        <v>42640</v>
      </c>
      <c r="N442" s="57"/>
      <c r="O442" s="57"/>
      <c r="P442" s="60"/>
      <c r="Q442" s="39">
        <f t="shared" si="20"/>
        <v>45</v>
      </c>
      <c r="R442" s="55"/>
    </row>
    <row r="443" spans="2:18" x14ac:dyDescent="0.2">
      <c r="B443" s="27" t="s">
        <v>14</v>
      </c>
      <c r="C443" s="28" t="s">
        <v>773</v>
      </c>
      <c r="D443" s="29" t="s">
        <v>899</v>
      </c>
      <c r="E443" s="71" t="s">
        <v>900</v>
      </c>
      <c r="F443" s="59">
        <v>7</v>
      </c>
      <c r="G443" s="66" t="s">
        <v>565</v>
      </c>
      <c r="H443" s="50">
        <v>42636</v>
      </c>
      <c r="I443" s="88" t="str">
        <f t="shared" si="18"/>
        <v>septembre</v>
      </c>
      <c r="J443" s="51"/>
      <c r="K443" s="65">
        <f t="shared" si="19"/>
        <v>42641</v>
      </c>
      <c r="L443" s="63" t="s">
        <v>18</v>
      </c>
      <c r="M443" s="48">
        <v>42640</v>
      </c>
      <c r="N443" s="57"/>
      <c r="O443" s="57"/>
      <c r="P443" s="60"/>
      <c r="Q443" s="39">
        <f t="shared" si="20"/>
        <v>45</v>
      </c>
      <c r="R443" s="55"/>
    </row>
    <row r="444" spans="2:18" x14ac:dyDescent="0.2">
      <c r="B444" s="27" t="s">
        <v>14</v>
      </c>
      <c r="C444" s="28" t="s">
        <v>773</v>
      </c>
      <c r="D444" s="29" t="s">
        <v>901</v>
      </c>
      <c r="E444" s="71" t="s">
        <v>902</v>
      </c>
      <c r="F444" s="59">
        <v>17</v>
      </c>
      <c r="G444" s="66" t="s">
        <v>565</v>
      </c>
      <c r="H444" s="50">
        <v>42636</v>
      </c>
      <c r="I444" s="88" t="str">
        <f t="shared" si="18"/>
        <v>septembre</v>
      </c>
      <c r="J444" s="51"/>
      <c r="K444" s="65">
        <f t="shared" si="19"/>
        <v>42641</v>
      </c>
      <c r="L444" s="63" t="s">
        <v>18</v>
      </c>
      <c r="M444" s="48">
        <v>42642</v>
      </c>
      <c r="N444" s="57"/>
      <c r="O444" s="57"/>
      <c r="P444" s="60"/>
      <c r="Q444" s="39">
        <f t="shared" si="20"/>
        <v>45</v>
      </c>
      <c r="R444" s="55"/>
    </row>
    <row r="445" spans="2:18" x14ac:dyDescent="0.2">
      <c r="B445" s="27" t="s">
        <v>14</v>
      </c>
      <c r="C445" s="28" t="s">
        <v>773</v>
      </c>
      <c r="D445" s="29" t="s">
        <v>903</v>
      </c>
      <c r="E445" s="71" t="s">
        <v>904</v>
      </c>
      <c r="F445" s="59">
        <v>9</v>
      </c>
      <c r="G445" s="66" t="s">
        <v>562</v>
      </c>
      <c r="H445" s="50">
        <v>42636</v>
      </c>
      <c r="I445" s="88" t="str">
        <f t="shared" si="18"/>
        <v>septembre</v>
      </c>
      <c r="J445" s="51"/>
      <c r="K445" s="65">
        <f t="shared" si="19"/>
        <v>42639</v>
      </c>
      <c r="L445" s="63" t="s">
        <v>18</v>
      </c>
      <c r="M445" s="48">
        <v>42639</v>
      </c>
      <c r="N445" s="57"/>
      <c r="O445" s="57"/>
      <c r="P445" s="60"/>
      <c r="Q445" s="39">
        <f t="shared" si="20"/>
        <v>45</v>
      </c>
      <c r="R445" s="55"/>
    </row>
    <row r="446" spans="2:18" x14ac:dyDescent="0.2">
      <c r="B446" s="27" t="s">
        <v>37</v>
      </c>
      <c r="C446" s="28" t="s">
        <v>38</v>
      </c>
      <c r="D446" s="29" t="s">
        <v>905</v>
      </c>
      <c r="E446" s="71" t="s">
        <v>906</v>
      </c>
      <c r="F446" s="59">
        <v>8</v>
      </c>
      <c r="G446" s="66" t="s">
        <v>565</v>
      </c>
      <c r="H446" s="50">
        <v>42636</v>
      </c>
      <c r="I446" s="88" t="str">
        <f t="shared" si="18"/>
        <v>septembre</v>
      </c>
      <c r="J446" s="51"/>
      <c r="K446" s="65">
        <f t="shared" si="19"/>
        <v>42641</v>
      </c>
      <c r="L446" s="63" t="s">
        <v>18</v>
      </c>
      <c r="M446" s="48">
        <v>42640</v>
      </c>
      <c r="N446" s="57"/>
      <c r="O446" s="57"/>
      <c r="P446" s="60"/>
      <c r="Q446" s="39">
        <f t="shared" si="20"/>
        <v>45</v>
      </c>
      <c r="R446" s="55">
        <v>42644</v>
      </c>
    </row>
    <row r="447" spans="2:18" x14ac:dyDescent="0.2">
      <c r="B447" s="27" t="s">
        <v>37</v>
      </c>
      <c r="C447" s="28" t="s">
        <v>38</v>
      </c>
      <c r="D447" s="29" t="s">
        <v>907</v>
      </c>
      <c r="E447" s="71" t="s">
        <v>908</v>
      </c>
      <c r="F447" s="59">
        <v>21</v>
      </c>
      <c r="G447" s="66" t="s">
        <v>565</v>
      </c>
      <c r="H447" s="50">
        <v>42636</v>
      </c>
      <c r="I447" s="88" t="str">
        <f t="shared" si="18"/>
        <v>septembre</v>
      </c>
      <c r="J447" s="51"/>
      <c r="K447" s="65">
        <f t="shared" si="19"/>
        <v>42641</v>
      </c>
      <c r="L447" s="63" t="s">
        <v>18</v>
      </c>
      <c r="M447" s="48">
        <v>42641</v>
      </c>
      <c r="N447" s="57"/>
      <c r="O447" s="57"/>
      <c r="P447" s="60"/>
      <c r="Q447" s="39">
        <f t="shared" si="20"/>
        <v>45</v>
      </c>
      <c r="R447" s="55">
        <v>42644</v>
      </c>
    </row>
    <row r="448" spans="2:18" x14ac:dyDescent="0.2">
      <c r="B448" s="27" t="s">
        <v>37</v>
      </c>
      <c r="C448" s="28" t="s">
        <v>38</v>
      </c>
      <c r="D448" s="29" t="s">
        <v>909</v>
      </c>
      <c r="E448" s="71" t="s">
        <v>910</v>
      </c>
      <c r="F448" s="59">
        <v>30</v>
      </c>
      <c r="G448" s="66" t="s">
        <v>565</v>
      </c>
      <c r="H448" s="50">
        <v>42636</v>
      </c>
      <c r="I448" s="88" t="str">
        <f t="shared" si="18"/>
        <v>septembre</v>
      </c>
      <c r="J448" s="51"/>
      <c r="K448" s="65">
        <f t="shared" si="19"/>
        <v>42641</v>
      </c>
      <c r="L448" s="63" t="s">
        <v>18</v>
      </c>
      <c r="M448" s="74">
        <v>42642</v>
      </c>
      <c r="N448" s="57"/>
      <c r="O448" s="57"/>
      <c r="P448" s="60"/>
      <c r="Q448" s="39">
        <f t="shared" si="20"/>
        <v>70</v>
      </c>
      <c r="R448" s="55">
        <v>42644</v>
      </c>
    </row>
    <row r="449" spans="2:18" x14ac:dyDescent="0.2">
      <c r="B449" s="27" t="s">
        <v>14</v>
      </c>
      <c r="C449" s="28" t="s">
        <v>354</v>
      </c>
      <c r="D449" s="29" t="s">
        <v>911</v>
      </c>
      <c r="E449" s="71" t="s">
        <v>912</v>
      </c>
      <c r="F449" s="59">
        <v>124</v>
      </c>
      <c r="G449" s="66" t="s">
        <v>565</v>
      </c>
      <c r="H449" s="50">
        <v>42641</v>
      </c>
      <c r="I449" s="88" t="str">
        <f t="shared" si="18"/>
        <v>septembre</v>
      </c>
      <c r="J449" s="51"/>
      <c r="K449" s="65">
        <f t="shared" si="19"/>
        <v>42646</v>
      </c>
      <c r="L449" s="63" t="s">
        <v>18</v>
      </c>
      <c r="M449" s="48">
        <v>42643</v>
      </c>
      <c r="N449" s="57"/>
      <c r="O449" s="57"/>
      <c r="P449" s="60"/>
      <c r="Q449" s="39">
        <f t="shared" si="20"/>
        <v>120</v>
      </c>
      <c r="R449" s="55"/>
    </row>
    <row r="450" spans="2:18" x14ac:dyDescent="0.2">
      <c r="B450" s="27" t="s">
        <v>14</v>
      </c>
      <c r="C450" s="28" t="s">
        <v>354</v>
      </c>
      <c r="D450" s="29" t="s">
        <v>913</v>
      </c>
      <c r="E450" s="71" t="s">
        <v>914</v>
      </c>
      <c r="F450" s="59">
        <v>6</v>
      </c>
      <c r="G450" s="66" t="s">
        <v>565</v>
      </c>
      <c r="H450" s="50">
        <v>42641</v>
      </c>
      <c r="I450" s="88" t="str">
        <f t="shared" si="18"/>
        <v>septembre</v>
      </c>
      <c r="J450" s="51"/>
      <c r="K450" s="65">
        <f t="shared" si="19"/>
        <v>42646</v>
      </c>
      <c r="L450" s="63" t="s">
        <v>18</v>
      </c>
      <c r="M450" s="48">
        <v>42643</v>
      </c>
      <c r="N450" s="57"/>
      <c r="O450" s="57"/>
      <c r="P450" s="60"/>
      <c r="Q450" s="39">
        <f t="shared" si="20"/>
        <v>45</v>
      </c>
      <c r="R450" s="55"/>
    </row>
    <row r="451" spans="2:18" x14ac:dyDescent="0.2">
      <c r="B451" s="27" t="s">
        <v>14</v>
      </c>
      <c r="C451" s="28" t="s">
        <v>354</v>
      </c>
      <c r="D451" s="29" t="s">
        <v>915</v>
      </c>
      <c r="E451" s="71" t="s">
        <v>916</v>
      </c>
      <c r="F451" s="59">
        <v>173</v>
      </c>
      <c r="G451" s="66" t="s">
        <v>565</v>
      </c>
      <c r="H451" s="50">
        <v>42641</v>
      </c>
      <c r="I451" s="88" t="str">
        <f t="shared" si="18"/>
        <v>septembre</v>
      </c>
      <c r="J451" s="51"/>
      <c r="K451" s="65">
        <f t="shared" si="19"/>
        <v>42646</v>
      </c>
      <c r="L451" s="63" t="s">
        <v>18</v>
      </c>
      <c r="M451" s="48">
        <v>42646</v>
      </c>
      <c r="N451" s="57"/>
      <c r="O451" s="57"/>
      <c r="P451" s="60"/>
      <c r="Q451" s="39">
        <f t="shared" si="20"/>
        <v>120</v>
      </c>
      <c r="R451" s="55"/>
    </row>
    <row r="452" spans="2:18" x14ac:dyDescent="0.2">
      <c r="B452" s="27" t="s">
        <v>14</v>
      </c>
      <c r="C452" s="28" t="s">
        <v>354</v>
      </c>
      <c r="D452" s="29" t="s">
        <v>917</v>
      </c>
      <c r="E452" s="71" t="s">
        <v>918</v>
      </c>
      <c r="F452" s="59">
        <v>12</v>
      </c>
      <c r="G452" s="66" t="s">
        <v>565</v>
      </c>
      <c r="H452" s="50">
        <v>42641</v>
      </c>
      <c r="I452" s="88" t="str">
        <f t="shared" si="18"/>
        <v>septembre</v>
      </c>
      <c r="J452" s="51"/>
      <c r="K452" s="65">
        <f t="shared" si="19"/>
        <v>42646</v>
      </c>
      <c r="L452" s="63" t="s">
        <v>18</v>
      </c>
      <c r="M452" s="48">
        <v>42643</v>
      </c>
      <c r="N452" s="57"/>
      <c r="O452" s="57"/>
      <c r="P452" s="60"/>
      <c r="Q452" s="39">
        <f t="shared" si="20"/>
        <v>45</v>
      </c>
      <c r="R452" s="55"/>
    </row>
    <row r="453" spans="2:18" x14ac:dyDescent="0.2">
      <c r="B453" s="27" t="s">
        <v>14</v>
      </c>
      <c r="C453" s="28" t="s">
        <v>354</v>
      </c>
      <c r="D453" s="29" t="s">
        <v>919</v>
      </c>
      <c r="E453" s="71" t="s">
        <v>920</v>
      </c>
      <c r="F453" s="59">
        <v>95</v>
      </c>
      <c r="G453" s="66" t="s">
        <v>565</v>
      </c>
      <c r="H453" s="50">
        <v>42641</v>
      </c>
      <c r="I453" s="88" t="str">
        <f t="shared" ref="I453:I516" si="21">CHOOSE(MONTH(H453),"janvier","février","mars","avril","mai","juin","juillet","aout","septembre","octobre","novembre","décembre")</f>
        <v>septembre</v>
      </c>
      <c r="J453" s="51"/>
      <c r="K453" s="65">
        <f t="shared" si="19"/>
        <v>42646</v>
      </c>
      <c r="L453" s="63" t="s">
        <v>18</v>
      </c>
      <c r="M453" s="48">
        <v>42643</v>
      </c>
      <c r="N453" s="57"/>
      <c r="O453" s="57"/>
      <c r="P453" s="60"/>
      <c r="Q453" s="39">
        <f t="shared" si="20"/>
        <v>120</v>
      </c>
      <c r="R453" s="55"/>
    </row>
    <row r="454" spans="2:18" x14ac:dyDescent="0.2">
      <c r="B454" s="27" t="s">
        <v>14</v>
      </c>
      <c r="C454" s="28" t="s">
        <v>354</v>
      </c>
      <c r="D454" s="29" t="s">
        <v>921</v>
      </c>
      <c r="E454" s="71" t="s">
        <v>922</v>
      </c>
      <c r="F454" s="59">
        <v>74</v>
      </c>
      <c r="G454" s="66" t="s">
        <v>565</v>
      </c>
      <c r="H454" s="50">
        <v>42641</v>
      </c>
      <c r="I454" s="88" t="str">
        <f t="shared" si="21"/>
        <v>septembre</v>
      </c>
      <c r="J454" s="51"/>
      <c r="K454" s="65">
        <f t="shared" si="19"/>
        <v>42646</v>
      </c>
      <c r="L454" s="63" t="s">
        <v>18</v>
      </c>
      <c r="M454" s="48">
        <v>42643</v>
      </c>
      <c r="N454" s="57"/>
      <c r="O454" s="57"/>
      <c r="P454" s="60"/>
      <c r="Q454" s="39">
        <f t="shared" si="20"/>
        <v>120</v>
      </c>
      <c r="R454" s="55"/>
    </row>
    <row r="455" spans="2:18" x14ac:dyDescent="0.2">
      <c r="B455" s="27" t="s">
        <v>14</v>
      </c>
      <c r="C455" s="28" t="s">
        <v>354</v>
      </c>
      <c r="D455" s="29" t="s">
        <v>923</v>
      </c>
      <c r="E455" s="71" t="s">
        <v>924</v>
      </c>
      <c r="F455" s="59">
        <v>72</v>
      </c>
      <c r="G455" s="66" t="s">
        <v>565</v>
      </c>
      <c r="H455" s="50">
        <v>42641</v>
      </c>
      <c r="I455" s="88" t="str">
        <f t="shared" si="21"/>
        <v>septembre</v>
      </c>
      <c r="J455" s="51"/>
      <c r="K455" s="65">
        <f t="shared" si="19"/>
        <v>42646</v>
      </c>
      <c r="L455" s="63" t="s">
        <v>18</v>
      </c>
      <c r="M455" s="48">
        <v>42646</v>
      </c>
      <c r="N455" s="57"/>
      <c r="O455" s="57"/>
      <c r="P455" s="60"/>
      <c r="Q455" s="39">
        <f t="shared" si="20"/>
        <v>120</v>
      </c>
      <c r="R455" s="55"/>
    </row>
    <row r="456" spans="2:18" x14ac:dyDescent="0.2">
      <c r="B456" s="27" t="s">
        <v>14</v>
      </c>
      <c r="C456" s="28" t="s">
        <v>404</v>
      </c>
      <c r="D456" s="29" t="s">
        <v>925</v>
      </c>
      <c r="E456" s="71" t="s">
        <v>926</v>
      </c>
      <c r="F456" s="59">
        <v>25</v>
      </c>
      <c r="G456" s="66" t="s">
        <v>565</v>
      </c>
      <c r="H456" s="50">
        <v>42641</v>
      </c>
      <c r="I456" s="88" t="str">
        <f t="shared" si="21"/>
        <v>septembre</v>
      </c>
      <c r="J456" s="51"/>
      <c r="K456" s="65">
        <f t="shared" si="19"/>
        <v>42646</v>
      </c>
      <c r="L456" s="63" t="s">
        <v>18</v>
      </c>
      <c r="M456" s="48">
        <v>42643</v>
      </c>
      <c r="N456" s="57"/>
      <c r="O456" s="57"/>
      <c r="P456" s="60"/>
      <c r="Q456" s="39">
        <f t="shared" si="20"/>
        <v>70</v>
      </c>
      <c r="R456" s="55"/>
    </row>
    <row r="457" spans="2:18" x14ac:dyDescent="0.2">
      <c r="B457" s="27" t="s">
        <v>14</v>
      </c>
      <c r="C457" s="28" t="s">
        <v>354</v>
      </c>
      <c r="D457" s="29" t="s">
        <v>927</v>
      </c>
      <c r="E457" s="71" t="s">
        <v>928</v>
      </c>
      <c r="F457" s="59">
        <v>58</v>
      </c>
      <c r="G457" s="66" t="s">
        <v>596</v>
      </c>
      <c r="H457" s="50">
        <v>42647</v>
      </c>
      <c r="I457" s="88" t="str">
        <f t="shared" si="21"/>
        <v>octobre</v>
      </c>
      <c r="J457" s="51"/>
      <c r="K457" s="65">
        <f t="shared" si="19"/>
        <v>42656</v>
      </c>
      <c r="L457" s="63" t="s">
        <v>18</v>
      </c>
      <c r="M457" s="48">
        <v>42648</v>
      </c>
      <c r="N457" s="57"/>
      <c r="O457" s="57"/>
      <c r="P457" s="60"/>
      <c r="Q457" s="39">
        <f t="shared" si="20"/>
        <v>95</v>
      </c>
      <c r="R457" s="55"/>
    </row>
    <row r="458" spans="2:18" x14ac:dyDescent="0.2">
      <c r="B458" s="27" t="s">
        <v>14</v>
      </c>
      <c r="C458" s="28" t="s">
        <v>354</v>
      </c>
      <c r="D458" s="29" t="s">
        <v>929</v>
      </c>
      <c r="E458" s="71" t="s">
        <v>930</v>
      </c>
      <c r="F458" s="59">
        <v>44</v>
      </c>
      <c r="G458" s="66" t="s">
        <v>596</v>
      </c>
      <c r="H458" s="50">
        <v>42647</v>
      </c>
      <c r="I458" s="88" t="str">
        <f t="shared" si="21"/>
        <v>octobre</v>
      </c>
      <c r="J458" s="51"/>
      <c r="K458" s="65">
        <f t="shared" si="19"/>
        <v>42656</v>
      </c>
      <c r="L458" s="63" t="s">
        <v>18</v>
      </c>
      <c r="M458" s="48">
        <v>42661</v>
      </c>
      <c r="N458" s="57"/>
      <c r="O458" s="57"/>
      <c r="P458" s="60"/>
      <c r="Q458" s="39">
        <f t="shared" si="20"/>
        <v>70</v>
      </c>
      <c r="R458" s="55"/>
    </row>
    <row r="459" spans="2:18" x14ac:dyDescent="0.2">
      <c r="B459" s="27" t="s">
        <v>14</v>
      </c>
      <c r="C459" s="28" t="s">
        <v>354</v>
      </c>
      <c r="D459" s="29" t="s">
        <v>931</v>
      </c>
      <c r="E459" s="71" t="s">
        <v>932</v>
      </c>
      <c r="F459" s="59">
        <v>15</v>
      </c>
      <c r="G459" s="66" t="s">
        <v>596</v>
      </c>
      <c r="H459" s="50">
        <v>42647</v>
      </c>
      <c r="I459" s="88" t="str">
        <f t="shared" si="21"/>
        <v>octobre</v>
      </c>
      <c r="J459" s="51"/>
      <c r="K459" s="65">
        <f t="shared" si="19"/>
        <v>42656</v>
      </c>
      <c r="L459" s="63" t="s">
        <v>18</v>
      </c>
      <c r="M459" s="48">
        <v>42649</v>
      </c>
      <c r="N459" s="57"/>
      <c r="O459" s="57"/>
      <c r="P459" s="60"/>
      <c r="Q459" s="39">
        <f t="shared" si="20"/>
        <v>45</v>
      </c>
      <c r="R459" s="55"/>
    </row>
    <row r="460" spans="2:18" x14ac:dyDescent="0.2">
      <c r="B460" s="27" t="s">
        <v>14</v>
      </c>
      <c r="C460" s="28" t="s">
        <v>354</v>
      </c>
      <c r="D460" s="29" t="s">
        <v>933</v>
      </c>
      <c r="E460" s="71" t="s">
        <v>934</v>
      </c>
      <c r="F460" s="59">
        <v>6</v>
      </c>
      <c r="G460" s="66" t="s">
        <v>596</v>
      </c>
      <c r="H460" s="50">
        <v>42647</v>
      </c>
      <c r="I460" s="88" t="str">
        <f t="shared" si="21"/>
        <v>octobre</v>
      </c>
      <c r="J460" s="51"/>
      <c r="K460" s="65">
        <f t="shared" si="19"/>
        <v>42656</v>
      </c>
      <c r="L460" s="63" t="s">
        <v>18</v>
      </c>
      <c r="M460" s="48">
        <v>42650</v>
      </c>
      <c r="N460" s="57"/>
      <c r="O460" s="57"/>
      <c r="P460" s="60"/>
      <c r="Q460" s="39">
        <f t="shared" si="20"/>
        <v>45</v>
      </c>
      <c r="R460" s="55"/>
    </row>
    <row r="461" spans="2:18" x14ac:dyDescent="0.2">
      <c r="B461" s="27" t="s">
        <v>14</v>
      </c>
      <c r="C461" s="28" t="s">
        <v>637</v>
      </c>
      <c r="D461" s="29" t="s">
        <v>935</v>
      </c>
      <c r="E461" s="71" t="s">
        <v>936</v>
      </c>
      <c r="F461" s="59">
        <v>20</v>
      </c>
      <c r="G461" s="66" t="s">
        <v>562</v>
      </c>
      <c r="H461" s="50">
        <v>42648</v>
      </c>
      <c r="I461" s="88" t="str">
        <f t="shared" si="21"/>
        <v>octobre</v>
      </c>
      <c r="J461" s="51"/>
      <c r="K461" s="65">
        <f t="shared" si="19"/>
        <v>42651</v>
      </c>
      <c r="L461" s="63" t="s">
        <v>18</v>
      </c>
      <c r="M461" s="48">
        <v>42650</v>
      </c>
      <c r="N461" s="57"/>
      <c r="O461" s="57"/>
      <c r="P461" s="60"/>
      <c r="Q461" s="39">
        <f t="shared" si="20"/>
        <v>45</v>
      </c>
      <c r="R461" s="55"/>
    </row>
    <row r="462" spans="2:18" x14ac:dyDescent="0.2">
      <c r="B462" s="27" t="s">
        <v>14</v>
      </c>
      <c r="C462" s="28" t="s">
        <v>637</v>
      </c>
      <c r="D462" s="29" t="s">
        <v>937</v>
      </c>
      <c r="E462" s="71" t="s">
        <v>938</v>
      </c>
      <c r="F462" s="59">
        <v>15</v>
      </c>
      <c r="G462" s="66" t="s">
        <v>565</v>
      </c>
      <c r="H462" s="50">
        <v>42648</v>
      </c>
      <c r="I462" s="88" t="str">
        <f t="shared" si="21"/>
        <v>octobre</v>
      </c>
      <c r="J462" s="51"/>
      <c r="K462" s="65">
        <f t="shared" si="19"/>
        <v>42653</v>
      </c>
      <c r="L462" s="63" t="s">
        <v>18</v>
      </c>
      <c r="M462" s="48">
        <v>42651</v>
      </c>
      <c r="N462" s="57"/>
      <c r="O462" s="57"/>
      <c r="P462" s="60"/>
      <c r="Q462" s="39">
        <f t="shared" si="20"/>
        <v>45</v>
      </c>
      <c r="R462" s="55"/>
    </row>
    <row r="463" spans="2:18" x14ac:dyDescent="0.2">
      <c r="B463" s="27" t="s">
        <v>14</v>
      </c>
      <c r="C463" s="28" t="s">
        <v>526</v>
      </c>
      <c r="D463" s="29" t="s">
        <v>939</v>
      </c>
      <c r="E463" s="71" t="s">
        <v>940</v>
      </c>
      <c r="F463" s="59">
        <v>24</v>
      </c>
      <c r="G463" s="66" t="s">
        <v>565</v>
      </c>
      <c r="H463" s="50">
        <v>42648</v>
      </c>
      <c r="I463" s="88" t="str">
        <f t="shared" si="21"/>
        <v>octobre</v>
      </c>
      <c r="J463" s="51"/>
      <c r="K463" s="65">
        <f t="shared" si="19"/>
        <v>42653</v>
      </c>
      <c r="L463" s="63" t="s">
        <v>18</v>
      </c>
      <c r="M463" s="48">
        <v>42653</v>
      </c>
      <c r="N463" s="57"/>
      <c r="O463" s="57"/>
      <c r="P463" s="60"/>
      <c r="Q463" s="39">
        <f t="shared" si="20"/>
        <v>45</v>
      </c>
      <c r="R463" s="55"/>
    </row>
    <row r="464" spans="2:18" x14ac:dyDescent="0.2">
      <c r="B464" s="27" t="s">
        <v>14</v>
      </c>
      <c r="C464" s="28" t="s">
        <v>941</v>
      </c>
      <c r="D464" s="29" t="s">
        <v>942</v>
      </c>
      <c r="E464" s="71" t="s">
        <v>943</v>
      </c>
      <c r="F464" s="59">
        <v>6</v>
      </c>
      <c r="G464" s="66" t="s">
        <v>565</v>
      </c>
      <c r="H464" s="50">
        <v>42648</v>
      </c>
      <c r="I464" s="88" t="str">
        <f t="shared" si="21"/>
        <v>octobre</v>
      </c>
      <c r="J464" s="51"/>
      <c r="K464" s="65">
        <f t="shared" si="19"/>
        <v>42653</v>
      </c>
      <c r="L464" s="63" t="s">
        <v>18</v>
      </c>
      <c r="M464" s="48">
        <v>42651</v>
      </c>
      <c r="N464" s="57"/>
      <c r="O464" s="57"/>
      <c r="P464" s="60"/>
      <c r="Q464" s="39">
        <f t="shared" si="20"/>
        <v>45</v>
      </c>
      <c r="R464" s="55"/>
    </row>
    <row r="465" spans="2:20" x14ac:dyDescent="0.2">
      <c r="B465" s="27" t="s">
        <v>37</v>
      </c>
      <c r="C465" s="28" t="s">
        <v>38</v>
      </c>
      <c r="D465" s="29" t="s">
        <v>944</v>
      </c>
      <c r="E465" s="71" t="s">
        <v>945</v>
      </c>
      <c r="F465" s="59">
        <v>26</v>
      </c>
      <c r="G465" s="66" t="s">
        <v>565</v>
      </c>
      <c r="H465" s="50">
        <v>42650</v>
      </c>
      <c r="I465" s="88" t="str">
        <f t="shared" si="21"/>
        <v>octobre</v>
      </c>
      <c r="J465" s="51"/>
      <c r="K465" s="65">
        <f t="shared" si="19"/>
        <v>42655</v>
      </c>
      <c r="L465" s="63" t="s">
        <v>18</v>
      </c>
      <c r="M465" s="48">
        <v>42653</v>
      </c>
      <c r="N465" s="57"/>
      <c r="O465" s="57"/>
      <c r="P465" s="60"/>
      <c r="Q465" s="39">
        <f t="shared" si="20"/>
        <v>70</v>
      </c>
      <c r="R465" s="55">
        <v>42644</v>
      </c>
    </row>
    <row r="466" spans="2:20" x14ac:dyDescent="0.2">
      <c r="B466" s="27" t="s">
        <v>37</v>
      </c>
      <c r="C466" s="28" t="s">
        <v>38</v>
      </c>
      <c r="D466" s="29" t="s">
        <v>946</v>
      </c>
      <c r="E466" s="71" t="s">
        <v>947</v>
      </c>
      <c r="F466" s="59">
        <v>5</v>
      </c>
      <c r="G466" s="66" t="s">
        <v>565</v>
      </c>
      <c r="H466" s="50">
        <v>42650</v>
      </c>
      <c r="I466" s="88" t="str">
        <f t="shared" si="21"/>
        <v>octobre</v>
      </c>
      <c r="J466" s="51"/>
      <c r="K466" s="65">
        <f t="shared" si="19"/>
        <v>42655</v>
      </c>
      <c r="L466" s="63" t="s">
        <v>18</v>
      </c>
      <c r="M466" s="48">
        <v>42653</v>
      </c>
      <c r="N466" s="57"/>
      <c r="O466" s="57"/>
      <c r="P466" s="60"/>
      <c r="Q466" s="39">
        <f t="shared" si="20"/>
        <v>45</v>
      </c>
      <c r="R466" s="55">
        <v>42644</v>
      </c>
    </row>
    <row r="467" spans="2:20" x14ac:dyDescent="0.2">
      <c r="B467" s="27" t="s">
        <v>37</v>
      </c>
      <c r="C467" s="28" t="s">
        <v>38</v>
      </c>
      <c r="D467" s="29" t="s">
        <v>948</v>
      </c>
      <c r="E467" s="71" t="s">
        <v>949</v>
      </c>
      <c r="F467" s="59">
        <v>6</v>
      </c>
      <c r="G467" s="66" t="s">
        <v>562</v>
      </c>
      <c r="H467" s="50">
        <v>42650</v>
      </c>
      <c r="I467" s="88" t="str">
        <f t="shared" si="21"/>
        <v>octobre</v>
      </c>
      <c r="J467" s="51"/>
      <c r="K467" s="65">
        <f t="shared" si="19"/>
        <v>42653</v>
      </c>
      <c r="L467" s="63" t="s">
        <v>18</v>
      </c>
      <c r="M467" s="48">
        <v>42653</v>
      </c>
      <c r="N467" s="57"/>
      <c r="O467" s="57"/>
      <c r="P467" s="60"/>
      <c r="Q467" s="39">
        <f t="shared" si="20"/>
        <v>45</v>
      </c>
      <c r="R467" s="55">
        <v>42644</v>
      </c>
    </row>
    <row r="468" spans="2:20" x14ac:dyDescent="0.2">
      <c r="B468" s="27" t="s">
        <v>14</v>
      </c>
      <c r="C468" s="28" t="s">
        <v>354</v>
      </c>
      <c r="D468" s="29" t="s">
        <v>950</v>
      </c>
      <c r="E468" s="71" t="s">
        <v>951</v>
      </c>
      <c r="F468" s="59">
        <v>67</v>
      </c>
      <c r="G468" s="66" t="s">
        <v>565</v>
      </c>
      <c r="H468" s="50">
        <v>42650</v>
      </c>
      <c r="I468" s="88" t="str">
        <f t="shared" si="21"/>
        <v>octobre</v>
      </c>
      <c r="J468" s="51"/>
      <c r="K468" s="65">
        <v>42655</v>
      </c>
      <c r="L468" s="63" t="s">
        <v>18</v>
      </c>
      <c r="M468" s="48">
        <v>42655</v>
      </c>
      <c r="N468" s="57"/>
      <c r="O468" s="57"/>
      <c r="P468" s="60"/>
      <c r="Q468" s="39">
        <f t="shared" si="20"/>
        <v>95</v>
      </c>
      <c r="R468" s="55"/>
    </row>
    <row r="469" spans="2:20" x14ac:dyDescent="0.2">
      <c r="B469" s="27" t="s">
        <v>14</v>
      </c>
      <c r="C469" s="28" t="s">
        <v>354</v>
      </c>
      <c r="D469" s="29" t="s">
        <v>952</v>
      </c>
      <c r="E469" s="71" t="s">
        <v>953</v>
      </c>
      <c r="F469" s="59">
        <v>70</v>
      </c>
      <c r="G469" s="66" t="s">
        <v>565</v>
      </c>
      <c r="H469" s="50">
        <v>42650</v>
      </c>
      <c r="I469" s="88" t="str">
        <f t="shared" si="21"/>
        <v>octobre</v>
      </c>
      <c r="J469" s="51"/>
      <c r="K469" s="65">
        <v>42655</v>
      </c>
      <c r="L469" s="63" t="s">
        <v>18</v>
      </c>
      <c r="M469" s="48">
        <v>42655</v>
      </c>
      <c r="N469" s="57"/>
      <c r="O469" s="57"/>
      <c r="P469" s="60"/>
      <c r="Q469" s="39">
        <f t="shared" si="20"/>
        <v>95</v>
      </c>
      <c r="R469" s="55"/>
    </row>
    <row r="470" spans="2:20" x14ac:dyDescent="0.2">
      <c r="B470" s="27" t="s">
        <v>14</v>
      </c>
      <c r="C470" s="28" t="s">
        <v>354</v>
      </c>
      <c r="D470" s="29" t="s">
        <v>954</v>
      </c>
      <c r="E470" s="71" t="s">
        <v>955</v>
      </c>
      <c r="F470" s="59">
        <v>68</v>
      </c>
      <c r="G470" s="66" t="s">
        <v>565</v>
      </c>
      <c r="H470" s="50">
        <v>42656</v>
      </c>
      <c r="I470" s="88" t="str">
        <f t="shared" si="21"/>
        <v>octobre</v>
      </c>
      <c r="J470" s="51"/>
      <c r="K470" s="65">
        <f t="shared" ref="K470:K533" si="22">IF(G470="A",H470+3,IF(G470="B",H470+5,IF(G470="C",H470+9," ")))</f>
        <v>42661</v>
      </c>
      <c r="L470" s="63" t="s">
        <v>18</v>
      </c>
      <c r="M470" s="48">
        <v>42662</v>
      </c>
      <c r="N470" s="57"/>
      <c r="O470" s="57"/>
      <c r="P470" s="60"/>
      <c r="Q470" s="39">
        <f t="shared" si="20"/>
        <v>95</v>
      </c>
      <c r="R470" s="55"/>
      <c r="S470" s="151"/>
      <c r="T470" s="144"/>
    </row>
    <row r="471" spans="2:20" x14ac:dyDescent="0.2">
      <c r="B471" s="27" t="s">
        <v>14</v>
      </c>
      <c r="C471" s="28" t="s">
        <v>354</v>
      </c>
      <c r="D471" s="29" t="s">
        <v>956</v>
      </c>
      <c r="E471" s="71" t="s">
        <v>957</v>
      </c>
      <c r="F471" s="59">
        <v>72</v>
      </c>
      <c r="G471" s="66" t="s">
        <v>565</v>
      </c>
      <c r="H471" s="50">
        <v>42656</v>
      </c>
      <c r="I471" s="88" t="str">
        <f t="shared" si="21"/>
        <v>octobre</v>
      </c>
      <c r="J471" s="51"/>
      <c r="K471" s="65">
        <f t="shared" si="22"/>
        <v>42661</v>
      </c>
      <c r="L471" s="63" t="s">
        <v>18</v>
      </c>
      <c r="M471" s="48">
        <v>42662</v>
      </c>
      <c r="N471" s="57"/>
      <c r="O471" s="57"/>
      <c r="P471" s="60"/>
      <c r="Q471" s="39">
        <f t="shared" si="20"/>
        <v>120</v>
      </c>
      <c r="R471" s="55"/>
      <c r="S471" s="151"/>
    </row>
    <row r="472" spans="2:20" x14ac:dyDescent="0.2">
      <c r="B472" s="27" t="s">
        <v>14</v>
      </c>
      <c r="C472" s="28" t="s">
        <v>354</v>
      </c>
      <c r="D472" s="29" t="s">
        <v>958</v>
      </c>
      <c r="E472" s="71" t="s">
        <v>959</v>
      </c>
      <c r="F472" s="59">
        <v>10</v>
      </c>
      <c r="G472" s="66" t="s">
        <v>565</v>
      </c>
      <c r="H472" s="50">
        <v>42656</v>
      </c>
      <c r="I472" s="88" t="str">
        <f t="shared" si="21"/>
        <v>octobre</v>
      </c>
      <c r="J472" s="51"/>
      <c r="K472" s="65">
        <f t="shared" si="22"/>
        <v>42661</v>
      </c>
      <c r="L472" s="63" t="s">
        <v>18</v>
      </c>
      <c r="M472" s="48">
        <v>42661</v>
      </c>
      <c r="N472" s="57"/>
      <c r="O472" s="57"/>
      <c r="P472" s="60"/>
      <c r="Q472" s="39">
        <f t="shared" si="20"/>
        <v>45</v>
      </c>
      <c r="R472" s="55"/>
      <c r="S472" s="151"/>
    </row>
    <row r="473" spans="2:20" x14ac:dyDescent="0.2">
      <c r="B473" s="27" t="s">
        <v>14</v>
      </c>
      <c r="C473" s="28" t="s">
        <v>354</v>
      </c>
      <c r="D473" s="29" t="s">
        <v>960</v>
      </c>
      <c r="E473" s="71" t="s">
        <v>961</v>
      </c>
      <c r="F473" s="59">
        <v>60</v>
      </c>
      <c r="G473" s="66" t="s">
        <v>565</v>
      </c>
      <c r="H473" s="50">
        <v>42656</v>
      </c>
      <c r="I473" s="88" t="str">
        <f t="shared" si="21"/>
        <v>octobre</v>
      </c>
      <c r="J473" s="51"/>
      <c r="K473" s="65">
        <f t="shared" si="22"/>
        <v>42661</v>
      </c>
      <c r="L473" s="63" t="s">
        <v>18</v>
      </c>
      <c r="M473" s="48">
        <v>42661</v>
      </c>
      <c r="N473" s="57"/>
      <c r="O473" s="57"/>
      <c r="P473" s="60"/>
      <c r="Q473" s="39">
        <f t="shared" si="20"/>
        <v>95</v>
      </c>
      <c r="R473" s="55"/>
    </row>
    <row r="474" spans="2:20" x14ac:dyDescent="0.2">
      <c r="B474" s="27" t="s">
        <v>14</v>
      </c>
      <c r="C474" s="28" t="s">
        <v>354</v>
      </c>
      <c r="D474" s="29" t="s">
        <v>962</v>
      </c>
      <c r="E474" s="71" t="s">
        <v>963</v>
      </c>
      <c r="F474" s="59">
        <v>88</v>
      </c>
      <c r="G474" s="66" t="s">
        <v>565</v>
      </c>
      <c r="H474" s="50">
        <v>42656</v>
      </c>
      <c r="I474" s="88" t="str">
        <f t="shared" si="21"/>
        <v>octobre</v>
      </c>
      <c r="J474" s="51"/>
      <c r="K474" s="65">
        <f t="shared" si="22"/>
        <v>42661</v>
      </c>
      <c r="L474" s="63" t="s">
        <v>18</v>
      </c>
      <c r="M474" s="48">
        <v>42660</v>
      </c>
      <c r="N474" s="57"/>
      <c r="O474" s="57"/>
      <c r="P474" s="60"/>
      <c r="Q474" s="39">
        <f t="shared" si="20"/>
        <v>120</v>
      </c>
      <c r="R474" s="55"/>
    </row>
    <row r="475" spans="2:20" x14ac:dyDescent="0.2">
      <c r="B475" s="27" t="s">
        <v>37</v>
      </c>
      <c r="C475" s="28" t="s">
        <v>38</v>
      </c>
      <c r="D475" s="29" t="s">
        <v>964</v>
      </c>
      <c r="E475" s="71" t="s">
        <v>965</v>
      </c>
      <c r="F475" s="59">
        <v>5</v>
      </c>
      <c r="G475" s="66" t="s">
        <v>565</v>
      </c>
      <c r="H475" s="50">
        <v>42657</v>
      </c>
      <c r="I475" s="88" t="str">
        <f t="shared" si="21"/>
        <v>octobre</v>
      </c>
      <c r="J475" s="51"/>
      <c r="K475" s="65">
        <f t="shared" si="22"/>
        <v>42662</v>
      </c>
      <c r="L475" s="63" t="s">
        <v>18</v>
      </c>
      <c r="M475" s="48">
        <v>42662</v>
      </c>
      <c r="N475" s="57"/>
      <c r="O475" s="57"/>
      <c r="P475" s="60"/>
      <c r="Q475" s="39">
        <f t="shared" si="20"/>
        <v>45</v>
      </c>
      <c r="R475" s="55">
        <v>42644</v>
      </c>
    </row>
    <row r="476" spans="2:20" x14ac:dyDescent="0.2">
      <c r="B476" s="27" t="s">
        <v>37</v>
      </c>
      <c r="C476" s="28" t="s">
        <v>38</v>
      </c>
      <c r="D476" s="29" t="s">
        <v>966</v>
      </c>
      <c r="E476" s="71" t="s">
        <v>967</v>
      </c>
      <c r="F476" s="59">
        <v>14</v>
      </c>
      <c r="G476" s="66" t="s">
        <v>565</v>
      </c>
      <c r="H476" s="50">
        <v>42657</v>
      </c>
      <c r="I476" s="88" t="str">
        <f t="shared" si="21"/>
        <v>octobre</v>
      </c>
      <c r="J476" s="51"/>
      <c r="K476" s="65">
        <f t="shared" si="22"/>
        <v>42662</v>
      </c>
      <c r="L476" s="63" t="s">
        <v>18</v>
      </c>
      <c r="M476" s="48">
        <v>42661</v>
      </c>
      <c r="N476" s="57"/>
      <c r="O476" s="57"/>
      <c r="P476" s="60"/>
      <c r="Q476" s="39">
        <f t="shared" si="20"/>
        <v>45</v>
      </c>
      <c r="R476" s="55">
        <v>42644</v>
      </c>
    </row>
    <row r="477" spans="2:20" x14ac:dyDescent="0.2">
      <c r="B477" s="27" t="s">
        <v>37</v>
      </c>
      <c r="C477" s="28" t="s">
        <v>38</v>
      </c>
      <c r="D477" s="29" t="s">
        <v>968</v>
      </c>
      <c r="E477" s="71" t="s">
        <v>969</v>
      </c>
      <c r="F477" s="59">
        <v>10</v>
      </c>
      <c r="G477" s="66" t="s">
        <v>565</v>
      </c>
      <c r="H477" s="50">
        <v>42657</v>
      </c>
      <c r="I477" s="88" t="str">
        <f t="shared" si="21"/>
        <v>octobre</v>
      </c>
      <c r="J477" s="51"/>
      <c r="K477" s="65">
        <f t="shared" si="22"/>
        <v>42662</v>
      </c>
      <c r="L477" s="63" t="s">
        <v>18</v>
      </c>
      <c r="M477" s="48">
        <v>42662</v>
      </c>
      <c r="N477" s="57"/>
      <c r="O477" s="57"/>
      <c r="P477" s="60"/>
      <c r="Q477" s="39">
        <f t="shared" si="20"/>
        <v>45</v>
      </c>
      <c r="R477" s="55">
        <v>42644</v>
      </c>
    </row>
    <row r="478" spans="2:20" x14ac:dyDescent="0.2">
      <c r="B478" s="27" t="s">
        <v>37</v>
      </c>
      <c r="C478" s="28" t="s">
        <v>38</v>
      </c>
      <c r="D478" s="29" t="s">
        <v>970</v>
      </c>
      <c r="E478" s="71" t="s">
        <v>971</v>
      </c>
      <c r="F478" s="59">
        <v>25</v>
      </c>
      <c r="G478" s="66" t="s">
        <v>565</v>
      </c>
      <c r="H478" s="50">
        <v>42657</v>
      </c>
      <c r="I478" s="88" t="str">
        <f t="shared" si="21"/>
        <v>octobre</v>
      </c>
      <c r="J478" s="51"/>
      <c r="K478" s="65">
        <f t="shared" si="22"/>
        <v>42662</v>
      </c>
      <c r="L478" s="63" t="s">
        <v>18</v>
      </c>
      <c r="M478" s="48">
        <v>42662</v>
      </c>
      <c r="N478" s="57"/>
      <c r="O478" s="57"/>
      <c r="P478" s="60"/>
      <c r="Q478" s="39">
        <f t="shared" si="20"/>
        <v>70</v>
      </c>
      <c r="R478" s="55">
        <v>42644</v>
      </c>
    </row>
    <row r="479" spans="2:20" x14ac:dyDescent="0.2">
      <c r="B479" s="27" t="s">
        <v>14</v>
      </c>
      <c r="C479" s="28" t="s">
        <v>404</v>
      </c>
      <c r="D479" s="29" t="s">
        <v>972</v>
      </c>
      <c r="E479" s="71" t="s">
        <v>973</v>
      </c>
      <c r="F479" s="59">
        <v>20</v>
      </c>
      <c r="G479" s="66" t="s">
        <v>562</v>
      </c>
      <c r="H479" s="50">
        <v>42657</v>
      </c>
      <c r="I479" s="88" t="str">
        <f t="shared" si="21"/>
        <v>octobre</v>
      </c>
      <c r="J479" s="51"/>
      <c r="K479" s="65">
        <f t="shared" si="22"/>
        <v>42660</v>
      </c>
      <c r="L479" s="63" t="s">
        <v>18</v>
      </c>
      <c r="M479" s="48">
        <v>42663</v>
      </c>
      <c r="N479" s="57"/>
      <c r="O479" s="57"/>
      <c r="P479" s="60"/>
      <c r="Q479" s="39">
        <f t="shared" si="20"/>
        <v>45</v>
      </c>
      <c r="R479" s="55"/>
    </row>
    <row r="480" spans="2:20" x14ac:dyDescent="0.2">
      <c r="B480" s="27" t="s">
        <v>14</v>
      </c>
      <c r="C480" s="28" t="s">
        <v>637</v>
      </c>
      <c r="D480" s="29" t="s">
        <v>974</v>
      </c>
      <c r="E480" s="71" t="s">
        <v>975</v>
      </c>
      <c r="F480" s="59">
        <v>45</v>
      </c>
      <c r="G480" s="66" t="s">
        <v>565</v>
      </c>
      <c r="H480" s="50">
        <v>42657</v>
      </c>
      <c r="I480" s="88" t="str">
        <f t="shared" si="21"/>
        <v>octobre</v>
      </c>
      <c r="J480" s="51"/>
      <c r="K480" s="65">
        <f t="shared" si="22"/>
        <v>42662</v>
      </c>
      <c r="L480" s="63" t="s">
        <v>18</v>
      </c>
      <c r="M480" s="48">
        <v>42662</v>
      </c>
      <c r="N480" s="57"/>
      <c r="O480" s="57"/>
      <c r="P480" s="60"/>
      <c r="Q480" s="39">
        <f t="shared" si="20"/>
        <v>70</v>
      </c>
      <c r="R480" s="55"/>
    </row>
    <row r="481" spans="2:18" x14ac:dyDescent="0.2">
      <c r="B481" s="27" t="s">
        <v>14</v>
      </c>
      <c r="C481" s="28" t="s">
        <v>526</v>
      </c>
      <c r="D481" s="29" t="s">
        <v>976</v>
      </c>
      <c r="E481" s="71" t="s">
        <v>977</v>
      </c>
      <c r="F481" s="59">
        <v>4</v>
      </c>
      <c r="G481" s="66" t="s">
        <v>565</v>
      </c>
      <c r="H481" s="50">
        <v>42657</v>
      </c>
      <c r="I481" s="88" t="str">
        <f t="shared" si="21"/>
        <v>octobre</v>
      </c>
      <c r="J481" s="51"/>
      <c r="K481" s="65">
        <f t="shared" si="22"/>
        <v>42662</v>
      </c>
      <c r="L481" s="63" t="s">
        <v>18</v>
      </c>
      <c r="M481" s="48">
        <v>42662</v>
      </c>
      <c r="N481" s="57"/>
      <c r="O481" s="57"/>
      <c r="P481" s="60"/>
      <c r="Q481" s="39">
        <f t="shared" si="20"/>
        <v>45</v>
      </c>
      <c r="R481" s="55"/>
    </row>
    <row r="482" spans="2:18" x14ac:dyDescent="0.2">
      <c r="B482" s="27" t="s">
        <v>14</v>
      </c>
      <c r="C482" s="28" t="s">
        <v>526</v>
      </c>
      <c r="D482" s="29" t="s">
        <v>978</v>
      </c>
      <c r="E482" s="71" t="s">
        <v>979</v>
      </c>
      <c r="F482" s="59">
        <v>6</v>
      </c>
      <c r="G482" s="66" t="s">
        <v>565</v>
      </c>
      <c r="H482" s="50">
        <v>42657</v>
      </c>
      <c r="I482" s="88" t="str">
        <f t="shared" si="21"/>
        <v>octobre</v>
      </c>
      <c r="J482" s="51"/>
      <c r="K482" s="65">
        <f t="shared" si="22"/>
        <v>42662</v>
      </c>
      <c r="L482" s="63" t="s">
        <v>18</v>
      </c>
      <c r="M482" s="48">
        <v>42662</v>
      </c>
      <c r="N482" s="57"/>
      <c r="O482" s="57"/>
      <c r="P482" s="60"/>
      <c r="Q482" s="39">
        <f t="shared" si="20"/>
        <v>45</v>
      </c>
      <c r="R482" s="55"/>
    </row>
    <row r="483" spans="2:18" x14ac:dyDescent="0.2">
      <c r="B483" s="27" t="s">
        <v>14</v>
      </c>
      <c r="C483" s="28" t="s">
        <v>526</v>
      </c>
      <c r="D483" s="29" t="s">
        <v>980</v>
      </c>
      <c r="E483" s="71" t="s">
        <v>981</v>
      </c>
      <c r="F483" s="59">
        <v>10</v>
      </c>
      <c r="G483" s="66" t="s">
        <v>565</v>
      </c>
      <c r="H483" s="50">
        <v>42662</v>
      </c>
      <c r="I483" s="88" t="str">
        <f t="shared" si="21"/>
        <v>octobre</v>
      </c>
      <c r="J483" s="51"/>
      <c r="K483" s="65">
        <f t="shared" si="22"/>
        <v>42667</v>
      </c>
      <c r="L483" s="63" t="s">
        <v>18</v>
      </c>
      <c r="M483" s="48">
        <v>42664</v>
      </c>
      <c r="N483" s="57"/>
      <c r="O483" s="57"/>
      <c r="P483" s="60"/>
      <c r="Q483" s="39">
        <f t="shared" ref="Q483:Q546" si="23">IF(ISBLANK(F483),"",IF(F483&lt;25,45,IF(F483&lt;49,70,IF(F483&lt;72,95,120))))</f>
        <v>45</v>
      </c>
      <c r="R483" s="55"/>
    </row>
    <row r="484" spans="2:18" x14ac:dyDescent="0.2">
      <c r="B484" s="27" t="s">
        <v>14</v>
      </c>
      <c r="C484" s="28" t="s">
        <v>526</v>
      </c>
      <c r="D484" s="29" t="s">
        <v>982</v>
      </c>
      <c r="E484" s="71" t="s">
        <v>983</v>
      </c>
      <c r="F484" s="59">
        <v>12</v>
      </c>
      <c r="G484" s="66" t="s">
        <v>565</v>
      </c>
      <c r="H484" s="50">
        <v>42662</v>
      </c>
      <c r="I484" s="88" t="str">
        <f t="shared" si="21"/>
        <v>octobre</v>
      </c>
      <c r="J484" s="51"/>
      <c r="K484" s="65">
        <f t="shared" si="22"/>
        <v>42667</v>
      </c>
      <c r="L484" s="63" t="s">
        <v>18</v>
      </c>
      <c r="M484" s="48">
        <v>42664</v>
      </c>
      <c r="N484" s="57"/>
      <c r="O484" s="57"/>
      <c r="P484" s="60"/>
      <c r="Q484" s="39">
        <f t="shared" si="23"/>
        <v>45</v>
      </c>
      <c r="R484" s="55"/>
    </row>
    <row r="485" spans="2:18" x14ac:dyDescent="0.2">
      <c r="B485" s="27" t="s">
        <v>14</v>
      </c>
      <c r="C485" s="28" t="s">
        <v>401</v>
      </c>
      <c r="D485" s="29" t="s">
        <v>984</v>
      </c>
      <c r="E485" s="71" t="s">
        <v>985</v>
      </c>
      <c r="F485" s="59">
        <v>6</v>
      </c>
      <c r="G485" s="66" t="s">
        <v>565</v>
      </c>
      <c r="H485" s="50">
        <v>42662</v>
      </c>
      <c r="I485" s="88" t="str">
        <f t="shared" si="21"/>
        <v>octobre</v>
      </c>
      <c r="J485" s="51"/>
      <c r="K485" s="65">
        <f t="shared" si="22"/>
        <v>42667</v>
      </c>
      <c r="L485" s="63" t="s">
        <v>18</v>
      </c>
      <c r="M485" s="48">
        <v>42663</v>
      </c>
      <c r="N485" s="57"/>
      <c r="O485" s="57"/>
      <c r="P485" s="60"/>
      <c r="Q485" s="39">
        <f t="shared" si="23"/>
        <v>45</v>
      </c>
      <c r="R485" s="55"/>
    </row>
    <row r="486" spans="2:18" x14ac:dyDescent="0.2">
      <c r="B486" s="27" t="s">
        <v>14</v>
      </c>
      <c r="C486" s="28" t="s">
        <v>637</v>
      </c>
      <c r="D486" s="29" t="s">
        <v>986</v>
      </c>
      <c r="E486" s="71" t="s">
        <v>987</v>
      </c>
      <c r="F486" s="59">
        <v>12</v>
      </c>
      <c r="G486" s="66" t="s">
        <v>565</v>
      </c>
      <c r="H486" s="50">
        <v>42662</v>
      </c>
      <c r="I486" s="88" t="str">
        <f t="shared" si="21"/>
        <v>octobre</v>
      </c>
      <c r="J486" s="51"/>
      <c r="K486" s="65">
        <f t="shared" si="22"/>
        <v>42667</v>
      </c>
      <c r="L486" s="63" t="s">
        <v>18</v>
      </c>
      <c r="M486" s="48">
        <v>42664</v>
      </c>
      <c r="N486" s="57"/>
      <c r="O486" s="57"/>
      <c r="P486" s="60"/>
      <c r="Q486" s="39">
        <f t="shared" si="23"/>
        <v>45</v>
      </c>
      <c r="R486" s="55"/>
    </row>
    <row r="487" spans="2:18" x14ac:dyDescent="0.2">
      <c r="B487" s="27" t="s">
        <v>14</v>
      </c>
      <c r="C487" s="28" t="s">
        <v>401</v>
      </c>
      <c r="D487" s="29" t="s">
        <v>988</v>
      </c>
      <c r="E487" s="71" t="s">
        <v>989</v>
      </c>
      <c r="F487" s="59">
        <v>12</v>
      </c>
      <c r="G487" s="66" t="s">
        <v>565</v>
      </c>
      <c r="H487" s="50">
        <v>42662</v>
      </c>
      <c r="I487" s="88" t="str">
        <f t="shared" si="21"/>
        <v>octobre</v>
      </c>
      <c r="J487" s="51"/>
      <c r="K487" s="65">
        <f t="shared" si="22"/>
        <v>42667</v>
      </c>
      <c r="L487" s="63" t="s">
        <v>18</v>
      </c>
      <c r="M487" s="48">
        <v>42664</v>
      </c>
      <c r="N487" s="57"/>
      <c r="O487" s="57"/>
      <c r="P487" s="60"/>
      <c r="Q487" s="39">
        <f t="shared" si="23"/>
        <v>45</v>
      </c>
      <c r="R487" s="55"/>
    </row>
    <row r="488" spans="2:18" x14ac:dyDescent="0.2">
      <c r="B488" s="27" t="s">
        <v>14</v>
      </c>
      <c r="C488" s="28" t="s">
        <v>354</v>
      </c>
      <c r="D488" s="29" t="s">
        <v>990</v>
      </c>
      <c r="E488" s="71" t="s">
        <v>991</v>
      </c>
      <c r="F488" s="59">
        <v>4</v>
      </c>
      <c r="G488" s="66" t="s">
        <v>565</v>
      </c>
      <c r="H488" s="50">
        <v>42663</v>
      </c>
      <c r="I488" s="88" t="str">
        <f t="shared" si="21"/>
        <v>octobre</v>
      </c>
      <c r="J488" s="51"/>
      <c r="K488" s="65">
        <f t="shared" si="22"/>
        <v>42668</v>
      </c>
      <c r="L488" s="63" t="s">
        <v>18</v>
      </c>
      <c r="M488" s="48">
        <v>42664</v>
      </c>
      <c r="N488" s="57"/>
      <c r="O488" s="57"/>
      <c r="P488" s="60"/>
      <c r="Q488" s="39">
        <f t="shared" si="23"/>
        <v>45</v>
      </c>
      <c r="R488" s="55"/>
    </row>
    <row r="489" spans="2:18" x14ac:dyDescent="0.2">
      <c r="B489" s="27" t="s">
        <v>14</v>
      </c>
      <c r="C489" s="28" t="s">
        <v>354</v>
      </c>
      <c r="D489" s="29" t="s">
        <v>992</v>
      </c>
      <c r="E489" s="71" t="s">
        <v>993</v>
      </c>
      <c r="F489" s="59">
        <v>4</v>
      </c>
      <c r="G489" s="66" t="s">
        <v>565</v>
      </c>
      <c r="H489" s="50">
        <v>42663</v>
      </c>
      <c r="I489" s="88" t="str">
        <f t="shared" si="21"/>
        <v>octobre</v>
      </c>
      <c r="J489" s="51"/>
      <c r="K489" s="65">
        <f t="shared" si="22"/>
        <v>42668</v>
      </c>
      <c r="L489" s="63" t="s">
        <v>18</v>
      </c>
      <c r="M489" s="48">
        <v>42665</v>
      </c>
      <c r="N489" s="57"/>
      <c r="O489" s="57"/>
      <c r="P489" s="60"/>
      <c r="Q489" s="39">
        <f t="shared" si="23"/>
        <v>45</v>
      </c>
      <c r="R489" s="55"/>
    </row>
    <row r="490" spans="2:18" x14ac:dyDescent="0.2">
      <c r="B490" s="27" t="s">
        <v>14</v>
      </c>
      <c r="C490" s="28" t="s">
        <v>354</v>
      </c>
      <c r="D490" s="29" t="s">
        <v>994</v>
      </c>
      <c r="E490" s="71" t="s">
        <v>995</v>
      </c>
      <c r="F490" s="59">
        <v>21</v>
      </c>
      <c r="G490" s="66" t="s">
        <v>565</v>
      </c>
      <c r="H490" s="50">
        <v>42663</v>
      </c>
      <c r="I490" s="88" t="str">
        <f t="shared" si="21"/>
        <v>octobre</v>
      </c>
      <c r="J490" s="51"/>
      <c r="K490" s="65">
        <f t="shared" si="22"/>
        <v>42668</v>
      </c>
      <c r="L490" s="63" t="s">
        <v>18</v>
      </c>
      <c r="M490" s="48">
        <v>42669</v>
      </c>
      <c r="N490" s="57"/>
      <c r="O490" s="57"/>
      <c r="P490" s="60"/>
      <c r="Q490" s="39">
        <f t="shared" si="23"/>
        <v>45</v>
      </c>
      <c r="R490" s="55"/>
    </row>
    <row r="491" spans="2:18" x14ac:dyDescent="0.2">
      <c r="B491" s="27" t="s">
        <v>14</v>
      </c>
      <c r="C491" s="28" t="s">
        <v>354</v>
      </c>
      <c r="D491" s="29" t="s">
        <v>996</v>
      </c>
      <c r="E491" s="71" t="s">
        <v>997</v>
      </c>
      <c r="F491" s="59">
        <v>76</v>
      </c>
      <c r="G491" s="66" t="s">
        <v>565</v>
      </c>
      <c r="H491" s="50">
        <v>42663</v>
      </c>
      <c r="I491" s="88" t="str">
        <f t="shared" si="21"/>
        <v>octobre</v>
      </c>
      <c r="J491" s="51"/>
      <c r="K491" s="65">
        <f t="shared" si="22"/>
        <v>42668</v>
      </c>
      <c r="L491" s="63" t="s">
        <v>18</v>
      </c>
      <c r="M491" s="48">
        <v>42669</v>
      </c>
      <c r="N491" s="57"/>
      <c r="O491" s="57"/>
      <c r="P491" s="60"/>
      <c r="Q491" s="39">
        <f t="shared" si="23"/>
        <v>120</v>
      </c>
      <c r="R491" s="55"/>
    </row>
    <row r="492" spans="2:18" x14ac:dyDescent="0.2">
      <c r="B492" s="27" t="s">
        <v>14</v>
      </c>
      <c r="C492" s="28" t="s">
        <v>354</v>
      </c>
      <c r="D492" s="29" t="s">
        <v>998</v>
      </c>
      <c r="E492" s="71" t="s">
        <v>999</v>
      </c>
      <c r="F492" s="59">
        <v>49</v>
      </c>
      <c r="G492" s="66" t="s">
        <v>565</v>
      </c>
      <c r="H492" s="50">
        <v>42663</v>
      </c>
      <c r="I492" s="88" t="str">
        <f t="shared" si="21"/>
        <v>octobre</v>
      </c>
      <c r="J492" s="51"/>
      <c r="K492" s="65">
        <f t="shared" si="22"/>
        <v>42668</v>
      </c>
      <c r="L492" s="63" t="s">
        <v>18</v>
      </c>
      <c r="M492" s="48">
        <v>42669</v>
      </c>
      <c r="N492" s="57"/>
      <c r="O492" s="57"/>
      <c r="P492" s="60"/>
      <c r="Q492" s="39">
        <f t="shared" si="23"/>
        <v>95</v>
      </c>
      <c r="R492" s="55"/>
    </row>
    <row r="493" spans="2:18" x14ac:dyDescent="0.2">
      <c r="B493" s="27" t="s">
        <v>14</v>
      </c>
      <c r="C493" s="28" t="s">
        <v>354</v>
      </c>
      <c r="D493" s="29" t="s">
        <v>1000</v>
      </c>
      <c r="E493" s="71" t="s">
        <v>1001</v>
      </c>
      <c r="F493" s="59">
        <v>52</v>
      </c>
      <c r="G493" s="66" t="s">
        <v>565</v>
      </c>
      <c r="H493" s="50">
        <v>42663</v>
      </c>
      <c r="I493" s="88" t="str">
        <f t="shared" si="21"/>
        <v>octobre</v>
      </c>
      <c r="J493" s="51"/>
      <c r="K493" s="65">
        <f t="shared" si="22"/>
        <v>42668</v>
      </c>
      <c r="L493" s="63" t="s">
        <v>18</v>
      </c>
      <c r="M493" s="48">
        <v>42668</v>
      </c>
      <c r="N493" s="57"/>
      <c r="O493" s="57"/>
      <c r="P493" s="60"/>
      <c r="Q493" s="39">
        <f t="shared" si="23"/>
        <v>95</v>
      </c>
      <c r="R493" s="55"/>
    </row>
    <row r="494" spans="2:18" x14ac:dyDescent="0.2">
      <c r="B494" s="27" t="s">
        <v>14</v>
      </c>
      <c r="C494" s="28" t="s">
        <v>401</v>
      </c>
      <c r="D494" s="29" t="s">
        <v>1002</v>
      </c>
      <c r="E494" s="71" t="s">
        <v>1003</v>
      </c>
      <c r="F494" s="59">
        <v>41</v>
      </c>
      <c r="G494" s="66" t="s">
        <v>565</v>
      </c>
      <c r="H494" s="50">
        <v>42669</v>
      </c>
      <c r="I494" s="88" t="str">
        <f t="shared" si="21"/>
        <v>octobre</v>
      </c>
      <c r="J494" s="51"/>
      <c r="K494" s="65">
        <f t="shared" si="22"/>
        <v>42674</v>
      </c>
      <c r="L494" s="63" t="s">
        <v>18</v>
      </c>
      <c r="M494" s="72">
        <v>42672</v>
      </c>
      <c r="N494" s="57"/>
      <c r="O494" s="57"/>
      <c r="P494" s="60"/>
      <c r="Q494" s="39">
        <f t="shared" si="23"/>
        <v>70</v>
      </c>
      <c r="R494" s="55"/>
    </row>
    <row r="495" spans="2:18" x14ac:dyDescent="0.2">
      <c r="B495" s="27" t="s">
        <v>14</v>
      </c>
      <c r="C495" s="28" t="s">
        <v>404</v>
      </c>
      <c r="D495" s="29" t="s">
        <v>1004</v>
      </c>
      <c r="E495" s="71" t="s">
        <v>1005</v>
      </c>
      <c r="F495" s="59">
        <v>9</v>
      </c>
      <c r="G495" s="66" t="s">
        <v>565</v>
      </c>
      <c r="H495" s="50">
        <v>42669</v>
      </c>
      <c r="I495" s="88" t="str">
        <f t="shared" si="21"/>
        <v>octobre</v>
      </c>
      <c r="J495" s="51"/>
      <c r="K495" s="65">
        <f t="shared" si="22"/>
        <v>42674</v>
      </c>
      <c r="L495" s="63" t="s">
        <v>18</v>
      </c>
      <c r="M495" s="48">
        <v>42670</v>
      </c>
      <c r="N495" s="57"/>
      <c r="O495" s="57"/>
      <c r="P495" s="60"/>
      <c r="Q495" s="39">
        <f t="shared" si="23"/>
        <v>45</v>
      </c>
      <c r="R495" s="55"/>
    </row>
    <row r="496" spans="2:18" x14ac:dyDescent="0.2">
      <c r="B496" s="27" t="s">
        <v>14</v>
      </c>
      <c r="C496" s="28" t="s">
        <v>526</v>
      </c>
      <c r="D496" s="29" t="s">
        <v>1006</v>
      </c>
      <c r="E496" s="71" t="s">
        <v>1007</v>
      </c>
      <c r="F496" s="59">
        <v>63</v>
      </c>
      <c r="G496" s="66" t="s">
        <v>565</v>
      </c>
      <c r="H496" s="50">
        <v>42669</v>
      </c>
      <c r="I496" s="88" t="str">
        <f t="shared" si="21"/>
        <v>octobre</v>
      </c>
      <c r="J496" s="51"/>
      <c r="K496" s="65">
        <f t="shared" si="22"/>
        <v>42674</v>
      </c>
      <c r="L496" s="63" t="s">
        <v>18</v>
      </c>
      <c r="M496" s="48">
        <v>42670</v>
      </c>
      <c r="N496" s="57"/>
      <c r="O496" s="57"/>
      <c r="P496" s="60"/>
      <c r="Q496" s="39">
        <f t="shared" si="23"/>
        <v>95</v>
      </c>
      <c r="R496" s="55"/>
    </row>
    <row r="497" spans="2:20" x14ac:dyDescent="0.2">
      <c r="B497" s="27" t="s">
        <v>14</v>
      </c>
      <c r="C497" s="28" t="s">
        <v>354</v>
      </c>
      <c r="D497" s="29" t="s">
        <v>1008</v>
      </c>
      <c r="E497" s="71" t="s">
        <v>1009</v>
      </c>
      <c r="F497" s="59">
        <v>53</v>
      </c>
      <c r="G497" s="66" t="s">
        <v>565</v>
      </c>
      <c r="H497" s="50">
        <v>42670</v>
      </c>
      <c r="I497" s="88" t="str">
        <f t="shared" si="21"/>
        <v>octobre</v>
      </c>
      <c r="J497" s="51"/>
      <c r="K497" s="65">
        <f t="shared" si="22"/>
        <v>42675</v>
      </c>
      <c r="L497" s="63" t="s">
        <v>18</v>
      </c>
      <c r="M497" s="48">
        <v>42674</v>
      </c>
      <c r="N497" s="57"/>
      <c r="O497" s="57"/>
      <c r="P497" s="60"/>
      <c r="Q497" s="39">
        <f t="shared" si="23"/>
        <v>95</v>
      </c>
      <c r="R497" s="55"/>
    </row>
    <row r="498" spans="2:20" x14ac:dyDescent="0.2">
      <c r="B498" s="27" t="s">
        <v>14</v>
      </c>
      <c r="C498" s="28" t="s">
        <v>354</v>
      </c>
      <c r="D498" s="29" t="s">
        <v>1010</v>
      </c>
      <c r="E498" s="71" t="s">
        <v>1011</v>
      </c>
      <c r="F498" s="59">
        <v>5</v>
      </c>
      <c r="G498" s="66" t="s">
        <v>565</v>
      </c>
      <c r="H498" s="50">
        <v>42670</v>
      </c>
      <c r="I498" s="88" t="str">
        <f t="shared" si="21"/>
        <v>octobre</v>
      </c>
      <c r="J498" s="51"/>
      <c r="K498" s="65">
        <f t="shared" si="22"/>
        <v>42675</v>
      </c>
      <c r="L498" s="63" t="s">
        <v>18</v>
      </c>
      <c r="M498" s="48">
        <v>42674</v>
      </c>
      <c r="N498" s="57"/>
      <c r="O498" s="57"/>
      <c r="P498" s="60"/>
      <c r="Q498" s="39">
        <f t="shared" si="23"/>
        <v>45</v>
      </c>
      <c r="R498" s="55"/>
      <c r="S498" s="84">
        <v>0.95</v>
      </c>
      <c r="T498" s="1" t="e">
        <f>SUMIF(#REF!,"octobre",S:S)</f>
        <v>#REF!</v>
      </c>
    </row>
    <row r="499" spans="2:20" x14ac:dyDescent="0.2">
      <c r="B499" s="27" t="s">
        <v>14</v>
      </c>
      <c r="C499" s="28" t="s">
        <v>354</v>
      </c>
      <c r="D499" s="29" t="s">
        <v>1012</v>
      </c>
      <c r="E499" s="71" t="s">
        <v>1013</v>
      </c>
      <c r="F499" s="59">
        <v>5</v>
      </c>
      <c r="G499" s="66" t="s">
        <v>565</v>
      </c>
      <c r="H499" s="50">
        <v>42670</v>
      </c>
      <c r="I499" s="88" t="str">
        <f t="shared" si="21"/>
        <v>octobre</v>
      </c>
      <c r="J499" s="51"/>
      <c r="K499" s="65">
        <f t="shared" si="22"/>
        <v>42675</v>
      </c>
      <c r="L499" s="63" t="s">
        <v>18</v>
      </c>
      <c r="M499" s="48">
        <v>42674</v>
      </c>
      <c r="N499" s="57"/>
      <c r="O499" s="57"/>
      <c r="P499" s="60"/>
      <c r="Q499" s="39">
        <f t="shared" si="23"/>
        <v>45</v>
      </c>
      <c r="R499" s="55"/>
      <c r="S499" s="84">
        <v>0.88</v>
      </c>
    </row>
    <row r="500" spans="2:20" x14ac:dyDescent="0.2">
      <c r="B500" s="27" t="s">
        <v>14</v>
      </c>
      <c r="C500" s="28" t="s">
        <v>354</v>
      </c>
      <c r="D500" s="29" t="s">
        <v>1014</v>
      </c>
      <c r="E500" s="71" t="s">
        <v>1015</v>
      </c>
      <c r="F500" s="59">
        <v>127</v>
      </c>
      <c r="G500" s="66" t="s">
        <v>565</v>
      </c>
      <c r="H500" s="50">
        <v>42670</v>
      </c>
      <c r="I500" s="88" t="str">
        <f t="shared" si="21"/>
        <v>octobre</v>
      </c>
      <c r="J500" s="51"/>
      <c r="K500" s="65">
        <f t="shared" si="22"/>
        <v>42675</v>
      </c>
      <c r="L500" s="63" t="s">
        <v>18</v>
      </c>
      <c r="M500" s="48">
        <v>42672</v>
      </c>
      <c r="N500" s="57"/>
      <c r="O500" s="57"/>
      <c r="P500" s="60"/>
      <c r="Q500" s="39">
        <f t="shared" si="23"/>
        <v>120</v>
      </c>
      <c r="R500" s="55"/>
      <c r="S500" s="84">
        <v>0.44</v>
      </c>
    </row>
    <row r="501" spans="2:20" x14ac:dyDescent="0.2">
      <c r="B501" s="27" t="s">
        <v>14</v>
      </c>
      <c r="C501" s="28" t="s">
        <v>354</v>
      </c>
      <c r="D501" s="29" t="s">
        <v>1016</v>
      </c>
      <c r="E501" s="71" t="s">
        <v>1017</v>
      </c>
      <c r="F501" s="59">
        <v>124</v>
      </c>
      <c r="G501" s="66" t="s">
        <v>565</v>
      </c>
      <c r="H501" s="50">
        <v>42670</v>
      </c>
      <c r="I501" s="88" t="str">
        <f t="shared" si="21"/>
        <v>octobre</v>
      </c>
      <c r="J501" s="51"/>
      <c r="K501" s="65">
        <f t="shared" si="22"/>
        <v>42675</v>
      </c>
      <c r="L501" s="63" t="s">
        <v>18</v>
      </c>
      <c r="M501" s="48">
        <v>42672</v>
      </c>
      <c r="N501" s="57"/>
      <c r="O501" s="57"/>
      <c r="P501" s="60"/>
      <c r="Q501" s="39">
        <f t="shared" si="23"/>
        <v>120</v>
      </c>
      <c r="R501" s="55"/>
      <c r="S501" s="84">
        <v>0.57999999999999996</v>
      </c>
    </row>
    <row r="502" spans="2:20" x14ac:dyDescent="0.2">
      <c r="B502" s="27" t="s">
        <v>14</v>
      </c>
      <c r="C502" s="28" t="s">
        <v>354</v>
      </c>
      <c r="D502" s="29" t="s">
        <v>1018</v>
      </c>
      <c r="E502" s="71" t="s">
        <v>1019</v>
      </c>
      <c r="F502" s="59">
        <v>6</v>
      </c>
      <c r="G502" s="66" t="s">
        <v>596</v>
      </c>
      <c r="H502" s="50">
        <v>42670</v>
      </c>
      <c r="I502" s="88" t="str">
        <f t="shared" si="21"/>
        <v>octobre</v>
      </c>
      <c r="J502" s="51"/>
      <c r="K502" s="65">
        <f t="shared" si="22"/>
        <v>42679</v>
      </c>
      <c r="L502" s="63" t="s">
        <v>18</v>
      </c>
      <c r="M502" s="48">
        <v>42674</v>
      </c>
      <c r="N502" s="57"/>
      <c r="O502" s="57"/>
      <c r="P502" s="60"/>
      <c r="Q502" s="39">
        <f t="shared" si="23"/>
        <v>45</v>
      </c>
      <c r="R502" s="55"/>
      <c r="S502" s="84">
        <v>0.99</v>
      </c>
    </row>
    <row r="503" spans="2:20" x14ac:dyDescent="0.2">
      <c r="B503" s="27" t="s">
        <v>14</v>
      </c>
      <c r="C503" s="28" t="s">
        <v>354</v>
      </c>
      <c r="D503" s="29" t="s">
        <v>1020</v>
      </c>
      <c r="E503" s="71" t="s">
        <v>1021</v>
      </c>
      <c r="F503" s="59">
        <v>4</v>
      </c>
      <c r="G503" s="66" t="s">
        <v>596</v>
      </c>
      <c r="H503" s="50">
        <v>42670</v>
      </c>
      <c r="I503" s="88" t="str">
        <f t="shared" si="21"/>
        <v>octobre</v>
      </c>
      <c r="J503" s="51"/>
      <c r="K503" s="65">
        <f t="shared" si="22"/>
        <v>42679</v>
      </c>
      <c r="L503" s="63" t="s">
        <v>18</v>
      </c>
      <c r="M503" s="48">
        <v>42674</v>
      </c>
      <c r="N503" s="57"/>
      <c r="O503" s="57"/>
      <c r="P503" s="60"/>
      <c r="Q503" s="39">
        <f t="shared" si="23"/>
        <v>45</v>
      </c>
      <c r="R503" s="55"/>
      <c r="S503" s="84">
        <v>1</v>
      </c>
    </row>
    <row r="504" spans="2:20" x14ac:dyDescent="0.2">
      <c r="B504" s="27" t="s">
        <v>14</v>
      </c>
      <c r="C504" s="28" t="s">
        <v>354</v>
      </c>
      <c r="D504" s="29" t="s">
        <v>1022</v>
      </c>
      <c r="E504" s="71" t="s">
        <v>1023</v>
      </c>
      <c r="F504" s="59">
        <v>62</v>
      </c>
      <c r="G504" s="66" t="s">
        <v>596</v>
      </c>
      <c r="H504" s="50">
        <v>42670</v>
      </c>
      <c r="I504" s="88" t="str">
        <f t="shared" si="21"/>
        <v>octobre</v>
      </c>
      <c r="J504" s="51"/>
      <c r="K504" s="65">
        <f t="shared" si="22"/>
        <v>42679</v>
      </c>
      <c r="L504" s="63" t="s">
        <v>18</v>
      </c>
      <c r="M504" s="48">
        <v>42674</v>
      </c>
      <c r="N504" s="57"/>
      <c r="O504" s="57"/>
      <c r="P504" s="60"/>
      <c r="Q504" s="39">
        <f t="shared" si="23"/>
        <v>95</v>
      </c>
      <c r="R504" s="55"/>
      <c r="S504" s="84">
        <v>0.48</v>
      </c>
    </row>
    <row r="505" spans="2:20" x14ac:dyDescent="0.2">
      <c r="B505" s="27" t="s">
        <v>14</v>
      </c>
      <c r="C505" s="28" t="s">
        <v>401</v>
      </c>
      <c r="D505" s="29" t="s">
        <v>1024</v>
      </c>
      <c r="E505" s="71" t="s">
        <v>1025</v>
      </c>
      <c r="F505" s="59">
        <v>92</v>
      </c>
      <c r="G505" s="66" t="s">
        <v>565</v>
      </c>
      <c r="H505" s="50">
        <v>42674</v>
      </c>
      <c r="I505" s="88" t="str">
        <f t="shared" si="21"/>
        <v>octobre</v>
      </c>
      <c r="J505" s="51"/>
      <c r="K505" s="65">
        <f t="shared" si="22"/>
        <v>42679</v>
      </c>
      <c r="L505" s="63" t="s">
        <v>18</v>
      </c>
      <c r="M505" s="48">
        <v>42676</v>
      </c>
      <c r="N505" s="57"/>
      <c r="O505" s="57"/>
      <c r="P505" s="60"/>
      <c r="Q505" s="39">
        <f t="shared" si="23"/>
        <v>120</v>
      </c>
      <c r="R505" s="55"/>
      <c r="S505" s="84">
        <v>0.57999999999999996</v>
      </c>
    </row>
    <row r="506" spans="2:20" x14ac:dyDescent="0.2">
      <c r="B506" s="27" t="s">
        <v>14</v>
      </c>
      <c r="C506" s="28" t="s">
        <v>401</v>
      </c>
      <c r="D506" s="29" t="s">
        <v>1026</v>
      </c>
      <c r="E506" s="71" t="s">
        <v>1027</v>
      </c>
      <c r="F506" s="59">
        <v>13</v>
      </c>
      <c r="G506" s="66" t="s">
        <v>565</v>
      </c>
      <c r="H506" s="50">
        <v>42674</v>
      </c>
      <c r="I506" s="88" t="str">
        <f t="shared" si="21"/>
        <v>octobre</v>
      </c>
      <c r="J506" s="51"/>
      <c r="K506" s="65">
        <f t="shared" si="22"/>
        <v>42679</v>
      </c>
      <c r="L506" s="63" t="s">
        <v>18</v>
      </c>
      <c r="M506" s="48">
        <v>42676</v>
      </c>
      <c r="N506" s="57"/>
      <c r="O506" s="57"/>
      <c r="P506" s="60"/>
      <c r="Q506" s="39">
        <f t="shared" si="23"/>
        <v>45</v>
      </c>
      <c r="R506" s="55"/>
      <c r="S506" s="84">
        <v>0.99</v>
      </c>
    </row>
    <row r="507" spans="2:20" x14ac:dyDescent="0.2">
      <c r="B507" s="27" t="s">
        <v>14</v>
      </c>
      <c r="C507" s="28" t="s">
        <v>401</v>
      </c>
      <c r="D507" s="29" t="s">
        <v>1028</v>
      </c>
      <c r="E507" s="71" t="s">
        <v>1029</v>
      </c>
      <c r="F507" s="59">
        <v>12</v>
      </c>
      <c r="G507" s="66" t="s">
        <v>565</v>
      </c>
      <c r="H507" s="50">
        <v>42674</v>
      </c>
      <c r="I507" s="88" t="str">
        <f t="shared" si="21"/>
        <v>octobre</v>
      </c>
      <c r="J507" s="51"/>
      <c r="K507" s="65">
        <f t="shared" si="22"/>
        <v>42679</v>
      </c>
      <c r="L507" s="63" t="s">
        <v>18</v>
      </c>
      <c r="M507" s="48">
        <v>42675</v>
      </c>
      <c r="N507" s="57"/>
      <c r="O507" s="57"/>
      <c r="P507" s="60"/>
      <c r="Q507" s="39">
        <f t="shared" si="23"/>
        <v>45</v>
      </c>
      <c r="R507" s="55"/>
      <c r="S507" s="84">
        <v>0.88</v>
      </c>
    </row>
    <row r="508" spans="2:20" x14ac:dyDescent="0.2">
      <c r="B508" s="27" t="s">
        <v>37</v>
      </c>
      <c r="C508" s="28" t="s">
        <v>38</v>
      </c>
      <c r="D508" s="29" t="s">
        <v>1030</v>
      </c>
      <c r="E508" s="71" t="s">
        <v>1031</v>
      </c>
      <c r="F508" s="59">
        <v>26</v>
      </c>
      <c r="G508" s="66" t="s">
        <v>565</v>
      </c>
      <c r="H508" s="50">
        <v>42675</v>
      </c>
      <c r="I508" s="88" t="str">
        <f t="shared" si="21"/>
        <v>novembre</v>
      </c>
      <c r="J508" s="51"/>
      <c r="K508" s="65">
        <f t="shared" si="22"/>
        <v>42680</v>
      </c>
      <c r="L508" s="63" t="s">
        <v>18</v>
      </c>
      <c r="M508" s="48">
        <v>42676</v>
      </c>
      <c r="N508" s="57"/>
      <c r="O508" s="57"/>
      <c r="P508" s="60"/>
      <c r="Q508" s="39">
        <f t="shared" si="23"/>
        <v>70</v>
      </c>
      <c r="R508" s="55">
        <v>42675</v>
      </c>
      <c r="S508" s="84">
        <v>0.98</v>
      </c>
      <c r="T508" s="87">
        <f>SUM(S508:S520)/COUNTA(S508:S520)</f>
        <v>0.87384615384615394</v>
      </c>
    </row>
    <row r="509" spans="2:20" x14ac:dyDescent="0.2">
      <c r="B509" s="27" t="s">
        <v>37</v>
      </c>
      <c r="C509" s="28" t="s">
        <v>38</v>
      </c>
      <c r="D509" s="29" t="s">
        <v>1032</v>
      </c>
      <c r="E509" s="71" t="s">
        <v>1033</v>
      </c>
      <c r="F509" s="59">
        <v>10</v>
      </c>
      <c r="G509" s="66" t="s">
        <v>565</v>
      </c>
      <c r="H509" s="50">
        <v>42675</v>
      </c>
      <c r="I509" s="88" t="str">
        <f t="shared" si="21"/>
        <v>novembre</v>
      </c>
      <c r="J509" s="51"/>
      <c r="K509" s="65">
        <f t="shared" si="22"/>
        <v>42680</v>
      </c>
      <c r="L509" s="63" t="s">
        <v>18</v>
      </c>
      <c r="M509" s="48">
        <v>42676</v>
      </c>
      <c r="N509" s="57"/>
      <c r="O509" s="57"/>
      <c r="P509" s="60"/>
      <c r="Q509" s="39">
        <f t="shared" si="23"/>
        <v>45</v>
      </c>
      <c r="R509" s="55">
        <v>42675</v>
      </c>
      <c r="S509" s="84">
        <v>0.95</v>
      </c>
      <c r="T509" s="92" t="e">
        <f>SUMIF(#REF!,"novembre",S:S)</f>
        <v>#REF!</v>
      </c>
    </row>
    <row r="510" spans="2:20" x14ac:dyDescent="0.2">
      <c r="B510" s="27" t="s">
        <v>37</v>
      </c>
      <c r="C510" s="28" t="s">
        <v>38</v>
      </c>
      <c r="D510" s="29" t="s">
        <v>1034</v>
      </c>
      <c r="E510" s="71" t="s">
        <v>1035</v>
      </c>
      <c r="F510" s="59">
        <v>8</v>
      </c>
      <c r="G510" s="66" t="s">
        <v>596</v>
      </c>
      <c r="H510" s="50">
        <v>42675</v>
      </c>
      <c r="I510" s="88" t="str">
        <f t="shared" si="21"/>
        <v>novembre</v>
      </c>
      <c r="J510" s="51"/>
      <c r="K510" s="65">
        <f t="shared" si="22"/>
        <v>42684</v>
      </c>
      <c r="L510" s="63" t="s">
        <v>18</v>
      </c>
      <c r="M510" s="48">
        <v>42677</v>
      </c>
      <c r="N510" s="57"/>
      <c r="O510" s="57"/>
      <c r="P510" s="60"/>
      <c r="Q510" s="39">
        <f t="shared" si="23"/>
        <v>45</v>
      </c>
      <c r="R510" s="55">
        <v>42675</v>
      </c>
      <c r="S510" s="84">
        <v>1</v>
      </c>
    </row>
    <row r="511" spans="2:20" x14ac:dyDescent="0.2">
      <c r="B511" s="27" t="s">
        <v>37</v>
      </c>
      <c r="C511" s="28" t="s">
        <v>38</v>
      </c>
      <c r="D511" s="29" t="s">
        <v>1036</v>
      </c>
      <c r="E511" s="71" t="s">
        <v>1037</v>
      </c>
      <c r="F511" s="59">
        <v>14</v>
      </c>
      <c r="G511" s="66" t="s">
        <v>565</v>
      </c>
      <c r="H511" s="50">
        <v>42675</v>
      </c>
      <c r="I511" s="88" t="str">
        <f t="shared" si="21"/>
        <v>novembre</v>
      </c>
      <c r="J511" s="51"/>
      <c r="K511" s="65">
        <f t="shared" si="22"/>
        <v>42680</v>
      </c>
      <c r="L511" s="63" t="s">
        <v>18</v>
      </c>
      <c r="M511" s="48">
        <v>42676</v>
      </c>
      <c r="N511" s="57"/>
      <c r="O511" s="57"/>
      <c r="P511" s="60"/>
      <c r="Q511" s="39">
        <f t="shared" si="23"/>
        <v>45</v>
      </c>
      <c r="R511" s="55">
        <v>42675</v>
      </c>
      <c r="S511" s="84">
        <v>0.89</v>
      </c>
    </row>
    <row r="512" spans="2:20" x14ac:dyDescent="0.2">
      <c r="B512" s="27" t="s">
        <v>37</v>
      </c>
      <c r="C512" s="28" t="s">
        <v>38</v>
      </c>
      <c r="D512" s="29" t="s">
        <v>1038</v>
      </c>
      <c r="E512" s="71" t="s">
        <v>1039</v>
      </c>
      <c r="F512" s="59">
        <v>14</v>
      </c>
      <c r="G512" s="66" t="s">
        <v>565</v>
      </c>
      <c r="H512" s="50">
        <v>42675</v>
      </c>
      <c r="I512" s="88" t="str">
        <f t="shared" si="21"/>
        <v>novembre</v>
      </c>
      <c r="J512" s="51"/>
      <c r="K512" s="65">
        <f t="shared" si="22"/>
        <v>42680</v>
      </c>
      <c r="L512" s="63" t="s">
        <v>18</v>
      </c>
      <c r="M512" s="48">
        <v>42676</v>
      </c>
      <c r="N512" s="57"/>
      <c r="O512" s="57"/>
      <c r="P512" s="60"/>
      <c r="Q512" s="39">
        <f t="shared" si="23"/>
        <v>45</v>
      </c>
      <c r="R512" s="55">
        <v>42675</v>
      </c>
      <c r="S512" s="84">
        <v>0.98</v>
      </c>
    </row>
    <row r="513" spans="1:20" x14ac:dyDescent="0.2">
      <c r="B513" s="27" t="s">
        <v>37</v>
      </c>
      <c r="C513" s="28" t="s">
        <v>38</v>
      </c>
      <c r="D513" s="29" t="s">
        <v>1040</v>
      </c>
      <c r="E513" s="71" t="s">
        <v>1041</v>
      </c>
      <c r="F513" s="59">
        <v>4</v>
      </c>
      <c r="G513" s="66" t="s">
        <v>596</v>
      </c>
      <c r="H513" s="50">
        <v>42675</v>
      </c>
      <c r="I513" s="88" t="str">
        <f t="shared" si="21"/>
        <v>novembre</v>
      </c>
      <c r="J513" s="51"/>
      <c r="K513" s="65">
        <f t="shared" si="22"/>
        <v>42684</v>
      </c>
      <c r="L513" s="63" t="s">
        <v>18</v>
      </c>
      <c r="M513" s="48">
        <v>42677</v>
      </c>
      <c r="N513" s="57"/>
      <c r="O513" s="57"/>
      <c r="P513" s="60"/>
      <c r="Q513" s="39">
        <f t="shared" si="23"/>
        <v>45</v>
      </c>
      <c r="R513" s="55">
        <v>42675</v>
      </c>
      <c r="S513" s="84">
        <v>0.97</v>
      </c>
    </row>
    <row r="514" spans="1:20" x14ac:dyDescent="0.2">
      <c r="B514" s="27" t="s">
        <v>37</v>
      </c>
      <c r="C514" s="28" t="s">
        <v>38</v>
      </c>
      <c r="D514" s="29" t="s">
        <v>1042</v>
      </c>
      <c r="E514" s="71" t="s">
        <v>1043</v>
      </c>
      <c r="F514" s="59">
        <v>6</v>
      </c>
      <c r="G514" s="66" t="s">
        <v>565</v>
      </c>
      <c r="H514" s="50">
        <v>42677</v>
      </c>
      <c r="I514" s="88" t="str">
        <f t="shared" si="21"/>
        <v>novembre</v>
      </c>
      <c r="J514" s="51"/>
      <c r="K514" s="65">
        <f t="shared" si="22"/>
        <v>42682</v>
      </c>
      <c r="L514" s="63" t="s">
        <v>18</v>
      </c>
      <c r="M514" s="48">
        <v>42677</v>
      </c>
      <c r="N514" s="57"/>
      <c r="O514" s="57"/>
      <c r="P514" s="60"/>
      <c r="Q514" s="39">
        <f t="shared" si="23"/>
        <v>45</v>
      </c>
      <c r="R514" s="55">
        <v>42675</v>
      </c>
      <c r="S514" s="84">
        <v>0.57999999999999996</v>
      </c>
    </row>
    <row r="515" spans="1:20" x14ac:dyDescent="0.2">
      <c r="B515" s="27" t="s">
        <v>14</v>
      </c>
      <c r="C515" s="28" t="s">
        <v>941</v>
      </c>
      <c r="D515" s="29" t="s">
        <v>1044</v>
      </c>
      <c r="E515" s="71" t="s">
        <v>1045</v>
      </c>
      <c r="F515" s="59">
        <v>15</v>
      </c>
      <c r="G515" s="66" t="s">
        <v>565</v>
      </c>
      <c r="H515" s="50">
        <v>42677</v>
      </c>
      <c r="I515" s="88" t="str">
        <f t="shared" si="21"/>
        <v>novembre</v>
      </c>
      <c r="J515" s="51"/>
      <c r="K515" s="65">
        <f t="shared" si="22"/>
        <v>42682</v>
      </c>
      <c r="L515" s="63" t="s">
        <v>18</v>
      </c>
      <c r="M515" s="48">
        <v>42678</v>
      </c>
      <c r="N515" s="57"/>
      <c r="O515" s="57"/>
      <c r="P515" s="60"/>
      <c r="Q515" s="39">
        <f t="shared" si="23"/>
        <v>45</v>
      </c>
      <c r="R515" s="55"/>
      <c r="S515" s="84">
        <v>0.98</v>
      </c>
    </row>
    <row r="516" spans="1:20" x14ac:dyDescent="0.2">
      <c r="B516" s="27" t="s">
        <v>14</v>
      </c>
      <c r="C516" s="28" t="s">
        <v>354</v>
      </c>
      <c r="D516" s="29" t="s">
        <v>1046</v>
      </c>
      <c r="E516" s="71" t="s">
        <v>1047</v>
      </c>
      <c r="F516" s="59">
        <v>20</v>
      </c>
      <c r="G516" s="66" t="s">
        <v>565</v>
      </c>
      <c r="H516" s="50">
        <v>42677</v>
      </c>
      <c r="I516" s="88" t="str">
        <f t="shared" si="21"/>
        <v>novembre</v>
      </c>
      <c r="J516" s="51"/>
      <c r="K516" s="65">
        <f t="shared" si="22"/>
        <v>42682</v>
      </c>
      <c r="L516" s="63" t="s">
        <v>18</v>
      </c>
      <c r="M516" s="48">
        <v>42678</v>
      </c>
      <c r="N516" s="57"/>
      <c r="O516" s="57"/>
      <c r="P516" s="60"/>
      <c r="Q516" s="39">
        <f t="shared" si="23"/>
        <v>45</v>
      </c>
      <c r="R516" s="55"/>
      <c r="S516" s="84">
        <v>0.57999999999999996</v>
      </c>
    </row>
    <row r="517" spans="1:20" x14ac:dyDescent="0.2">
      <c r="B517" s="27" t="s">
        <v>14</v>
      </c>
      <c r="C517" s="28" t="s">
        <v>354</v>
      </c>
      <c r="D517" s="29" t="s">
        <v>1048</v>
      </c>
      <c r="E517" s="71" t="s">
        <v>1049</v>
      </c>
      <c r="F517" s="59">
        <v>34</v>
      </c>
      <c r="G517" s="66" t="s">
        <v>565</v>
      </c>
      <c r="H517" s="50">
        <v>42677</v>
      </c>
      <c r="I517" s="88" t="str">
        <f t="shared" ref="I517:I580" si="24">CHOOSE(MONTH(H517),"janvier","février","mars","avril","mai","juin","juillet","aout","septembre","octobre","novembre","décembre")</f>
        <v>novembre</v>
      </c>
      <c r="J517" s="51"/>
      <c r="K517" s="65">
        <f t="shared" si="22"/>
        <v>42682</v>
      </c>
      <c r="L517" s="63" t="s">
        <v>18</v>
      </c>
      <c r="M517" s="48">
        <v>42681</v>
      </c>
      <c r="N517" s="57"/>
      <c r="O517" s="57"/>
      <c r="P517" s="60"/>
      <c r="Q517" s="39">
        <f t="shared" si="23"/>
        <v>70</v>
      </c>
      <c r="R517" s="55"/>
      <c r="S517" s="84">
        <v>0.85</v>
      </c>
    </row>
    <row r="518" spans="1:20" x14ac:dyDescent="0.2">
      <c r="B518" s="27" t="s">
        <v>14</v>
      </c>
      <c r="C518" s="28" t="s">
        <v>354</v>
      </c>
      <c r="D518" s="29" t="s">
        <v>1050</v>
      </c>
      <c r="E518" s="71" t="s">
        <v>1051</v>
      </c>
      <c r="F518" s="59">
        <v>24</v>
      </c>
      <c r="G518" s="66" t="s">
        <v>565</v>
      </c>
      <c r="H518" s="50">
        <v>42677</v>
      </c>
      <c r="I518" s="88" t="str">
        <f t="shared" si="24"/>
        <v>novembre</v>
      </c>
      <c r="J518" s="51"/>
      <c r="K518" s="65">
        <f t="shared" si="22"/>
        <v>42682</v>
      </c>
      <c r="L518" s="63" t="s">
        <v>18</v>
      </c>
      <c r="M518" s="48">
        <v>42684</v>
      </c>
      <c r="N518" s="57"/>
      <c r="O518" s="57"/>
      <c r="P518" s="60"/>
      <c r="Q518" s="39">
        <f t="shared" si="23"/>
        <v>45</v>
      </c>
      <c r="R518" s="55"/>
      <c r="S518" s="84">
        <v>0.79</v>
      </c>
      <c r="T518" s="87">
        <f>SUM(S508:S520)</f>
        <v>11.360000000000001</v>
      </c>
    </row>
    <row r="519" spans="1:20" x14ac:dyDescent="0.2">
      <c r="B519" s="27" t="s">
        <v>14</v>
      </c>
      <c r="C519" s="28" t="s">
        <v>401</v>
      </c>
      <c r="D519" s="29" t="s">
        <v>1052</v>
      </c>
      <c r="E519" s="71" t="s">
        <v>1053</v>
      </c>
      <c r="F519" s="59">
        <v>12</v>
      </c>
      <c r="G519" s="66" t="s">
        <v>565</v>
      </c>
      <c r="H519" s="50">
        <v>42682</v>
      </c>
      <c r="I519" s="88" t="str">
        <f t="shared" si="24"/>
        <v>novembre</v>
      </c>
      <c r="J519" s="51"/>
      <c r="K519" s="65">
        <f t="shared" si="22"/>
        <v>42687</v>
      </c>
      <c r="L519" s="63" t="s">
        <v>18</v>
      </c>
      <c r="M519" s="48">
        <v>42684</v>
      </c>
      <c r="N519" s="57"/>
      <c r="O519" s="57"/>
      <c r="P519" s="60"/>
      <c r="Q519" s="39">
        <f t="shared" si="23"/>
        <v>45</v>
      </c>
      <c r="R519" s="55"/>
      <c r="S519" s="84">
        <v>0.96</v>
      </c>
    </row>
    <row r="520" spans="1:20" x14ac:dyDescent="0.2">
      <c r="B520" s="27" t="s">
        <v>14</v>
      </c>
      <c r="C520" s="28" t="s">
        <v>526</v>
      </c>
      <c r="D520" s="29" t="s">
        <v>1054</v>
      </c>
      <c r="E520" s="71" t="s">
        <v>1055</v>
      </c>
      <c r="F520" s="59">
        <v>6</v>
      </c>
      <c r="G520" s="66" t="s">
        <v>565</v>
      </c>
      <c r="H520" s="50">
        <v>42682</v>
      </c>
      <c r="I520" s="88" t="str">
        <f t="shared" si="24"/>
        <v>novembre</v>
      </c>
      <c r="J520" s="51"/>
      <c r="K520" s="65">
        <f t="shared" si="22"/>
        <v>42687</v>
      </c>
      <c r="L520" s="63" t="s">
        <v>18</v>
      </c>
      <c r="M520" s="48">
        <v>42684</v>
      </c>
      <c r="N520" s="57"/>
      <c r="O520" s="57"/>
      <c r="P520" s="60"/>
      <c r="Q520" s="39">
        <f t="shared" si="23"/>
        <v>45</v>
      </c>
      <c r="R520" s="55"/>
      <c r="S520" s="84">
        <v>0.85</v>
      </c>
    </row>
    <row r="521" spans="1:20" x14ac:dyDescent="0.2">
      <c r="A521" s="1" t="s">
        <v>1056</v>
      </c>
      <c r="B521" s="27" t="s">
        <v>37</v>
      </c>
      <c r="C521" s="28" t="s">
        <v>38</v>
      </c>
      <c r="D521" s="29" t="s">
        <v>1057</v>
      </c>
      <c r="E521" s="71" t="s">
        <v>1058</v>
      </c>
      <c r="F521" s="59">
        <v>9</v>
      </c>
      <c r="G521" s="66" t="s">
        <v>562</v>
      </c>
      <c r="H521" s="50">
        <v>42682</v>
      </c>
      <c r="I521" s="88" t="str">
        <f t="shared" si="24"/>
        <v>novembre</v>
      </c>
      <c r="J521" s="51"/>
      <c r="K521" s="65">
        <f t="shared" si="22"/>
        <v>42685</v>
      </c>
      <c r="L521" s="63" t="s">
        <v>18</v>
      </c>
      <c r="M521" s="48">
        <v>42684</v>
      </c>
      <c r="N521" s="57"/>
      <c r="O521" s="57"/>
      <c r="P521" s="60"/>
      <c r="Q521" s="39">
        <f t="shared" si="23"/>
        <v>45</v>
      </c>
      <c r="R521" s="55">
        <v>42675</v>
      </c>
    </row>
    <row r="522" spans="1:20" x14ac:dyDescent="0.2">
      <c r="B522" s="27" t="s">
        <v>14</v>
      </c>
      <c r="C522" s="28" t="s">
        <v>354</v>
      </c>
      <c r="D522" s="29" t="s">
        <v>1059</v>
      </c>
      <c r="E522" s="71" t="s">
        <v>1060</v>
      </c>
      <c r="F522" s="59">
        <v>5</v>
      </c>
      <c r="G522" s="66" t="s">
        <v>565</v>
      </c>
      <c r="H522" s="50">
        <v>42684</v>
      </c>
      <c r="I522" s="88" t="str">
        <f t="shared" si="24"/>
        <v>novembre</v>
      </c>
      <c r="J522" s="51"/>
      <c r="K522" s="65">
        <f t="shared" si="22"/>
        <v>42689</v>
      </c>
      <c r="L522" s="63" t="s">
        <v>18</v>
      </c>
      <c r="M522" s="48">
        <v>42686</v>
      </c>
      <c r="N522" s="57"/>
      <c r="O522" s="57"/>
      <c r="P522" s="60"/>
      <c r="Q522" s="39">
        <f t="shared" si="23"/>
        <v>45</v>
      </c>
      <c r="R522" s="55"/>
    </row>
    <row r="523" spans="1:20" x14ac:dyDescent="0.2">
      <c r="B523" s="27" t="s">
        <v>14</v>
      </c>
      <c r="C523" s="28" t="s">
        <v>354</v>
      </c>
      <c r="D523" s="29" t="s">
        <v>1061</v>
      </c>
      <c r="E523" s="71" t="s">
        <v>1062</v>
      </c>
      <c r="F523" s="59">
        <v>60</v>
      </c>
      <c r="G523" s="66" t="s">
        <v>565</v>
      </c>
      <c r="H523" s="50">
        <v>42684</v>
      </c>
      <c r="I523" s="88" t="str">
        <f t="shared" si="24"/>
        <v>novembre</v>
      </c>
      <c r="J523" s="51"/>
      <c r="K523" s="65">
        <f t="shared" si="22"/>
        <v>42689</v>
      </c>
      <c r="L523" s="63" t="s">
        <v>18</v>
      </c>
      <c r="M523" s="48">
        <v>42688</v>
      </c>
      <c r="N523" s="57"/>
      <c r="O523" s="57"/>
      <c r="P523" s="60"/>
      <c r="Q523" s="39">
        <f t="shared" si="23"/>
        <v>95</v>
      </c>
      <c r="R523" s="55"/>
    </row>
    <row r="524" spans="1:20" x14ac:dyDescent="0.2">
      <c r="B524" s="27" t="s">
        <v>14</v>
      </c>
      <c r="C524" s="28" t="s">
        <v>354</v>
      </c>
      <c r="D524" s="29" t="s">
        <v>1063</v>
      </c>
      <c r="E524" s="71" t="s">
        <v>1064</v>
      </c>
      <c r="F524" s="59">
        <v>42</v>
      </c>
      <c r="G524" s="66" t="s">
        <v>565</v>
      </c>
      <c r="H524" s="50">
        <v>42684</v>
      </c>
      <c r="I524" s="88" t="str">
        <f t="shared" si="24"/>
        <v>novembre</v>
      </c>
      <c r="J524" s="51"/>
      <c r="K524" s="65">
        <f t="shared" si="22"/>
        <v>42689</v>
      </c>
      <c r="L524" s="63" t="s">
        <v>18</v>
      </c>
      <c r="M524" s="48">
        <v>42685</v>
      </c>
      <c r="N524" s="57"/>
      <c r="O524" s="57"/>
      <c r="P524" s="60"/>
      <c r="Q524" s="39">
        <f t="shared" si="23"/>
        <v>70</v>
      </c>
      <c r="R524" s="55"/>
    </row>
    <row r="525" spans="1:20" x14ac:dyDescent="0.2">
      <c r="A525" s="1" t="s">
        <v>1056</v>
      </c>
      <c r="B525" s="27" t="s">
        <v>37</v>
      </c>
      <c r="C525" s="28" t="s">
        <v>38</v>
      </c>
      <c r="D525" s="29" t="s">
        <v>1065</v>
      </c>
      <c r="E525" s="71" t="s">
        <v>1066</v>
      </c>
      <c r="F525" s="59">
        <v>9</v>
      </c>
      <c r="G525" s="66" t="s">
        <v>565</v>
      </c>
      <c r="H525" s="50">
        <v>42689</v>
      </c>
      <c r="I525" s="88" t="str">
        <f t="shared" si="24"/>
        <v>novembre</v>
      </c>
      <c r="J525" s="51"/>
      <c r="K525" s="65">
        <f t="shared" si="22"/>
        <v>42694</v>
      </c>
      <c r="L525" s="63" t="s">
        <v>18</v>
      </c>
      <c r="M525" s="48">
        <v>42690</v>
      </c>
      <c r="N525" s="57"/>
      <c r="O525" s="57"/>
      <c r="P525" s="60"/>
      <c r="Q525" s="39">
        <f t="shared" si="23"/>
        <v>45</v>
      </c>
      <c r="R525" s="55">
        <v>42675</v>
      </c>
    </row>
    <row r="526" spans="1:20" x14ac:dyDescent="0.2">
      <c r="A526" s="1" t="s">
        <v>1056</v>
      </c>
      <c r="B526" s="27" t="s">
        <v>37</v>
      </c>
      <c r="C526" s="28" t="s">
        <v>38</v>
      </c>
      <c r="D526" s="29" t="s">
        <v>1067</v>
      </c>
      <c r="E526" s="71" t="s">
        <v>1068</v>
      </c>
      <c r="F526" s="59">
        <v>13</v>
      </c>
      <c r="G526" s="66" t="s">
        <v>565</v>
      </c>
      <c r="H526" s="50">
        <v>42689</v>
      </c>
      <c r="I526" s="88" t="str">
        <f t="shared" si="24"/>
        <v>novembre</v>
      </c>
      <c r="J526" s="51"/>
      <c r="K526" s="65">
        <f t="shared" si="22"/>
        <v>42694</v>
      </c>
      <c r="L526" s="63" t="s">
        <v>18</v>
      </c>
      <c r="M526" s="48">
        <v>42689</v>
      </c>
      <c r="N526" s="57"/>
      <c r="O526" s="57"/>
      <c r="P526" s="60"/>
      <c r="Q526" s="39">
        <f t="shared" si="23"/>
        <v>45</v>
      </c>
      <c r="R526" s="55">
        <v>42675</v>
      </c>
      <c r="S526" s="86"/>
    </row>
    <row r="527" spans="1:20" x14ac:dyDescent="0.2">
      <c r="A527" s="1" t="s">
        <v>1056</v>
      </c>
      <c r="B527" s="27" t="s">
        <v>14</v>
      </c>
      <c r="C527" s="28" t="s">
        <v>1069</v>
      </c>
      <c r="D527" s="29" t="s">
        <v>1070</v>
      </c>
      <c r="E527" s="71" t="s">
        <v>1071</v>
      </c>
      <c r="F527" s="59">
        <v>6</v>
      </c>
      <c r="G527" s="66" t="s">
        <v>565</v>
      </c>
      <c r="H527" s="50">
        <v>42689</v>
      </c>
      <c r="I527" s="88" t="str">
        <f t="shared" si="24"/>
        <v>novembre</v>
      </c>
      <c r="J527" s="51"/>
      <c r="K527" s="65">
        <f t="shared" si="22"/>
        <v>42694</v>
      </c>
      <c r="L527" s="63" t="s">
        <v>18</v>
      </c>
      <c r="M527" s="48">
        <v>42690</v>
      </c>
      <c r="N527" s="57"/>
      <c r="O527" s="57"/>
      <c r="P527" s="60"/>
      <c r="Q527" s="39">
        <f t="shared" si="23"/>
        <v>45</v>
      </c>
      <c r="R527" s="55">
        <v>42675</v>
      </c>
    </row>
    <row r="528" spans="1:20" x14ac:dyDescent="0.2">
      <c r="A528" s="1" t="s">
        <v>1056</v>
      </c>
      <c r="B528" s="27" t="s">
        <v>14</v>
      </c>
      <c r="C528" s="28" t="s">
        <v>1069</v>
      </c>
      <c r="D528" s="29" t="s">
        <v>1072</v>
      </c>
      <c r="E528" s="71" t="s">
        <v>1073</v>
      </c>
      <c r="F528" s="59">
        <v>9</v>
      </c>
      <c r="G528" s="66" t="s">
        <v>565</v>
      </c>
      <c r="H528" s="50">
        <v>42689</v>
      </c>
      <c r="I528" s="88" t="str">
        <f t="shared" si="24"/>
        <v>novembre</v>
      </c>
      <c r="J528" s="51"/>
      <c r="K528" s="65">
        <f t="shared" si="22"/>
        <v>42694</v>
      </c>
      <c r="L528" s="63" t="s">
        <v>18</v>
      </c>
      <c r="M528" s="48">
        <v>42690</v>
      </c>
      <c r="N528" s="57"/>
      <c r="O528" s="57"/>
      <c r="P528" s="60"/>
      <c r="Q528" s="39">
        <f t="shared" si="23"/>
        <v>45</v>
      </c>
      <c r="R528" s="55">
        <v>42675</v>
      </c>
    </row>
    <row r="529" spans="1:18" x14ac:dyDescent="0.2">
      <c r="A529" s="1" t="s">
        <v>1056</v>
      </c>
      <c r="B529" s="27" t="s">
        <v>14</v>
      </c>
      <c r="C529" s="28" t="s">
        <v>1069</v>
      </c>
      <c r="D529" s="29" t="s">
        <v>1074</v>
      </c>
      <c r="E529" s="69" t="s">
        <v>1075</v>
      </c>
      <c r="F529" s="59">
        <v>6</v>
      </c>
      <c r="G529" s="66" t="s">
        <v>565</v>
      </c>
      <c r="H529" s="50">
        <v>42689</v>
      </c>
      <c r="I529" s="88" t="str">
        <f t="shared" si="24"/>
        <v>novembre</v>
      </c>
      <c r="J529" s="51"/>
      <c r="K529" s="65">
        <f t="shared" si="22"/>
        <v>42694</v>
      </c>
      <c r="L529" s="63" t="s">
        <v>18</v>
      </c>
      <c r="M529" s="48">
        <v>42691</v>
      </c>
      <c r="N529" s="57"/>
      <c r="O529" s="57"/>
      <c r="P529" s="60"/>
      <c r="Q529" s="39">
        <f t="shared" si="23"/>
        <v>45</v>
      </c>
      <c r="R529" s="55">
        <v>42675</v>
      </c>
    </row>
    <row r="530" spans="1:18" x14ac:dyDescent="0.2">
      <c r="A530" s="1" t="s">
        <v>1056</v>
      </c>
      <c r="B530" s="27" t="s">
        <v>14</v>
      </c>
      <c r="C530" s="28" t="s">
        <v>1069</v>
      </c>
      <c r="D530" s="29" t="s">
        <v>1076</v>
      </c>
      <c r="E530" s="69" t="s">
        <v>1077</v>
      </c>
      <c r="F530" s="59">
        <v>8</v>
      </c>
      <c r="G530" s="66" t="s">
        <v>565</v>
      </c>
      <c r="H530" s="50">
        <v>42689</v>
      </c>
      <c r="I530" s="88" t="str">
        <f t="shared" si="24"/>
        <v>novembre</v>
      </c>
      <c r="J530" s="51"/>
      <c r="K530" s="65">
        <f t="shared" si="22"/>
        <v>42694</v>
      </c>
      <c r="L530" s="63" t="s">
        <v>18</v>
      </c>
      <c r="M530" s="48">
        <v>42690</v>
      </c>
      <c r="N530" s="57"/>
      <c r="O530" s="57"/>
      <c r="P530" s="60"/>
      <c r="Q530" s="39">
        <f t="shared" si="23"/>
        <v>45</v>
      </c>
      <c r="R530" s="55">
        <v>42675</v>
      </c>
    </row>
    <row r="531" spans="1:18" x14ac:dyDescent="0.2">
      <c r="A531" s="1" t="s">
        <v>1056</v>
      </c>
      <c r="B531" s="27" t="s">
        <v>14</v>
      </c>
      <c r="C531" s="28" t="s">
        <v>1069</v>
      </c>
      <c r="D531" s="29" t="s">
        <v>1078</v>
      </c>
      <c r="E531" s="69" t="s">
        <v>1079</v>
      </c>
      <c r="F531" s="59">
        <v>8</v>
      </c>
      <c r="G531" s="66" t="s">
        <v>565</v>
      </c>
      <c r="H531" s="50">
        <v>42689</v>
      </c>
      <c r="I531" s="88" t="str">
        <f t="shared" si="24"/>
        <v>novembre</v>
      </c>
      <c r="J531" s="51"/>
      <c r="K531" s="65">
        <f t="shared" si="22"/>
        <v>42694</v>
      </c>
      <c r="L531" s="63" t="s">
        <v>18</v>
      </c>
      <c r="M531" s="48">
        <v>42690</v>
      </c>
      <c r="N531" s="57"/>
      <c r="O531" s="57"/>
      <c r="P531" s="60"/>
      <c r="Q531" s="39">
        <f t="shared" si="23"/>
        <v>45</v>
      </c>
      <c r="R531" s="55">
        <v>42675</v>
      </c>
    </row>
    <row r="532" spans="1:18" x14ac:dyDescent="0.2">
      <c r="B532" s="27" t="s">
        <v>14</v>
      </c>
      <c r="C532" s="28" t="s">
        <v>354</v>
      </c>
      <c r="D532" s="29" t="s">
        <v>1080</v>
      </c>
      <c r="E532" s="69" t="s">
        <v>1081</v>
      </c>
      <c r="F532" s="59">
        <v>89</v>
      </c>
      <c r="G532" s="66" t="s">
        <v>565</v>
      </c>
      <c r="H532" s="50">
        <v>42690</v>
      </c>
      <c r="I532" s="88" t="str">
        <f t="shared" si="24"/>
        <v>novembre</v>
      </c>
      <c r="J532" s="51"/>
      <c r="K532" s="65">
        <f t="shared" si="22"/>
        <v>42695</v>
      </c>
      <c r="L532" s="63" t="s">
        <v>18</v>
      </c>
      <c r="M532" s="48">
        <v>42692</v>
      </c>
      <c r="N532" s="57"/>
      <c r="O532" s="57"/>
      <c r="P532" s="60"/>
      <c r="Q532" s="39">
        <f t="shared" si="23"/>
        <v>120</v>
      </c>
      <c r="R532" s="55"/>
    </row>
    <row r="533" spans="1:18" x14ac:dyDescent="0.2">
      <c r="B533" s="27" t="s">
        <v>14</v>
      </c>
      <c r="C533" s="28" t="s">
        <v>354</v>
      </c>
      <c r="D533" s="29" t="s">
        <v>1082</v>
      </c>
      <c r="E533" s="69" t="s">
        <v>1083</v>
      </c>
      <c r="F533" s="59">
        <v>10</v>
      </c>
      <c r="G533" s="66" t="s">
        <v>565</v>
      </c>
      <c r="H533" s="50">
        <v>42690</v>
      </c>
      <c r="I533" s="88" t="str">
        <f t="shared" si="24"/>
        <v>novembre</v>
      </c>
      <c r="J533" s="51"/>
      <c r="K533" s="65">
        <f t="shared" si="22"/>
        <v>42695</v>
      </c>
      <c r="L533" s="63" t="s">
        <v>18</v>
      </c>
      <c r="M533" s="48">
        <v>42692</v>
      </c>
      <c r="N533" s="57"/>
      <c r="O533" s="57"/>
      <c r="P533" s="60"/>
      <c r="Q533" s="39">
        <f t="shared" si="23"/>
        <v>45</v>
      </c>
      <c r="R533" s="55"/>
    </row>
    <row r="534" spans="1:18" x14ac:dyDescent="0.2">
      <c r="B534" s="27" t="s">
        <v>14</v>
      </c>
      <c r="C534" s="28" t="s">
        <v>526</v>
      </c>
      <c r="D534" s="29" t="s">
        <v>1084</v>
      </c>
      <c r="E534" s="69" t="s">
        <v>1085</v>
      </c>
      <c r="F534" s="59">
        <v>12</v>
      </c>
      <c r="G534" s="66" t="s">
        <v>565</v>
      </c>
      <c r="H534" s="50">
        <v>42692</v>
      </c>
      <c r="I534" s="88" t="str">
        <f t="shared" si="24"/>
        <v>novembre</v>
      </c>
      <c r="J534" s="51"/>
      <c r="K534" s="65">
        <f t="shared" ref="K534:K597" si="25">IF(G534="A",H534+3,IF(G534="B",H534+5,IF(G534="C",H534+9," ")))</f>
        <v>42697</v>
      </c>
      <c r="L534" s="63" t="s">
        <v>18</v>
      </c>
      <c r="M534" s="75">
        <v>42695</v>
      </c>
      <c r="N534" s="57"/>
      <c r="O534" s="57"/>
      <c r="P534" s="60"/>
      <c r="Q534" s="39">
        <f t="shared" si="23"/>
        <v>45</v>
      </c>
      <c r="R534" s="55"/>
    </row>
    <row r="535" spans="1:18" x14ac:dyDescent="0.2">
      <c r="B535" s="27" t="s">
        <v>14</v>
      </c>
      <c r="C535" s="28" t="s">
        <v>526</v>
      </c>
      <c r="D535" s="29" t="s">
        <v>1086</v>
      </c>
      <c r="E535" s="69" t="s">
        <v>1087</v>
      </c>
      <c r="F535" s="59">
        <v>22</v>
      </c>
      <c r="G535" s="66" t="s">
        <v>565</v>
      </c>
      <c r="H535" s="50">
        <v>42692</v>
      </c>
      <c r="I535" s="88" t="str">
        <f t="shared" si="24"/>
        <v>novembre</v>
      </c>
      <c r="J535" s="51"/>
      <c r="K535" s="65">
        <f t="shared" si="25"/>
        <v>42697</v>
      </c>
      <c r="L535" s="63" t="s">
        <v>18</v>
      </c>
      <c r="M535" s="48">
        <v>42695</v>
      </c>
      <c r="N535" s="57"/>
      <c r="O535" s="57"/>
      <c r="P535" s="60"/>
      <c r="Q535" s="39">
        <f t="shared" si="23"/>
        <v>45</v>
      </c>
      <c r="R535" s="55"/>
    </row>
    <row r="536" spans="1:18" x14ac:dyDescent="0.2">
      <c r="B536" s="27" t="s">
        <v>14</v>
      </c>
      <c r="C536" s="28" t="s">
        <v>526</v>
      </c>
      <c r="D536" s="29" t="s">
        <v>1088</v>
      </c>
      <c r="E536" s="69" t="s">
        <v>1089</v>
      </c>
      <c r="F536" s="59">
        <v>10</v>
      </c>
      <c r="G536" s="66" t="s">
        <v>565</v>
      </c>
      <c r="H536" s="50">
        <v>42692</v>
      </c>
      <c r="I536" s="88" t="str">
        <f t="shared" si="24"/>
        <v>novembre</v>
      </c>
      <c r="J536" s="51"/>
      <c r="K536" s="65">
        <f t="shared" si="25"/>
        <v>42697</v>
      </c>
      <c r="L536" s="63" t="s">
        <v>18</v>
      </c>
      <c r="M536" s="48">
        <v>42695</v>
      </c>
      <c r="N536" s="57"/>
      <c r="O536" s="57"/>
      <c r="P536" s="60"/>
      <c r="Q536" s="39">
        <f t="shared" si="23"/>
        <v>45</v>
      </c>
      <c r="R536" s="55"/>
    </row>
    <row r="537" spans="1:18" x14ac:dyDescent="0.2">
      <c r="B537" s="27" t="s">
        <v>14</v>
      </c>
      <c r="C537" s="28" t="s">
        <v>526</v>
      </c>
      <c r="D537" s="29" t="s">
        <v>1090</v>
      </c>
      <c r="E537" s="69" t="s">
        <v>1091</v>
      </c>
      <c r="F537" s="59">
        <v>14</v>
      </c>
      <c r="G537" s="66" t="s">
        <v>565</v>
      </c>
      <c r="H537" s="50">
        <v>42692</v>
      </c>
      <c r="I537" s="88" t="str">
        <f t="shared" si="24"/>
        <v>novembre</v>
      </c>
      <c r="J537" s="51"/>
      <c r="K537" s="65">
        <f t="shared" si="25"/>
        <v>42697</v>
      </c>
      <c r="L537" s="63" t="s">
        <v>18</v>
      </c>
      <c r="M537" s="48">
        <v>42695</v>
      </c>
      <c r="N537" s="57"/>
      <c r="O537" s="57"/>
      <c r="P537" s="60"/>
      <c r="Q537" s="39">
        <f t="shared" si="23"/>
        <v>45</v>
      </c>
      <c r="R537" s="55"/>
    </row>
    <row r="538" spans="1:18" x14ac:dyDescent="0.2">
      <c r="A538" s="1" t="s">
        <v>1056</v>
      </c>
      <c r="B538" s="27" t="s">
        <v>14</v>
      </c>
      <c r="C538" s="28" t="s">
        <v>652</v>
      </c>
      <c r="D538" s="29" t="s">
        <v>1092</v>
      </c>
      <c r="E538" s="69" t="s">
        <v>1093</v>
      </c>
      <c r="F538" s="59">
        <v>4</v>
      </c>
      <c r="G538" s="66" t="s">
        <v>565</v>
      </c>
      <c r="H538" s="50">
        <v>42692</v>
      </c>
      <c r="I538" s="88" t="str">
        <f t="shared" si="24"/>
        <v>novembre</v>
      </c>
      <c r="J538" s="51"/>
      <c r="K538" s="65">
        <f t="shared" si="25"/>
        <v>42697</v>
      </c>
      <c r="L538" s="63" t="s">
        <v>18</v>
      </c>
      <c r="M538" s="48">
        <v>42696</v>
      </c>
      <c r="N538" s="57"/>
      <c r="O538" s="57"/>
      <c r="P538" s="60"/>
      <c r="Q538" s="39">
        <f t="shared" si="23"/>
        <v>45</v>
      </c>
      <c r="R538" s="55">
        <v>42675</v>
      </c>
    </row>
    <row r="539" spans="1:18" x14ac:dyDescent="0.2">
      <c r="A539" s="1" t="s">
        <v>1056</v>
      </c>
      <c r="B539" s="27" t="s">
        <v>14</v>
      </c>
      <c r="C539" s="28" t="s">
        <v>652</v>
      </c>
      <c r="D539" s="29" t="s">
        <v>1094</v>
      </c>
      <c r="E539" s="69" t="s">
        <v>1095</v>
      </c>
      <c r="F539" s="59">
        <v>10</v>
      </c>
      <c r="G539" s="66" t="s">
        <v>565</v>
      </c>
      <c r="H539" s="50">
        <v>42692</v>
      </c>
      <c r="I539" s="88" t="str">
        <f t="shared" si="24"/>
        <v>novembre</v>
      </c>
      <c r="J539" s="51"/>
      <c r="K539" s="65">
        <f t="shared" si="25"/>
        <v>42697</v>
      </c>
      <c r="L539" s="63" t="s">
        <v>18</v>
      </c>
      <c r="M539" s="48">
        <v>42695</v>
      </c>
      <c r="N539" s="57"/>
      <c r="O539" s="57"/>
      <c r="P539" s="60"/>
      <c r="Q539" s="39">
        <f t="shared" si="23"/>
        <v>45</v>
      </c>
      <c r="R539" s="55">
        <v>42675</v>
      </c>
    </row>
    <row r="540" spans="1:18" x14ac:dyDescent="0.2">
      <c r="A540" s="1" t="s">
        <v>1056</v>
      </c>
      <c r="B540" s="27" t="s">
        <v>14</v>
      </c>
      <c r="C540" s="28" t="s">
        <v>1069</v>
      </c>
      <c r="D540" s="29" t="s">
        <v>1096</v>
      </c>
      <c r="E540" s="69" t="s">
        <v>1097</v>
      </c>
      <c r="F540" s="59">
        <v>15</v>
      </c>
      <c r="G540" s="66" t="s">
        <v>565</v>
      </c>
      <c r="H540" s="50">
        <v>42692</v>
      </c>
      <c r="I540" s="88" t="str">
        <f t="shared" si="24"/>
        <v>novembre</v>
      </c>
      <c r="J540" s="51"/>
      <c r="K540" s="65">
        <f t="shared" si="25"/>
        <v>42697</v>
      </c>
      <c r="L540" s="63" t="s">
        <v>18</v>
      </c>
      <c r="M540" s="48">
        <v>42693</v>
      </c>
      <c r="N540" s="57"/>
      <c r="O540" s="57"/>
      <c r="P540" s="60"/>
      <c r="Q540" s="39">
        <f t="shared" si="23"/>
        <v>45</v>
      </c>
      <c r="R540" s="55">
        <v>42675</v>
      </c>
    </row>
    <row r="541" spans="1:18" x14ac:dyDescent="0.2">
      <c r="B541" s="27" t="s">
        <v>14</v>
      </c>
      <c r="C541" s="28" t="s">
        <v>526</v>
      </c>
      <c r="D541" s="29" t="s">
        <v>1098</v>
      </c>
      <c r="E541" s="69" t="s">
        <v>1099</v>
      </c>
      <c r="F541" s="59">
        <v>172</v>
      </c>
      <c r="G541" s="66" t="s">
        <v>562</v>
      </c>
      <c r="H541" s="50">
        <v>42695</v>
      </c>
      <c r="I541" s="88" t="str">
        <f t="shared" si="24"/>
        <v>novembre</v>
      </c>
      <c r="J541" s="51"/>
      <c r="K541" s="65">
        <f t="shared" si="25"/>
        <v>42698</v>
      </c>
      <c r="L541" s="63" t="s">
        <v>18</v>
      </c>
      <c r="M541" s="48">
        <v>42698</v>
      </c>
      <c r="N541" s="57"/>
      <c r="O541" s="57"/>
      <c r="P541" s="60"/>
      <c r="Q541" s="39">
        <f t="shared" si="23"/>
        <v>120</v>
      </c>
      <c r="R541" s="55"/>
    </row>
    <row r="542" spans="1:18" x14ac:dyDescent="0.2">
      <c r="B542" s="27" t="s">
        <v>14</v>
      </c>
      <c r="C542" s="28" t="s">
        <v>526</v>
      </c>
      <c r="D542" s="29" t="s">
        <v>1100</v>
      </c>
      <c r="E542" s="69" t="s">
        <v>1101</v>
      </c>
      <c r="F542" s="59">
        <v>30</v>
      </c>
      <c r="G542" s="66" t="s">
        <v>565</v>
      </c>
      <c r="H542" s="50">
        <v>42695</v>
      </c>
      <c r="I542" s="88" t="str">
        <f t="shared" si="24"/>
        <v>novembre</v>
      </c>
      <c r="J542" s="51"/>
      <c r="K542" s="65">
        <f t="shared" si="25"/>
        <v>42700</v>
      </c>
      <c r="L542" s="63" t="s">
        <v>18</v>
      </c>
      <c r="M542" s="48">
        <v>42698</v>
      </c>
      <c r="N542" s="57"/>
      <c r="O542" s="57"/>
      <c r="P542" s="60"/>
      <c r="Q542" s="39">
        <f t="shared" si="23"/>
        <v>70</v>
      </c>
      <c r="R542" s="55"/>
    </row>
    <row r="543" spans="1:18" x14ac:dyDescent="0.2">
      <c r="B543" s="27" t="s">
        <v>14</v>
      </c>
      <c r="C543" s="28" t="s">
        <v>1102</v>
      </c>
      <c r="D543" s="29" t="s">
        <v>1103</v>
      </c>
      <c r="E543" s="69" t="s">
        <v>1104</v>
      </c>
      <c r="F543" s="59">
        <v>32</v>
      </c>
      <c r="G543" s="66" t="s">
        <v>565</v>
      </c>
      <c r="H543" s="50">
        <v>42695</v>
      </c>
      <c r="I543" s="88" t="str">
        <f t="shared" si="24"/>
        <v>novembre</v>
      </c>
      <c r="J543" s="51"/>
      <c r="K543" s="65">
        <f t="shared" si="25"/>
        <v>42700</v>
      </c>
      <c r="L543" s="63" t="s">
        <v>18</v>
      </c>
      <c r="M543" s="48">
        <v>42699</v>
      </c>
      <c r="N543" s="57"/>
      <c r="O543" s="57"/>
      <c r="P543" s="60"/>
      <c r="Q543" s="39">
        <f t="shared" si="23"/>
        <v>70</v>
      </c>
      <c r="R543" s="55"/>
    </row>
    <row r="544" spans="1:18" x14ac:dyDescent="0.2">
      <c r="B544" s="76" t="s">
        <v>14</v>
      </c>
      <c r="C544" s="77" t="s">
        <v>354</v>
      </c>
      <c r="D544" s="78" t="s">
        <v>1105</v>
      </c>
      <c r="E544" s="79" t="s">
        <v>1106</v>
      </c>
      <c r="F544" s="80">
        <v>4</v>
      </c>
      <c r="G544" s="46" t="s">
        <v>565</v>
      </c>
      <c r="H544" s="81">
        <v>42698</v>
      </c>
      <c r="I544" s="88" t="str">
        <f t="shared" si="24"/>
        <v>novembre</v>
      </c>
      <c r="J544" s="82"/>
      <c r="K544" s="73">
        <f t="shared" si="25"/>
        <v>42703</v>
      </c>
      <c r="L544" s="83"/>
      <c r="M544" s="45"/>
      <c r="N544" s="57"/>
      <c r="O544" s="57"/>
      <c r="P544" s="60"/>
      <c r="Q544" s="39">
        <f t="shared" si="23"/>
        <v>45</v>
      </c>
      <c r="R544" s="55"/>
    </row>
    <row r="545" spans="2:18" x14ac:dyDescent="0.2">
      <c r="B545" s="76" t="s">
        <v>14</v>
      </c>
      <c r="C545" s="77" t="s">
        <v>354</v>
      </c>
      <c r="D545" s="78" t="s">
        <v>1107</v>
      </c>
      <c r="E545" s="79" t="s">
        <v>1108</v>
      </c>
      <c r="F545" s="80">
        <v>4</v>
      </c>
      <c r="G545" s="46" t="s">
        <v>565</v>
      </c>
      <c r="H545" s="81">
        <v>42698</v>
      </c>
      <c r="I545" s="88" t="str">
        <f t="shared" si="24"/>
        <v>novembre</v>
      </c>
      <c r="J545" s="82"/>
      <c r="K545" s="73">
        <f t="shared" si="25"/>
        <v>42703</v>
      </c>
      <c r="L545" s="83"/>
      <c r="M545" s="45"/>
      <c r="N545" s="57"/>
      <c r="O545" s="57"/>
      <c r="P545" s="60"/>
      <c r="Q545" s="39">
        <f t="shared" si="23"/>
        <v>45</v>
      </c>
      <c r="R545" s="55"/>
    </row>
    <row r="546" spans="2:18" x14ac:dyDescent="0.2">
      <c r="B546" s="76" t="s">
        <v>14</v>
      </c>
      <c r="C546" s="77" t="s">
        <v>354</v>
      </c>
      <c r="D546" s="78" t="s">
        <v>1109</v>
      </c>
      <c r="E546" s="79" t="s">
        <v>1110</v>
      </c>
      <c r="F546" s="80">
        <v>15</v>
      </c>
      <c r="G546" s="46" t="s">
        <v>565</v>
      </c>
      <c r="H546" s="81">
        <v>42698</v>
      </c>
      <c r="I546" s="88" t="str">
        <f t="shared" si="24"/>
        <v>novembre</v>
      </c>
      <c r="J546" s="82"/>
      <c r="K546" s="73">
        <f t="shared" si="25"/>
        <v>42703</v>
      </c>
      <c r="L546" s="83"/>
      <c r="M546" s="45"/>
      <c r="N546" s="57"/>
      <c r="O546" s="57"/>
      <c r="P546" s="60"/>
      <c r="Q546" s="39">
        <f t="shared" si="23"/>
        <v>45</v>
      </c>
      <c r="R546" s="55"/>
    </row>
    <row r="547" spans="2:18" x14ac:dyDescent="0.2">
      <c r="B547" s="76" t="s">
        <v>14</v>
      </c>
      <c r="C547" s="77" t="s">
        <v>354</v>
      </c>
      <c r="D547" s="78" t="s">
        <v>1111</v>
      </c>
      <c r="E547" s="79" t="s">
        <v>1112</v>
      </c>
      <c r="F547" s="80">
        <v>64</v>
      </c>
      <c r="G547" s="46" t="s">
        <v>565</v>
      </c>
      <c r="H547" s="81">
        <v>42698</v>
      </c>
      <c r="I547" s="88" t="str">
        <f t="shared" si="24"/>
        <v>novembre</v>
      </c>
      <c r="J547" s="82"/>
      <c r="K547" s="73">
        <f t="shared" si="25"/>
        <v>42703</v>
      </c>
      <c r="L547" s="83"/>
      <c r="M547" s="45"/>
      <c r="N547" s="57"/>
      <c r="O547" s="57"/>
      <c r="P547" s="60"/>
      <c r="Q547" s="39">
        <f t="shared" ref="Q547:Q610" si="26">IF(ISBLANK(F547),"",IF(F547&lt;25,45,IF(F547&lt;49,70,IF(F547&lt;72,95,120))))</f>
        <v>95</v>
      </c>
      <c r="R547" s="55"/>
    </row>
    <row r="548" spans="2:18" x14ac:dyDescent="0.2">
      <c r="B548" s="76" t="s">
        <v>14</v>
      </c>
      <c r="C548" s="77" t="s">
        <v>354</v>
      </c>
      <c r="D548" s="78" t="s">
        <v>1113</v>
      </c>
      <c r="E548" s="79" t="s">
        <v>1114</v>
      </c>
      <c r="F548" s="80">
        <v>5</v>
      </c>
      <c r="G548" s="46" t="s">
        <v>565</v>
      </c>
      <c r="H548" s="81">
        <v>42698</v>
      </c>
      <c r="I548" s="88" t="str">
        <f t="shared" si="24"/>
        <v>novembre</v>
      </c>
      <c r="J548" s="82"/>
      <c r="K548" s="73">
        <f t="shared" si="25"/>
        <v>42703</v>
      </c>
      <c r="L548" s="83"/>
      <c r="M548" s="45"/>
      <c r="N548" s="57"/>
      <c r="O548" s="57"/>
      <c r="P548" s="60"/>
      <c r="Q548" s="39">
        <f t="shared" si="26"/>
        <v>45</v>
      </c>
      <c r="R548" s="55"/>
    </row>
    <row r="549" spans="2:18" x14ac:dyDescent="0.2">
      <c r="B549" s="76" t="s">
        <v>14</v>
      </c>
      <c r="C549" s="77" t="s">
        <v>354</v>
      </c>
      <c r="D549" s="78" t="s">
        <v>1115</v>
      </c>
      <c r="E549" s="79" t="s">
        <v>1116</v>
      </c>
      <c r="F549" s="80">
        <v>10</v>
      </c>
      <c r="G549" s="46" t="s">
        <v>565</v>
      </c>
      <c r="H549" s="81">
        <v>42698</v>
      </c>
      <c r="I549" s="88" t="str">
        <f t="shared" si="24"/>
        <v>novembre</v>
      </c>
      <c r="J549" s="82"/>
      <c r="K549" s="73">
        <f t="shared" si="25"/>
        <v>42703</v>
      </c>
      <c r="L549" s="83"/>
      <c r="M549" s="45"/>
      <c r="N549" s="57"/>
      <c r="O549" s="57"/>
      <c r="P549" s="60"/>
      <c r="Q549" s="39">
        <f t="shared" si="26"/>
        <v>45</v>
      </c>
      <c r="R549" s="55"/>
    </row>
    <row r="550" spans="2:18" x14ac:dyDescent="0.2">
      <c r="B550" s="76" t="s">
        <v>14</v>
      </c>
      <c r="C550" s="77" t="s">
        <v>401</v>
      </c>
      <c r="D550" s="78" t="s">
        <v>1117</v>
      </c>
      <c r="E550" s="79" t="s">
        <v>1118</v>
      </c>
      <c r="F550" s="80">
        <v>40</v>
      </c>
      <c r="G550" s="46" t="s">
        <v>565</v>
      </c>
      <c r="H550" s="81">
        <v>42699</v>
      </c>
      <c r="I550" s="88" t="str">
        <f t="shared" si="24"/>
        <v>novembre</v>
      </c>
      <c r="J550" s="82"/>
      <c r="K550" s="73">
        <f t="shared" si="25"/>
        <v>42704</v>
      </c>
      <c r="L550" s="83"/>
      <c r="M550" s="45"/>
      <c r="N550" s="57"/>
      <c r="O550" s="57"/>
      <c r="P550" s="60"/>
      <c r="Q550" s="39">
        <f t="shared" si="26"/>
        <v>70</v>
      </c>
      <c r="R550" s="55"/>
    </row>
    <row r="551" spans="2:18" x14ac:dyDescent="0.2">
      <c r="B551" s="76" t="s">
        <v>14</v>
      </c>
      <c r="C551" s="77" t="s">
        <v>1102</v>
      </c>
      <c r="D551" s="78" t="s">
        <v>1119</v>
      </c>
      <c r="E551" s="79" t="s">
        <v>1120</v>
      </c>
      <c r="F551" s="80">
        <v>8</v>
      </c>
      <c r="G551" s="46" t="s">
        <v>565</v>
      </c>
      <c r="H551" s="81">
        <v>42699</v>
      </c>
      <c r="I551" s="88" t="str">
        <f t="shared" si="24"/>
        <v>novembre</v>
      </c>
      <c r="J551" s="82"/>
      <c r="K551" s="73">
        <f t="shared" si="25"/>
        <v>42704</v>
      </c>
      <c r="L551" s="83"/>
      <c r="M551" s="45"/>
      <c r="N551" s="57"/>
      <c r="O551" s="57"/>
      <c r="P551" s="60"/>
      <c r="Q551" s="39">
        <f t="shared" si="26"/>
        <v>45</v>
      </c>
      <c r="R551" s="55"/>
    </row>
    <row r="552" spans="2:18" x14ac:dyDescent="0.2">
      <c r="B552" s="76" t="s">
        <v>14</v>
      </c>
      <c r="C552" s="77" t="s">
        <v>637</v>
      </c>
      <c r="D552" s="78" t="s">
        <v>1121</v>
      </c>
      <c r="E552" s="79" t="s">
        <v>1122</v>
      </c>
      <c r="F552" s="80">
        <v>11</v>
      </c>
      <c r="G552" s="46" t="s">
        <v>565</v>
      </c>
      <c r="H552" s="81">
        <v>42699</v>
      </c>
      <c r="I552" s="88" t="str">
        <f t="shared" si="24"/>
        <v>novembre</v>
      </c>
      <c r="J552" s="82"/>
      <c r="K552" s="73">
        <f t="shared" si="25"/>
        <v>42704</v>
      </c>
      <c r="L552" s="83"/>
      <c r="M552" s="45"/>
      <c r="N552" s="57"/>
      <c r="O552" s="57"/>
      <c r="P552" s="60"/>
      <c r="Q552" s="39">
        <f t="shared" si="26"/>
        <v>45</v>
      </c>
      <c r="R552" s="55"/>
    </row>
    <row r="553" spans="2:18" x14ac:dyDescent="0.2">
      <c r="B553" s="76" t="s">
        <v>14</v>
      </c>
      <c r="C553" s="77" t="s">
        <v>1102</v>
      </c>
      <c r="D553" s="78" t="s">
        <v>1123</v>
      </c>
      <c r="E553" s="79" t="s">
        <v>1124</v>
      </c>
      <c r="F553" s="80">
        <v>8</v>
      </c>
      <c r="G553" s="46" t="s">
        <v>565</v>
      </c>
      <c r="H553" s="81">
        <v>42699</v>
      </c>
      <c r="I553" s="88" t="str">
        <f t="shared" si="24"/>
        <v>novembre</v>
      </c>
      <c r="J553" s="82"/>
      <c r="K553" s="73">
        <f t="shared" si="25"/>
        <v>42704</v>
      </c>
      <c r="L553" s="83"/>
      <c r="M553" s="45"/>
      <c r="N553" s="57"/>
      <c r="O553" s="57"/>
      <c r="P553" s="60"/>
      <c r="Q553" s="39">
        <f t="shared" si="26"/>
        <v>45</v>
      </c>
      <c r="R553" s="55"/>
    </row>
    <row r="554" spans="2:18" x14ac:dyDescent="0.2">
      <c r="B554" s="76" t="s">
        <v>14</v>
      </c>
      <c r="C554" s="77" t="s">
        <v>401</v>
      </c>
      <c r="D554" s="78" t="s">
        <v>1125</v>
      </c>
      <c r="E554" s="79" t="s">
        <v>1126</v>
      </c>
      <c r="F554" s="80">
        <v>22</v>
      </c>
      <c r="G554" s="46" t="s">
        <v>565</v>
      </c>
      <c r="H554" s="81">
        <v>42699</v>
      </c>
      <c r="I554" s="88" t="str">
        <f t="shared" si="24"/>
        <v>novembre</v>
      </c>
      <c r="J554" s="82"/>
      <c r="K554" s="73">
        <f t="shared" si="25"/>
        <v>42704</v>
      </c>
      <c r="L554" s="83"/>
      <c r="M554" s="45"/>
      <c r="N554" s="57"/>
      <c r="O554" s="57"/>
      <c r="P554" s="60"/>
      <c r="Q554" s="39">
        <f t="shared" si="26"/>
        <v>45</v>
      </c>
      <c r="R554" s="55"/>
    </row>
    <row r="555" spans="2:18" x14ac:dyDescent="0.2">
      <c r="B555" s="76" t="s">
        <v>14</v>
      </c>
      <c r="C555" s="77" t="s">
        <v>401</v>
      </c>
      <c r="D555" s="78" t="s">
        <v>1127</v>
      </c>
      <c r="E555" s="79" t="s">
        <v>1128</v>
      </c>
      <c r="F555" s="80">
        <v>37</v>
      </c>
      <c r="G555" s="46" t="s">
        <v>565</v>
      </c>
      <c r="H555" s="81">
        <v>42699</v>
      </c>
      <c r="I555" s="88" t="str">
        <f t="shared" si="24"/>
        <v>novembre</v>
      </c>
      <c r="J555" s="82"/>
      <c r="K555" s="73">
        <f t="shared" si="25"/>
        <v>42704</v>
      </c>
      <c r="L555" s="83"/>
      <c r="M555" s="45"/>
      <c r="N555" s="57"/>
      <c r="O555" s="57"/>
      <c r="P555" s="60"/>
      <c r="Q555" s="39">
        <f t="shared" si="26"/>
        <v>70</v>
      </c>
      <c r="R555" s="55"/>
    </row>
    <row r="556" spans="2:18" x14ac:dyDescent="0.2">
      <c r="B556" s="76"/>
      <c r="C556" s="77"/>
      <c r="D556" s="78"/>
      <c r="E556" s="79"/>
      <c r="F556" s="80"/>
      <c r="G556" s="46"/>
      <c r="H556" s="81"/>
      <c r="I556" s="143" t="e">
        <f>CHOOSE(MONTH(H556),"janvier","février","mars","avril","mai","juin","juillet","aout","septembre","octobre","novembre","décembre")*IF(H556="","",)</f>
        <v>#VALUE!</v>
      </c>
      <c r="J556" s="82"/>
      <c r="K556" s="73" t="str">
        <f t="shared" si="25"/>
        <v xml:space="preserve"> </v>
      </c>
      <c r="L556" s="83"/>
      <c r="M556" s="45"/>
      <c r="N556" s="57"/>
      <c r="O556" s="57"/>
      <c r="P556" s="60"/>
      <c r="Q556" s="39" t="str">
        <f t="shared" si="26"/>
        <v/>
      </c>
      <c r="R556" s="55"/>
    </row>
    <row r="557" spans="2:18" x14ac:dyDescent="0.2">
      <c r="B557" s="76"/>
      <c r="C557" s="77"/>
      <c r="D557" s="78"/>
      <c r="E557" s="79"/>
      <c r="F557" s="80"/>
      <c r="G557" s="46"/>
      <c r="H557" s="81"/>
      <c r="I557" s="88" t="str">
        <f t="shared" si="24"/>
        <v>janvier</v>
      </c>
      <c r="J557" s="82"/>
      <c r="K557" s="73" t="str">
        <f t="shared" si="25"/>
        <v xml:space="preserve"> </v>
      </c>
      <c r="L557" s="83"/>
      <c r="M557" s="45"/>
      <c r="N557" s="57"/>
      <c r="O557" s="57"/>
      <c r="P557" s="60"/>
      <c r="Q557" s="39" t="str">
        <f t="shared" si="26"/>
        <v/>
      </c>
      <c r="R557" s="55"/>
    </row>
    <row r="558" spans="2:18" x14ac:dyDescent="0.2">
      <c r="B558" s="76"/>
      <c r="C558" s="77"/>
      <c r="D558" s="78"/>
      <c r="E558" s="79"/>
      <c r="F558" s="80"/>
      <c r="G558" s="46"/>
      <c r="H558" s="81"/>
      <c r="I558" s="88" t="str">
        <f t="shared" si="24"/>
        <v>janvier</v>
      </c>
      <c r="J558" s="82"/>
      <c r="K558" s="73" t="str">
        <f t="shared" si="25"/>
        <v xml:space="preserve"> </v>
      </c>
      <c r="L558" s="83"/>
      <c r="M558" s="45"/>
      <c r="N558" s="57"/>
      <c r="O558" s="57"/>
      <c r="P558" s="60"/>
      <c r="Q558" s="39" t="str">
        <f t="shared" si="26"/>
        <v/>
      </c>
      <c r="R558" s="55"/>
    </row>
    <row r="559" spans="2:18" x14ac:dyDescent="0.2">
      <c r="B559" s="76"/>
      <c r="C559" s="77"/>
      <c r="D559" s="78"/>
      <c r="E559" s="79"/>
      <c r="F559" s="80"/>
      <c r="G559" s="46"/>
      <c r="H559" s="81"/>
      <c r="I559" s="88" t="str">
        <f t="shared" si="24"/>
        <v>janvier</v>
      </c>
      <c r="J559" s="82"/>
      <c r="K559" s="73" t="str">
        <f t="shared" si="25"/>
        <v xml:space="preserve"> </v>
      </c>
      <c r="L559" s="83"/>
      <c r="M559" s="45"/>
      <c r="N559" s="57"/>
      <c r="O559" s="57"/>
      <c r="P559" s="60"/>
      <c r="Q559" s="39" t="str">
        <f t="shared" si="26"/>
        <v/>
      </c>
      <c r="R559" s="55"/>
    </row>
    <row r="560" spans="2:18" x14ac:dyDescent="0.2">
      <c r="B560" s="76"/>
      <c r="C560" s="77"/>
      <c r="D560" s="78"/>
      <c r="E560" s="79"/>
      <c r="F560" s="80"/>
      <c r="G560" s="57"/>
      <c r="H560" s="81"/>
      <c r="I560" s="88" t="str">
        <f t="shared" si="24"/>
        <v>janvier</v>
      </c>
      <c r="J560" s="82"/>
      <c r="K560" s="73" t="str">
        <f t="shared" si="25"/>
        <v xml:space="preserve"> </v>
      </c>
      <c r="L560" s="83"/>
      <c r="M560" s="45"/>
      <c r="N560" s="57"/>
      <c r="O560" s="57"/>
      <c r="P560" s="60"/>
      <c r="Q560" s="39" t="str">
        <f t="shared" si="26"/>
        <v/>
      </c>
      <c r="R560" s="55"/>
    </row>
    <row r="561" spans="2:18" x14ac:dyDescent="0.2">
      <c r="B561" s="76"/>
      <c r="C561" s="77"/>
      <c r="D561" s="78"/>
      <c r="E561" s="79"/>
      <c r="F561" s="80"/>
      <c r="G561" s="57"/>
      <c r="H561" s="81"/>
      <c r="I561" s="88" t="str">
        <f t="shared" si="24"/>
        <v>janvier</v>
      </c>
      <c r="J561" s="82"/>
      <c r="K561" s="73" t="str">
        <f t="shared" si="25"/>
        <v xml:space="preserve"> </v>
      </c>
      <c r="L561" s="83"/>
      <c r="M561" s="45"/>
      <c r="N561" s="57"/>
      <c r="O561" s="57"/>
      <c r="P561" s="60"/>
      <c r="Q561" s="39" t="str">
        <f t="shared" si="26"/>
        <v/>
      </c>
      <c r="R561" s="55"/>
    </row>
    <row r="562" spans="2:18" x14ac:dyDescent="0.2">
      <c r="B562" s="76"/>
      <c r="C562" s="77"/>
      <c r="D562" s="78"/>
      <c r="E562" s="79"/>
      <c r="F562" s="80"/>
      <c r="G562" s="57"/>
      <c r="H562" s="81"/>
      <c r="I562" s="88" t="str">
        <f t="shared" si="24"/>
        <v>janvier</v>
      </c>
      <c r="J562" s="82"/>
      <c r="K562" s="73" t="str">
        <f t="shared" si="25"/>
        <v xml:space="preserve"> </v>
      </c>
      <c r="L562" s="83"/>
      <c r="M562" s="45"/>
      <c r="N562" s="57"/>
      <c r="O562" s="57"/>
      <c r="P562" s="60"/>
      <c r="Q562" s="39" t="str">
        <f t="shared" si="26"/>
        <v/>
      </c>
      <c r="R562" s="55"/>
    </row>
    <row r="563" spans="2:18" x14ac:dyDescent="0.2">
      <c r="B563" s="76"/>
      <c r="C563" s="77"/>
      <c r="D563" s="78"/>
      <c r="E563" s="79"/>
      <c r="F563" s="80"/>
      <c r="G563" s="57"/>
      <c r="H563" s="81"/>
      <c r="I563" s="88" t="str">
        <f t="shared" si="24"/>
        <v>janvier</v>
      </c>
      <c r="J563" s="82"/>
      <c r="K563" s="73" t="str">
        <f t="shared" si="25"/>
        <v xml:space="preserve"> </v>
      </c>
      <c r="L563" s="83"/>
      <c r="M563" s="45"/>
      <c r="N563" s="57"/>
      <c r="O563" s="57"/>
      <c r="P563" s="60"/>
      <c r="Q563" s="39" t="str">
        <f t="shared" si="26"/>
        <v/>
      </c>
      <c r="R563" s="55"/>
    </row>
    <row r="564" spans="2:18" x14ac:dyDescent="0.2">
      <c r="B564" s="76"/>
      <c r="C564" s="77"/>
      <c r="D564" s="78"/>
      <c r="E564" s="79"/>
      <c r="F564" s="80"/>
      <c r="G564" s="57"/>
      <c r="H564" s="81"/>
      <c r="I564" s="88" t="str">
        <f t="shared" si="24"/>
        <v>janvier</v>
      </c>
      <c r="J564" s="82"/>
      <c r="K564" s="73" t="str">
        <f t="shared" si="25"/>
        <v xml:space="preserve"> </v>
      </c>
      <c r="L564" s="83"/>
      <c r="M564" s="45"/>
      <c r="N564" s="57"/>
      <c r="O564" s="57"/>
      <c r="P564" s="60"/>
      <c r="Q564" s="39" t="str">
        <f t="shared" si="26"/>
        <v/>
      </c>
      <c r="R564" s="55"/>
    </row>
    <row r="565" spans="2:18" x14ac:dyDescent="0.2">
      <c r="B565" s="76"/>
      <c r="C565" s="77"/>
      <c r="D565" s="78"/>
      <c r="E565" s="79"/>
      <c r="F565" s="80"/>
      <c r="G565" s="57"/>
      <c r="H565" s="81"/>
      <c r="I565" s="88" t="str">
        <f t="shared" si="24"/>
        <v>janvier</v>
      </c>
      <c r="J565" s="82"/>
      <c r="K565" s="73" t="str">
        <f t="shared" si="25"/>
        <v xml:space="preserve"> </v>
      </c>
      <c r="L565" s="83"/>
      <c r="M565" s="45"/>
      <c r="N565" s="57"/>
      <c r="O565" s="57"/>
      <c r="P565" s="60"/>
      <c r="Q565" s="39" t="str">
        <f t="shared" si="26"/>
        <v/>
      </c>
      <c r="R565" s="55"/>
    </row>
    <row r="566" spans="2:18" x14ac:dyDescent="0.2">
      <c r="B566" s="76"/>
      <c r="C566" s="77"/>
      <c r="D566" s="78"/>
      <c r="E566" s="79"/>
      <c r="F566" s="80"/>
      <c r="G566" s="57"/>
      <c r="H566" s="81"/>
      <c r="I566" s="88" t="str">
        <f t="shared" si="24"/>
        <v>janvier</v>
      </c>
      <c r="J566" s="82"/>
      <c r="K566" s="73" t="str">
        <f t="shared" si="25"/>
        <v xml:space="preserve"> </v>
      </c>
      <c r="L566" s="83"/>
      <c r="M566" s="45"/>
      <c r="N566" s="57"/>
      <c r="O566" s="57"/>
      <c r="P566" s="60"/>
      <c r="Q566" s="39" t="str">
        <f t="shared" si="26"/>
        <v/>
      </c>
      <c r="R566" s="55"/>
    </row>
    <row r="567" spans="2:18" x14ac:dyDescent="0.2">
      <c r="B567" s="76"/>
      <c r="C567" s="77"/>
      <c r="D567" s="78"/>
      <c r="E567" s="79"/>
      <c r="F567" s="80"/>
      <c r="G567" s="57"/>
      <c r="H567" s="81"/>
      <c r="I567" s="88" t="str">
        <f t="shared" si="24"/>
        <v>janvier</v>
      </c>
      <c r="J567" s="82"/>
      <c r="K567" s="73" t="str">
        <f t="shared" si="25"/>
        <v xml:space="preserve"> </v>
      </c>
      <c r="L567" s="83"/>
      <c r="M567" s="45"/>
      <c r="N567" s="57"/>
      <c r="O567" s="57"/>
      <c r="P567" s="60"/>
      <c r="Q567" s="39" t="str">
        <f t="shared" si="26"/>
        <v/>
      </c>
      <c r="R567" s="55"/>
    </row>
    <row r="568" spans="2:18" x14ac:dyDescent="0.2">
      <c r="B568" s="76"/>
      <c r="C568" s="77"/>
      <c r="D568" s="78"/>
      <c r="E568" s="79"/>
      <c r="F568" s="80"/>
      <c r="G568" s="57"/>
      <c r="H568" s="81"/>
      <c r="I568" s="88" t="str">
        <f t="shared" si="24"/>
        <v>janvier</v>
      </c>
      <c r="J568" s="82"/>
      <c r="K568" s="73" t="str">
        <f t="shared" si="25"/>
        <v xml:space="preserve"> </v>
      </c>
      <c r="L568" s="83"/>
      <c r="M568" s="45"/>
      <c r="N568" s="57"/>
      <c r="O568" s="57"/>
      <c r="P568" s="60"/>
      <c r="Q568" s="39" t="str">
        <f t="shared" si="26"/>
        <v/>
      </c>
      <c r="R568" s="55"/>
    </row>
    <row r="569" spans="2:18" x14ac:dyDescent="0.2">
      <c r="B569" s="76"/>
      <c r="C569" s="77"/>
      <c r="D569" s="78"/>
      <c r="E569" s="79"/>
      <c r="F569" s="80"/>
      <c r="G569" s="57"/>
      <c r="H569" s="81"/>
      <c r="I569" s="88" t="str">
        <f t="shared" si="24"/>
        <v>janvier</v>
      </c>
      <c r="J569" s="82"/>
      <c r="K569" s="73" t="str">
        <f t="shared" si="25"/>
        <v xml:space="preserve"> </v>
      </c>
      <c r="L569" s="83"/>
      <c r="M569" s="45"/>
      <c r="N569" s="57"/>
      <c r="O569" s="57"/>
      <c r="P569" s="60"/>
      <c r="Q569" s="39" t="str">
        <f t="shared" si="26"/>
        <v/>
      </c>
      <c r="R569" s="55"/>
    </row>
    <row r="570" spans="2:18" x14ac:dyDescent="0.2">
      <c r="B570" s="76"/>
      <c r="C570" s="77"/>
      <c r="D570" s="78"/>
      <c r="E570" s="79"/>
      <c r="F570" s="80"/>
      <c r="G570" s="57"/>
      <c r="H570" s="81"/>
      <c r="I570" s="88" t="str">
        <f t="shared" si="24"/>
        <v>janvier</v>
      </c>
      <c r="J570" s="82"/>
      <c r="K570" s="73" t="str">
        <f t="shared" si="25"/>
        <v xml:space="preserve"> </v>
      </c>
      <c r="L570" s="83"/>
      <c r="M570" s="45"/>
      <c r="N570" s="57"/>
      <c r="O570" s="57"/>
      <c r="P570" s="60"/>
      <c r="Q570" s="39" t="str">
        <f t="shared" si="26"/>
        <v/>
      </c>
      <c r="R570" s="55"/>
    </row>
    <row r="571" spans="2:18" x14ac:dyDescent="0.2">
      <c r="B571" s="76"/>
      <c r="C571" s="77"/>
      <c r="D571" s="78"/>
      <c r="E571" s="79"/>
      <c r="F571" s="80"/>
      <c r="G571" s="57"/>
      <c r="H571" s="81"/>
      <c r="I571" s="88" t="str">
        <f t="shared" si="24"/>
        <v>janvier</v>
      </c>
      <c r="J571" s="82"/>
      <c r="K571" s="73" t="str">
        <f t="shared" si="25"/>
        <v xml:space="preserve"> </v>
      </c>
      <c r="L571" s="83"/>
      <c r="M571" s="45"/>
      <c r="N571" s="57"/>
      <c r="O571" s="57"/>
      <c r="P571" s="60"/>
      <c r="Q571" s="39" t="str">
        <f t="shared" si="26"/>
        <v/>
      </c>
      <c r="R571" s="55"/>
    </row>
    <row r="572" spans="2:18" x14ac:dyDescent="0.2">
      <c r="B572" s="76"/>
      <c r="C572" s="77"/>
      <c r="D572" s="78"/>
      <c r="E572" s="79"/>
      <c r="F572" s="80"/>
      <c r="G572" s="57"/>
      <c r="H572" s="81"/>
      <c r="I572" s="88" t="str">
        <f t="shared" si="24"/>
        <v>janvier</v>
      </c>
      <c r="J572" s="82"/>
      <c r="K572" s="73" t="str">
        <f t="shared" si="25"/>
        <v xml:space="preserve"> </v>
      </c>
      <c r="L572" s="83"/>
      <c r="M572" s="45"/>
      <c r="N572" s="57"/>
      <c r="O572" s="57"/>
      <c r="P572" s="60"/>
      <c r="Q572" s="39" t="str">
        <f t="shared" si="26"/>
        <v/>
      </c>
      <c r="R572" s="55"/>
    </row>
    <row r="573" spans="2:18" x14ac:dyDescent="0.2">
      <c r="B573" s="76"/>
      <c r="C573" s="77"/>
      <c r="D573" s="78"/>
      <c r="E573" s="79"/>
      <c r="F573" s="80"/>
      <c r="G573" s="57"/>
      <c r="H573" s="81"/>
      <c r="I573" s="88" t="str">
        <f t="shared" si="24"/>
        <v>janvier</v>
      </c>
      <c r="J573" s="82"/>
      <c r="K573" s="73" t="str">
        <f t="shared" si="25"/>
        <v xml:space="preserve"> </v>
      </c>
      <c r="L573" s="83"/>
      <c r="M573" s="45"/>
      <c r="N573" s="57"/>
      <c r="O573" s="57"/>
      <c r="P573" s="60"/>
      <c r="Q573" s="39" t="str">
        <f t="shared" si="26"/>
        <v/>
      </c>
      <c r="R573" s="55"/>
    </row>
    <row r="574" spans="2:18" x14ac:dyDescent="0.2">
      <c r="B574" s="76"/>
      <c r="C574" s="77"/>
      <c r="D574" s="78"/>
      <c r="E574" s="79"/>
      <c r="F574" s="80"/>
      <c r="G574" s="57"/>
      <c r="H574" s="81"/>
      <c r="I574" s="88" t="str">
        <f t="shared" si="24"/>
        <v>janvier</v>
      </c>
      <c r="J574" s="82"/>
      <c r="K574" s="73" t="str">
        <f t="shared" si="25"/>
        <v xml:space="preserve"> </v>
      </c>
      <c r="L574" s="83"/>
      <c r="M574" s="45"/>
      <c r="N574" s="57"/>
      <c r="O574" s="57"/>
      <c r="P574" s="60"/>
      <c r="Q574" s="39" t="str">
        <f t="shared" si="26"/>
        <v/>
      </c>
      <c r="R574" s="55"/>
    </row>
    <row r="575" spans="2:18" x14ac:dyDescent="0.2">
      <c r="B575" s="76"/>
      <c r="C575" s="77"/>
      <c r="D575" s="78"/>
      <c r="E575" s="79"/>
      <c r="F575" s="80"/>
      <c r="G575" s="57"/>
      <c r="H575" s="81"/>
      <c r="I575" s="88" t="str">
        <f t="shared" si="24"/>
        <v>janvier</v>
      </c>
      <c r="J575" s="82"/>
      <c r="K575" s="73" t="str">
        <f t="shared" si="25"/>
        <v xml:space="preserve"> </v>
      </c>
      <c r="L575" s="83"/>
      <c r="M575" s="45"/>
      <c r="N575" s="57"/>
      <c r="O575" s="57"/>
      <c r="P575" s="60"/>
      <c r="Q575" s="39" t="str">
        <f t="shared" si="26"/>
        <v/>
      </c>
      <c r="R575" s="55"/>
    </row>
    <row r="576" spans="2:18" x14ac:dyDescent="0.2">
      <c r="B576" s="76"/>
      <c r="C576" s="77"/>
      <c r="D576" s="78"/>
      <c r="E576" s="79"/>
      <c r="F576" s="80"/>
      <c r="G576" s="57"/>
      <c r="H576" s="81"/>
      <c r="I576" s="88" t="str">
        <f t="shared" si="24"/>
        <v>janvier</v>
      </c>
      <c r="J576" s="82"/>
      <c r="K576" s="73" t="str">
        <f t="shared" si="25"/>
        <v xml:space="preserve"> </v>
      </c>
      <c r="L576" s="83"/>
      <c r="M576" s="45"/>
      <c r="N576" s="57"/>
      <c r="O576" s="57"/>
      <c r="P576" s="60"/>
      <c r="Q576" s="39" t="str">
        <f t="shared" si="26"/>
        <v/>
      </c>
      <c r="R576" s="55"/>
    </row>
    <row r="577" spans="2:18" x14ac:dyDescent="0.2">
      <c r="B577" s="76"/>
      <c r="C577" s="77"/>
      <c r="D577" s="78"/>
      <c r="E577" s="79"/>
      <c r="F577" s="80"/>
      <c r="G577" s="57"/>
      <c r="H577" s="81"/>
      <c r="I577" s="88" t="str">
        <f t="shared" si="24"/>
        <v>janvier</v>
      </c>
      <c r="J577" s="82"/>
      <c r="K577" s="73" t="str">
        <f t="shared" si="25"/>
        <v xml:space="preserve"> </v>
      </c>
      <c r="L577" s="83"/>
      <c r="M577" s="45"/>
      <c r="N577" s="57"/>
      <c r="O577" s="57"/>
      <c r="P577" s="60"/>
      <c r="Q577" s="39" t="str">
        <f t="shared" si="26"/>
        <v/>
      </c>
      <c r="R577" s="55"/>
    </row>
    <row r="578" spans="2:18" x14ac:dyDescent="0.2">
      <c r="B578" s="76"/>
      <c r="C578" s="77"/>
      <c r="D578" s="78"/>
      <c r="E578" s="79"/>
      <c r="F578" s="80"/>
      <c r="G578" s="57"/>
      <c r="H578" s="81"/>
      <c r="I578" s="88" t="str">
        <f t="shared" si="24"/>
        <v>janvier</v>
      </c>
      <c r="J578" s="82"/>
      <c r="K578" s="73" t="str">
        <f t="shared" si="25"/>
        <v xml:space="preserve"> </v>
      </c>
      <c r="L578" s="83"/>
      <c r="M578" s="45"/>
      <c r="N578" s="57"/>
      <c r="O578" s="57"/>
      <c r="P578" s="60"/>
      <c r="Q578" s="39" t="str">
        <f t="shared" si="26"/>
        <v/>
      </c>
      <c r="R578" s="55"/>
    </row>
    <row r="579" spans="2:18" x14ac:dyDescent="0.2">
      <c r="B579" s="76"/>
      <c r="C579" s="77"/>
      <c r="D579" s="78"/>
      <c r="E579" s="79"/>
      <c r="F579" s="80"/>
      <c r="G579" s="57"/>
      <c r="H579" s="81"/>
      <c r="I579" s="88" t="str">
        <f t="shared" si="24"/>
        <v>janvier</v>
      </c>
      <c r="J579" s="82"/>
      <c r="K579" s="73" t="str">
        <f t="shared" si="25"/>
        <v xml:space="preserve"> </v>
      </c>
      <c r="L579" s="83"/>
      <c r="M579" s="45"/>
      <c r="N579" s="57"/>
      <c r="O579" s="57"/>
      <c r="P579" s="60"/>
      <c r="Q579" s="39" t="str">
        <f t="shared" si="26"/>
        <v/>
      </c>
      <c r="R579" s="55"/>
    </row>
    <row r="580" spans="2:18" x14ac:dyDescent="0.2">
      <c r="B580" s="76"/>
      <c r="C580" s="77"/>
      <c r="D580" s="78"/>
      <c r="E580" s="79"/>
      <c r="F580" s="80"/>
      <c r="G580" s="57"/>
      <c r="H580" s="81"/>
      <c r="I580" s="88" t="str">
        <f t="shared" si="24"/>
        <v>janvier</v>
      </c>
      <c r="J580" s="82"/>
      <c r="K580" s="73" t="str">
        <f t="shared" si="25"/>
        <v xml:space="preserve"> </v>
      </c>
      <c r="L580" s="83"/>
      <c r="M580" s="45"/>
      <c r="N580" s="57"/>
      <c r="O580" s="57"/>
      <c r="P580" s="60"/>
      <c r="Q580" s="39" t="str">
        <f t="shared" si="26"/>
        <v/>
      </c>
      <c r="R580" s="55"/>
    </row>
    <row r="581" spans="2:18" x14ac:dyDescent="0.2">
      <c r="B581" s="76"/>
      <c r="C581" s="77"/>
      <c r="D581" s="78"/>
      <c r="E581" s="79"/>
      <c r="F581" s="80"/>
      <c r="G581" s="57"/>
      <c r="H581" s="81"/>
      <c r="I581" s="88" t="str">
        <f t="shared" ref="I581:I623" si="27">CHOOSE(MONTH(H581),"janvier","février","mars","avril","mai","juin","juillet","aout","septembre","octobre","novembre","décembre")</f>
        <v>janvier</v>
      </c>
      <c r="J581" s="82"/>
      <c r="K581" s="73" t="str">
        <f t="shared" si="25"/>
        <v xml:space="preserve"> </v>
      </c>
      <c r="L581" s="83"/>
      <c r="M581" s="45"/>
      <c r="N581" s="57"/>
      <c r="O581" s="57"/>
      <c r="P581" s="60"/>
      <c r="Q581" s="39" t="str">
        <f t="shared" si="26"/>
        <v/>
      </c>
      <c r="R581" s="55"/>
    </row>
    <row r="582" spans="2:18" x14ac:dyDescent="0.2">
      <c r="B582" s="76"/>
      <c r="C582" s="77"/>
      <c r="D582" s="78"/>
      <c r="E582" s="79"/>
      <c r="F582" s="80"/>
      <c r="G582" s="57"/>
      <c r="H582" s="81"/>
      <c r="I582" s="88" t="str">
        <f t="shared" si="27"/>
        <v>janvier</v>
      </c>
      <c r="J582" s="82"/>
      <c r="K582" s="73" t="str">
        <f t="shared" si="25"/>
        <v xml:space="preserve"> </v>
      </c>
      <c r="L582" s="83"/>
      <c r="M582" s="45"/>
      <c r="N582" s="57"/>
      <c r="O582" s="57"/>
      <c r="P582" s="60"/>
      <c r="Q582" s="39" t="str">
        <f t="shared" si="26"/>
        <v/>
      </c>
      <c r="R582" s="55"/>
    </row>
    <row r="583" spans="2:18" x14ac:dyDescent="0.2">
      <c r="B583" s="76"/>
      <c r="C583" s="77"/>
      <c r="D583" s="78"/>
      <c r="E583" s="79"/>
      <c r="F583" s="80"/>
      <c r="G583" s="57"/>
      <c r="H583" s="81"/>
      <c r="I583" s="88" t="str">
        <f t="shared" si="27"/>
        <v>janvier</v>
      </c>
      <c r="J583" s="82"/>
      <c r="K583" s="73" t="str">
        <f t="shared" si="25"/>
        <v xml:space="preserve"> </v>
      </c>
      <c r="L583" s="83"/>
      <c r="M583" s="45"/>
      <c r="N583" s="57"/>
      <c r="O583" s="57"/>
      <c r="P583" s="60"/>
      <c r="Q583" s="39" t="str">
        <f t="shared" si="26"/>
        <v/>
      </c>
      <c r="R583" s="55"/>
    </row>
    <row r="584" spans="2:18" x14ac:dyDescent="0.2">
      <c r="B584" s="76"/>
      <c r="C584" s="77"/>
      <c r="D584" s="78"/>
      <c r="E584" s="79"/>
      <c r="F584" s="80"/>
      <c r="G584" s="57"/>
      <c r="H584" s="81"/>
      <c r="I584" s="88" t="str">
        <f t="shared" si="27"/>
        <v>janvier</v>
      </c>
      <c r="J584" s="82"/>
      <c r="K584" s="73" t="str">
        <f t="shared" si="25"/>
        <v xml:space="preserve"> </v>
      </c>
      <c r="L584" s="83"/>
      <c r="M584" s="45"/>
      <c r="N584" s="57"/>
      <c r="O584" s="57"/>
      <c r="P584" s="60"/>
      <c r="Q584" s="39" t="str">
        <f t="shared" si="26"/>
        <v/>
      </c>
      <c r="R584" s="55"/>
    </row>
    <row r="585" spans="2:18" x14ac:dyDescent="0.2">
      <c r="B585" s="76"/>
      <c r="C585" s="77"/>
      <c r="D585" s="78"/>
      <c r="E585" s="79"/>
      <c r="F585" s="80"/>
      <c r="G585" s="57"/>
      <c r="H585" s="81"/>
      <c r="I585" s="88" t="str">
        <f t="shared" si="27"/>
        <v>janvier</v>
      </c>
      <c r="J585" s="82"/>
      <c r="K585" s="73" t="str">
        <f t="shared" si="25"/>
        <v xml:space="preserve"> </v>
      </c>
      <c r="L585" s="83"/>
      <c r="M585" s="45"/>
      <c r="N585" s="57"/>
      <c r="O585" s="57"/>
      <c r="P585" s="60"/>
      <c r="Q585" s="39" t="str">
        <f t="shared" si="26"/>
        <v/>
      </c>
      <c r="R585" s="55"/>
    </row>
    <row r="586" spans="2:18" x14ac:dyDescent="0.2">
      <c r="B586" s="76"/>
      <c r="C586" s="77"/>
      <c r="D586" s="78"/>
      <c r="E586" s="79"/>
      <c r="F586" s="80"/>
      <c r="G586" s="57"/>
      <c r="H586" s="81"/>
      <c r="I586" s="88" t="str">
        <f t="shared" si="27"/>
        <v>janvier</v>
      </c>
      <c r="J586" s="82"/>
      <c r="K586" s="73" t="str">
        <f t="shared" si="25"/>
        <v xml:space="preserve"> </v>
      </c>
      <c r="L586" s="83"/>
      <c r="M586" s="45"/>
      <c r="N586" s="57"/>
      <c r="O586" s="57"/>
      <c r="P586" s="60"/>
      <c r="Q586" s="39" t="str">
        <f t="shared" si="26"/>
        <v/>
      </c>
      <c r="R586" s="55"/>
    </row>
    <row r="587" spans="2:18" x14ac:dyDescent="0.2">
      <c r="B587" s="76"/>
      <c r="C587" s="77"/>
      <c r="D587" s="78"/>
      <c r="E587" s="79"/>
      <c r="F587" s="80"/>
      <c r="G587" s="57"/>
      <c r="H587" s="81"/>
      <c r="I587" s="88" t="str">
        <f t="shared" si="27"/>
        <v>janvier</v>
      </c>
      <c r="J587" s="82"/>
      <c r="K587" s="73" t="str">
        <f t="shared" si="25"/>
        <v xml:space="preserve"> </v>
      </c>
      <c r="L587" s="83"/>
      <c r="M587" s="45"/>
      <c r="N587" s="57"/>
      <c r="O587" s="57"/>
      <c r="P587" s="60"/>
      <c r="Q587" s="39" t="str">
        <f t="shared" si="26"/>
        <v/>
      </c>
      <c r="R587" s="55"/>
    </row>
    <row r="588" spans="2:18" x14ac:dyDescent="0.2">
      <c r="B588" s="76"/>
      <c r="C588" s="77"/>
      <c r="D588" s="78"/>
      <c r="E588" s="79"/>
      <c r="F588" s="80"/>
      <c r="G588" s="57"/>
      <c r="H588" s="81"/>
      <c r="I588" s="88" t="str">
        <f t="shared" si="27"/>
        <v>janvier</v>
      </c>
      <c r="J588" s="82"/>
      <c r="K588" s="73" t="str">
        <f t="shared" si="25"/>
        <v xml:space="preserve"> </v>
      </c>
      <c r="L588" s="83"/>
      <c r="M588" s="45"/>
      <c r="N588" s="57"/>
      <c r="O588" s="57"/>
      <c r="P588" s="60"/>
      <c r="Q588" s="39" t="str">
        <f t="shared" si="26"/>
        <v/>
      </c>
      <c r="R588" s="55"/>
    </row>
    <row r="589" spans="2:18" x14ac:dyDescent="0.2">
      <c r="B589" s="76"/>
      <c r="C589" s="77"/>
      <c r="D589" s="78"/>
      <c r="E589" s="79"/>
      <c r="F589" s="80"/>
      <c r="G589" s="57"/>
      <c r="H589" s="81"/>
      <c r="I589" s="88" t="str">
        <f t="shared" si="27"/>
        <v>janvier</v>
      </c>
      <c r="J589" s="82"/>
      <c r="K589" s="73" t="str">
        <f t="shared" si="25"/>
        <v xml:space="preserve"> </v>
      </c>
      <c r="L589" s="83"/>
      <c r="M589" s="45"/>
      <c r="N589" s="57"/>
      <c r="O589" s="57"/>
      <c r="P589" s="60"/>
      <c r="Q589" s="39" t="str">
        <f t="shared" si="26"/>
        <v/>
      </c>
      <c r="R589" s="55"/>
    </row>
    <row r="590" spans="2:18" x14ac:dyDescent="0.2">
      <c r="B590" s="76"/>
      <c r="C590" s="77"/>
      <c r="D590" s="78"/>
      <c r="E590" s="79"/>
      <c r="F590" s="80"/>
      <c r="G590" s="57"/>
      <c r="H590" s="81"/>
      <c r="I590" s="88" t="str">
        <f t="shared" si="27"/>
        <v>janvier</v>
      </c>
      <c r="J590" s="82"/>
      <c r="K590" s="73" t="str">
        <f t="shared" si="25"/>
        <v xml:space="preserve"> </v>
      </c>
      <c r="L590" s="83"/>
      <c r="M590" s="45"/>
      <c r="N590" s="57"/>
      <c r="O590" s="57"/>
      <c r="P590" s="60"/>
      <c r="Q590" s="39" t="str">
        <f t="shared" si="26"/>
        <v/>
      </c>
      <c r="R590" s="55"/>
    </row>
    <row r="591" spans="2:18" x14ac:dyDescent="0.2">
      <c r="B591" s="76"/>
      <c r="C591" s="77"/>
      <c r="D591" s="78"/>
      <c r="E591" s="79"/>
      <c r="F591" s="80"/>
      <c r="G591" s="57"/>
      <c r="H591" s="81"/>
      <c r="I591" s="88" t="str">
        <f t="shared" si="27"/>
        <v>janvier</v>
      </c>
      <c r="J591" s="82"/>
      <c r="K591" s="73" t="str">
        <f t="shared" si="25"/>
        <v xml:space="preserve"> </v>
      </c>
      <c r="L591" s="83"/>
      <c r="M591" s="45"/>
      <c r="N591" s="57"/>
      <c r="O591" s="57"/>
      <c r="P591" s="60"/>
      <c r="Q591" s="39" t="str">
        <f t="shared" si="26"/>
        <v/>
      </c>
      <c r="R591" s="55"/>
    </row>
    <row r="592" spans="2:18" x14ac:dyDescent="0.2">
      <c r="B592" s="76"/>
      <c r="C592" s="77"/>
      <c r="D592" s="78"/>
      <c r="E592" s="79"/>
      <c r="F592" s="80"/>
      <c r="G592" s="57"/>
      <c r="H592" s="81"/>
      <c r="I592" s="88" t="str">
        <f t="shared" si="27"/>
        <v>janvier</v>
      </c>
      <c r="J592" s="82"/>
      <c r="K592" s="73" t="str">
        <f t="shared" si="25"/>
        <v xml:space="preserve"> </v>
      </c>
      <c r="L592" s="83"/>
      <c r="M592" s="45"/>
      <c r="N592" s="57"/>
      <c r="O592" s="57"/>
      <c r="P592" s="60"/>
      <c r="Q592" s="39" t="str">
        <f t="shared" si="26"/>
        <v/>
      </c>
      <c r="R592" s="55"/>
    </row>
    <row r="593" spans="2:18" x14ac:dyDescent="0.2">
      <c r="B593" s="76"/>
      <c r="C593" s="77"/>
      <c r="D593" s="78"/>
      <c r="E593" s="79"/>
      <c r="F593" s="80"/>
      <c r="G593" s="57"/>
      <c r="H593" s="81"/>
      <c r="I593" s="88" t="str">
        <f t="shared" si="27"/>
        <v>janvier</v>
      </c>
      <c r="J593" s="82"/>
      <c r="K593" s="73" t="str">
        <f t="shared" si="25"/>
        <v xml:space="preserve"> </v>
      </c>
      <c r="L593" s="83"/>
      <c r="M593" s="45"/>
      <c r="N593" s="57"/>
      <c r="O593" s="57"/>
      <c r="P593" s="60"/>
      <c r="Q593" s="39" t="str">
        <f t="shared" si="26"/>
        <v/>
      </c>
      <c r="R593" s="55"/>
    </row>
    <row r="594" spans="2:18" x14ac:dyDescent="0.2">
      <c r="B594" s="76"/>
      <c r="C594" s="77"/>
      <c r="D594" s="78"/>
      <c r="E594" s="79"/>
      <c r="F594" s="80"/>
      <c r="G594" s="57"/>
      <c r="H594" s="81"/>
      <c r="I594" s="88" t="str">
        <f t="shared" si="27"/>
        <v>janvier</v>
      </c>
      <c r="J594" s="82"/>
      <c r="K594" s="73" t="str">
        <f t="shared" si="25"/>
        <v xml:space="preserve"> </v>
      </c>
      <c r="L594" s="83"/>
      <c r="M594" s="45"/>
      <c r="N594" s="57"/>
      <c r="O594" s="57"/>
      <c r="P594" s="60"/>
      <c r="Q594" s="39" t="str">
        <f t="shared" si="26"/>
        <v/>
      </c>
      <c r="R594" s="55"/>
    </row>
    <row r="595" spans="2:18" x14ac:dyDescent="0.2">
      <c r="B595" s="76"/>
      <c r="C595" s="77"/>
      <c r="D595" s="78"/>
      <c r="E595" s="79"/>
      <c r="F595" s="80"/>
      <c r="G595" s="57"/>
      <c r="H595" s="81"/>
      <c r="I595" s="88" t="str">
        <f t="shared" si="27"/>
        <v>janvier</v>
      </c>
      <c r="J595" s="82"/>
      <c r="K595" s="73" t="str">
        <f t="shared" si="25"/>
        <v xml:space="preserve"> </v>
      </c>
      <c r="L595" s="83"/>
      <c r="M595" s="45"/>
      <c r="N595" s="57"/>
      <c r="O595" s="57"/>
      <c r="P595" s="60"/>
      <c r="Q595" s="39" t="str">
        <f t="shared" si="26"/>
        <v/>
      </c>
      <c r="R595" s="55"/>
    </row>
    <row r="596" spans="2:18" x14ac:dyDescent="0.2">
      <c r="B596" s="76"/>
      <c r="C596" s="77"/>
      <c r="D596" s="78"/>
      <c r="E596" s="79"/>
      <c r="F596" s="80"/>
      <c r="G596" s="57"/>
      <c r="H596" s="81"/>
      <c r="I596" s="88" t="str">
        <f t="shared" si="27"/>
        <v>janvier</v>
      </c>
      <c r="J596" s="82"/>
      <c r="K596" s="73" t="str">
        <f t="shared" si="25"/>
        <v xml:space="preserve"> </v>
      </c>
      <c r="L596" s="83"/>
      <c r="M596" s="45"/>
      <c r="N596" s="57"/>
      <c r="O596" s="57"/>
      <c r="P596" s="60"/>
      <c r="Q596" s="39" t="str">
        <f t="shared" si="26"/>
        <v/>
      </c>
      <c r="R596" s="55"/>
    </row>
    <row r="597" spans="2:18" x14ac:dyDescent="0.2">
      <c r="B597" s="76"/>
      <c r="C597" s="77"/>
      <c r="D597" s="78"/>
      <c r="E597" s="79"/>
      <c r="F597" s="80"/>
      <c r="G597" s="57"/>
      <c r="H597" s="81"/>
      <c r="I597" s="88" t="str">
        <f t="shared" si="27"/>
        <v>janvier</v>
      </c>
      <c r="J597" s="82"/>
      <c r="K597" s="73" t="str">
        <f t="shared" si="25"/>
        <v xml:space="preserve"> </v>
      </c>
      <c r="L597" s="83"/>
      <c r="M597" s="45"/>
      <c r="N597" s="57"/>
      <c r="O597" s="57"/>
      <c r="P597" s="60"/>
      <c r="Q597" s="39" t="str">
        <f t="shared" si="26"/>
        <v/>
      </c>
      <c r="R597" s="55"/>
    </row>
    <row r="598" spans="2:18" x14ac:dyDescent="0.2">
      <c r="B598" s="76"/>
      <c r="C598" s="77"/>
      <c r="D598" s="78"/>
      <c r="E598" s="79"/>
      <c r="F598" s="80"/>
      <c r="G598" s="57"/>
      <c r="H598" s="81"/>
      <c r="I598" s="88" t="str">
        <f t="shared" si="27"/>
        <v>janvier</v>
      </c>
      <c r="J598" s="82"/>
      <c r="K598" s="73" t="str">
        <f t="shared" ref="K598:K623" si="28">IF(G598="A",H598+3,IF(G598="B",H598+5,IF(G598="C",H598+9," ")))</f>
        <v xml:space="preserve"> </v>
      </c>
      <c r="L598" s="83"/>
      <c r="M598" s="45"/>
      <c r="N598" s="57"/>
      <c r="O598" s="57"/>
      <c r="P598" s="60"/>
      <c r="Q598" s="39" t="str">
        <f t="shared" si="26"/>
        <v/>
      </c>
      <c r="R598" s="55"/>
    </row>
    <row r="599" spans="2:18" x14ac:dyDescent="0.2">
      <c r="B599" s="76"/>
      <c r="C599" s="77"/>
      <c r="D599" s="78"/>
      <c r="E599" s="79"/>
      <c r="F599" s="80"/>
      <c r="G599" s="57"/>
      <c r="H599" s="81"/>
      <c r="I599" s="88" t="str">
        <f t="shared" si="27"/>
        <v>janvier</v>
      </c>
      <c r="J599" s="82"/>
      <c r="K599" s="73" t="str">
        <f t="shared" si="28"/>
        <v xml:space="preserve"> </v>
      </c>
      <c r="L599" s="83"/>
      <c r="M599" s="45"/>
      <c r="N599" s="57"/>
      <c r="O599" s="57"/>
      <c r="P599" s="60"/>
      <c r="Q599" s="39" t="str">
        <f t="shared" si="26"/>
        <v/>
      </c>
      <c r="R599" s="55"/>
    </row>
    <row r="600" spans="2:18" x14ac:dyDescent="0.2">
      <c r="B600" s="76"/>
      <c r="C600" s="77"/>
      <c r="D600" s="78"/>
      <c r="E600" s="79"/>
      <c r="F600" s="80"/>
      <c r="G600" s="57"/>
      <c r="H600" s="81"/>
      <c r="I600" s="88" t="str">
        <f t="shared" si="27"/>
        <v>janvier</v>
      </c>
      <c r="J600" s="82"/>
      <c r="K600" s="73" t="str">
        <f t="shared" si="28"/>
        <v xml:space="preserve"> </v>
      </c>
      <c r="L600" s="83"/>
      <c r="M600" s="45"/>
      <c r="N600" s="57"/>
      <c r="O600" s="57"/>
      <c r="P600" s="60"/>
      <c r="Q600" s="39" t="str">
        <f t="shared" si="26"/>
        <v/>
      </c>
      <c r="R600" s="55"/>
    </row>
    <row r="601" spans="2:18" x14ac:dyDescent="0.2">
      <c r="B601" s="76"/>
      <c r="C601" s="77"/>
      <c r="D601" s="78"/>
      <c r="E601" s="79"/>
      <c r="F601" s="80"/>
      <c r="G601" s="57"/>
      <c r="H601" s="81"/>
      <c r="I601" s="88" t="str">
        <f t="shared" si="27"/>
        <v>janvier</v>
      </c>
      <c r="J601" s="82"/>
      <c r="K601" s="73" t="str">
        <f t="shared" si="28"/>
        <v xml:space="preserve"> </v>
      </c>
      <c r="L601" s="83"/>
      <c r="M601" s="45"/>
      <c r="N601" s="57"/>
      <c r="O601" s="57"/>
      <c r="P601" s="60"/>
      <c r="Q601" s="39" t="str">
        <f t="shared" si="26"/>
        <v/>
      </c>
      <c r="R601" s="55"/>
    </row>
    <row r="602" spans="2:18" x14ac:dyDescent="0.2">
      <c r="B602" s="76"/>
      <c r="C602" s="77"/>
      <c r="D602" s="78"/>
      <c r="E602" s="79"/>
      <c r="F602" s="80"/>
      <c r="G602" s="57"/>
      <c r="H602" s="81"/>
      <c r="I602" s="88" t="str">
        <f t="shared" si="27"/>
        <v>janvier</v>
      </c>
      <c r="J602" s="82"/>
      <c r="K602" s="73" t="str">
        <f t="shared" si="28"/>
        <v xml:space="preserve"> </v>
      </c>
      <c r="L602" s="83"/>
      <c r="M602" s="45"/>
      <c r="N602" s="57"/>
      <c r="O602" s="57"/>
      <c r="P602" s="60"/>
      <c r="Q602" s="39" t="str">
        <f t="shared" si="26"/>
        <v/>
      </c>
      <c r="R602" s="55"/>
    </row>
    <row r="603" spans="2:18" x14ac:dyDescent="0.2">
      <c r="B603" s="76"/>
      <c r="C603" s="77"/>
      <c r="D603" s="78"/>
      <c r="E603" s="79"/>
      <c r="F603" s="80"/>
      <c r="G603" s="57"/>
      <c r="H603" s="81"/>
      <c r="I603" s="88" t="str">
        <f t="shared" si="27"/>
        <v>janvier</v>
      </c>
      <c r="J603" s="82"/>
      <c r="K603" s="73" t="str">
        <f t="shared" si="28"/>
        <v xml:space="preserve"> </v>
      </c>
      <c r="L603" s="83"/>
      <c r="M603" s="45"/>
      <c r="N603" s="57"/>
      <c r="O603" s="57"/>
      <c r="P603" s="60"/>
      <c r="Q603" s="39" t="str">
        <f t="shared" si="26"/>
        <v/>
      </c>
      <c r="R603" s="55"/>
    </row>
    <row r="604" spans="2:18" x14ac:dyDescent="0.2">
      <c r="B604" s="76"/>
      <c r="C604" s="77"/>
      <c r="D604" s="78"/>
      <c r="E604" s="79"/>
      <c r="F604" s="80"/>
      <c r="G604" s="57"/>
      <c r="H604" s="81"/>
      <c r="I604" s="88" t="str">
        <f t="shared" si="27"/>
        <v>janvier</v>
      </c>
      <c r="J604" s="82"/>
      <c r="K604" s="73" t="str">
        <f t="shared" si="28"/>
        <v xml:space="preserve"> </v>
      </c>
      <c r="L604" s="83"/>
      <c r="M604" s="45"/>
      <c r="N604" s="57"/>
      <c r="O604" s="57"/>
      <c r="P604" s="60"/>
      <c r="Q604" s="39" t="str">
        <f t="shared" si="26"/>
        <v/>
      </c>
      <c r="R604" s="55"/>
    </row>
    <row r="605" spans="2:18" x14ac:dyDescent="0.2">
      <c r="B605" s="76"/>
      <c r="C605" s="77"/>
      <c r="D605" s="78"/>
      <c r="E605" s="79"/>
      <c r="F605" s="80"/>
      <c r="G605" s="57"/>
      <c r="H605" s="81"/>
      <c r="I605" s="88" t="str">
        <f t="shared" si="27"/>
        <v>janvier</v>
      </c>
      <c r="J605" s="82"/>
      <c r="K605" s="73" t="str">
        <f t="shared" si="28"/>
        <v xml:space="preserve"> </v>
      </c>
      <c r="L605" s="83"/>
      <c r="M605" s="45"/>
      <c r="N605" s="57"/>
      <c r="O605" s="57"/>
      <c r="P605" s="60"/>
      <c r="Q605" s="39" t="str">
        <f t="shared" si="26"/>
        <v/>
      </c>
      <c r="R605" s="55"/>
    </row>
    <row r="606" spans="2:18" x14ac:dyDescent="0.2">
      <c r="B606" s="76"/>
      <c r="C606" s="77"/>
      <c r="D606" s="78"/>
      <c r="E606" s="79"/>
      <c r="F606" s="80"/>
      <c r="G606" s="57"/>
      <c r="H606" s="81"/>
      <c r="I606" s="88" t="str">
        <f t="shared" si="27"/>
        <v>janvier</v>
      </c>
      <c r="J606" s="82"/>
      <c r="K606" s="73" t="str">
        <f t="shared" si="28"/>
        <v xml:space="preserve"> </v>
      </c>
      <c r="L606" s="83"/>
      <c r="M606" s="45"/>
      <c r="N606" s="57"/>
      <c r="O606" s="57"/>
      <c r="P606" s="60"/>
      <c r="Q606" s="39" t="str">
        <f t="shared" si="26"/>
        <v/>
      </c>
      <c r="R606" s="55"/>
    </row>
    <row r="607" spans="2:18" x14ac:dyDescent="0.2">
      <c r="B607" s="76"/>
      <c r="C607" s="77"/>
      <c r="D607" s="78"/>
      <c r="E607" s="79"/>
      <c r="F607" s="80"/>
      <c r="G607" s="57"/>
      <c r="H607" s="81"/>
      <c r="I607" s="88" t="str">
        <f t="shared" si="27"/>
        <v>janvier</v>
      </c>
      <c r="J607" s="82"/>
      <c r="K607" s="73" t="str">
        <f t="shared" si="28"/>
        <v xml:space="preserve"> </v>
      </c>
      <c r="L607" s="83"/>
      <c r="M607" s="45"/>
      <c r="N607" s="57"/>
      <c r="O607" s="57"/>
      <c r="P607" s="60"/>
      <c r="Q607" s="39" t="str">
        <f t="shared" si="26"/>
        <v/>
      </c>
      <c r="R607" s="55"/>
    </row>
    <row r="608" spans="2:18" x14ac:dyDescent="0.2">
      <c r="B608" s="76"/>
      <c r="C608" s="77"/>
      <c r="D608" s="78"/>
      <c r="E608" s="79"/>
      <c r="F608" s="80"/>
      <c r="G608" s="57"/>
      <c r="H608" s="81"/>
      <c r="I608" s="88" t="str">
        <f t="shared" si="27"/>
        <v>janvier</v>
      </c>
      <c r="J608" s="82"/>
      <c r="K608" s="73" t="str">
        <f t="shared" si="28"/>
        <v xml:space="preserve"> </v>
      </c>
      <c r="L608" s="83"/>
      <c r="M608" s="45"/>
      <c r="N608" s="57"/>
      <c r="O608" s="57"/>
      <c r="P608" s="60"/>
      <c r="Q608" s="39" t="str">
        <f t="shared" si="26"/>
        <v/>
      </c>
      <c r="R608" s="55"/>
    </row>
    <row r="609" spans="2:18" x14ac:dyDescent="0.2">
      <c r="B609" s="76"/>
      <c r="C609" s="77"/>
      <c r="D609" s="78"/>
      <c r="E609" s="79"/>
      <c r="F609" s="80"/>
      <c r="G609" s="57"/>
      <c r="H609" s="81"/>
      <c r="I609" s="88" t="str">
        <f t="shared" si="27"/>
        <v>janvier</v>
      </c>
      <c r="J609" s="82"/>
      <c r="K609" s="73" t="str">
        <f t="shared" si="28"/>
        <v xml:space="preserve"> </v>
      </c>
      <c r="L609" s="83"/>
      <c r="M609" s="45"/>
      <c r="N609" s="57"/>
      <c r="O609" s="57"/>
      <c r="P609" s="60"/>
      <c r="Q609" s="39" t="str">
        <f t="shared" si="26"/>
        <v/>
      </c>
      <c r="R609" s="55"/>
    </row>
    <row r="610" spans="2:18" x14ac:dyDescent="0.2">
      <c r="B610" s="76"/>
      <c r="C610" s="77"/>
      <c r="D610" s="78"/>
      <c r="E610" s="79"/>
      <c r="F610" s="80"/>
      <c r="G610" s="57"/>
      <c r="H610" s="81"/>
      <c r="I610" s="88" t="str">
        <f t="shared" si="27"/>
        <v>janvier</v>
      </c>
      <c r="J610" s="82"/>
      <c r="K610" s="73" t="str">
        <f t="shared" si="28"/>
        <v xml:space="preserve"> </v>
      </c>
      <c r="L610" s="83"/>
      <c r="M610" s="45"/>
      <c r="N610" s="57"/>
      <c r="O610" s="57"/>
      <c r="P610" s="60"/>
      <c r="Q610" s="39" t="str">
        <f t="shared" si="26"/>
        <v/>
      </c>
      <c r="R610" s="55"/>
    </row>
    <row r="611" spans="2:18" x14ac:dyDescent="0.2">
      <c r="B611" s="76"/>
      <c r="C611" s="77"/>
      <c r="D611" s="78"/>
      <c r="E611" s="79"/>
      <c r="F611" s="80"/>
      <c r="G611" s="57"/>
      <c r="H611" s="81"/>
      <c r="I611" s="88" t="str">
        <f t="shared" si="27"/>
        <v>janvier</v>
      </c>
      <c r="J611" s="82"/>
      <c r="K611" s="73" t="str">
        <f t="shared" si="28"/>
        <v xml:space="preserve"> </v>
      </c>
      <c r="L611" s="83"/>
      <c r="M611" s="45"/>
      <c r="N611" s="57"/>
      <c r="O611" s="57"/>
      <c r="P611" s="60"/>
      <c r="Q611" s="39" t="str">
        <f t="shared" ref="Q611:Q623" si="29">IF(ISBLANK(F611),"",IF(F611&lt;25,45,IF(F611&lt;49,70,IF(F611&lt;72,95,120))))</f>
        <v/>
      </c>
      <c r="R611" s="55"/>
    </row>
    <row r="612" spans="2:18" x14ac:dyDescent="0.2">
      <c r="B612" s="76"/>
      <c r="C612" s="77"/>
      <c r="D612" s="78"/>
      <c r="E612" s="79"/>
      <c r="F612" s="80"/>
      <c r="G612" s="57"/>
      <c r="H612" s="81"/>
      <c r="I612" s="88" t="str">
        <f t="shared" si="27"/>
        <v>janvier</v>
      </c>
      <c r="J612" s="82"/>
      <c r="K612" s="73" t="str">
        <f t="shared" si="28"/>
        <v xml:space="preserve"> </v>
      </c>
      <c r="L612" s="83"/>
      <c r="M612" s="45"/>
      <c r="N612" s="57"/>
      <c r="O612" s="57"/>
      <c r="P612" s="60"/>
      <c r="Q612" s="39" t="str">
        <f t="shared" si="29"/>
        <v/>
      </c>
      <c r="R612" s="55"/>
    </row>
    <row r="613" spans="2:18" x14ac:dyDescent="0.2">
      <c r="B613" s="76"/>
      <c r="C613" s="77"/>
      <c r="D613" s="78"/>
      <c r="E613" s="79"/>
      <c r="F613" s="80"/>
      <c r="G613" s="57"/>
      <c r="H613" s="81"/>
      <c r="I613" s="88" t="str">
        <f t="shared" si="27"/>
        <v>janvier</v>
      </c>
      <c r="J613" s="82"/>
      <c r="K613" s="73" t="str">
        <f t="shared" si="28"/>
        <v xml:space="preserve"> </v>
      </c>
      <c r="L613" s="83"/>
      <c r="M613" s="45"/>
      <c r="N613" s="57"/>
      <c r="O613" s="57"/>
      <c r="P613" s="60"/>
      <c r="Q613" s="39" t="str">
        <f t="shared" si="29"/>
        <v/>
      </c>
      <c r="R613" s="55"/>
    </row>
    <row r="614" spans="2:18" x14ac:dyDescent="0.2">
      <c r="B614" s="76"/>
      <c r="C614" s="77"/>
      <c r="D614" s="78"/>
      <c r="E614" s="79"/>
      <c r="F614" s="80"/>
      <c r="G614" s="57"/>
      <c r="H614" s="81"/>
      <c r="I614" s="88" t="str">
        <f t="shared" si="27"/>
        <v>janvier</v>
      </c>
      <c r="J614" s="82"/>
      <c r="K614" s="73" t="str">
        <f t="shared" si="28"/>
        <v xml:space="preserve"> </v>
      </c>
      <c r="L614" s="83"/>
      <c r="M614" s="45"/>
      <c r="N614" s="57"/>
      <c r="O614" s="57"/>
      <c r="P614" s="60"/>
      <c r="Q614" s="39" t="str">
        <f t="shared" si="29"/>
        <v/>
      </c>
      <c r="R614" s="55"/>
    </row>
    <row r="615" spans="2:18" x14ac:dyDescent="0.2">
      <c r="B615" s="76"/>
      <c r="C615" s="77"/>
      <c r="D615" s="78"/>
      <c r="E615" s="79"/>
      <c r="F615" s="80"/>
      <c r="G615" s="57"/>
      <c r="H615" s="81"/>
      <c r="I615" s="88" t="str">
        <f t="shared" si="27"/>
        <v>janvier</v>
      </c>
      <c r="J615" s="82"/>
      <c r="K615" s="73" t="str">
        <f t="shared" si="28"/>
        <v xml:space="preserve"> </v>
      </c>
      <c r="L615" s="83"/>
      <c r="M615" s="45"/>
      <c r="N615" s="57"/>
      <c r="O615" s="57"/>
      <c r="P615" s="60"/>
      <c r="Q615" s="39" t="str">
        <f t="shared" si="29"/>
        <v/>
      </c>
      <c r="R615" s="55"/>
    </row>
    <row r="616" spans="2:18" x14ac:dyDescent="0.2">
      <c r="B616" s="76"/>
      <c r="C616" s="77"/>
      <c r="D616" s="78"/>
      <c r="E616" s="79"/>
      <c r="F616" s="80"/>
      <c r="G616" s="57"/>
      <c r="H616" s="81"/>
      <c r="I616" s="88" t="str">
        <f t="shared" si="27"/>
        <v>janvier</v>
      </c>
      <c r="J616" s="82"/>
      <c r="K616" s="73" t="str">
        <f t="shared" si="28"/>
        <v xml:space="preserve"> </v>
      </c>
      <c r="L616" s="83"/>
      <c r="M616" s="45"/>
      <c r="N616" s="57"/>
      <c r="O616" s="57"/>
      <c r="P616" s="60"/>
      <c r="Q616" s="39" t="str">
        <f t="shared" si="29"/>
        <v/>
      </c>
      <c r="R616" s="55"/>
    </row>
    <row r="617" spans="2:18" x14ac:dyDescent="0.2">
      <c r="B617" s="76"/>
      <c r="C617" s="77"/>
      <c r="D617" s="78"/>
      <c r="E617" s="79"/>
      <c r="F617" s="80"/>
      <c r="G617" s="57"/>
      <c r="H617" s="81"/>
      <c r="I617" s="88" t="str">
        <f t="shared" si="27"/>
        <v>janvier</v>
      </c>
      <c r="J617" s="82"/>
      <c r="K617" s="73" t="str">
        <f t="shared" si="28"/>
        <v xml:space="preserve"> </v>
      </c>
      <c r="L617" s="83"/>
      <c r="M617" s="45"/>
      <c r="N617" s="57"/>
      <c r="O617" s="57"/>
      <c r="P617" s="60"/>
      <c r="Q617" s="39" t="str">
        <f t="shared" si="29"/>
        <v/>
      </c>
      <c r="R617" s="55"/>
    </row>
    <row r="618" spans="2:18" x14ac:dyDescent="0.2">
      <c r="B618" s="76"/>
      <c r="C618" s="77"/>
      <c r="D618" s="78"/>
      <c r="E618" s="79"/>
      <c r="F618" s="80"/>
      <c r="G618" s="57"/>
      <c r="H618" s="81"/>
      <c r="I618" s="88" t="str">
        <f t="shared" si="27"/>
        <v>janvier</v>
      </c>
      <c r="J618" s="82"/>
      <c r="K618" s="73" t="str">
        <f t="shared" si="28"/>
        <v xml:space="preserve"> </v>
      </c>
      <c r="L618" s="83"/>
      <c r="M618" s="45"/>
      <c r="N618" s="57"/>
      <c r="O618" s="57"/>
      <c r="P618" s="60"/>
      <c r="Q618" s="39" t="str">
        <f t="shared" si="29"/>
        <v/>
      </c>
      <c r="R618" s="55"/>
    </row>
    <row r="619" spans="2:18" x14ac:dyDescent="0.2">
      <c r="B619" s="76"/>
      <c r="C619" s="77"/>
      <c r="D619" s="78"/>
      <c r="E619" s="79"/>
      <c r="F619" s="80"/>
      <c r="G619" s="57"/>
      <c r="H619" s="81"/>
      <c r="I619" s="88" t="str">
        <f t="shared" si="27"/>
        <v>janvier</v>
      </c>
      <c r="J619" s="82"/>
      <c r="K619" s="73" t="str">
        <f t="shared" si="28"/>
        <v xml:space="preserve"> </v>
      </c>
      <c r="L619" s="83"/>
      <c r="M619" s="45"/>
      <c r="N619" s="57"/>
      <c r="O619" s="57"/>
      <c r="P619" s="60"/>
      <c r="Q619" s="39" t="str">
        <f t="shared" si="29"/>
        <v/>
      </c>
      <c r="R619" s="55"/>
    </row>
    <row r="620" spans="2:18" x14ac:dyDescent="0.2">
      <c r="B620" s="76"/>
      <c r="C620" s="77"/>
      <c r="D620" s="78"/>
      <c r="E620" s="79"/>
      <c r="F620" s="80"/>
      <c r="G620" s="57"/>
      <c r="H620" s="81"/>
      <c r="I620" s="88" t="str">
        <f t="shared" si="27"/>
        <v>janvier</v>
      </c>
      <c r="J620" s="82"/>
      <c r="K620" s="73" t="str">
        <f t="shared" si="28"/>
        <v xml:space="preserve"> </v>
      </c>
      <c r="L620" s="83"/>
      <c r="M620" s="45"/>
      <c r="N620" s="57"/>
      <c r="O620" s="57"/>
      <c r="P620" s="60"/>
      <c r="Q620" s="39" t="str">
        <f t="shared" si="29"/>
        <v/>
      </c>
      <c r="R620" s="55"/>
    </row>
    <row r="621" spans="2:18" x14ac:dyDescent="0.2">
      <c r="B621" s="76"/>
      <c r="C621" s="77"/>
      <c r="D621" s="78"/>
      <c r="E621" s="79"/>
      <c r="F621" s="80"/>
      <c r="G621" s="57"/>
      <c r="H621" s="81"/>
      <c r="I621" s="88" t="str">
        <f t="shared" si="27"/>
        <v>janvier</v>
      </c>
      <c r="J621" s="82"/>
      <c r="K621" s="73" t="str">
        <f t="shared" si="28"/>
        <v xml:space="preserve"> </v>
      </c>
      <c r="L621" s="83"/>
      <c r="M621" s="45"/>
      <c r="N621" s="57"/>
      <c r="O621" s="57"/>
      <c r="P621" s="60"/>
      <c r="Q621" s="39" t="str">
        <f t="shared" si="29"/>
        <v/>
      </c>
      <c r="R621" s="55"/>
    </row>
    <row r="622" spans="2:18" x14ac:dyDescent="0.2">
      <c r="B622" s="76"/>
      <c r="C622" s="77"/>
      <c r="D622" s="78"/>
      <c r="E622" s="79"/>
      <c r="F622" s="80"/>
      <c r="G622" s="57"/>
      <c r="H622" s="81"/>
      <c r="I622" s="88" t="str">
        <f t="shared" si="27"/>
        <v>janvier</v>
      </c>
      <c r="J622" s="82"/>
      <c r="K622" s="73" t="str">
        <f t="shared" si="28"/>
        <v xml:space="preserve"> </v>
      </c>
      <c r="L622" s="83"/>
      <c r="M622" s="45"/>
      <c r="N622" s="57"/>
      <c r="O622" s="57"/>
      <c r="P622" s="60"/>
      <c r="Q622" s="39" t="str">
        <f t="shared" si="29"/>
        <v/>
      </c>
      <c r="R622" s="55"/>
    </row>
    <row r="623" spans="2:18" x14ac:dyDescent="0.2">
      <c r="B623" s="76"/>
      <c r="C623" s="77"/>
      <c r="D623" s="78"/>
      <c r="E623" s="79"/>
      <c r="F623" s="80"/>
      <c r="G623" s="57"/>
      <c r="H623" s="81"/>
      <c r="I623" s="88" t="str">
        <f t="shared" si="27"/>
        <v>janvier</v>
      </c>
      <c r="J623" s="82"/>
      <c r="K623" s="73" t="str">
        <f t="shared" si="28"/>
        <v xml:space="preserve"> </v>
      </c>
      <c r="L623" s="83"/>
      <c r="M623" s="45"/>
      <c r="N623" s="57"/>
      <c r="O623" s="57"/>
      <c r="P623" s="60"/>
      <c r="Q623" s="39" t="str">
        <f t="shared" si="29"/>
        <v/>
      </c>
      <c r="R623" s="55"/>
    </row>
  </sheetData>
  <autoFilter ref="B3:R623"/>
  <mergeCells count="3">
    <mergeCell ref="A2:K2"/>
    <mergeCell ref="M2:P2"/>
    <mergeCell ref="Q2:R2"/>
  </mergeCells>
  <conditionalFormatting sqref="M4:M341 M343:M354 M356:M364 M367 M369:M381 M383 M385:M394 M396:M402 M417:M418 M422 M424:M429 M406:M407 M443:M444 M439:M441 M435:M437 M446:M474 M476 M515:M525 M495:M513 M478:M493 M409:M415 M527:M537 M540:M1048576">
    <cfRule type="expression" dxfId="120" priority="115">
      <formula>K4&lt;M4</formula>
    </cfRule>
  </conditionalFormatting>
  <conditionalFormatting sqref="M402 M406:M407 M409:M415">
    <cfRule type="expression" dxfId="119" priority="114">
      <formula>K402&lt;M402</formula>
    </cfRule>
  </conditionalFormatting>
  <conditionalFormatting sqref="M134:M136">
    <cfRule type="expression" dxfId="118" priority="113">
      <formula>K134&lt;M134</formula>
    </cfRule>
  </conditionalFormatting>
  <conditionalFormatting sqref="M151">
    <cfRule type="expression" dxfId="117" priority="112">
      <formula>K151&lt;M151</formula>
    </cfRule>
  </conditionalFormatting>
  <conditionalFormatting sqref="M143">
    <cfRule type="expression" dxfId="116" priority="111">
      <formula>K143&lt;M143</formula>
    </cfRule>
  </conditionalFormatting>
  <conditionalFormatting sqref="M236">
    <cfRule type="expression" dxfId="115" priority="110">
      <formula>K236&lt;M236</formula>
    </cfRule>
  </conditionalFormatting>
  <conditionalFormatting sqref="M237">
    <cfRule type="expression" dxfId="114" priority="109">
      <formula>K237&lt;M237</formula>
    </cfRule>
  </conditionalFormatting>
  <conditionalFormatting sqref="M235">
    <cfRule type="expression" dxfId="113" priority="108">
      <formula>K235&lt;M235</formula>
    </cfRule>
  </conditionalFormatting>
  <conditionalFormatting sqref="M234">
    <cfRule type="expression" dxfId="112" priority="107">
      <formula>K234&lt;M234</formula>
    </cfRule>
  </conditionalFormatting>
  <conditionalFormatting sqref="M238">
    <cfRule type="expression" dxfId="111" priority="106">
      <formula>K238&lt;M238</formula>
    </cfRule>
  </conditionalFormatting>
  <conditionalFormatting sqref="M240">
    <cfRule type="expression" dxfId="110" priority="105">
      <formula>K240&lt;M240</formula>
    </cfRule>
  </conditionalFormatting>
  <conditionalFormatting sqref="M278">
    <cfRule type="expression" dxfId="109" priority="104">
      <formula>K278&lt;M278</formula>
    </cfRule>
  </conditionalFormatting>
  <conditionalFormatting sqref="B283:D286 F283:H286 L274:L298 B287:H316 B317:E319 H317:H319 B320:H332 D333:G333 B333:C335 L321:L333 K274:K390 B347:C348 J269:L273 J263:K268 J274:J333 B4:H282 J4:L262">
    <cfRule type="expression" dxfId="108" priority="102">
      <formula>$L4="OK"</formula>
    </cfRule>
  </conditionalFormatting>
  <conditionalFormatting sqref="L274:L288 K274:K390 J269:L273 J263:K268 J274:J278 B4:H278 J4:L262">
    <cfRule type="expression" dxfId="107" priority="103">
      <formula>$K4&lt;$S$1</formula>
    </cfRule>
  </conditionalFormatting>
  <conditionalFormatting sqref="B279:C279">
    <cfRule type="expression" dxfId="106" priority="101">
      <formula>$K279&lt;$S$1</formula>
    </cfRule>
  </conditionalFormatting>
  <conditionalFormatting sqref="E279">
    <cfRule type="expression" dxfId="105" priority="100">
      <formula>$K279&lt;$S$1</formula>
    </cfRule>
  </conditionalFormatting>
  <conditionalFormatting sqref="E280:E282">
    <cfRule type="expression" dxfId="104" priority="99">
      <formula>$K280&lt;$S$1</formula>
    </cfRule>
  </conditionalFormatting>
  <conditionalFormatting sqref="E283:E286">
    <cfRule type="expression" dxfId="103" priority="98">
      <formula>$L283="OK"</formula>
    </cfRule>
  </conditionalFormatting>
  <conditionalFormatting sqref="E283:E286">
    <cfRule type="expression" dxfId="102" priority="97">
      <formula>$K283&lt;$S$1</formula>
    </cfRule>
  </conditionalFormatting>
  <conditionalFormatting sqref="E287:E289">
    <cfRule type="expression" dxfId="101" priority="96">
      <formula>$K287&lt;$S$1</formula>
    </cfRule>
  </conditionalFormatting>
  <conditionalFormatting sqref="M265:M266">
    <cfRule type="expression" dxfId="100" priority="95">
      <formula>K265&lt;M265</formula>
    </cfRule>
  </conditionalFormatting>
  <conditionalFormatting sqref="L265:L266">
    <cfRule type="expression" dxfId="99" priority="93">
      <formula>$L265="OK"</formula>
    </cfRule>
  </conditionalFormatting>
  <conditionalFormatting sqref="L265:L266">
    <cfRule type="expression" dxfId="98" priority="94">
      <formula>$K265&lt;$S$1</formula>
    </cfRule>
  </conditionalFormatting>
  <conditionalFormatting sqref="M263">
    <cfRule type="expression" dxfId="97" priority="92">
      <formula>K263&lt;M263</formula>
    </cfRule>
  </conditionalFormatting>
  <conditionalFormatting sqref="L263">
    <cfRule type="expression" dxfId="96" priority="90">
      <formula>$L263="OK"</formula>
    </cfRule>
  </conditionalFormatting>
  <conditionalFormatting sqref="L263">
    <cfRule type="expression" dxfId="95" priority="91">
      <formula>$K263&lt;$S$1</formula>
    </cfRule>
  </conditionalFormatting>
  <conditionalFormatting sqref="M267">
    <cfRule type="expression" dxfId="94" priority="89">
      <formula>K267&lt;M267</formula>
    </cfRule>
  </conditionalFormatting>
  <conditionalFormatting sqref="L267">
    <cfRule type="expression" dxfId="93" priority="87">
      <formula>$L267="OK"</formula>
    </cfRule>
  </conditionalFormatting>
  <conditionalFormatting sqref="L267">
    <cfRule type="expression" dxfId="92" priority="88">
      <formula>$K267&lt;$S$1</formula>
    </cfRule>
  </conditionalFormatting>
  <conditionalFormatting sqref="M268">
    <cfRule type="expression" dxfId="91" priority="86">
      <formula>K268&lt;M268</formula>
    </cfRule>
  </conditionalFormatting>
  <conditionalFormatting sqref="L268">
    <cfRule type="expression" dxfId="90" priority="84">
      <formula>$L268="OK"</formula>
    </cfRule>
  </conditionalFormatting>
  <conditionalFormatting sqref="L268">
    <cfRule type="expression" dxfId="89" priority="85">
      <formula>$K268&lt;$S$1</formula>
    </cfRule>
  </conditionalFormatting>
  <conditionalFormatting sqref="L264">
    <cfRule type="expression" dxfId="88" priority="82">
      <formula>$L264="OK"</formula>
    </cfRule>
  </conditionalFormatting>
  <conditionalFormatting sqref="L264">
    <cfRule type="expression" dxfId="87" priority="83">
      <formula>$K264&lt;$S$1</formula>
    </cfRule>
  </conditionalFormatting>
  <conditionalFormatting sqref="L282:L283">
    <cfRule type="expression" dxfId="86" priority="81">
      <formula>$K282&lt;$S$1</formula>
    </cfRule>
  </conditionalFormatting>
  <conditionalFormatting sqref="L287">
    <cfRule type="expression" dxfId="85" priority="80">
      <formula>$K287&lt;$S$1</formula>
    </cfRule>
  </conditionalFormatting>
  <conditionalFormatting sqref="L282:L283">
    <cfRule type="expression" dxfId="84" priority="79">
      <formula>$K282&lt;$S$1</formula>
    </cfRule>
  </conditionalFormatting>
  <conditionalFormatting sqref="L287">
    <cfRule type="expression" dxfId="83" priority="78">
      <formula>$K287&lt;$S$1</formula>
    </cfRule>
  </conditionalFormatting>
  <conditionalFormatting sqref="E294:E297">
    <cfRule type="expression" dxfId="82" priority="77">
      <formula>$K294&lt;$S$1</formula>
    </cfRule>
  </conditionalFormatting>
  <conditionalFormatting sqref="L279">
    <cfRule type="expression" dxfId="81" priority="76">
      <formula>$K279&lt;$S$1</formula>
    </cfRule>
  </conditionalFormatting>
  <conditionalFormatting sqref="M299:M302">
    <cfRule type="expression" dxfId="80" priority="75">
      <formula>K299&lt;M299</formula>
    </cfRule>
  </conditionalFormatting>
  <conditionalFormatting sqref="L299:L302">
    <cfRule type="expression" dxfId="79" priority="74">
      <formula>$L299="OK"</formula>
    </cfRule>
  </conditionalFormatting>
  <conditionalFormatting sqref="F317:G318">
    <cfRule type="expression" dxfId="78" priority="73">
      <formula>$L317="OK"</formula>
    </cfRule>
  </conditionalFormatting>
  <conditionalFormatting sqref="F319:G319">
    <cfRule type="expression" dxfId="77" priority="72">
      <formula>$L319="OK"</formula>
    </cfRule>
  </conditionalFormatting>
  <conditionalFormatting sqref="L320">
    <cfRule type="expression" dxfId="76" priority="71">
      <formula>$L320="OK"</formula>
    </cfRule>
  </conditionalFormatting>
  <conditionalFormatting sqref="L303:L307">
    <cfRule type="expression" dxfId="75" priority="70">
      <formula>$L303="OK"</formula>
    </cfRule>
  </conditionalFormatting>
  <conditionalFormatting sqref="H333:H335">
    <cfRule type="expression" dxfId="74" priority="69">
      <formula>$L333="OK"</formula>
    </cfRule>
  </conditionalFormatting>
  <conditionalFormatting sqref="L315:L319">
    <cfRule type="expression" dxfId="73" priority="68">
      <formula>$L315="OK"</formula>
    </cfRule>
  </conditionalFormatting>
  <conditionalFormatting sqref="L308:L312">
    <cfRule type="expression" dxfId="72" priority="67">
      <formula>$L308="OK"</formula>
    </cfRule>
  </conditionalFormatting>
  <conditionalFormatting sqref="L313">
    <cfRule type="expression" dxfId="71" priority="66">
      <formula>$L313="OK"</formula>
    </cfRule>
  </conditionalFormatting>
  <conditionalFormatting sqref="L314">
    <cfRule type="expression" dxfId="70" priority="65">
      <formula>$L314="OK"</formula>
    </cfRule>
  </conditionalFormatting>
  <conditionalFormatting sqref="C348:C351">
    <cfRule type="expression" dxfId="69" priority="64">
      <formula>$L348="OK"</formula>
    </cfRule>
  </conditionalFormatting>
  <conditionalFormatting sqref="K348">
    <cfRule type="expression" dxfId="68" priority="62">
      <formula>$L348="OK"</formula>
    </cfRule>
  </conditionalFormatting>
  <conditionalFormatting sqref="K348">
    <cfRule type="expression" dxfId="67" priority="63">
      <formula>$K348&lt;$S$1</formula>
    </cfRule>
  </conditionalFormatting>
  <conditionalFormatting sqref="K347">
    <cfRule type="expression" dxfId="66" priority="60">
      <formula>$L347="OK"</formula>
    </cfRule>
  </conditionalFormatting>
  <conditionalFormatting sqref="K347">
    <cfRule type="expression" dxfId="65" priority="61">
      <formula>$K347&lt;$S$1</formula>
    </cfRule>
  </conditionalFormatting>
  <conditionalFormatting sqref="H347">
    <cfRule type="expression" dxfId="64" priority="59">
      <formula>$L347="OK"</formula>
    </cfRule>
  </conditionalFormatting>
  <conditionalFormatting sqref="L334">
    <cfRule type="expression" dxfId="63" priority="58">
      <formula>$L334="OK"</formula>
    </cfRule>
  </conditionalFormatting>
  <conditionalFormatting sqref="H348:H350">
    <cfRule type="expression" dxfId="62" priority="57">
      <formula>$L348="OK"</formula>
    </cfRule>
  </conditionalFormatting>
  <conditionalFormatting sqref="L351">
    <cfRule type="expression" dxfId="61" priority="56">
      <formula>$L351="OK"</formula>
    </cfRule>
  </conditionalFormatting>
  <conditionalFormatting sqref="L345:L347">
    <cfRule type="expression" dxfId="60" priority="55">
      <formula>$L345="OK"</formula>
    </cfRule>
  </conditionalFormatting>
  <conditionalFormatting sqref="L335">
    <cfRule type="expression" dxfId="59" priority="54">
      <formula>$L335="OK"</formula>
    </cfRule>
  </conditionalFormatting>
  <conditionalFormatting sqref="L336">
    <cfRule type="expression" dxfId="58" priority="53">
      <formula>$L336="OK"</formula>
    </cfRule>
  </conditionalFormatting>
  <conditionalFormatting sqref="L338">
    <cfRule type="expression" dxfId="57" priority="52">
      <formula>$L338="OK"</formula>
    </cfRule>
  </conditionalFormatting>
  <conditionalFormatting sqref="L340">
    <cfRule type="expression" dxfId="56" priority="51">
      <formula>$L340="OK"</formula>
    </cfRule>
  </conditionalFormatting>
  <conditionalFormatting sqref="L341">
    <cfRule type="expression" dxfId="55" priority="50">
      <formula>$L341="OK"</formula>
    </cfRule>
  </conditionalFormatting>
  <conditionalFormatting sqref="L337">
    <cfRule type="expression" dxfId="54" priority="49">
      <formula>$L337="OK"</formula>
    </cfRule>
  </conditionalFormatting>
  <conditionalFormatting sqref="L348:L350">
    <cfRule type="expression" dxfId="53" priority="48">
      <formula>$L348="OK"</formula>
    </cfRule>
  </conditionalFormatting>
  <conditionalFormatting sqref="L344">
    <cfRule type="expression" dxfId="52" priority="47">
      <formula>$L344="OK"</formula>
    </cfRule>
  </conditionalFormatting>
  <conditionalFormatting sqref="L352:L354">
    <cfRule type="expression" dxfId="51" priority="46">
      <formula>$L352="OK"</formula>
    </cfRule>
  </conditionalFormatting>
  <conditionalFormatting sqref="M342">
    <cfRule type="expression" dxfId="50" priority="45">
      <formula>K342&lt;M342</formula>
    </cfRule>
  </conditionalFormatting>
  <conditionalFormatting sqref="L342">
    <cfRule type="expression" dxfId="49" priority="44">
      <formula>$L342="OK"</formula>
    </cfRule>
  </conditionalFormatting>
  <conditionalFormatting sqref="L356">
    <cfRule type="expression" dxfId="48" priority="43">
      <formula>$L356="OK"</formula>
    </cfRule>
  </conditionalFormatting>
  <conditionalFormatting sqref="L339">
    <cfRule type="expression" dxfId="47" priority="42">
      <formula>$L339="OK"</formula>
    </cfRule>
  </conditionalFormatting>
  <conditionalFormatting sqref="L343">
    <cfRule type="expression" dxfId="46" priority="41">
      <formula>$L343="OK"</formula>
    </cfRule>
  </conditionalFormatting>
  <conditionalFormatting sqref="L357:L362">
    <cfRule type="expression" dxfId="45" priority="40">
      <formula>$L357="OK"</formula>
    </cfRule>
  </conditionalFormatting>
  <conditionalFormatting sqref="M355">
    <cfRule type="expression" dxfId="44" priority="39">
      <formula>K355&lt;M355</formula>
    </cfRule>
  </conditionalFormatting>
  <conditionalFormatting sqref="L355">
    <cfRule type="expression" dxfId="43" priority="38">
      <formula>$L355="OK"</formula>
    </cfRule>
  </conditionalFormatting>
  <conditionalFormatting sqref="L367">
    <cfRule type="expression" dxfId="42" priority="37">
      <formula>$L367="OK"</formula>
    </cfRule>
  </conditionalFormatting>
  <conditionalFormatting sqref="L369">
    <cfRule type="expression" dxfId="41" priority="36">
      <formula>$L369="OK"</formula>
    </cfRule>
  </conditionalFormatting>
  <conditionalFormatting sqref="M365">
    <cfRule type="expression" dxfId="40" priority="35">
      <formula>K365&lt;M365</formula>
    </cfRule>
  </conditionalFormatting>
  <conditionalFormatting sqref="L365">
    <cfRule type="expression" dxfId="39" priority="34">
      <formula>$L365="OK"</formula>
    </cfRule>
  </conditionalFormatting>
  <conditionalFormatting sqref="M366">
    <cfRule type="expression" dxfId="38" priority="33">
      <formula>K366&lt;M366</formula>
    </cfRule>
  </conditionalFormatting>
  <conditionalFormatting sqref="L366">
    <cfRule type="expression" dxfId="37" priority="32">
      <formula>$L366="OK"</formula>
    </cfRule>
  </conditionalFormatting>
  <conditionalFormatting sqref="M368">
    <cfRule type="expression" dxfId="36" priority="31">
      <formula>K368&lt;M368</formula>
    </cfRule>
  </conditionalFormatting>
  <conditionalFormatting sqref="L368">
    <cfRule type="expression" dxfId="35" priority="30">
      <formula>$L368="OK"</formula>
    </cfRule>
  </conditionalFormatting>
  <conditionalFormatting sqref="L363:L364">
    <cfRule type="expression" dxfId="34" priority="29">
      <formula>$L363="OK"</formula>
    </cfRule>
  </conditionalFormatting>
  <conditionalFormatting sqref="M384">
    <cfRule type="expression" dxfId="33" priority="28">
      <formula>K384&lt;M384</formula>
    </cfRule>
  </conditionalFormatting>
  <conditionalFormatting sqref="M382">
    <cfRule type="expression" dxfId="32" priority="27">
      <formula>K382&lt;M382</formula>
    </cfRule>
  </conditionalFormatting>
  <conditionalFormatting sqref="M395">
    <cfRule type="expression" dxfId="31" priority="26">
      <formula>K395&lt;M395</formula>
    </cfRule>
  </conditionalFormatting>
  <conditionalFormatting sqref="M403:M404">
    <cfRule type="expression" dxfId="30" priority="25">
      <formula>K403&lt;M403</formula>
    </cfRule>
  </conditionalFormatting>
  <conditionalFormatting sqref="M403:M404">
    <cfRule type="expression" dxfId="29" priority="24">
      <formula>K403&lt;M403</formula>
    </cfRule>
  </conditionalFormatting>
  <conditionalFormatting sqref="M405">
    <cfRule type="expression" dxfId="28" priority="23">
      <formula>K405&lt;M405</formula>
    </cfRule>
  </conditionalFormatting>
  <conditionalFormatting sqref="M405">
    <cfRule type="expression" dxfId="27" priority="22">
      <formula>K405&lt;M405</formula>
    </cfRule>
  </conditionalFormatting>
  <conditionalFormatting sqref="M408">
    <cfRule type="expression" dxfId="26" priority="21">
      <formula>K408&lt;M408</formula>
    </cfRule>
  </conditionalFormatting>
  <conditionalFormatting sqref="M408">
    <cfRule type="expression" dxfId="25" priority="20">
      <formula>K408&lt;M408</formula>
    </cfRule>
  </conditionalFormatting>
  <conditionalFormatting sqref="M416">
    <cfRule type="expression" dxfId="24" priority="116">
      <formula>K419&lt;M416</formula>
    </cfRule>
  </conditionalFormatting>
  <conditionalFormatting sqref="M419">
    <cfRule type="expression" dxfId="23" priority="19">
      <formula>K422&lt;M419</formula>
    </cfRule>
  </conditionalFormatting>
  <conditionalFormatting sqref="M420">
    <cfRule type="expression" dxfId="22" priority="18">
      <formula>K423&lt;M420</formula>
    </cfRule>
  </conditionalFormatting>
  <conditionalFormatting sqref="M423">
    <cfRule type="expression" dxfId="21" priority="17">
      <formula>K426&lt;M423</formula>
    </cfRule>
  </conditionalFormatting>
  <conditionalFormatting sqref="M421">
    <cfRule type="expression" dxfId="20" priority="16">
      <formula>K424&lt;M421</formula>
    </cfRule>
  </conditionalFormatting>
  <conditionalFormatting sqref="M442">
    <cfRule type="expression" dxfId="19" priority="15">
      <formula>K442&lt;M442</formula>
    </cfRule>
  </conditionalFormatting>
  <conditionalFormatting sqref="M438">
    <cfRule type="expression" dxfId="18" priority="14">
      <formula>K438&lt;M438</formula>
    </cfRule>
  </conditionalFormatting>
  <conditionalFormatting sqref="M434">
    <cfRule type="expression" dxfId="17" priority="13">
      <formula>K434&lt;M434</formula>
    </cfRule>
  </conditionalFormatting>
  <conditionalFormatting sqref="M431:M432">
    <cfRule type="expression" dxfId="16" priority="12">
      <formula>K431&lt;M431</formula>
    </cfRule>
  </conditionalFormatting>
  <conditionalFormatting sqref="M433">
    <cfRule type="expression" dxfId="15" priority="11">
      <formula>K433&lt;M433</formula>
    </cfRule>
  </conditionalFormatting>
  <conditionalFormatting sqref="M445">
    <cfRule type="expression" dxfId="14" priority="10">
      <formula>K445&lt;M445</formula>
    </cfRule>
  </conditionalFormatting>
  <conditionalFormatting sqref="M430">
    <cfRule type="expression" dxfId="13" priority="9">
      <formula>K430&lt;M430</formula>
    </cfRule>
  </conditionalFormatting>
  <conditionalFormatting sqref="M475">
    <cfRule type="expression" dxfId="12" priority="8">
      <formula>K475&lt;M475</formula>
    </cfRule>
  </conditionalFormatting>
  <conditionalFormatting sqref="M477">
    <cfRule type="expression" dxfId="11" priority="7">
      <formula>K477&lt;M477</formula>
    </cfRule>
  </conditionalFormatting>
  <conditionalFormatting sqref="M514">
    <cfRule type="expression" dxfId="10" priority="6">
      <formula>K514&lt;M514</formula>
    </cfRule>
  </conditionalFormatting>
  <conditionalFormatting sqref="M526">
    <cfRule type="expression" dxfId="9" priority="5">
      <formula>K526&lt;M526</formula>
    </cfRule>
  </conditionalFormatting>
  <conditionalFormatting sqref="M539">
    <cfRule type="expression" dxfId="8" priority="4">
      <formula>K539&lt;M539</formula>
    </cfRule>
  </conditionalFormatting>
  <conditionalFormatting sqref="M538">
    <cfRule type="expression" dxfId="7" priority="3">
      <formula>K538&lt;M538</formula>
    </cfRule>
  </conditionalFormatting>
  <conditionalFormatting sqref="I4:I623">
    <cfRule type="expression" dxfId="6" priority="1">
      <formula>$L4="OK"</formula>
    </cfRule>
  </conditionalFormatting>
  <conditionalFormatting sqref="I4:I623">
    <cfRule type="expression" dxfId="5" priority="2">
      <formula>$K4&lt;$S$1</formula>
    </cfRule>
  </conditionalFormatting>
  <dataValidations disablePrompts="1" count="1">
    <dataValidation type="list" allowBlank="1" showInputMessage="1" showErrorMessage="1" sqref="G261:G387 G402:G559">
      <formula1>"A,B,C"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pane ySplit="9" topLeftCell="A10" activePane="bottomLeft" state="frozen"/>
      <selection pane="bottomLeft" activeCell="Q18" sqref="Q18"/>
    </sheetView>
  </sheetViews>
  <sheetFormatPr baseColWidth="10" defaultRowHeight="15" x14ac:dyDescent="0.25"/>
  <cols>
    <col min="1" max="1" width="15.28515625" customWidth="1"/>
    <col min="7" max="7" width="14.5703125" customWidth="1"/>
    <col min="8" max="8" width="6.42578125" customWidth="1"/>
  </cols>
  <sheetData>
    <row r="1" spans="1:23" ht="15" customHeight="1" x14ac:dyDescent="0.25">
      <c r="A1" s="133" t="s">
        <v>1130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38.2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6.7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23" ht="15" customHeight="1" x14ac:dyDescent="0.25">
      <c r="A4" s="135" t="s">
        <v>1131</v>
      </c>
      <c r="B4" s="135"/>
      <c r="C4" s="135"/>
      <c r="D4" s="135"/>
      <c r="E4" s="135"/>
      <c r="F4" s="135"/>
      <c r="G4" s="135"/>
      <c r="H4" s="93"/>
      <c r="I4" s="135" t="s">
        <v>1132</v>
      </c>
      <c r="J4" s="135"/>
      <c r="K4" s="135"/>
      <c r="L4" s="135"/>
      <c r="M4" s="135"/>
      <c r="N4" s="135"/>
      <c r="O4" s="135"/>
    </row>
    <row r="5" spans="1:23" ht="15" customHeight="1" x14ac:dyDescent="0.25">
      <c r="A5" s="135"/>
      <c r="B5" s="135"/>
      <c r="C5" s="135"/>
      <c r="D5" s="135"/>
      <c r="E5" s="135"/>
      <c r="F5" s="135"/>
      <c r="G5" s="135"/>
      <c r="H5" s="93"/>
      <c r="I5" s="135"/>
      <c r="J5" s="135"/>
      <c r="K5" s="135"/>
      <c r="L5" s="135"/>
      <c r="M5" s="135"/>
      <c r="N5" s="135"/>
      <c r="O5" s="135"/>
    </row>
    <row r="6" spans="1:23" ht="6" customHeight="1" thickBot="1" x14ac:dyDescent="0.3">
      <c r="A6" s="94"/>
      <c r="B6" s="94"/>
      <c r="C6" s="94"/>
      <c r="D6" s="94"/>
      <c r="E6" s="94"/>
      <c r="F6" s="94"/>
      <c r="G6" s="94"/>
      <c r="H6" s="95"/>
      <c r="I6" s="94"/>
      <c r="J6" s="94"/>
      <c r="K6" s="94"/>
      <c r="L6" s="94"/>
      <c r="M6" s="94"/>
      <c r="N6" s="94"/>
      <c r="O6" s="94"/>
    </row>
    <row r="7" spans="1:23" ht="15.75" thickBot="1" x14ac:dyDescent="0.3">
      <c r="A7" s="136" t="s">
        <v>1133</v>
      </c>
      <c r="B7" s="137" t="s">
        <v>1134</v>
      </c>
      <c r="C7" s="137"/>
      <c r="D7" s="96"/>
      <c r="E7" s="138" t="s">
        <v>1135</v>
      </c>
      <c r="F7" s="139"/>
      <c r="G7" s="97" t="s">
        <v>1136</v>
      </c>
      <c r="J7" s="140"/>
      <c r="K7" s="140"/>
      <c r="L7" s="140"/>
      <c r="M7" s="140"/>
      <c r="N7" s="140"/>
    </row>
    <row r="8" spans="1:23" x14ac:dyDescent="0.25">
      <c r="A8" s="136"/>
      <c r="B8" s="141" t="s">
        <v>1137</v>
      </c>
      <c r="C8" s="141"/>
      <c r="D8" s="95"/>
      <c r="E8" s="95"/>
      <c r="F8" s="95"/>
    </row>
    <row r="9" spans="1:23" x14ac:dyDescent="0.25">
      <c r="A9" s="136"/>
      <c r="B9" s="142" t="s">
        <v>1138</v>
      </c>
      <c r="C9" s="142"/>
      <c r="D9" s="95"/>
      <c r="E9" s="95"/>
      <c r="F9" s="95"/>
      <c r="Q9" s="93"/>
      <c r="R9" s="93"/>
      <c r="S9" s="93"/>
      <c r="T9" s="93"/>
      <c r="U9" s="93"/>
      <c r="V9" s="93"/>
    </row>
    <row r="11" spans="1:23" ht="15" customHeight="1" x14ac:dyDescent="0.25">
      <c r="A11" s="127">
        <v>2016</v>
      </c>
      <c r="B11" s="127"/>
      <c r="C11" s="127"/>
      <c r="D11" s="127"/>
      <c r="E11" s="127"/>
      <c r="F11" s="127"/>
      <c r="G11" s="127"/>
      <c r="I11" s="127">
        <v>2016</v>
      </c>
      <c r="J11" s="127"/>
      <c r="K11" s="127"/>
      <c r="L11" s="127"/>
      <c r="M11" s="127"/>
      <c r="N11" s="127"/>
      <c r="O11" s="127"/>
    </row>
    <row r="12" spans="1:23" ht="15" customHeight="1" x14ac:dyDescent="0.25">
      <c r="A12" s="127"/>
      <c r="B12" s="127"/>
      <c r="C12" s="127"/>
      <c r="D12" s="127"/>
      <c r="E12" s="127"/>
      <c r="F12" s="127"/>
      <c r="G12" s="127"/>
      <c r="I12" s="127"/>
      <c r="J12" s="127"/>
      <c r="K12" s="127"/>
      <c r="L12" s="127"/>
      <c r="M12" s="127"/>
      <c r="N12" s="127"/>
      <c r="O12" s="127"/>
    </row>
    <row r="14" spans="1:23" ht="33" customHeight="1" x14ac:dyDescent="0.25">
      <c r="A14" s="98"/>
      <c r="B14" s="117" t="s">
        <v>1139</v>
      </c>
      <c r="C14" s="117"/>
      <c r="D14" s="117" t="s">
        <v>1140</v>
      </c>
      <c r="E14" s="117"/>
      <c r="F14" s="118" t="s">
        <v>1141</v>
      </c>
      <c r="G14" s="118"/>
      <c r="I14" s="98"/>
      <c r="J14" s="117" t="s">
        <v>1142</v>
      </c>
      <c r="K14" s="117"/>
      <c r="L14" s="130" t="s">
        <v>1143</v>
      </c>
      <c r="M14" s="131"/>
      <c r="N14" s="131"/>
      <c r="O14" s="132"/>
    </row>
    <row r="15" spans="1:23" x14ac:dyDescent="0.25">
      <c r="A15" s="99" t="s">
        <v>1144</v>
      </c>
      <c r="B15" s="119">
        <f>SUMPRODUCT(('[1]SUIVI GEON LISP IMB'!H4:H7226&gt;="01/01/2016"*1)*('[1]SUIVI GEON LISP IMB'!H4:H7226&lt;="31/01/2016"*1))</f>
        <v>50</v>
      </c>
      <c r="C15" s="120"/>
      <c r="D15" s="121">
        <v>0</v>
      </c>
      <c r="E15" s="121"/>
      <c r="F15" s="122">
        <f t="shared" ref="F15:F26" si="0">IF(B15=0,"0",(B15-D15)/B15)</f>
        <v>1</v>
      </c>
      <c r="G15" s="123"/>
      <c r="I15" s="99" t="s">
        <v>1144</v>
      </c>
      <c r="J15" s="119">
        <f>B15</f>
        <v>50</v>
      </c>
      <c r="K15" s="120"/>
      <c r="L15" s="145">
        <f>(SUMIF('SUIVI GEON LISP IMB'!I4:I5000,"janvier",'SUIVI GEON LISP IMB'!S:S))/J15</f>
        <v>0.7841999999999999</v>
      </c>
      <c r="M15" s="145"/>
      <c r="N15" s="145"/>
      <c r="O15" s="146"/>
    </row>
    <row r="16" spans="1:23" x14ac:dyDescent="0.25">
      <c r="A16" s="99" t="s">
        <v>1145</v>
      </c>
      <c r="B16" s="112">
        <f>SUMPRODUCT(('[1]SUIVI GEON LISP IMB'!H5:H7227&gt;="01/02/2016"*1)*('[1]SUIVI GEON LISP IMB'!H5:H7227&lt;="28/02/2016"*1))</f>
        <v>40</v>
      </c>
      <c r="C16" s="113"/>
      <c r="D16" s="114">
        <v>17</v>
      </c>
      <c r="E16" s="114"/>
      <c r="F16" s="122">
        <f t="shared" si="0"/>
        <v>0.57499999999999996</v>
      </c>
      <c r="G16" s="123"/>
      <c r="I16" s="99" t="s">
        <v>1145</v>
      </c>
      <c r="J16" s="112">
        <f t="shared" ref="J16:J26" si="1">B16</f>
        <v>40</v>
      </c>
      <c r="K16" s="113"/>
      <c r="L16" s="148">
        <f>(SUMIF('SUIVI GEON LISP IMB'!I4:I5000,"février",'SUIVI GEON LISP IMB'!S:S))/J16</f>
        <v>0.83199999999999985</v>
      </c>
      <c r="M16" s="148"/>
      <c r="N16" s="148"/>
      <c r="O16" s="149"/>
    </row>
    <row r="17" spans="1:15" x14ac:dyDescent="0.25">
      <c r="A17" s="99" t="s">
        <v>1146</v>
      </c>
      <c r="B17" s="112">
        <f>SUMPRODUCT(('[1]SUIVI GEON LISP IMB'!H6:H7228&gt;="01/03/2016"*1)*('[1]SUIVI GEON LISP IMB'!H6:H7228&lt;="31/03/2016"*1))</f>
        <v>40</v>
      </c>
      <c r="C17" s="113"/>
      <c r="D17" s="114">
        <v>4</v>
      </c>
      <c r="E17" s="114"/>
      <c r="F17" s="122">
        <f t="shared" si="0"/>
        <v>0.9</v>
      </c>
      <c r="G17" s="123"/>
      <c r="I17" s="99" t="s">
        <v>1146</v>
      </c>
      <c r="J17" s="112">
        <f t="shared" si="1"/>
        <v>40</v>
      </c>
      <c r="K17" s="113"/>
      <c r="L17" s="148" t="s">
        <v>1157</v>
      </c>
      <c r="M17" s="148"/>
      <c r="N17" s="148"/>
      <c r="O17" s="149"/>
    </row>
    <row r="18" spans="1:15" x14ac:dyDescent="0.25">
      <c r="A18" s="99" t="s">
        <v>1147</v>
      </c>
      <c r="B18" s="112">
        <f>SUMPRODUCT(('[1]SUIVI GEON LISP IMB'!H7:H7229&gt;="01/04/2016"*1)*('[1]SUIVI GEON LISP IMB'!H7:H7229&lt;="30/04/2016"*1))</f>
        <v>47</v>
      </c>
      <c r="C18" s="113"/>
      <c r="D18" s="114">
        <v>28</v>
      </c>
      <c r="E18" s="114"/>
      <c r="F18" s="122">
        <f t="shared" si="0"/>
        <v>0.40425531914893614</v>
      </c>
      <c r="G18" s="123"/>
      <c r="I18" s="99" t="s">
        <v>1147</v>
      </c>
      <c r="J18" s="112">
        <f t="shared" si="1"/>
        <v>47</v>
      </c>
      <c r="K18" s="113"/>
      <c r="L18" s="148" t="s">
        <v>1157</v>
      </c>
      <c r="M18" s="148"/>
      <c r="N18" s="148"/>
      <c r="O18" s="149"/>
    </row>
    <row r="19" spans="1:15" x14ac:dyDescent="0.25">
      <c r="A19" s="99" t="s">
        <v>1148</v>
      </c>
      <c r="B19" s="112">
        <f>SUMPRODUCT(('[1]SUIVI GEON LISP IMB'!H8:H7230&gt;="01/05/2016"*1)*('[1]SUIVI GEON LISP IMB'!H8:H7230&lt;="31/05/2016"*1))</f>
        <v>38</v>
      </c>
      <c r="C19" s="113"/>
      <c r="D19" s="114">
        <v>15</v>
      </c>
      <c r="E19" s="114"/>
      <c r="F19" s="122">
        <f t="shared" si="0"/>
        <v>0.60526315789473684</v>
      </c>
      <c r="G19" s="123"/>
      <c r="I19" s="99" t="s">
        <v>1148</v>
      </c>
      <c r="J19" s="112">
        <f t="shared" si="1"/>
        <v>38</v>
      </c>
      <c r="K19" s="113"/>
      <c r="L19" s="114" t="s">
        <v>1157</v>
      </c>
      <c r="M19" s="114"/>
      <c r="N19" s="114"/>
      <c r="O19" s="128"/>
    </row>
    <row r="20" spans="1:15" x14ac:dyDescent="0.25">
      <c r="A20" s="99" t="s">
        <v>1149</v>
      </c>
      <c r="B20" s="112">
        <f>SUMPRODUCT(('[1]SUIVI GEON LISP IMB'!H9:H7231&gt;="01/06/2016"*1)*('[1]SUIVI GEON LISP IMB'!H9:H7231&lt;="30/06/2016"*1))</f>
        <v>55</v>
      </c>
      <c r="C20" s="113"/>
      <c r="D20" s="114">
        <v>29</v>
      </c>
      <c r="E20" s="114"/>
      <c r="F20" s="122">
        <f t="shared" si="0"/>
        <v>0.47272727272727272</v>
      </c>
      <c r="G20" s="123"/>
      <c r="I20" s="99" t="s">
        <v>1149</v>
      </c>
      <c r="J20" s="112">
        <f t="shared" si="1"/>
        <v>55</v>
      </c>
      <c r="K20" s="113"/>
      <c r="L20" s="114" t="s">
        <v>1157</v>
      </c>
      <c r="M20" s="114"/>
      <c r="N20" s="114"/>
      <c r="O20" s="128"/>
    </row>
    <row r="21" spans="1:15" x14ac:dyDescent="0.25">
      <c r="A21" s="99" t="s">
        <v>1150</v>
      </c>
      <c r="B21" s="112">
        <f>SUMPRODUCT(('[1]SUIVI GEON LISP IMB'!H10:H7232&gt;="01/07/2016"*1)*('[1]SUIVI GEON LISP IMB'!H10:H7232&lt;="31/07/2016"*1))</f>
        <v>32</v>
      </c>
      <c r="C21" s="113"/>
      <c r="D21" s="114">
        <v>2</v>
      </c>
      <c r="E21" s="114"/>
      <c r="F21" s="122">
        <f t="shared" si="0"/>
        <v>0.9375</v>
      </c>
      <c r="G21" s="123"/>
      <c r="I21" s="99" t="s">
        <v>1150</v>
      </c>
      <c r="J21" s="112">
        <f t="shared" si="1"/>
        <v>32</v>
      </c>
      <c r="K21" s="113"/>
      <c r="L21" s="114" t="s">
        <v>1158</v>
      </c>
      <c r="M21" s="114"/>
      <c r="N21" s="114"/>
      <c r="O21" s="128"/>
    </row>
    <row r="22" spans="1:15" x14ac:dyDescent="0.25">
      <c r="A22" s="99" t="s">
        <v>1151</v>
      </c>
      <c r="B22" s="112">
        <f>SUMPRODUCT(('[1]SUIVI GEON LISP IMB'!H11:H7233&gt;="01/08/2016"*1)*('[1]SUIVI GEON LISP IMB'!H11:H7233&lt;="30/08/2016"*1))</f>
        <v>49</v>
      </c>
      <c r="C22" s="113"/>
      <c r="D22" s="114">
        <v>6</v>
      </c>
      <c r="E22" s="114"/>
      <c r="F22" s="122">
        <f t="shared" si="0"/>
        <v>0.87755102040816324</v>
      </c>
      <c r="G22" s="123"/>
      <c r="I22" s="99" t="s">
        <v>1151</v>
      </c>
      <c r="J22" s="112">
        <f t="shared" si="1"/>
        <v>49</v>
      </c>
      <c r="K22" s="113"/>
      <c r="L22" s="114"/>
      <c r="M22" s="114"/>
      <c r="N22" s="114"/>
      <c r="O22" s="128"/>
    </row>
    <row r="23" spans="1:15" x14ac:dyDescent="0.25">
      <c r="A23" s="99" t="s">
        <v>1152</v>
      </c>
      <c r="B23" s="112">
        <f>SUMPRODUCT(('[1]SUIVI GEON LISP IMB'!H12:H7234&gt;="01/09/2016"*1)*('[1]SUIVI GEON LISP IMB'!H12:H7234&lt;="30/09/2016"*1))</f>
        <v>73</v>
      </c>
      <c r="C23" s="113"/>
      <c r="D23" s="114">
        <v>12</v>
      </c>
      <c r="E23" s="114"/>
      <c r="F23" s="122">
        <f t="shared" si="0"/>
        <v>0.83561643835616439</v>
      </c>
      <c r="G23" s="123"/>
      <c r="I23" s="99" t="s">
        <v>1152</v>
      </c>
      <c r="J23" s="112">
        <f t="shared" si="1"/>
        <v>73</v>
      </c>
      <c r="K23" s="113"/>
      <c r="L23" s="114"/>
      <c r="M23" s="114"/>
      <c r="N23" s="114"/>
      <c r="O23" s="128"/>
    </row>
    <row r="24" spans="1:15" x14ac:dyDescent="0.25">
      <c r="A24" s="99" t="s">
        <v>1153</v>
      </c>
      <c r="B24" s="112">
        <f>SUMPRODUCT(('[1]SUIVI GEON LISP IMB'!H13:H7235&gt;="01/10/2016"*1)*('[1]SUIVI GEON LISP IMB'!H13:H7235&lt;="31/10/2016"*1))</f>
        <v>51</v>
      </c>
      <c r="C24" s="113"/>
      <c r="D24" s="114">
        <v>7</v>
      </c>
      <c r="E24" s="114"/>
      <c r="F24" s="122">
        <f t="shared" si="0"/>
        <v>0.86274509803921573</v>
      </c>
      <c r="G24" s="123"/>
      <c r="I24" s="99" t="s">
        <v>1153</v>
      </c>
      <c r="J24" s="112">
        <f t="shared" si="1"/>
        <v>51</v>
      </c>
      <c r="K24" s="113"/>
      <c r="L24" s="152"/>
      <c r="M24" s="152"/>
      <c r="N24" s="152"/>
      <c r="O24" s="153"/>
    </row>
    <row r="25" spans="1:15" x14ac:dyDescent="0.25">
      <c r="A25" s="99" t="s">
        <v>1154</v>
      </c>
      <c r="B25" s="112">
        <f>SUMPRODUCT(('[1]SUIVI GEON LISP IMB'!H14:H7236&gt;="01/11/2016"*1)*('[1]SUIVI GEON LISP IMB'!H14:H7236&lt;="30/11/2016"*1))</f>
        <v>48</v>
      </c>
      <c r="C25" s="113"/>
      <c r="D25" s="114"/>
      <c r="E25" s="114"/>
      <c r="F25" s="122">
        <f t="shared" si="0"/>
        <v>1</v>
      </c>
      <c r="G25" s="123"/>
      <c r="I25" s="99" t="s">
        <v>1154</v>
      </c>
      <c r="J25" s="112">
        <f t="shared" si="1"/>
        <v>48</v>
      </c>
      <c r="K25" s="113"/>
      <c r="L25" s="114"/>
      <c r="M25" s="114"/>
      <c r="N25" s="114"/>
      <c r="O25" s="128"/>
    </row>
    <row r="26" spans="1:15" x14ac:dyDescent="0.25">
      <c r="A26" s="99" t="s">
        <v>1155</v>
      </c>
      <c r="B26" s="105">
        <f>SUMPRODUCT(('[1]SUIVI GEON LISP IMB'!H15:H7237&gt;="01/12/2016"*1)*('[1]SUIVI GEON LISP IMB'!H15:H7237&lt;="31/12/2016"*1))</f>
        <v>0</v>
      </c>
      <c r="C26" s="106"/>
      <c r="D26" s="107"/>
      <c r="E26" s="107"/>
      <c r="F26" s="122" t="str">
        <f t="shared" si="0"/>
        <v>0</v>
      </c>
      <c r="G26" s="123"/>
      <c r="I26" s="99" t="s">
        <v>1155</v>
      </c>
      <c r="J26" s="105">
        <f t="shared" si="1"/>
        <v>0</v>
      </c>
      <c r="K26" s="106"/>
      <c r="L26" s="107"/>
      <c r="M26" s="107"/>
      <c r="N26" s="107"/>
      <c r="O26" s="129"/>
    </row>
    <row r="27" spans="1:15" x14ac:dyDescent="0.25">
      <c r="A27" s="100" t="s">
        <v>1156</v>
      </c>
      <c r="B27" s="110">
        <f>SUM(B15:C26)</f>
        <v>523</v>
      </c>
      <c r="C27" s="111"/>
      <c r="D27" s="110">
        <f>SUM(D15:E26)</f>
        <v>120</v>
      </c>
      <c r="E27" s="111"/>
      <c r="F27" s="124">
        <f>IF(B27=0,"0",(B27-D27)/B27)</f>
        <v>0.77055449330783943</v>
      </c>
      <c r="G27" s="125"/>
      <c r="I27" s="100" t="s">
        <v>1156</v>
      </c>
      <c r="J27" s="110">
        <f>SUM(J15:K26)</f>
        <v>523</v>
      </c>
      <c r="K27" s="111"/>
      <c r="L27" s="110">
        <f>SUM(L15:M26)</f>
        <v>1.6161999999999996</v>
      </c>
      <c r="M27" s="126"/>
      <c r="N27" s="126"/>
      <c r="O27" s="111"/>
    </row>
    <row r="28" spans="1:15" x14ac:dyDescent="0.25">
      <c r="F28" s="101"/>
    </row>
    <row r="30" spans="1:15" ht="15" customHeight="1" x14ac:dyDescent="0.25">
      <c r="A30" s="127">
        <v>2017</v>
      </c>
      <c r="B30" s="127"/>
      <c r="C30" s="127"/>
      <c r="D30" s="127"/>
      <c r="E30" s="127"/>
      <c r="F30" s="127"/>
      <c r="G30" s="127"/>
      <c r="I30" s="127">
        <v>2017</v>
      </c>
      <c r="J30" s="127"/>
      <c r="K30" s="127"/>
      <c r="L30" s="127"/>
      <c r="M30" s="127"/>
      <c r="N30" s="127"/>
      <c r="O30" s="127"/>
    </row>
    <row r="31" spans="1:15" ht="15" customHeight="1" x14ac:dyDescent="0.25">
      <c r="A31" s="127"/>
      <c r="B31" s="127"/>
      <c r="C31" s="127"/>
      <c r="D31" s="127"/>
      <c r="E31" s="127"/>
      <c r="F31" s="127"/>
      <c r="G31" s="127"/>
      <c r="I31" s="127"/>
      <c r="J31" s="127"/>
      <c r="K31" s="127"/>
      <c r="L31" s="127"/>
      <c r="M31" s="127"/>
      <c r="N31" s="127"/>
      <c r="O31" s="127"/>
    </row>
    <row r="33" spans="1:7" x14ac:dyDescent="0.25">
      <c r="A33" s="98"/>
      <c r="B33" s="117" t="s">
        <v>1139</v>
      </c>
      <c r="C33" s="117"/>
      <c r="D33" s="117" t="s">
        <v>1140</v>
      </c>
      <c r="E33" s="117"/>
      <c r="F33" s="118" t="s">
        <v>1141</v>
      </c>
      <c r="G33" s="118"/>
    </row>
    <row r="34" spans="1:7" x14ac:dyDescent="0.25">
      <c r="A34" s="99" t="s">
        <v>1144</v>
      </c>
      <c r="B34" s="119">
        <f>SUMPRODUCT(('[2]SUIVI GEON LISP IMB'!G23:G7245&gt;="01/01/2017"*1)*('[2]SUIVI GEON LISP IMB'!G23:G7245&lt;="31/01/2017"*1))</f>
        <v>0</v>
      </c>
      <c r="C34" s="120"/>
      <c r="D34" s="121"/>
      <c r="E34" s="121"/>
      <c r="F34" s="122" t="str">
        <f t="shared" ref="F34:F44" si="2">IF(B34=0,"0",(B34-D34)/B34)</f>
        <v>0</v>
      </c>
      <c r="G34" s="123"/>
    </row>
    <row r="35" spans="1:7" x14ac:dyDescent="0.25">
      <c r="A35" s="99" t="s">
        <v>1145</v>
      </c>
      <c r="B35" s="112">
        <f>SUMPRODUCT(('[2]SUIVI GEON LISP IMB'!G24:G7246&gt;="01/01/2017"*1)*('[2]SUIVI GEON LISP IMB'!G24:G7246&lt;="31/01/2017"*1))</f>
        <v>0</v>
      </c>
      <c r="C35" s="113"/>
      <c r="D35" s="114"/>
      <c r="E35" s="114"/>
      <c r="F35" s="115" t="str">
        <f t="shared" si="2"/>
        <v>0</v>
      </c>
      <c r="G35" s="116"/>
    </row>
    <row r="36" spans="1:7" x14ac:dyDescent="0.25">
      <c r="A36" s="99" t="s">
        <v>1146</v>
      </c>
      <c r="B36" s="112">
        <f>SUMPRODUCT(('[2]SUIVI GEON LISP IMB'!G25:G7247&gt;="01/01/2017"*1)*('[2]SUIVI GEON LISP IMB'!G25:G7247&lt;="31/01/2017"*1))</f>
        <v>0</v>
      </c>
      <c r="C36" s="113"/>
      <c r="D36" s="114"/>
      <c r="E36" s="114"/>
      <c r="F36" s="115" t="str">
        <f t="shared" si="2"/>
        <v>0</v>
      </c>
      <c r="G36" s="116"/>
    </row>
    <row r="37" spans="1:7" x14ac:dyDescent="0.25">
      <c r="A37" s="99" t="s">
        <v>1147</v>
      </c>
      <c r="B37" s="112">
        <f>SUMPRODUCT(('[2]SUIVI GEON LISP IMB'!G26:G7248&gt;="01/01/2017"*1)*('[2]SUIVI GEON LISP IMB'!G26:G7248&lt;="31/01/2017"*1))</f>
        <v>0</v>
      </c>
      <c r="C37" s="113"/>
      <c r="D37" s="114"/>
      <c r="E37" s="114"/>
      <c r="F37" s="115" t="str">
        <f t="shared" si="2"/>
        <v>0</v>
      </c>
      <c r="G37" s="116"/>
    </row>
    <row r="38" spans="1:7" x14ac:dyDescent="0.25">
      <c r="A38" s="99" t="s">
        <v>1148</v>
      </c>
      <c r="B38" s="112">
        <f>SUMPRODUCT(('[2]SUIVI GEON LISP IMB'!G27:G7249&gt;="01/01/2017"*1)*('[2]SUIVI GEON LISP IMB'!G27:G7249&lt;="31/01/2017"*1))</f>
        <v>0</v>
      </c>
      <c r="C38" s="113"/>
      <c r="D38" s="114"/>
      <c r="E38" s="114"/>
      <c r="F38" s="115" t="str">
        <f t="shared" si="2"/>
        <v>0</v>
      </c>
      <c r="G38" s="116"/>
    </row>
    <row r="39" spans="1:7" x14ac:dyDescent="0.25">
      <c r="A39" s="99" t="s">
        <v>1149</v>
      </c>
      <c r="B39" s="112">
        <f>SUMPRODUCT(('[2]SUIVI GEON LISP IMB'!G28:G7250&gt;="01/01/2017"*1)*('[2]SUIVI GEON LISP IMB'!G28:G7250&lt;="31/01/2017"*1))</f>
        <v>0</v>
      </c>
      <c r="C39" s="113"/>
      <c r="D39" s="114"/>
      <c r="E39" s="114"/>
      <c r="F39" s="115" t="str">
        <f t="shared" si="2"/>
        <v>0</v>
      </c>
      <c r="G39" s="116"/>
    </row>
    <row r="40" spans="1:7" x14ac:dyDescent="0.25">
      <c r="A40" s="99" t="s">
        <v>1150</v>
      </c>
      <c r="B40" s="112">
        <f>SUMPRODUCT(('[2]SUIVI GEON LISP IMB'!G29:G7251&gt;="01/01/2017"*1)*('[2]SUIVI GEON LISP IMB'!G29:G7251&lt;="31/01/2017"*1))</f>
        <v>0</v>
      </c>
      <c r="C40" s="113"/>
      <c r="D40" s="114"/>
      <c r="E40" s="114"/>
      <c r="F40" s="115" t="str">
        <f t="shared" si="2"/>
        <v>0</v>
      </c>
      <c r="G40" s="116"/>
    </row>
    <row r="41" spans="1:7" x14ac:dyDescent="0.25">
      <c r="A41" s="99" t="s">
        <v>1151</v>
      </c>
      <c r="B41" s="112">
        <f>SUMPRODUCT(('[2]SUIVI GEON LISP IMB'!G30:G7252&gt;="01/01/2017"*1)*('[2]SUIVI GEON LISP IMB'!G30:G7252&lt;="31/01/2017"*1))</f>
        <v>0</v>
      </c>
      <c r="C41" s="113"/>
      <c r="D41" s="114"/>
      <c r="E41" s="114"/>
      <c r="F41" s="115" t="str">
        <f t="shared" si="2"/>
        <v>0</v>
      </c>
      <c r="G41" s="116"/>
    </row>
    <row r="42" spans="1:7" x14ac:dyDescent="0.25">
      <c r="A42" s="99" t="s">
        <v>1152</v>
      </c>
      <c r="B42" s="112">
        <f>SUMPRODUCT(('[2]SUIVI GEON LISP IMB'!G31:G7253&gt;="01/01/2017"*1)*('[2]SUIVI GEON LISP IMB'!G31:G7253&lt;="31/01/2017"*1))</f>
        <v>0</v>
      </c>
      <c r="C42" s="113"/>
      <c r="D42" s="114"/>
      <c r="E42" s="114"/>
      <c r="F42" s="115" t="str">
        <f t="shared" si="2"/>
        <v>0</v>
      </c>
      <c r="G42" s="116"/>
    </row>
    <row r="43" spans="1:7" x14ac:dyDescent="0.25">
      <c r="A43" s="99" t="s">
        <v>1153</v>
      </c>
      <c r="B43" s="112">
        <f>SUMPRODUCT(('[2]SUIVI GEON LISP IMB'!G32:G7254&gt;="01/01/2017"*1)*('[2]SUIVI GEON LISP IMB'!G32:G7254&lt;="31/01/2017"*1))</f>
        <v>0</v>
      </c>
      <c r="C43" s="113"/>
      <c r="D43" s="114"/>
      <c r="E43" s="114"/>
      <c r="F43" s="115" t="str">
        <f t="shared" si="2"/>
        <v>0</v>
      </c>
      <c r="G43" s="116"/>
    </row>
    <row r="44" spans="1:7" x14ac:dyDescent="0.25">
      <c r="A44" s="99" t="s">
        <v>1154</v>
      </c>
      <c r="B44" s="112">
        <f>SUMPRODUCT(('[2]SUIVI GEON LISP IMB'!G33:G7255&gt;="01/01/2017"*1)*('[2]SUIVI GEON LISP IMB'!G33:G7255&lt;="31/01/2017"*1))</f>
        <v>0</v>
      </c>
      <c r="C44" s="113"/>
      <c r="D44" s="114"/>
      <c r="E44" s="114"/>
      <c r="F44" s="115" t="str">
        <f t="shared" si="2"/>
        <v>0</v>
      </c>
      <c r="G44" s="116"/>
    </row>
    <row r="45" spans="1:7" x14ac:dyDescent="0.25">
      <c r="A45" s="99" t="s">
        <v>1155</v>
      </c>
      <c r="B45" s="105">
        <f>SUMPRODUCT(('[2]SUIVI GEON LISP IMB'!G34:G7256&gt;="01/01/2017"*1)*('[2]SUIVI GEON LISP IMB'!G34:G7256&lt;="31/01/2017"*1))</f>
        <v>0</v>
      </c>
      <c r="C45" s="106"/>
      <c r="D45" s="107"/>
      <c r="E45" s="107"/>
      <c r="F45" s="108" t="str">
        <f>IF(B45=0,"0",(B45-D45)/B45)</f>
        <v>0</v>
      </c>
      <c r="G45" s="109"/>
    </row>
    <row r="46" spans="1:7" x14ac:dyDescent="0.25">
      <c r="A46" s="100" t="s">
        <v>1156</v>
      </c>
      <c r="B46" s="110">
        <f>SUM(B34:C45)</f>
        <v>0</v>
      </c>
      <c r="C46" s="111"/>
      <c r="D46" s="110">
        <f>SUM(D34:E45)</f>
        <v>0</v>
      </c>
      <c r="E46" s="111"/>
      <c r="F46" s="110"/>
      <c r="G46" s="111"/>
    </row>
  </sheetData>
  <mergeCells count="126">
    <mergeCell ref="A11:G12"/>
    <mergeCell ref="I11:O12"/>
    <mergeCell ref="B14:C14"/>
    <mergeCell ref="D14:E14"/>
    <mergeCell ref="F14:G14"/>
    <mergeCell ref="J14:K14"/>
    <mergeCell ref="L14:O14"/>
    <mergeCell ref="A1:W2"/>
    <mergeCell ref="A3:O3"/>
    <mergeCell ref="A4:G5"/>
    <mergeCell ref="I4:O5"/>
    <mergeCell ref="A7:A9"/>
    <mergeCell ref="B7:C7"/>
    <mergeCell ref="E7:F7"/>
    <mergeCell ref="J7:N7"/>
    <mergeCell ref="B8:C8"/>
    <mergeCell ref="B9:C9"/>
    <mergeCell ref="B15:C15"/>
    <mergeCell ref="D15:E15"/>
    <mergeCell ref="F15:G15"/>
    <mergeCell ref="J15:K15"/>
    <mergeCell ref="L15:O15"/>
    <mergeCell ref="B16:C16"/>
    <mergeCell ref="D16:E16"/>
    <mergeCell ref="F16:G16"/>
    <mergeCell ref="J16:K16"/>
    <mergeCell ref="L16:O16"/>
    <mergeCell ref="B17:C17"/>
    <mergeCell ref="D17:E17"/>
    <mergeCell ref="F17:G17"/>
    <mergeCell ref="J17:K17"/>
    <mergeCell ref="L17:O17"/>
    <mergeCell ref="B18:C18"/>
    <mergeCell ref="D18:E18"/>
    <mergeCell ref="F18:G18"/>
    <mergeCell ref="J18:K18"/>
    <mergeCell ref="L18:O18"/>
    <mergeCell ref="B19:C19"/>
    <mergeCell ref="D19:E19"/>
    <mergeCell ref="F19:G19"/>
    <mergeCell ref="J19:K19"/>
    <mergeCell ref="L19:O19"/>
    <mergeCell ref="B20:C20"/>
    <mergeCell ref="D20:E20"/>
    <mergeCell ref="F20:G20"/>
    <mergeCell ref="J20:K20"/>
    <mergeCell ref="L20:O20"/>
    <mergeCell ref="B21:C21"/>
    <mergeCell ref="D21:E21"/>
    <mergeCell ref="F21:G21"/>
    <mergeCell ref="J21:K21"/>
    <mergeCell ref="L21:O21"/>
    <mergeCell ref="B22:C22"/>
    <mergeCell ref="D22:E22"/>
    <mergeCell ref="F22:G22"/>
    <mergeCell ref="J22:K22"/>
    <mergeCell ref="L22:O22"/>
    <mergeCell ref="B23:C23"/>
    <mergeCell ref="D23:E23"/>
    <mergeCell ref="F23:G23"/>
    <mergeCell ref="J23:K23"/>
    <mergeCell ref="L23:O23"/>
    <mergeCell ref="B24:C24"/>
    <mergeCell ref="D24:E24"/>
    <mergeCell ref="F24:G24"/>
    <mergeCell ref="J24:K24"/>
    <mergeCell ref="L24:O24"/>
    <mergeCell ref="J27:K27"/>
    <mergeCell ref="L27:O27"/>
    <mergeCell ref="A30:G31"/>
    <mergeCell ref="I30:O31"/>
    <mergeCell ref="B25:C25"/>
    <mergeCell ref="D25:E25"/>
    <mergeCell ref="F25:G25"/>
    <mergeCell ref="J25:K25"/>
    <mergeCell ref="L25:O25"/>
    <mergeCell ref="B26:C26"/>
    <mergeCell ref="D26:E26"/>
    <mergeCell ref="F26:G26"/>
    <mergeCell ref="J26:K26"/>
    <mergeCell ref="L26:O26"/>
    <mergeCell ref="B33:C33"/>
    <mergeCell ref="D33:E33"/>
    <mergeCell ref="F33:G33"/>
    <mergeCell ref="B34:C34"/>
    <mergeCell ref="D34:E34"/>
    <mergeCell ref="F34:G34"/>
    <mergeCell ref="B27:C27"/>
    <mergeCell ref="D27:E27"/>
    <mergeCell ref="F27:G27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</mergeCells>
  <conditionalFormatting sqref="F15:G26">
    <cfRule type="cellIs" dxfId="4" priority="1" operator="between">
      <formula>0.9</formula>
      <formula>1</formula>
    </cfRule>
    <cfRule type="cellIs" dxfId="3" priority="2" operator="between">
      <formula>0.8</formula>
      <formula>0.89</formula>
    </cfRule>
    <cfRule type="cellIs" dxfId="2" priority="3" operator="between">
      <formula>0%</formula>
      <formula>79%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GEON LISP IMB</vt:lpstr>
      <vt:lpstr>SUIVI QUALITE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METIS-GEOFFRAY-11</dc:creator>
  <cp:lastModifiedBy>METIS-GEOFFRAY-11</cp:lastModifiedBy>
  <dcterms:created xsi:type="dcterms:W3CDTF">2016-11-28T09:24:10Z</dcterms:created>
  <dcterms:modified xsi:type="dcterms:W3CDTF">2016-11-29T14:20:56Z</dcterms:modified>
</cp:coreProperties>
</file>