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Gestion PDG" sheetId="1" r:id="rId1"/>
    <sheet name="Stats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E6" i="1"/>
  <c r="F19" i="1"/>
  <c r="F25" i="1" s="1"/>
  <c r="H19" i="1"/>
  <c r="H25" i="1" s="1"/>
  <c r="I19" i="1"/>
  <c r="I25" i="1" s="1"/>
  <c r="F20" i="1"/>
  <c r="H20" i="1"/>
  <c r="I20" i="1"/>
  <c r="F21" i="1"/>
  <c r="H21" i="1"/>
  <c r="I21" i="1"/>
  <c r="F22" i="1"/>
  <c r="H22" i="1"/>
  <c r="I22" i="1"/>
  <c r="F23" i="1"/>
  <c r="H23" i="1"/>
  <c r="I23" i="1"/>
  <c r="F24" i="1"/>
  <c r="H24" i="1"/>
  <c r="I24" i="1"/>
  <c r="E25" i="1"/>
  <c r="H14" i="1" l="1"/>
  <c r="H9" i="1"/>
  <c r="E7" i="1"/>
  <c r="F6" i="1"/>
  <c r="H2" i="1"/>
  <c r="J4" i="1" s="1"/>
  <c r="H7" i="1"/>
  <c r="J9" i="1" s="1"/>
  <c r="H12" i="1"/>
  <c r="H4" i="1"/>
  <c r="I4" i="1" s="1"/>
  <c r="D2" i="2"/>
  <c r="B3" i="2"/>
  <c r="D3" i="2"/>
  <c r="B4" i="2"/>
  <c r="D4" i="2"/>
  <c r="B5" i="2"/>
  <c r="D5" i="2"/>
  <c r="B6" i="2"/>
  <c r="D6" i="2"/>
  <c r="B7" i="2"/>
  <c r="D7" i="2"/>
  <c r="B8" i="2"/>
  <c r="D8" i="2"/>
  <c r="B9" i="2"/>
  <c r="D9" i="2"/>
  <c r="B10" i="2"/>
  <c r="D10" i="2"/>
  <c r="B11" i="2"/>
  <c r="D11" i="2"/>
  <c r="B12" i="2"/>
  <c r="D12" i="2"/>
  <c r="B13" i="2"/>
  <c r="D13" i="2"/>
  <c r="B14" i="2"/>
  <c r="D14" i="2"/>
  <c r="B15" i="2"/>
  <c r="D15" i="2"/>
  <c r="B16" i="2"/>
  <c r="D16" i="2"/>
  <c r="B17" i="2"/>
  <c r="D17" i="2"/>
  <c r="B18" i="2"/>
  <c r="D18" i="2"/>
  <c r="B19" i="2"/>
  <c r="D19" i="2"/>
  <c r="B20" i="2"/>
  <c r="D20" i="2"/>
  <c r="B21" i="2"/>
  <c r="D21" i="2"/>
  <c r="B22" i="2"/>
  <c r="D22" i="2"/>
  <c r="B23" i="2"/>
  <c r="D23" i="2"/>
  <c r="B24" i="2"/>
  <c r="D24" i="2"/>
  <c r="B25" i="2"/>
  <c r="D25" i="2"/>
  <c r="B26" i="2"/>
  <c r="D26" i="2"/>
  <c r="B27" i="2"/>
  <c r="D27" i="2"/>
  <c r="B28" i="2"/>
  <c r="D28" i="2"/>
  <c r="B29" i="2"/>
  <c r="D29" i="2"/>
  <c r="B30" i="2"/>
  <c r="D30" i="2"/>
  <c r="B31" i="2"/>
  <c r="D31" i="2"/>
  <c r="B32" i="2"/>
  <c r="D32" i="2"/>
  <c r="B33" i="2"/>
  <c r="D33" i="2"/>
  <c r="B34" i="2"/>
  <c r="D34" i="2"/>
  <c r="B35" i="2"/>
  <c r="D35" i="2"/>
  <c r="B36" i="2"/>
  <c r="D36" i="2"/>
  <c r="B37" i="2"/>
  <c r="D37" i="2"/>
  <c r="B38" i="2"/>
  <c r="D38" i="2"/>
  <c r="B39" i="2"/>
  <c r="D39" i="2"/>
  <c r="B40" i="2"/>
  <c r="D40" i="2"/>
  <c r="B41" i="2"/>
  <c r="D41" i="2"/>
  <c r="B42" i="2"/>
  <c r="D42" i="2"/>
  <c r="B43" i="2"/>
  <c r="D43" i="2"/>
  <c r="B44" i="2"/>
  <c r="D44" i="2"/>
  <c r="B45" i="2"/>
  <c r="D45" i="2"/>
  <c r="B46" i="2"/>
  <c r="D46" i="2"/>
  <c r="B47" i="2"/>
  <c r="D47" i="2"/>
  <c r="B48" i="2"/>
  <c r="D48" i="2"/>
  <c r="B49" i="2"/>
  <c r="D49" i="2"/>
  <c r="B50" i="2"/>
  <c r="D50" i="2"/>
  <c r="B51" i="2"/>
  <c r="D51" i="2"/>
  <c r="B52" i="2"/>
  <c r="D52" i="2"/>
  <c r="B53" i="2"/>
  <c r="D53" i="2"/>
  <c r="B54" i="2"/>
  <c r="D54" i="2"/>
  <c r="B55" i="2"/>
  <c r="D55" i="2"/>
  <c r="B56" i="2"/>
  <c r="D56" i="2"/>
  <c r="B57" i="2"/>
  <c r="D57" i="2"/>
  <c r="B58" i="2"/>
  <c r="D58" i="2"/>
  <c r="B59" i="2"/>
  <c r="D59" i="2"/>
  <c r="B60" i="2"/>
  <c r="D60" i="2"/>
  <c r="B61" i="2"/>
  <c r="D61" i="2"/>
  <c r="B62" i="2"/>
  <c r="D62" i="2"/>
  <c r="B63" i="2"/>
  <c r="D63" i="2"/>
  <c r="B64" i="2"/>
  <c r="D64" i="2"/>
  <c r="B65" i="2"/>
  <c r="D65" i="2"/>
  <c r="B66" i="2"/>
  <c r="D66" i="2"/>
  <c r="B67" i="2"/>
  <c r="D67" i="2"/>
  <c r="B68" i="2"/>
  <c r="D68" i="2"/>
  <c r="B69" i="2"/>
  <c r="D69" i="2"/>
  <c r="B70" i="2"/>
  <c r="D70" i="2"/>
  <c r="B71" i="2"/>
  <c r="D71" i="2"/>
  <c r="B72" i="2"/>
  <c r="D72" i="2"/>
  <c r="B73" i="2"/>
  <c r="D73" i="2"/>
  <c r="B74" i="2"/>
  <c r="D74" i="2"/>
  <c r="B75" i="2"/>
  <c r="D75" i="2"/>
  <c r="B76" i="2"/>
  <c r="D76" i="2"/>
  <c r="B77" i="2"/>
  <c r="D77" i="2"/>
  <c r="B78" i="2"/>
  <c r="D78" i="2"/>
  <c r="B79" i="2"/>
  <c r="D79" i="2"/>
  <c r="B80" i="2"/>
  <c r="D80" i="2"/>
  <c r="B81" i="2"/>
  <c r="D81" i="2"/>
  <c r="B82" i="2"/>
  <c r="D82" i="2"/>
  <c r="B83" i="2"/>
  <c r="D83" i="2"/>
  <c r="B84" i="2"/>
  <c r="D84" i="2"/>
  <c r="B85" i="2"/>
  <c r="D85" i="2"/>
  <c r="B86" i="2"/>
  <c r="D86" i="2"/>
  <c r="B87" i="2"/>
  <c r="D87" i="2"/>
  <c r="B88" i="2"/>
  <c r="D88" i="2"/>
  <c r="B89" i="2"/>
  <c r="D89" i="2"/>
  <c r="B90" i="2"/>
  <c r="D90" i="2"/>
  <c r="B91" i="2"/>
  <c r="D91" i="2"/>
  <c r="B92" i="2"/>
  <c r="D92" i="2"/>
  <c r="B93" i="2"/>
  <c r="D93" i="2"/>
  <c r="B94" i="2"/>
  <c r="D94" i="2"/>
  <c r="B95" i="2"/>
  <c r="D95" i="2"/>
  <c r="B96" i="2"/>
  <c r="D96" i="2"/>
  <c r="B97" i="2"/>
  <c r="D97" i="2"/>
  <c r="B98" i="2"/>
  <c r="D98" i="2"/>
  <c r="B99" i="2"/>
  <c r="D99" i="2"/>
  <c r="B100" i="2"/>
  <c r="D100" i="2"/>
  <c r="B101" i="2"/>
  <c r="D101" i="2"/>
  <c r="B102" i="2"/>
  <c r="D102" i="2"/>
  <c r="B103" i="2"/>
  <c r="D103" i="2"/>
  <c r="B104" i="2"/>
  <c r="D104" i="2"/>
  <c r="B105" i="2"/>
  <c r="D105" i="2"/>
  <c r="B106" i="2"/>
  <c r="D106" i="2"/>
  <c r="B107" i="2"/>
  <c r="D107" i="2"/>
  <c r="B108" i="2"/>
  <c r="D108" i="2"/>
  <c r="B109" i="2"/>
  <c r="D109" i="2"/>
  <c r="B110" i="2"/>
  <c r="D110" i="2"/>
  <c r="B111" i="2"/>
  <c r="D111" i="2"/>
  <c r="B112" i="2"/>
  <c r="D112" i="2"/>
  <c r="I9" i="1" l="1"/>
  <c r="I14" i="1"/>
</calcChain>
</file>

<file path=xl/sharedStrings.xml><?xml version="1.0" encoding="utf-8"?>
<sst xmlns="http://schemas.openxmlformats.org/spreadsheetml/2006/main" count="157" uniqueCount="146">
  <si>
    <t>Objets spéciaux</t>
  </si>
  <si>
    <t>Prix à l'achat</t>
  </si>
  <si>
    <t>Prix à la revente</t>
  </si>
  <si>
    <t>49 - 25 - 10</t>
  </si>
  <si>
    <t>50 - 25 - 10</t>
  </si>
  <si>
    <t>51 - 26 - 10</t>
  </si>
  <si>
    <t>52 - 26 - 10</t>
  </si>
  <si>
    <t>53 - 27 - 11</t>
  </si>
  <si>
    <t>54 - 27 - 11</t>
  </si>
  <si>
    <t>55 - 28 - 11</t>
  </si>
  <si>
    <t>56 - 28 - 11</t>
  </si>
  <si>
    <t>57 - 29 - 11</t>
  </si>
  <si>
    <t>58 - 29 - 12</t>
  </si>
  <si>
    <t>59 - 30 - 12</t>
  </si>
  <si>
    <t>60 - 30 - 12</t>
  </si>
  <si>
    <t>61 - 31 - 12</t>
  </si>
  <si>
    <t>62 - 31 - 12</t>
  </si>
  <si>
    <t>63 - 32 - 13</t>
  </si>
  <si>
    <t>64 - 32 - 13</t>
  </si>
  <si>
    <t>65 - 33 - 13</t>
  </si>
  <si>
    <t>66 - 33 - 13</t>
  </si>
  <si>
    <t>67 - 34 - 13</t>
  </si>
  <si>
    <t>68 - 34 - 14</t>
  </si>
  <si>
    <t>69 - 35 - 14</t>
  </si>
  <si>
    <t>70 - 35 - 14</t>
  </si>
  <si>
    <t>71 - 36 - 14</t>
  </si>
  <si>
    <t>72 - 36 - 14</t>
  </si>
  <si>
    <t>73 - 37 - 15</t>
  </si>
  <si>
    <t>74 - 37 - 15</t>
  </si>
  <si>
    <t>75 - 38 - 15</t>
  </si>
  <si>
    <t>76 - 38 - 15</t>
  </si>
  <si>
    <t>77 - 39 - 15</t>
  </si>
  <si>
    <t>78 - 39 - 16</t>
  </si>
  <si>
    <t>79 - 40 - 16</t>
  </si>
  <si>
    <t>80 - 40 - 16</t>
  </si>
  <si>
    <t>81 - 41 - 16</t>
  </si>
  <si>
    <t>82 - 41 - 16</t>
  </si>
  <si>
    <t>83 - 42 - 17</t>
  </si>
  <si>
    <t>84 - 42 - 17</t>
  </si>
  <si>
    <t>85 - 43 - 17</t>
  </si>
  <si>
    <t>86 - 43 - 17</t>
  </si>
  <si>
    <t>87 - 44 - 17</t>
  </si>
  <si>
    <t>88 - 44 - 18</t>
  </si>
  <si>
    <t>89 - 45 - 18</t>
  </si>
  <si>
    <t>90 - 45 - 18</t>
  </si>
  <si>
    <t>91 - 46 - 18</t>
  </si>
  <si>
    <t>92 - 46 - 18</t>
  </si>
  <si>
    <t>93 - 47 - 19</t>
  </si>
  <si>
    <t>94 - 47 - 19</t>
  </si>
  <si>
    <t>95 - 48 - 19</t>
  </si>
  <si>
    <t>96 - 48 - 19</t>
  </si>
  <si>
    <t>97 - 49 - 19</t>
  </si>
  <si>
    <t>98 - 49 - 20</t>
  </si>
  <si>
    <t>99 - 50 - 20</t>
  </si>
  <si>
    <t>100 - 50 - 20</t>
  </si>
  <si>
    <t>101 - 51 - 20</t>
  </si>
  <si>
    <t>102 - 51 - 20</t>
  </si>
  <si>
    <t>103 - 52 - 21</t>
  </si>
  <si>
    <t>104 - 52 - 21</t>
  </si>
  <si>
    <t>105 - 53 - 21</t>
  </si>
  <si>
    <t>106 - 53 - 21</t>
  </si>
  <si>
    <t>107 - 54 - 21</t>
  </si>
  <si>
    <t>108 - 54 - 22</t>
  </si>
  <si>
    <t>109 - 55 - 22</t>
  </si>
  <si>
    <t>110 - 55 - 22</t>
  </si>
  <si>
    <t>111 - 56 - 22</t>
  </si>
  <si>
    <t>45 - 23 - 09</t>
  </si>
  <si>
    <t>43 - 22 - 09</t>
  </si>
  <si>
    <t>42 - 21 - 08</t>
  </si>
  <si>
    <t>01</t>
  </si>
  <si>
    <t>02 - 01</t>
  </si>
  <si>
    <t>48 - 24 - 10</t>
  </si>
  <si>
    <t>46 - 23 - 09</t>
  </si>
  <si>
    <t>47 - 24 - 09</t>
  </si>
  <si>
    <t>44 - 22 - 09</t>
  </si>
  <si>
    <t>41 - 21 - 08</t>
  </si>
  <si>
    <t>40 - 20 - 08</t>
  </si>
  <si>
    <t>39 - 20 - 08</t>
  </si>
  <si>
    <t>38 - 19 - 08</t>
  </si>
  <si>
    <t>37 - 19 - 07</t>
  </si>
  <si>
    <t>36 - 18 - 07</t>
  </si>
  <si>
    <t>35 - 18 - 07</t>
  </si>
  <si>
    <t>34 - 17 - 07</t>
  </si>
  <si>
    <t>33 - 17 - 07</t>
  </si>
  <si>
    <t>32 - 16 - 06</t>
  </si>
  <si>
    <t>28 - 14 - 06</t>
  </si>
  <si>
    <t>29 - 15 - 06</t>
  </si>
  <si>
    <t>30 - 15 - 06</t>
  </si>
  <si>
    <t>31 - 16 - 06</t>
  </si>
  <si>
    <t>23 - 12 - 05</t>
  </si>
  <si>
    <t>24 - 12 - 05</t>
  </si>
  <si>
    <t>25 - 13 - 05</t>
  </si>
  <si>
    <t>26 - 13 - 05</t>
  </si>
  <si>
    <t>27 - 14 - 05</t>
  </si>
  <si>
    <t>22 - 11 - 04</t>
  </si>
  <si>
    <t>18 - 09 - 04</t>
  </si>
  <si>
    <t>19 - 10 - 04</t>
  </si>
  <si>
    <t>20 - 10 - 04</t>
  </si>
  <si>
    <t>21 - 11 - 04</t>
  </si>
  <si>
    <t>17 - 09 - 03</t>
  </si>
  <si>
    <t>13 - 07 - 03</t>
  </si>
  <si>
    <t>14 - 07 - 03</t>
  </si>
  <si>
    <t>15 - 08 - 03</t>
  </si>
  <si>
    <t>16 - 08 - 03</t>
  </si>
  <si>
    <t>08 - 04 - 02</t>
  </si>
  <si>
    <t>09 - 05 - 02</t>
  </si>
  <si>
    <t>10 - 05 - 02</t>
  </si>
  <si>
    <t>11 - 06 - 02</t>
  </si>
  <si>
    <t>12 - 06 - 02</t>
  </si>
  <si>
    <t>07 - 04 - 01</t>
  </si>
  <si>
    <t>06 - 03 - 01</t>
  </si>
  <si>
    <t>05 - 03 - 01</t>
  </si>
  <si>
    <t>04 - 02 - 01</t>
  </si>
  <si>
    <t>03 - 02 - 01</t>
  </si>
  <si>
    <t>Gain</t>
  </si>
  <si>
    <t>Caisses proposées à la revente</t>
  </si>
  <si>
    <t>Nb de caisse</t>
  </si>
  <si>
    <t>Valeur cumulée</t>
  </si>
  <si>
    <t>Achat</t>
  </si>
  <si>
    <t>Valeur moyenne
des caisses</t>
  </si>
  <si>
    <t>Gros diamant</t>
  </si>
  <si>
    <t>Œuf de Fabergé</t>
  </si>
  <si>
    <t>Minigun Doré</t>
  </si>
  <si>
    <t>Peau de Bigfoot</t>
  </si>
  <si>
    <t>Bobine de film</t>
  </si>
  <si>
    <t>Bénéfice</t>
  </si>
  <si>
    <t>Vente</t>
  </si>
  <si>
    <t>Nb</t>
  </si>
  <si>
    <t>Total</t>
  </si>
  <si>
    <t>Coût</t>
  </si>
  <si>
    <t>Chiffre d'affaire</t>
  </si>
  <si>
    <t>Prix d'achat</t>
  </si>
  <si>
    <t>Petite vente</t>
  </si>
  <si>
    <t>Grosse vente</t>
  </si>
  <si>
    <t>Marchandise de
contrebande</t>
  </si>
  <si>
    <t>Moyenne vente</t>
  </si>
  <si>
    <t>Retour sur investissement</t>
  </si>
  <si>
    <t>Infos</t>
  </si>
  <si>
    <t>Montre à gousset</t>
  </si>
  <si>
    <t>Le plus grand réseau francophone destiné à GTA.</t>
  </si>
  <si>
    <t>Toute reproduction interdite si non autorisée.</t>
  </si>
  <si>
    <t>gtanf.com</t>
  </si>
  <si>
    <t>Créé par MYTH pour</t>
  </si>
  <si>
    <t>Visitez notre guide du mode Organisation pour plus de réussite et d'infos !</t>
  </si>
  <si>
    <t>: Cases à remplir</t>
  </si>
  <si>
    <t>v1.1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</si>
</sst>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$-C0C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EA62B"/>
      <name val="Calibri"/>
      <family val="2"/>
      <scheme val="minor"/>
    </font>
    <font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1" fillId="0" borderId="14" xfId="0" applyFont="1" applyBorder="1"/>
    <xf numFmtId="164" fontId="5" fillId="0" borderId="23" xfId="0" applyNumberFormat="1" applyFont="1" applyBorder="1" applyAlignment="1">
      <alignment horizontal="center" vertical="center"/>
    </xf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5" xfId="0" applyBorder="1"/>
    <xf numFmtId="0" fontId="0" fillId="0" borderId="25" xfId="0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0" fillId="2" borderId="15" xfId="0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vertical="center"/>
    </xf>
    <xf numFmtId="0" fontId="0" fillId="0" borderId="0" xfId="0" applyFont="1" applyAlignment="1">
      <alignment horizontal="right" vertical="center" wrapText="1"/>
    </xf>
    <xf numFmtId="0" fontId="10" fillId="0" borderId="0" xfId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2" fillId="0" borderId="0" xfId="0" applyFont="1"/>
    <xf numFmtId="0" fontId="0" fillId="2" borderId="31" xfId="0" applyFill="1" applyBorder="1"/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EA6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tanf.com/" TargetMode="External"/><Relationship Id="rId1" Type="http://schemas.openxmlformats.org/officeDocument/2006/relationships/hyperlink" Target="http://www.gtanf.com/forums/topic/32817-le-guide-du-mode-organis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2"/>
  <sheetViews>
    <sheetView showGridLines="0" showRowColHeaders="0" tabSelected="1" workbookViewId="0">
      <pane xSplit="16384" ySplit="1048576" topLeftCell="XFD1048576" activePane="bottomRight" state="frozen"/>
      <selection pane="topRight" activeCell="XFD1" sqref="XFD1"/>
      <selection pane="bottomLeft" activeCell="A1048576" sqref="A1048576"/>
      <selection pane="bottomRight" activeCell="E3" sqref="E3"/>
    </sheetView>
  </sheetViews>
  <sheetFormatPr baseColWidth="10" defaultColWidth="0" defaultRowHeight="15" zeroHeight="1" x14ac:dyDescent="0.25"/>
  <cols>
    <col min="1" max="1" width="16.42578125" bestFit="1" customWidth="1"/>
    <col min="2" max="2" width="12" bestFit="1" customWidth="1"/>
    <col min="3" max="3" width="15.140625" customWidth="1"/>
    <col min="4" max="5" width="9.140625" customWidth="1"/>
    <col min="6" max="6" width="18.7109375" style="3" bestFit="1" customWidth="1"/>
    <col min="7" max="7" width="15.140625" style="3" bestFit="1" customWidth="1"/>
    <col min="8" max="8" width="15.140625" bestFit="1" customWidth="1"/>
    <col min="9" max="9" width="24.42578125" bestFit="1" customWidth="1"/>
    <col min="10" max="10" width="18.7109375" customWidth="1"/>
    <col min="11" max="11" width="9.28515625" customWidth="1"/>
    <col min="12" max="12" width="22.28515625" hidden="1" customWidth="1"/>
    <col min="13" max="13" width="24.42578125" hidden="1" customWidth="1"/>
    <col min="14" max="14" width="24.28515625" hidden="1" customWidth="1"/>
    <col min="15" max="15" width="33.5703125" hidden="1" customWidth="1"/>
    <col min="16" max="16" width="13.5703125" hidden="1" customWidth="1"/>
    <col min="17" max="17" width="15.140625" hidden="1" customWidth="1"/>
    <col min="18" max="19" width="19.140625" hidden="1" customWidth="1"/>
    <col min="20" max="16384" width="9.140625" hidden="1"/>
  </cols>
  <sheetData>
    <row r="1" spans="1:16" ht="15.75" thickBot="1" x14ac:dyDescent="0.3">
      <c r="A1" s="76" t="s">
        <v>137</v>
      </c>
      <c r="B1" s="77"/>
      <c r="C1" s="78"/>
      <c r="E1" s="82" t="s">
        <v>118</v>
      </c>
      <c r="F1" s="83"/>
      <c r="H1" s="74" t="s">
        <v>132</v>
      </c>
      <c r="I1" s="75"/>
    </row>
    <row r="2" spans="1:16" x14ac:dyDescent="0.25">
      <c r="A2" s="69" t="s">
        <v>134</v>
      </c>
      <c r="B2" s="20" t="s">
        <v>116</v>
      </c>
      <c r="C2" s="50" t="s">
        <v>131</v>
      </c>
      <c r="E2" s="42" t="s">
        <v>127</v>
      </c>
      <c r="F2" s="39" t="s">
        <v>129</v>
      </c>
      <c r="H2" s="63" t="str">
        <f>IF(OR(ROUND($E$6/5,0)=0,E6&gt;111),"",IF(ROUND($E$6/5,0)=1,ROUND($E$6/5,0)&amp;" caisse",ROUND($E$6/5,0)&amp;" caisses"))</f>
        <v/>
      </c>
      <c r="I2" s="64"/>
    </row>
    <row r="3" spans="1:16" ht="15.75" thickBot="1" x14ac:dyDescent="0.3">
      <c r="A3" s="70"/>
      <c r="B3" s="13">
        <v>1</v>
      </c>
      <c r="C3" s="16">
        <v>2000</v>
      </c>
      <c r="E3" s="53"/>
      <c r="F3" s="16">
        <f>E3*C3</f>
        <v>0</v>
      </c>
      <c r="H3" s="84" t="s">
        <v>130</v>
      </c>
      <c r="I3" s="85" t="s">
        <v>136</v>
      </c>
      <c r="P3" s="11"/>
    </row>
    <row r="4" spans="1:16" ht="15.75" thickBot="1" x14ac:dyDescent="0.3">
      <c r="A4" s="70"/>
      <c r="B4" s="13">
        <v>2</v>
      </c>
      <c r="C4" s="16">
        <v>8000</v>
      </c>
      <c r="E4" s="54"/>
      <c r="F4" s="16">
        <f t="shared" ref="F4:F5" si="0">E4*C4</f>
        <v>0</v>
      </c>
      <c r="H4" s="21">
        <f>IF(E6&gt;111,0,IF(ISERROR(VLOOKUP(ROUND($E$6/5,0),Stats!$A$2:$C$112,3)),0,VLOOKUP(ROUND($E$6/5,0),Stats!$A$2:$C$112,3)))</f>
        <v>0</v>
      </c>
      <c r="I4" s="22">
        <f>IF(OR(E6&gt;111,E6=1,E6=2),0,IF(ISERROR(H4-$F$6),"",H4-$F$6))</f>
        <v>0</v>
      </c>
      <c r="J4" s="23" t="str">
        <f>IF(ISERROR(IF($E$6=1,"",IF($E$6-LEFT(RIGHT(H2,11),LEN(H2)-8)&lt;=0,"",IF($E$6-LEFT(RIGHT(H2,11),LEN(H2)-8)=1,"Reste "&amp;$E$6-LEFT(RIGHT(H2,11),LEN(H2)-8)&amp;" caisse","Reste "&amp;$E$6-LEFT(RIGHT(H2,11),LEN(H2)-8)&amp;" caisses")))),"",IF($E$6=1,"",IF($E$6-LEFT(RIGHT(H2,11),LEN(H2)-8)&lt;=0,"",IF($E$6-LEFT(RIGHT(H2,11),LEN(H2)-8)=1,"Reste "&amp;$E$6-LEFT(RIGHT(H2,11),LEN(H2)-8)&amp;" caisse","Reste "&amp;$E$6-LEFT(RIGHT(H2,11),LEN(H2)-8)&amp;" caisses"))))</f>
        <v/>
      </c>
    </row>
    <row r="5" spans="1:16" ht="15.75" thickBot="1" x14ac:dyDescent="0.3">
      <c r="A5" s="71"/>
      <c r="B5" s="51">
        <v>3</v>
      </c>
      <c r="C5" s="52">
        <v>18000</v>
      </c>
      <c r="E5" s="55"/>
      <c r="F5" s="16">
        <f t="shared" si="0"/>
        <v>0</v>
      </c>
    </row>
    <row r="6" spans="1:16" ht="15.75" thickBot="1" x14ac:dyDescent="0.3">
      <c r="A6" s="3"/>
      <c r="D6" s="14" t="s">
        <v>128</v>
      </c>
      <c r="E6" s="40">
        <f>SUM(E3*B3+E4*B4+E5*B5)</f>
        <v>0</v>
      </c>
      <c r="F6" s="41">
        <f>SUM(F3:F5)</f>
        <v>0</v>
      </c>
      <c r="H6" s="65" t="s">
        <v>135</v>
      </c>
      <c r="I6" s="66"/>
    </row>
    <row r="7" spans="1:16" x14ac:dyDescent="0.25">
      <c r="E7" s="73" t="str">
        <f>IF(E6&gt;111,"Trop de caisses","")</f>
        <v/>
      </c>
      <c r="F7" s="73"/>
      <c r="H7" s="63" t="str">
        <f>IF(OR(ROUND($E$6/2,0)=0,E6&gt;111,E6=1),"",IF(ROUND($E$6/2,0)=1,ROUND($E$6/2,0)&amp;" caisse",ROUND($E$6/2,0)&amp;" caisses"))</f>
        <v/>
      </c>
      <c r="I7" s="64"/>
    </row>
    <row r="8" spans="1:16" ht="15.75" thickBot="1" x14ac:dyDescent="0.3">
      <c r="A8" s="62"/>
      <c r="B8" s="60" t="s">
        <v>144</v>
      </c>
      <c r="H8" s="84" t="s">
        <v>130</v>
      </c>
      <c r="I8" s="85" t="s">
        <v>136</v>
      </c>
    </row>
    <row r="9" spans="1:16" ht="15.75" thickBot="1" x14ac:dyDescent="0.3">
      <c r="H9" s="21">
        <f>IF(E6&gt;111,0,IF(E6=1,0,IF(ISERROR(VLOOKUP(ROUND($E$6/2,0),Stats!$A$2:$C$112,3)),0,VLOOKUP(ROUND($E$6/2,0),Stats!$A$2:$C$112,3))))</f>
        <v>0</v>
      </c>
      <c r="I9" s="22">
        <f>IF(OR(E6&gt;111,E6=1),0,IF(ISERROR(H9-$F$6),"",H9-$F$6))</f>
        <v>0</v>
      </c>
      <c r="J9" s="23" t="str">
        <f>IF(ISERROR(IF($E$6=1,"",IF($E$6-LEFT(RIGHT(H7,11),LEN(H7)-8)&lt;=0,"",IF($E$6-LEFT(RIGHT(H7,11),LEN(H7)-8)=1,"Reste "&amp;$E$6-LEFT(RIGHT(H7,11),LEN(H7)-8)&amp;" caisse","Reste "&amp;$E$6-LEFT(RIGHT(H7,11),LEN(H7)-8)&amp;" caisses")))),"",IF($E$6=1,"",IF($E$6-LEFT(RIGHT(H7,11),LEN(H7)-8)&lt;=0,"",IF($E$6-LEFT(RIGHT(H7,11),LEN(H7)-8)=1,"Reste "&amp;$E$6-LEFT(RIGHT(H7,11),LEN(H7)-8)&amp;" caisse","Reste "&amp;$E$6-LEFT(RIGHT(H7,11),LEN(H7)-8)&amp;" caisses"))))</f>
        <v/>
      </c>
    </row>
    <row r="10" spans="1:16" ht="15.75" thickBot="1" x14ac:dyDescent="0.3"/>
    <row r="11" spans="1:16" x14ac:dyDescent="0.25">
      <c r="H11" s="67" t="s">
        <v>133</v>
      </c>
      <c r="I11" s="68"/>
    </row>
    <row r="12" spans="1:16" x14ac:dyDescent="0.25">
      <c r="H12" s="63" t="str">
        <f>IF(OR(ROUND($E$6,0)=0,E6&gt;111),"",IF(ROUND($E$6,0)=1,ROUND($E$6,0)&amp;" caisse",ROUND($E$6,0)&amp;" caisses"))</f>
        <v/>
      </c>
      <c r="I12" s="64"/>
    </row>
    <row r="13" spans="1:16" x14ac:dyDescent="0.25">
      <c r="H13" s="84" t="s">
        <v>130</v>
      </c>
      <c r="I13" s="85" t="s">
        <v>125</v>
      </c>
    </row>
    <row r="14" spans="1:16" ht="15.75" thickBot="1" x14ac:dyDescent="0.3">
      <c r="A14" s="72" t="s">
        <v>143</v>
      </c>
      <c r="B14" s="72"/>
      <c r="C14" s="72"/>
      <c r="D14" s="72"/>
      <c r="E14" s="72"/>
      <c r="F14" s="72"/>
      <c r="H14" s="21">
        <f>IF(E6&gt;111,0,IF(ISERROR(VLOOKUP(ROUND($E$6,0),Stats!$A$2:$C$112,3)),0,VLOOKUP(ROUND($E$6,0),Stats!$A$2:$C$112,3)))</f>
        <v>0</v>
      </c>
      <c r="I14" s="24">
        <f>IF(E6&gt;111,0,IF(ISERROR(H14-$F$6),"",H14-$F$6))</f>
        <v>0</v>
      </c>
    </row>
    <row r="15" spans="1:16" s="25" customFormat="1" ht="15.75" thickBot="1" x14ac:dyDescent="0.3">
      <c r="B15" s="56"/>
      <c r="C15" s="56"/>
      <c r="D15" s="56"/>
      <c r="E15" s="56"/>
      <c r="F15" s="56"/>
      <c r="G15" s="26"/>
    </row>
    <row r="16" spans="1:16" s="27" customFormat="1" ht="16.5" thickTop="1" thickBot="1" x14ac:dyDescent="0.3">
      <c r="F16" s="28"/>
      <c r="G16" s="28"/>
    </row>
    <row r="17" spans="1:11" ht="15.75" thickBot="1" x14ac:dyDescent="0.3">
      <c r="A17" s="76" t="s">
        <v>137</v>
      </c>
      <c r="B17" s="77"/>
      <c r="C17" s="78"/>
      <c r="E17" s="79" t="s">
        <v>118</v>
      </c>
      <c r="F17" s="79"/>
      <c r="H17" s="80" t="s">
        <v>126</v>
      </c>
      <c r="I17" s="81"/>
    </row>
    <row r="18" spans="1:11" x14ac:dyDescent="0.25">
      <c r="A18" s="33" t="s">
        <v>0</v>
      </c>
      <c r="B18" s="32" t="s">
        <v>1</v>
      </c>
      <c r="C18" s="43" t="s">
        <v>2</v>
      </c>
      <c r="E18" s="38" t="s">
        <v>127</v>
      </c>
      <c r="F18" s="39" t="s">
        <v>129</v>
      </c>
      <c r="H18" s="42" t="s">
        <v>130</v>
      </c>
      <c r="I18" s="34" t="s">
        <v>125</v>
      </c>
    </row>
    <row r="19" spans="1:11" x14ac:dyDescent="0.25">
      <c r="A19" s="35" t="s">
        <v>138</v>
      </c>
      <c r="B19" s="15">
        <v>30000</v>
      </c>
      <c r="C19" s="44">
        <v>150000</v>
      </c>
      <c r="E19" s="46"/>
      <c r="F19" s="16">
        <f>B19*E19</f>
        <v>0</v>
      </c>
      <c r="H19" s="17">
        <f t="shared" ref="H19:H24" si="1">C19*E19</f>
        <v>0</v>
      </c>
      <c r="I19" s="29">
        <f t="shared" ref="I19:I24" si="2">(C19-B19)*E19</f>
        <v>0</v>
      </c>
    </row>
    <row r="20" spans="1:11" x14ac:dyDescent="0.25">
      <c r="A20" s="35" t="s">
        <v>120</v>
      </c>
      <c r="B20" s="15">
        <v>27000</v>
      </c>
      <c r="C20" s="44">
        <v>135000</v>
      </c>
      <c r="E20" s="46"/>
      <c r="F20" s="16">
        <f t="shared" ref="F20:F24" si="3">B20*E20</f>
        <v>0</v>
      </c>
      <c r="H20" s="17">
        <f t="shared" si="1"/>
        <v>0</v>
      </c>
      <c r="I20" s="29">
        <f t="shared" si="2"/>
        <v>0</v>
      </c>
    </row>
    <row r="21" spans="1:11" x14ac:dyDescent="0.25">
      <c r="A21" s="35" t="s">
        <v>121</v>
      </c>
      <c r="B21" s="15">
        <v>25000</v>
      </c>
      <c r="C21" s="44">
        <v>125000</v>
      </c>
      <c r="E21" s="46"/>
      <c r="F21" s="16">
        <f t="shared" si="3"/>
        <v>0</v>
      </c>
      <c r="H21" s="17">
        <f t="shared" si="1"/>
        <v>0</v>
      </c>
      <c r="I21" s="29">
        <f t="shared" si="2"/>
        <v>0</v>
      </c>
    </row>
    <row r="22" spans="1:11" x14ac:dyDescent="0.25">
      <c r="A22" s="35" t="s">
        <v>122</v>
      </c>
      <c r="B22" s="15">
        <v>29000</v>
      </c>
      <c r="C22" s="44">
        <v>115000</v>
      </c>
      <c r="E22" s="46"/>
      <c r="F22" s="16">
        <f t="shared" si="3"/>
        <v>0</v>
      </c>
      <c r="H22" s="17">
        <f t="shared" si="1"/>
        <v>0</v>
      </c>
      <c r="I22" s="29">
        <f t="shared" si="2"/>
        <v>0</v>
      </c>
    </row>
    <row r="23" spans="1:11" x14ac:dyDescent="0.25">
      <c r="A23" s="35" t="s">
        <v>123</v>
      </c>
      <c r="B23" s="15">
        <v>21000</v>
      </c>
      <c r="C23" s="44">
        <v>105000</v>
      </c>
      <c r="E23" s="46"/>
      <c r="F23" s="16">
        <f t="shared" si="3"/>
        <v>0</v>
      </c>
      <c r="H23" s="17">
        <f t="shared" si="1"/>
        <v>0</v>
      </c>
      <c r="I23" s="29">
        <f t="shared" si="2"/>
        <v>0</v>
      </c>
    </row>
    <row r="24" spans="1:11" ht="15.75" thickBot="1" x14ac:dyDescent="0.3">
      <c r="A24" s="36" t="s">
        <v>124</v>
      </c>
      <c r="B24" s="37">
        <v>19000</v>
      </c>
      <c r="C24" s="45">
        <v>95000</v>
      </c>
      <c r="E24" s="47"/>
      <c r="F24" s="18">
        <f t="shared" si="3"/>
        <v>0</v>
      </c>
      <c r="H24" s="19">
        <f t="shared" si="1"/>
        <v>0</v>
      </c>
      <c r="I24" s="29">
        <f t="shared" si="2"/>
        <v>0</v>
      </c>
    </row>
    <row r="25" spans="1:11" ht="15.75" thickBot="1" x14ac:dyDescent="0.3">
      <c r="A25" s="3"/>
      <c r="D25" s="14" t="s">
        <v>128</v>
      </c>
      <c r="E25" s="40">
        <f>SUM(E19:E24)</f>
        <v>0</v>
      </c>
      <c r="F25" s="41">
        <f>SUM(F19:F24)</f>
        <v>0</v>
      </c>
      <c r="H25" s="30">
        <f>SUM(H19:H24)</f>
        <v>0</v>
      </c>
      <c r="I25" s="31">
        <f>SUM(I19:I24)</f>
        <v>0</v>
      </c>
    </row>
    <row r="26" spans="1:11" x14ac:dyDescent="0.25"/>
    <row r="27" spans="1:11" ht="15" customHeight="1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57" t="s">
        <v>142</v>
      </c>
      <c r="K27" s="58" t="s">
        <v>141</v>
      </c>
    </row>
    <row r="28" spans="1:11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59" t="s">
        <v>139</v>
      </c>
    </row>
    <row r="29" spans="1:11" x14ac:dyDescent="0.25">
      <c r="A29" s="61" t="s">
        <v>145</v>
      </c>
      <c r="G29" s="48"/>
      <c r="H29" s="48"/>
      <c r="I29" s="48"/>
      <c r="J29" s="48"/>
      <c r="K29" s="49" t="s">
        <v>140</v>
      </c>
    </row>
    <row r="30" spans="1:11" hidden="1" x14ac:dyDescent="0.25"/>
    <row r="31" spans="1:11" hidden="1" x14ac:dyDescent="0.25"/>
    <row r="32" spans="1:11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6:6" hidden="1" x14ac:dyDescent="0.25"/>
    <row r="50" spans="6:6" hidden="1" x14ac:dyDescent="0.25"/>
    <row r="51" spans="6:6" hidden="1" x14ac:dyDescent="0.25"/>
    <row r="52" spans="6:6" hidden="1" x14ac:dyDescent="0.25"/>
    <row r="53" spans="6:6" hidden="1" x14ac:dyDescent="0.25"/>
    <row r="54" spans="6:6" hidden="1" x14ac:dyDescent="0.25"/>
    <row r="55" spans="6:6" hidden="1" x14ac:dyDescent="0.25"/>
    <row r="56" spans="6:6" hidden="1" x14ac:dyDescent="0.25"/>
    <row r="57" spans="6:6" hidden="1" x14ac:dyDescent="0.25">
      <c r="F57" s="5"/>
    </row>
    <row r="58" spans="6:6" hidden="1" x14ac:dyDescent="0.25"/>
    <row r="59" spans="6:6" hidden="1" x14ac:dyDescent="0.25"/>
    <row r="60" spans="6:6" hidden="1" x14ac:dyDescent="0.25"/>
    <row r="61" spans="6:6" hidden="1" x14ac:dyDescent="0.25"/>
    <row r="62" spans="6:6" hidden="1" x14ac:dyDescent="0.25"/>
    <row r="63" spans="6:6" hidden="1" x14ac:dyDescent="0.25"/>
    <row r="64" spans="6:6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6:8" hidden="1" x14ac:dyDescent="0.25"/>
    <row r="98" spans="6:8" hidden="1" x14ac:dyDescent="0.25"/>
    <row r="99" spans="6:8" hidden="1" x14ac:dyDescent="0.25"/>
    <row r="100" spans="6:8" hidden="1" x14ac:dyDescent="0.25"/>
    <row r="101" spans="6:8" hidden="1" x14ac:dyDescent="0.25">
      <c r="H101" s="12"/>
    </row>
    <row r="102" spans="6:8" hidden="1" x14ac:dyDescent="0.25">
      <c r="H102" s="12"/>
    </row>
    <row r="103" spans="6:8" hidden="1" x14ac:dyDescent="0.25">
      <c r="H103" s="12"/>
    </row>
    <row r="104" spans="6:8" hidden="1" x14ac:dyDescent="0.25">
      <c r="H104" s="12"/>
    </row>
    <row r="105" spans="6:8" hidden="1" x14ac:dyDescent="0.25">
      <c r="H105" s="12"/>
    </row>
    <row r="106" spans="6:8" hidden="1" x14ac:dyDescent="0.25">
      <c r="H106" s="12"/>
    </row>
    <row r="107" spans="6:8" hidden="1" x14ac:dyDescent="0.25">
      <c r="H107" s="12"/>
    </row>
    <row r="108" spans="6:8" hidden="1" x14ac:dyDescent="0.25">
      <c r="H108" s="12"/>
    </row>
    <row r="109" spans="6:8" hidden="1" x14ac:dyDescent="0.25">
      <c r="H109" s="12"/>
    </row>
    <row r="110" spans="6:8" hidden="1" x14ac:dyDescent="0.25">
      <c r="H110" s="12"/>
    </row>
    <row r="111" spans="6:8" hidden="1" x14ac:dyDescent="0.25">
      <c r="H111" s="12"/>
    </row>
    <row r="112" spans="6:8" hidden="1" x14ac:dyDescent="0.25">
      <c r="F112" s="5"/>
      <c r="H112" s="12"/>
    </row>
  </sheetData>
  <sheetProtection sheet="1" objects="1" scenarios="1"/>
  <mergeCells count="14">
    <mergeCell ref="E17:F17"/>
    <mergeCell ref="H17:I17"/>
    <mergeCell ref="E1:F1"/>
    <mergeCell ref="A17:C17"/>
    <mergeCell ref="A2:A5"/>
    <mergeCell ref="A14:F14"/>
    <mergeCell ref="E7:F7"/>
    <mergeCell ref="H1:I1"/>
    <mergeCell ref="A1:C1"/>
    <mergeCell ref="H2:I2"/>
    <mergeCell ref="H6:I6"/>
    <mergeCell ref="H7:I7"/>
    <mergeCell ref="H11:I11"/>
    <mergeCell ref="H12:I12"/>
  </mergeCells>
  <conditionalFormatting sqref="E7:F7">
    <cfRule type="expression" dxfId="0" priority="1">
      <formula>$E$6&gt;111</formula>
    </cfRule>
  </conditionalFormatting>
  <hyperlinks>
    <hyperlink ref="A14" r:id="rId1"/>
    <hyperlink ref="K27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workbookViewId="0"/>
  </sheetViews>
  <sheetFormatPr baseColWidth="10" defaultRowHeight="15" x14ac:dyDescent="0.25"/>
  <cols>
    <col min="1" max="1" width="12" style="3" bestFit="1" customWidth="1"/>
    <col min="2" max="2" width="10.7109375" style="3" customWidth="1"/>
    <col min="3" max="3" width="15" style="3" bestFit="1" customWidth="1"/>
    <col min="4" max="4" width="26.140625" style="3" bestFit="1" customWidth="1"/>
    <col min="5" max="5" width="28.42578125" style="4" bestFit="1" customWidth="1"/>
  </cols>
  <sheetData>
    <row r="1" spans="1:5" ht="30" x14ac:dyDescent="0.25">
      <c r="A1" s="1" t="s">
        <v>116</v>
      </c>
      <c r="B1" s="1" t="s">
        <v>114</v>
      </c>
      <c r="C1" s="1" t="s">
        <v>117</v>
      </c>
      <c r="D1" s="8" t="s">
        <v>119</v>
      </c>
      <c r="E1" s="2" t="s">
        <v>115</v>
      </c>
    </row>
    <row r="2" spans="1:5" x14ac:dyDescent="0.25">
      <c r="A2" s="1">
        <v>1</v>
      </c>
      <c r="B2" s="9">
        <v>0</v>
      </c>
      <c r="C2" s="9">
        <v>10000</v>
      </c>
      <c r="D2" s="9">
        <f t="shared" ref="D2:D33" si="0">C2/A2</f>
        <v>10000</v>
      </c>
      <c r="E2" s="4" t="s">
        <v>69</v>
      </c>
    </row>
    <row r="3" spans="1:5" x14ac:dyDescent="0.25">
      <c r="A3" s="1">
        <v>2</v>
      </c>
      <c r="B3" s="9">
        <f t="shared" ref="B3:B34" si="1">C3-C2</f>
        <v>12000</v>
      </c>
      <c r="C3" s="9">
        <v>22000</v>
      </c>
      <c r="D3" s="9">
        <f t="shared" si="0"/>
        <v>11000</v>
      </c>
      <c r="E3" s="4" t="s">
        <v>70</v>
      </c>
    </row>
    <row r="4" spans="1:5" x14ac:dyDescent="0.25">
      <c r="A4" s="1">
        <v>3</v>
      </c>
      <c r="B4" s="9">
        <f t="shared" si="1"/>
        <v>14000</v>
      </c>
      <c r="C4" s="9">
        <v>36000</v>
      </c>
      <c r="D4" s="9">
        <f t="shared" si="0"/>
        <v>12000</v>
      </c>
      <c r="E4" s="4" t="s">
        <v>113</v>
      </c>
    </row>
    <row r="5" spans="1:5" x14ac:dyDescent="0.25">
      <c r="A5" s="1">
        <v>4</v>
      </c>
      <c r="B5" s="9">
        <f t="shared" si="1"/>
        <v>16000</v>
      </c>
      <c r="C5" s="9">
        <v>52000</v>
      </c>
      <c r="D5" s="9">
        <f t="shared" si="0"/>
        <v>13000</v>
      </c>
      <c r="E5" s="4" t="s">
        <v>112</v>
      </c>
    </row>
    <row r="6" spans="1:5" x14ac:dyDescent="0.25">
      <c r="A6" s="1">
        <v>5</v>
      </c>
      <c r="B6" s="9">
        <f t="shared" si="1"/>
        <v>13000</v>
      </c>
      <c r="C6" s="9">
        <v>65000</v>
      </c>
      <c r="D6" s="9">
        <f t="shared" si="0"/>
        <v>13000</v>
      </c>
      <c r="E6" s="4" t="s">
        <v>111</v>
      </c>
    </row>
    <row r="7" spans="1:5" x14ac:dyDescent="0.25">
      <c r="A7" s="1">
        <v>6</v>
      </c>
      <c r="B7" s="9">
        <f t="shared" si="1"/>
        <v>16000</v>
      </c>
      <c r="C7" s="9">
        <v>81000</v>
      </c>
      <c r="D7" s="9">
        <f t="shared" si="0"/>
        <v>13500</v>
      </c>
      <c r="E7" s="4" t="s">
        <v>110</v>
      </c>
    </row>
    <row r="8" spans="1:5" x14ac:dyDescent="0.25">
      <c r="A8" s="1">
        <v>7</v>
      </c>
      <c r="B8" s="9">
        <f t="shared" si="1"/>
        <v>13500</v>
      </c>
      <c r="C8" s="9">
        <v>94500</v>
      </c>
      <c r="D8" s="9">
        <f t="shared" si="0"/>
        <v>13500</v>
      </c>
      <c r="E8" s="4" t="s">
        <v>109</v>
      </c>
    </row>
    <row r="9" spans="1:5" x14ac:dyDescent="0.25">
      <c r="A9" s="1">
        <v>8</v>
      </c>
      <c r="B9" s="9">
        <f t="shared" si="1"/>
        <v>17500</v>
      </c>
      <c r="C9" s="9">
        <v>112000</v>
      </c>
      <c r="D9" s="9">
        <f t="shared" si="0"/>
        <v>14000</v>
      </c>
      <c r="E9" s="4" t="s">
        <v>104</v>
      </c>
    </row>
    <row r="10" spans="1:5" x14ac:dyDescent="0.25">
      <c r="A10" s="1">
        <v>9</v>
      </c>
      <c r="B10" s="9">
        <f t="shared" si="1"/>
        <v>14000</v>
      </c>
      <c r="C10" s="9">
        <v>126000</v>
      </c>
      <c r="D10" s="9">
        <f t="shared" si="0"/>
        <v>14000</v>
      </c>
      <c r="E10" s="4" t="s">
        <v>105</v>
      </c>
    </row>
    <row r="11" spans="1:5" x14ac:dyDescent="0.25">
      <c r="A11" s="1">
        <v>10</v>
      </c>
      <c r="B11" s="9">
        <f t="shared" si="1"/>
        <v>19000</v>
      </c>
      <c r="C11" s="9">
        <v>145000</v>
      </c>
      <c r="D11" s="9">
        <f t="shared" si="0"/>
        <v>14500</v>
      </c>
      <c r="E11" s="4" t="s">
        <v>106</v>
      </c>
    </row>
    <row r="12" spans="1:5" x14ac:dyDescent="0.25">
      <c r="A12" s="1">
        <v>11</v>
      </c>
      <c r="B12" s="9">
        <f t="shared" si="1"/>
        <v>14500</v>
      </c>
      <c r="C12" s="9">
        <v>159500</v>
      </c>
      <c r="D12" s="9">
        <f t="shared" si="0"/>
        <v>14500</v>
      </c>
      <c r="E12" s="4" t="s">
        <v>107</v>
      </c>
    </row>
    <row r="13" spans="1:5" x14ac:dyDescent="0.25">
      <c r="A13" s="1">
        <v>12</v>
      </c>
      <c r="B13" s="9">
        <f t="shared" si="1"/>
        <v>14500</v>
      </c>
      <c r="C13" s="9">
        <v>174000</v>
      </c>
      <c r="D13" s="9">
        <f t="shared" si="0"/>
        <v>14500</v>
      </c>
      <c r="E13" s="4" t="s">
        <v>108</v>
      </c>
    </row>
    <row r="14" spans="1:5" x14ac:dyDescent="0.25">
      <c r="A14" s="1">
        <v>13</v>
      </c>
      <c r="B14" s="9">
        <f t="shared" si="1"/>
        <v>14500</v>
      </c>
      <c r="C14" s="9">
        <v>188500</v>
      </c>
      <c r="D14" s="9">
        <f t="shared" si="0"/>
        <v>14500</v>
      </c>
      <c r="E14" s="4" t="s">
        <v>100</v>
      </c>
    </row>
    <row r="15" spans="1:5" x14ac:dyDescent="0.25">
      <c r="A15" s="1">
        <v>14</v>
      </c>
      <c r="B15" s="9">
        <f t="shared" si="1"/>
        <v>14500</v>
      </c>
      <c r="C15" s="9">
        <v>203000</v>
      </c>
      <c r="D15" s="9">
        <f t="shared" si="0"/>
        <v>14500</v>
      </c>
      <c r="E15" s="4" t="s">
        <v>101</v>
      </c>
    </row>
    <row r="16" spans="1:5" x14ac:dyDescent="0.25">
      <c r="A16" s="1">
        <v>15</v>
      </c>
      <c r="B16" s="9">
        <f t="shared" si="1"/>
        <v>22000</v>
      </c>
      <c r="C16" s="9">
        <v>225000</v>
      </c>
      <c r="D16" s="9">
        <f t="shared" si="0"/>
        <v>15000</v>
      </c>
      <c r="E16" s="4" t="s">
        <v>102</v>
      </c>
    </row>
    <row r="17" spans="1:5" x14ac:dyDescent="0.25">
      <c r="A17" s="1">
        <v>16</v>
      </c>
      <c r="B17" s="9">
        <f t="shared" si="1"/>
        <v>15000</v>
      </c>
      <c r="C17" s="9">
        <v>240000</v>
      </c>
      <c r="D17" s="9">
        <f t="shared" si="0"/>
        <v>15000</v>
      </c>
      <c r="E17" s="4" t="s">
        <v>103</v>
      </c>
    </row>
    <row r="18" spans="1:5" x14ac:dyDescent="0.25">
      <c r="A18" s="1">
        <v>17</v>
      </c>
      <c r="B18" s="9">
        <f t="shared" si="1"/>
        <v>15000</v>
      </c>
      <c r="C18" s="9">
        <v>255000</v>
      </c>
      <c r="D18" s="9">
        <f t="shared" si="0"/>
        <v>15000</v>
      </c>
      <c r="E18" s="4" t="s">
        <v>99</v>
      </c>
    </row>
    <row r="19" spans="1:5" x14ac:dyDescent="0.25">
      <c r="A19" s="1">
        <v>18</v>
      </c>
      <c r="B19" s="9">
        <f t="shared" si="1"/>
        <v>15000</v>
      </c>
      <c r="C19" s="9">
        <v>270000</v>
      </c>
      <c r="D19" s="9">
        <f t="shared" si="0"/>
        <v>15000</v>
      </c>
      <c r="E19" s="4" t="s">
        <v>95</v>
      </c>
    </row>
    <row r="20" spans="1:5" x14ac:dyDescent="0.25">
      <c r="A20" s="1">
        <v>19</v>
      </c>
      <c r="B20" s="9">
        <f t="shared" si="1"/>
        <v>15000</v>
      </c>
      <c r="C20" s="9">
        <v>285000</v>
      </c>
      <c r="D20" s="9">
        <f t="shared" si="0"/>
        <v>15000</v>
      </c>
      <c r="E20" s="4" t="s">
        <v>96</v>
      </c>
    </row>
    <row r="21" spans="1:5" x14ac:dyDescent="0.25">
      <c r="A21" s="1">
        <v>20</v>
      </c>
      <c r="B21" s="9">
        <f t="shared" si="1"/>
        <v>25000</v>
      </c>
      <c r="C21" s="9">
        <v>310000</v>
      </c>
      <c r="D21" s="9">
        <f t="shared" si="0"/>
        <v>15500</v>
      </c>
      <c r="E21" s="4" t="s">
        <v>97</v>
      </c>
    </row>
    <row r="22" spans="1:5" x14ac:dyDescent="0.25">
      <c r="A22" s="1">
        <v>21</v>
      </c>
      <c r="B22" s="9">
        <f t="shared" si="1"/>
        <v>15500</v>
      </c>
      <c r="C22" s="9">
        <v>325500</v>
      </c>
      <c r="D22" s="9">
        <f t="shared" si="0"/>
        <v>15500</v>
      </c>
      <c r="E22" s="4" t="s">
        <v>98</v>
      </c>
    </row>
    <row r="23" spans="1:5" x14ac:dyDescent="0.25">
      <c r="A23" s="7">
        <v>22</v>
      </c>
      <c r="B23" s="10">
        <f t="shared" si="1"/>
        <v>15500</v>
      </c>
      <c r="C23" s="10">
        <v>341000</v>
      </c>
      <c r="D23" s="9">
        <f t="shared" si="0"/>
        <v>15500</v>
      </c>
      <c r="E23" s="4" t="s">
        <v>94</v>
      </c>
    </row>
    <row r="24" spans="1:5" x14ac:dyDescent="0.25">
      <c r="A24" s="1">
        <v>23</v>
      </c>
      <c r="B24" s="9">
        <f t="shared" si="1"/>
        <v>15500</v>
      </c>
      <c r="C24" s="9">
        <v>356500</v>
      </c>
      <c r="D24" s="9">
        <f t="shared" si="0"/>
        <v>15500</v>
      </c>
      <c r="E24" s="4" t="s">
        <v>89</v>
      </c>
    </row>
    <row r="25" spans="1:5" x14ac:dyDescent="0.25">
      <c r="A25" s="1">
        <v>24</v>
      </c>
      <c r="B25" s="9">
        <f t="shared" si="1"/>
        <v>15500</v>
      </c>
      <c r="C25" s="9">
        <v>372000</v>
      </c>
      <c r="D25" s="9">
        <f t="shared" si="0"/>
        <v>15500</v>
      </c>
      <c r="E25" s="4" t="s">
        <v>90</v>
      </c>
    </row>
    <row r="26" spans="1:5" x14ac:dyDescent="0.25">
      <c r="A26" s="1">
        <v>25</v>
      </c>
      <c r="B26" s="9">
        <f t="shared" si="1"/>
        <v>28000</v>
      </c>
      <c r="C26" s="9">
        <v>400000</v>
      </c>
      <c r="D26" s="9">
        <f t="shared" si="0"/>
        <v>16000</v>
      </c>
      <c r="E26" s="4" t="s">
        <v>91</v>
      </c>
    </row>
    <row r="27" spans="1:5" x14ac:dyDescent="0.25">
      <c r="A27" s="1">
        <v>26</v>
      </c>
      <c r="B27" s="9">
        <f t="shared" si="1"/>
        <v>16000</v>
      </c>
      <c r="C27" s="9">
        <v>416000</v>
      </c>
      <c r="D27" s="9">
        <f t="shared" si="0"/>
        <v>16000</v>
      </c>
      <c r="E27" s="4" t="s">
        <v>92</v>
      </c>
    </row>
    <row r="28" spans="1:5" x14ac:dyDescent="0.25">
      <c r="A28" s="1">
        <v>27</v>
      </c>
      <c r="B28" s="9">
        <f t="shared" si="1"/>
        <v>16000</v>
      </c>
      <c r="C28" s="9">
        <v>432000</v>
      </c>
      <c r="D28" s="9">
        <f t="shared" si="0"/>
        <v>16000</v>
      </c>
      <c r="E28" s="4" t="s">
        <v>93</v>
      </c>
    </row>
    <row r="29" spans="1:5" x14ac:dyDescent="0.25">
      <c r="A29" s="1">
        <v>28</v>
      </c>
      <c r="B29" s="9">
        <f t="shared" si="1"/>
        <v>16000</v>
      </c>
      <c r="C29" s="9">
        <v>448000</v>
      </c>
      <c r="D29" s="9">
        <f t="shared" si="0"/>
        <v>16000</v>
      </c>
      <c r="E29" s="4" t="s">
        <v>85</v>
      </c>
    </row>
    <row r="30" spans="1:5" x14ac:dyDescent="0.25">
      <c r="A30" s="1">
        <v>29</v>
      </c>
      <c r="B30" s="9">
        <f t="shared" si="1"/>
        <v>16000</v>
      </c>
      <c r="C30" s="9">
        <v>464000</v>
      </c>
      <c r="D30" s="9">
        <f t="shared" si="0"/>
        <v>16000</v>
      </c>
      <c r="E30" s="4" t="s">
        <v>86</v>
      </c>
    </row>
    <row r="31" spans="1:5" x14ac:dyDescent="0.25">
      <c r="A31" s="1">
        <v>30</v>
      </c>
      <c r="B31" s="9">
        <f t="shared" si="1"/>
        <v>31000</v>
      </c>
      <c r="C31" s="9">
        <v>495000</v>
      </c>
      <c r="D31" s="9">
        <f t="shared" si="0"/>
        <v>16500</v>
      </c>
      <c r="E31" s="4" t="s">
        <v>87</v>
      </c>
    </row>
    <row r="32" spans="1:5" x14ac:dyDescent="0.25">
      <c r="A32" s="1">
        <v>31</v>
      </c>
      <c r="B32" s="9">
        <f t="shared" si="1"/>
        <v>16500</v>
      </c>
      <c r="C32" s="9">
        <v>511500</v>
      </c>
      <c r="D32" s="9">
        <f t="shared" si="0"/>
        <v>16500</v>
      </c>
      <c r="E32" s="4" t="s">
        <v>88</v>
      </c>
    </row>
    <row r="33" spans="1:5" x14ac:dyDescent="0.25">
      <c r="A33" s="1">
        <v>32</v>
      </c>
      <c r="B33" s="9">
        <f t="shared" si="1"/>
        <v>16500</v>
      </c>
      <c r="C33" s="9">
        <v>528000</v>
      </c>
      <c r="D33" s="9">
        <f t="shared" si="0"/>
        <v>16500</v>
      </c>
      <c r="E33" s="4" t="s">
        <v>84</v>
      </c>
    </row>
    <row r="34" spans="1:5" x14ac:dyDescent="0.25">
      <c r="A34" s="1">
        <v>33</v>
      </c>
      <c r="B34" s="9">
        <f t="shared" si="1"/>
        <v>16500</v>
      </c>
      <c r="C34" s="9">
        <v>544500</v>
      </c>
      <c r="D34" s="9">
        <f t="shared" ref="D34:D65" si="2">C34/A34</f>
        <v>16500</v>
      </c>
      <c r="E34" s="4" t="s">
        <v>83</v>
      </c>
    </row>
    <row r="35" spans="1:5" x14ac:dyDescent="0.25">
      <c r="A35" s="1">
        <v>34</v>
      </c>
      <c r="B35" s="9">
        <f t="shared" ref="B35:B66" si="3">C35-C34</f>
        <v>16500</v>
      </c>
      <c r="C35" s="9">
        <v>561000</v>
      </c>
      <c r="D35" s="9">
        <f t="shared" si="2"/>
        <v>16500</v>
      </c>
      <c r="E35" s="4" t="s">
        <v>82</v>
      </c>
    </row>
    <row r="36" spans="1:5" x14ac:dyDescent="0.25">
      <c r="A36" s="1">
        <v>35</v>
      </c>
      <c r="B36" s="9">
        <f t="shared" si="3"/>
        <v>34000</v>
      </c>
      <c r="C36" s="9">
        <v>595000</v>
      </c>
      <c r="D36" s="9">
        <f t="shared" si="2"/>
        <v>17000</v>
      </c>
      <c r="E36" s="4" t="s">
        <v>81</v>
      </c>
    </row>
    <row r="37" spans="1:5" x14ac:dyDescent="0.25">
      <c r="A37" s="1">
        <v>36</v>
      </c>
      <c r="B37" s="9">
        <f t="shared" si="3"/>
        <v>17000</v>
      </c>
      <c r="C37" s="9">
        <v>612000</v>
      </c>
      <c r="D37" s="9">
        <f t="shared" si="2"/>
        <v>17000</v>
      </c>
      <c r="E37" s="4" t="s">
        <v>80</v>
      </c>
    </row>
    <row r="38" spans="1:5" x14ac:dyDescent="0.25">
      <c r="A38" s="1">
        <v>37</v>
      </c>
      <c r="B38" s="9">
        <f t="shared" si="3"/>
        <v>17000</v>
      </c>
      <c r="C38" s="9">
        <v>629000</v>
      </c>
      <c r="D38" s="9">
        <f t="shared" si="2"/>
        <v>17000</v>
      </c>
      <c r="E38" s="4" t="s">
        <v>79</v>
      </c>
    </row>
    <row r="39" spans="1:5" x14ac:dyDescent="0.25">
      <c r="A39" s="1">
        <v>38</v>
      </c>
      <c r="B39" s="9">
        <f t="shared" si="3"/>
        <v>17000</v>
      </c>
      <c r="C39" s="9">
        <v>646000</v>
      </c>
      <c r="D39" s="9">
        <f t="shared" si="2"/>
        <v>17000</v>
      </c>
      <c r="E39" s="4" t="s">
        <v>78</v>
      </c>
    </row>
    <row r="40" spans="1:5" x14ac:dyDescent="0.25">
      <c r="A40" s="1">
        <v>39</v>
      </c>
      <c r="B40" s="9">
        <f t="shared" si="3"/>
        <v>17000</v>
      </c>
      <c r="C40" s="9">
        <v>663000</v>
      </c>
      <c r="D40" s="9">
        <f t="shared" si="2"/>
        <v>17000</v>
      </c>
      <c r="E40" s="4" t="s">
        <v>77</v>
      </c>
    </row>
    <row r="41" spans="1:5" x14ac:dyDescent="0.25">
      <c r="A41" s="1">
        <v>40</v>
      </c>
      <c r="B41" s="9">
        <f t="shared" si="3"/>
        <v>37000</v>
      </c>
      <c r="C41" s="9">
        <v>700000</v>
      </c>
      <c r="D41" s="9">
        <f t="shared" si="2"/>
        <v>17500</v>
      </c>
      <c r="E41" s="4" t="s">
        <v>76</v>
      </c>
    </row>
    <row r="42" spans="1:5" x14ac:dyDescent="0.25">
      <c r="A42" s="1">
        <v>41</v>
      </c>
      <c r="B42" s="9">
        <f t="shared" si="3"/>
        <v>17500</v>
      </c>
      <c r="C42" s="9">
        <v>717500</v>
      </c>
      <c r="D42" s="9">
        <f t="shared" si="2"/>
        <v>17500</v>
      </c>
      <c r="E42" s="4" t="s">
        <v>75</v>
      </c>
    </row>
    <row r="43" spans="1:5" x14ac:dyDescent="0.25">
      <c r="A43" s="1">
        <v>42</v>
      </c>
      <c r="B43" s="9">
        <f t="shared" si="3"/>
        <v>17500</v>
      </c>
      <c r="C43" s="9">
        <v>735000</v>
      </c>
      <c r="D43" s="9">
        <f t="shared" si="2"/>
        <v>17500</v>
      </c>
      <c r="E43" s="4" t="s">
        <v>68</v>
      </c>
    </row>
    <row r="44" spans="1:5" x14ac:dyDescent="0.25">
      <c r="A44" s="1">
        <v>43</v>
      </c>
      <c r="B44" s="9">
        <f t="shared" si="3"/>
        <v>17500</v>
      </c>
      <c r="C44" s="9">
        <v>752500</v>
      </c>
      <c r="D44" s="9">
        <f t="shared" si="2"/>
        <v>17500</v>
      </c>
      <c r="E44" s="4" t="s">
        <v>67</v>
      </c>
    </row>
    <row r="45" spans="1:5" x14ac:dyDescent="0.25">
      <c r="A45" s="1">
        <v>44</v>
      </c>
      <c r="B45" s="9">
        <f t="shared" si="3"/>
        <v>17500</v>
      </c>
      <c r="C45" s="9">
        <v>770000</v>
      </c>
      <c r="D45" s="9">
        <f t="shared" si="2"/>
        <v>17500</v>
      </c>
      <c r="E45" s="4" t="s">
        <v>74</v>
      </c>
    </row>
    <row r="46" spans="1:5" x14ac:dyDescent="0.25">
      <c r="A46" s="1">
        <v>45</v>
      </c>
      <c r="B46" s="9">
        <f t="shared" si="3"/>
        <v>28750</v>
      </c>
      <c r="C46" s="9">
        <v>798750</v>
      </c>
      <c r="D46" s="9">
        <f t="shared" si="2"/>
        <v>17750</v>
      </c>
      <c r="E46" s="4" t="s">
        <v>66</v>
      </c>
    </row>
    <row r="47" spans="1:5" x14ac:dyDescent="0.25">
      <c r="A47" s="1">
        <v>46</v>
      </c>
      <c r="B47" s="9">
        <f t="shared" si="3"/>
        <v>17750</v>
      </c>
      <c r="C47" s="9">
        <v>816500</v>
      </c>
      <c r="D47" s="9">
        <f t="shared" si="2"/>
        <v>17750</v>
      </c>
      <c r="E47" s="4" t="s">
        <v>72</v>
      </c>
    </row>
    <row r="48" spans="1:5" x14ac:dyDescent="0.25">
      <c r="A48" s="1">
        <v>47</v>
      </c>
      <c r="B48" s="9">
        <f t="shared" si="3"/>
        <v>17750</v>
      </c>
      <c r="C48" s="9">
        <v>834250</v>
      </c>
      <c r="D48" s="9">
        <f t="shared" si="2"/>
        <v>17750</v>
      </c>
      <c r="E48" s="4" t="s">
        <v>73</v>
      </c>
    </row>
    <row r="49" spans="1:5" x14ac:dyDescent="0.25">
      <c r="A49" s="1">
        <v>48</v>
      </c>
      <c r="B49" s="9">
        <f t="shared" si="3"/>
        <v>17750</v>
      </c>
      <c r="C49" s="9">
        <v>852000</v>
      </c>
      <c r="D49" s="9">
        <f t="shared" si="2"/>
        <v>17750</v>
      </c>
      <c r="E49" s="4" t="s">
        <v>71</v>
      </c>
    </row>
    <row r="50" spans="1:5" x14ac:dyDescent="0.25">
      <c r="A50" s="1">
        <v>49</v>
      </c>
      <c r="B50" s="9">
        <f t="shared" si="3"/>
        <v>17750</v>
      </c>
      <c r="C50" s="9">
        <v>869750</v>
      </c>
      <c r="D50" s="9">
        <f t="shared" si="2"/>
        <v>17750</v>
      </c>
      <c r="E50" s="4" t="s">
        <v>3</v>
      </c>
    </row>
    <row r="51" spans="1:5" x14ac:dyDescent="0.25">
      <c r="A51" s="1">
        <v>50</v>
      </c>
      <c r="B51" s="9">
        <f t="shared" si="3"/>
        <v>30250</v>
      </c>
      <c r="C51" s="9">
        <v>900000</v>
      </c>
      <c r="D51" s="9">
        <f t="shared" si="2"/>
        <v>18000</v>
      </c>
      <c r="E51" s="4" t="s">
        <v>4</v>
      </c>
    </row>
    <row r="52" spans="1:5" x14ac:dyDescent="0.25">
      <c r="A52" s="1">
        <v>51</v>
      </c>
      <c r="B52" s="9">
        <f t="shared" si="3"/>
        <v>18000</v>
      </c>
      <c r="C52" s="9">
        <v>918000</v>
      </c>
      <c r="D52" s="9">
        <f t="shared" si="2"/>
        <v>18000</v>
      </c>
      <c r="E52" s="4" t="s">
        <v>5</v>
      </c>
    </row>
    <row r="53" spans="1:5" x14ac:dyDescent="0.25">
      <c r="A53" s="1">
        <v>52</v>
      </c>
      <c r="B53" s="9">
        <f t="shared" si="3"/>
        <v>18000</v>
      </c>
      <c r="C53" s="9">
        <v>936000</v>
      </c>
      <c r="D53" s="9">
        <f t="shared" si="2"/>
        <v>18000</v>
      </c>
      <c r="E53" s="4" t="s">
        <v>6</v>
      </c>
    </row>
    <row r="54" spans="1:5" x14ac:dyDescent="0.25">
      <c r="A54" s="1">
        <v>53</v>
      </c>
      <c r="B54" s="9">
        <f t="shared" si="3"/>
        <v>18000</v>
      </c>
      <c r="C54" s="9">
        <v>954000</v>
      </c>
      <c r="D54" s="9">
        <f t="shared" si="2"/>
        <v>18000</v>
      </c>
      <c r="E54" s="4" t="s">
        <v>7</v>
      </c>
    </row>
    <row r="55" spans="1:5" x14ac:dyDescent="0.25">
      <c r="A55" s="1">
        <v>54</v>
      </c>
      <c r="B55" s="9">
        <f t="shared" si="3"/>
        <v>18000</v>
      </c>
      <c r="C55" s="9">
        <v>972000</v>
      </c>
      <c r="D55" s="9">
        <f t="shared" si="2"/>
        <v>18000</v>
      </c>
      <c r="E55" s="4" t="s">
        <v>8</v>
      </c>
    </row>
    <row r="56" spans="1:5" x14ac:dyDescent="0.25">
      <c r="A56" s="1">
        <v>55</v>
      </c>
      <c r="B56" s="9">
        <f t="shared" si="3"/>
        <v>18000</v>
      </c>
      <c r="C56" s="9">
        <v>990000</v>
      </c>
      <c r="D56" s="9">
        <f t="shared" si="2"/>
        <v>18000</v>
      </c>
      <c r="E56" s="4" t="s">
        <v>9</v>
      </c>
    </row>
    <row r="57" spans="1:5" x14ac:dyDescent="0.25">
      <c r="A57" s="7">
        <v>56</v>
      </c>
      <c r="B57" s="10">
        <f t="shared" si="3"/>
        <v>18000</v>
      </c>
      <c r="C57" s="10">
        <v>1008000</v>
      </c>
      <c r="D57" s="9">
        <f t="shared" si="2"/>
        <v>18000</v>
      </c>
      <c r="E57" s="6" t="s">
        <v>10</v>
      </c>
    </row>
    <row r="58" spans="1:5" x14ac:dyDescent="0.25">
      <c r="A58" s="1">
        <v>57</v>
      </c>
      <c r="B58" s="9">
        <f t="shared" si="3"/>
        <v>18000</v>
      </c>
      <c r="C58" s="9">
        <v>1026000</v>
      </c>
      <c r="D58" s="9">
        <f t="shared" si="2"/>
        <v>18000</v>
      </c>
      <c r="E58" s="4" t="s">
        <v>11</v>
      </c>
    </row>
    <row r="59" spans="1:5" x14ac:dyDescent="0.25">
      <c r="A59" s="1">
        <v>58</v>
      </c>
      <c r="B59" s="9">
        <f t="shared" si="3"/>
        <v>18000</v>
      </c>
      <c r="C59" s="9">
        <v>1044000</v>
      </c>
      <c r="D59" s="9">
        <f t="shared" si="2"/>
        <v>18000</v>
      </c>
      <c r="E59" s="4" t="s">
        <v>12</v>
      </c>
    </row>
    <row r="60" spans="1:5" x14ac:dyDescent="0.25">
      <c r="A60" s="1">
        <v>59</v>
      </c>
      <c r="B60" s="9">
        <f t="shared" si="3"/>
        <v>18000</v>
      </c>
      <c r="C60" s="9">
        <v>1062000</v>
      </c>
      <c r="D60" s="9">
        <f t="shared" si="2"/>
        <v>18000</v>
      </c>
      <c r="E60" s="4" t="s">
        <v>13</v>
      </c>
    </row>
    <row r="61" spans="1:5" x14ac:dyDescent="0.25">
      <c r="A61" s="1">
        <v>60</v>
      </c>
      <c r="B61" s="9">
        <f t="shared" si="3"/>
        <v>33000</v>
      </c>
      <c r="C61" s="9">
        <v>1095000</v>
      </c>
      <c r="D61" s="9">
        <f t="shared" si="2"/>
        <v>18250</v>
      </c>
      <c r="E61" s="4" t="s">
        <v>14</v>
      </c>
    </row>
    <row r="62" spans="1:5" x14ac:dyDescent="0.25">
      <c r="A62" s="1">
        <v>61</v>
      </c>
      <c r="B62" s="9">
        <f t="shared" si="3"/>
        <v>18250</v>
      </c>
      <c r="C62" s="9">
        <v>1113250</v>
      </c>
      <c r="D62" s="9">
        <f t="shared" si="2"/>
        <v>18250</v>
      </c>
      <c r="E62" s="4" t="s">
        <v>15</v>
      </c>
    </row>
    <row r="63" spans="1:5" x14ac:dyDescent="0.25">
      <c r="A63" s="1">
        <v>62</v>
      </c>
      <c r="B63" s="9">
        <f t="shared" si="3"/>
        <v>18250</v>
      </c>
      <c r="C63" s="9">
        <v>1131500</v>
      </c>
      <c r="D63" s="9">
        <f t="shared" si="2"/>
        <v>18250</v>
      </c>
      <c r="E63" s="4" t="s">
        <v>16</v>
      </c>
    </row>
    <row r="64" spans="1:5" x14ac:dyDescent="0.25">
      <c r="A64" s="1">
        <v>63</v>
      </c>
      <c r="B64" s="9">
        <f t="shared" si="3"/>
        <v>18250</v>
      </c>
      <c r="C64" s="9">
        <v>1149750</v>
      </c>
      <c r="D64" s="9">
        <f t="shared" si="2"/>
        <v>18250</v>
      </c>
      <c r="E64" s="4" t="s">
        <v>17</v>
      </c>
    </row>
    <row r="65" spans="1:5" x14ac:dyDescent="0.25">
      <c r="A65" s="1">
        <v>64</v>
      </c>
      <c r="B65" s="9">
        <f t="shared" si="3"/>
        <v>18250</v>
      </c>
      <c r="C65" s="9">
        <v>1168000</v>
      </c>
      <c r="D65" s="9">
        <f t="shared" si="2"/>
        <v>18250</v>
      </c>
      <c r="E65" s="4" t="s">
        <v>18</v>
      </c>
    </row>
    <row r="66" spans="1:5" x14ac:dyDescent="0.25">
      <c r="A66" s="1">
        <v>65</v>
      </c>
      <c r="B66" s="9">
        <f t="shared" si="3"/>
        <v>18250</v>
      </c>
      <c r="C66" s="9">
        <v>1186250</v>
      </c>
      <c r="D66" s="9">
        <f t="shared" ref="D66:D97" si="4">C66/A66</f>
        <v>18250</v>
      </c>
      <c r="E66" s="4" t="s">
        <v>19</v>
      </c>
    </row>
    <row r="67" spans="1:5" x14ac:dyDescent="0.25">
      <c r="A67" s="1">
        <v>66</v>
      </c>
      <c r="B67" s="9">
        <f t="shared" ref="B67:B98" si="5">C67-C66</f>
        <v>18250</v>
      </c>
      <c r="C67" s="9">
        <v>1204500</v>
      </c>
      <c r="D67" s="9">
        <f t="shared" si="4"/>
        <v>18250</v>
      </c>
      <c r="E67" s="4" t="s">
        <v>20</v>
      </c>
    </row>
    <row r="68" spans="1:5" x14ac:dyDescent="0.25">
      <c r="A68" s="1">
        <v>67</v>
      </c>
      <c r="B68" s="9">
        <f t="shared" si="5"/>
        <v>18250</v>
      </c>
      <c r="C68" s="9">
        <v>1222750</v>
      </c>
      <c r="D68" s="9">
        <f t="shared" si="4"/>
        <v>18250</v>
      </c>
      <c r="E68" s="4" t="s">
        <v>21</v>
      </c>
    </row>
    <row r="69" spans="1:5" x14ac:dyDescent="0.25">
      <c r="A69" s="1">
        <v>68</v>
      </c>
      <c r="B69" s="9">
        <f t="shared" si="5"/>
        <v>18250</v>
      </c>
      <c r="C69" s="9">
        <v>1241000</v>
      </c>
      <c r="D69" s="9">
        <f t="shared" si="4"/>
        <v>18250</v>
      </c>
      <c r="E69" s="4" t="s">
        <v>22</v>
      </c>
    </row>
    <row r="70" spans="1:5" x14ac:dyDescent="0.25">
      <c r="A70" s="1">
        <v>69</v>
      </c>
      <c r="B70" s="9">
        <f t="shared" si="5"/>
        <v>18250</v>
      </c>
      <c r="C70" s="9">
        <v>1259250</v>
      </c>
      <c r="D70" s="9">
        <f t="shared" si="4"/>
        <v>18250</v>
      </c>
      <c r="E70" s="4" t="s">
        <v>23</v>
      </c>
    </row>
    <row r="71" spans="1:5" x14ac:dyDescent="0.25">
      <c r="A71" s="1">
        <v>70</v>
      </c>
      <c r="B71" s="9">
        <f t="shared" si="5"/>
        <v>35750</v>
      </c>
      <c r="C71" s="9">
        <v>1295000</v>
      </c>
      <c r="D71" s="9">
        <f t="shared" si="4"/>
        <v>18500</v>
      </c>
      <c r="E71" s="4" t="s">
        <v>24</v>
      </c>
    </row>
    <row r="72" spans="1:5" x14ac:dyDescent="0.25">
      <c r="A72" s="1">
        <v>71</v>
      </c>
      <c r="B72" s="9">
        <f t="shared" si="5"/>
        <v>18500</v>
      </c>
      <c r="C72" s="9">
        <v>1313500</v>
      </c>
      <c r="D72" s="9">
        <f t="shared" si="4"/>
        <v>18500</v>
      </c>
      <c r="E72" s="4" t="s">
        <v>25</v>
      </c>
    </row>
    <row r="73" spans="1:5" x14ac:dyDescent="0.25">
      <c r="A73" s="1">
        <v>72</v>
      </c>
      <c r="B73" s="9">
        <f t="shared" si="5"/>
        <v>18500</v>
      </c>
      <c r="C73" s="9">
        <v>1332000</v>
      </c>
      <c r="D73" s="9">
        <f t="shared" si="4"/>
        <v>18500</v>
      </c>
      <c r="E73" s="4" t="s">
        <v>26</v>
      </c>
    </row>
    <row r="74" spans="1:5" x14ac:dyDescent="0.25">
      <c r="A74" s="1">
        <v>73</v>
      </c>
      <c r="B74" s="9">
        <f t="shared" si="5"/>
        <v>18500</v>
      </c>
      <c r="C74" s="9">
        <v>1350500</v>
      </c>
      <c r="D74" s="9">
        <f t="shared" si="4"/>
        <v>18500</v>
      </c>
      <c r="E74" s="4" t="s">
        <v>27</v>
      </c>
    </row>
    <row r="75" spans="1:5" x14ac:dyDescent="0.25">
      <c r="A75" s="1">
        <v>74</v>
      </c>
      <c r="B75" s="9">
        <f t="shared" si="5"/>
        <v>18500</v>
      </c>
      <c r="C75" s="9">
        <v>1369000</v>
      </c>
      <c r="D75" s="9">
        <f t="shared" si="4"/>
        <v>18500</v>
      </c>
      <c r="E75" s="4" t="s">
        <v>28</v>
      </c>
    </row>
    <row r="76" spans="1:5" x14ac:dyDescent="0.25">
      <c r="A76" s="1">
        <v>75</v>
      </c>
      <c r="B76" s="9">
        <f t="shared" si="5"/>
        <v>18500</v>
      </c>
      <c r="C76" s="9">
        <v>1387500</v>
      </c>
      <c r="D76" s="9">
        <f t="shared" si="4"/>
        <v>18500</v>
      </c>
      <c r="E76" s="4" t="s">
        <v>29</v>
      </c>
    </row>
    <row r="77" spans="1:5" x14ac:dyDescent="0.25">
      <c r="A77" s="1">
        <v>76</v>
      </c>
      <c r="B77" s="9">
        <f t="shared" si="5"/>
        <v>18500</v>
      </c>
      <c r="C77" s="9">
        <v>1406000</v>
      </c>
      <c r="D77" s="9">
        <f t="shared" si="4"/>
        <v>18500</v>
      </c>
      <c r="E77" s="4" t="s">
        <v>30</v>
      </c>
    </row>
    <row r="78" spans="1:5" x14ac:dyDescent="0.25">
      <c r="A78" s="1">
        <v>77</v>
      </c>
      <c r="B78" s="9">
        <f t="shared" si="5"/>
        <v>18500</v>
      </c>
      <c r="C78" s="9">
        <v>1424500</v>
      </c>
      <c r="D78" s="9">
        <f t="shared" si="4"/>
        <v>18500</v>
      </c>
      <c r="E78" s="4" t="s">
        <v>31</v>
      </c>
    </row>
    <row r="79" spans="1:5" x14ac:dyDescent="0.25">
      <c r="A79" s="1">
        <v>78</v>
      </c>
      <c r="B79" s="9">
        <f t="shared" si="5"/>
        <v>18500</v>
      </c>
      <c r="C79" s="9">
        <v>1443000</v>
      </c>
      <c r="D79" s="9">
        <f t="shared" si="4"/>
        <v>18500</v>
      </c>
      <c r="E79" s="4" t="s">
        <v>32</v>
      </c>
    </row>
    <row r="80" spans="1:5" x14ac:dyDescent="0.25">
      <c r="A80" s="1">
        <v>79</v>
      </c>
      <c r="B80" s="9">
        <f t="shared" si="5"/>
        <v>18500</v>
      </c>
      <c r="C80" s="9">
        <v>1461500</v>
      </c>
      <c r="D80" s="9">
        <f t="shared" si="4"/>
        <v>18500</v>
      </c>
      <c r="E80" s="4" t="s">
        <v>33</v>
      </c>
    </row>
    <row r="81" spans="1:5" x14ac:dyDescent="0.25">
      <c r="A81" s="1">
        <v>80</v>
      </c>
      <c r="B81" s="9">
        <f t="shared" si="5"/>
        <v>38500</v>
      </c>
      <c r="C81" s="9">
        <v>1500000</v>
      </c>
      <c r="D81" s="9">
        <f t="shared" si="4"/>
        <v>18750</v>
      </c>
      <c r="E81" s="4" t="s">
        <v>34</v>
      </c>
    </row>
    <row r="82" spans="1:5" x14ac:dyDescent="0.25">
      <c r="A82" s="1">
        <v>81</v>
      </c>
      <c r="B82" s="9">
        <f t="shared" si="5"/>
        <v>18750</v>
      </c>
      <c r="C82" s="9">
        <v>1518750</v>
      </c>
      <c r="D82" s="9">
        <f t="shared" si="4"/>
        <v>18750</v>
      </c>
      <c r="E82" s="4" t="s">
        <v>35</v>
      </c>
    </row>
    <row r="83" spans="1:5" x14ac:dyDescent="0.25">
      <c r="A83" s="1">
        <v>82</v>
      </c>
      <c r="B83" s="9">
        <f t="shared" si="5"/>
        <v>18750</v>
      </c>
      <c r="C83" s="9">
        <v>1537500</v>
      </c>
      <c r="D83" s="9">
        <f t="shared" si="4"/>
        <v>18750</v>
      </c>
      <c r="E83" s="4" t="s">
        <v>36</v>
      </c>
    </row>
    <row r="84" spans="1:5" x14ac:dyDescent="0.25">
      <c r="A84" s="1">
        <v>83</v>
      </c>
      <c r="B84" s="9">
        <f t="shared" si="5"/>
        <v>18750</v>
      </c>
      <c r="C84" s="9">
        <v>1556250</v>
      </c>
      <c r="D84" s="9">
        <f t="shared" si="4"/>
        <v>18750</v>
      </c>
      <c r="E84" s="4" t="s">
        <v>37</v>
      </c>
    </row>
    <row r="85" spans="1:5" x14ac:dyDescent="0.25">
      <c r="A85" s="1">
        <v>84</v>
      </c>
      <c r="B85" s="9">
        <f t="shared" si="5"/>
        <v>18750</v>
      </c>
      <c r="C85" s="9">
        <v>1575000</v>
      </c>
      <c r="D85" s="9">
        <f t="shared" si="4"/>
        <v>18750</v>
      </c>
      <c r="E85" s="4" t="s">
        <v>38</v>
      </c>
    </row>
    <row r="86" spans="1:5" x14ac:dyDescent="0.25">
      <c r="A86" s="1">
        <v>85</v>
      </c>
      <c r="B86" s="9">
        <f t="shared" si="5"/>
        <v>18750</v>
      </c>
      <c r="C86" s="9">
        <v>1593750</v>
      </c>
      <c r="D86" s="9">
        <f t="shared" si="4"/>
        <v>18750</v>
      </c>
      <c r="E86" s="4" t="s">
        <v>39</v>
      </c>
    </row>
    <row r="87" spans="1:5" x14ac:dyDescent="0.25">
      <c r="A87" s="1">
        <v>86</v>
      </c>
      <c r="B87" s="9">
        <f t="shared" si="5"/>
        <v>18750</v>
      </c>
      <c r="C87" s="9">
        <v>1612500</v>
      </c>
      <c r="D87" s="9">
        <f t="shared" si="4"/>
        <v>18750</v>
      </c>
      <c r="E87" s="4" t="s">
        <v>40</v>
      </c>
    </row>
    <row r="88" spans="1:5" x14ac:dyDescent="0.25">
      <c r="A88" s="1">
        <v>87</v>
      </c>
      <c r="B88" s="9">
        <f t="shared" si="5"/>
        <v>18750</v>
      </c>
      <c r="C88" s="9">
        <v>1631250</v>
      </c>
      <c r="D88" s="9">
        <f t="shared" si="4"/>
        <v>18750</v>
      </c>
      <c r="E88" s="4" t="s">
        <v>41</v>
      </c>
    </row>
    <row r="89" spans="1:5" x14ac:dyDescent="0.25">
      <c r="A89" s="1">
        <v>88</v>
      </c>
      <c r="B89" s="9">
        <f t="shared" si="5"/>
        <v>18750</v>
      </c>
      <c r="C89" s="9">
        <v>1650000</v>
      </c>
      <c r="D89" s="9">
        <f t="shared" si="4"/>
        <v>18750</v>
      </c>
      <c r="E89" s="4" t="s">
        <v>42</v>
      </c>
    </row>
    <row r="90" spans="1:5" x14ac:dyDescent="0.25">
      <c r="A90" s="1">
        <v>89</v>
      </c>
      <c r="B90" s="9">
        <f t="shared" si="5"/>
        <v>18750</v>
      </c>
      <c r="C90" s="9">
        <v>1668750</v>
      </c>
      <c r="D90" s="9">
        <f t="shared" si="4"/>
        <v>18750</v>
      </c>
      <c r="E90" s="4" t="s">
        <v>43</v>
      </c>
    </row>
    <row r="91" spans="1:5" x14ac:dyDescent="0.25">
      <c r="A91" s="1">
        <v>90</v>
      </c>
      <c r="B91" s="9">
        <f t="shared" si="5"/>
        <v>41250</v>
      </c>
      <c r="C91" s="9">
        <v>1710000</v>
      </c>
      <c r="D91" s="9">
        <f t="shared" si="4"/>
        <v>19000</v>
      </c>
      <c r="E91" s="4" t="s">
        <v>44</v>
      </c>
    </row>
    <row r="92" spans="1:5" x14ac:dyDescent="0.25">
      <c r="A92" s="1">
        <v>91</v>
      </c>
      <c r="B92" s="9">
        <f t="shared" si="5"/>
        <v>19000</v>
      </c>
      <c r="C92" s="9">
        <v>1729000</v>
      </c>
      <c r="D92" s="9">
        <f t="shared" si="4"/>
        <v>19000</v>
      </c>
      <c r="E92" s="4" t="s">
        <v>45</v>
      </c>
    </row>
    <row r="93" spans="1:5" x14ac:dyDescent="0.25">
      <c r="A93" s="1">
        <v>92</v>
      </c>
      <c r="B93" s="9">
        <f t="shared" si="5"/>
        <v>19000</v>
      </c>
      <c r="C93" s="9">
        <v>1748000</v>
      </c>
      <c r="D93" s="9">
        <f t="shared" si="4"/>
        <v>19000</v>
      </c>
      <c r="E93" s="4" t="s">
        <v>46</v>
      </c>
    </row>
    <row r="94" spans="1:5" x14ac:dyDescent="0.25">
      <c r="A94" s="1">
        <v>93</v>
      </c>
      <c r="B94" s="9">
        <f t="shared" si="5"/>
        <v>19000</v>
      </c>
      <c r="C94" s="9">
        <v>1767000</v>
      </c>
      <c r="D94" s="9">
        <f t="shared" si="4"/>
        <v>19000</v>
      </c>
      <c r="E94" s="4" t="s">
        <v>47</v>
      </c>
    </row>
    <row r="95" spans="1:5" x14ac:dyDescent="0.25">
      <c r="A95" s="1">
        <v>94</v>
      </c>
      <c r="B95" s="9">
        <f t="shared" si="5"/>
        <v>19000</v>
      </c>
      <c r="C95" s="9">
        <v>1786000</v>
      </c>
      <c r="D95" s="9">
        <f t="shared" si="4"/>
        <v>19000</v>
      </c>
      <c r="E95" s="4" t="s">
        <v>48</v>
      </c>
    </row>
    <row r="96" spans="1:5" x14ac:dyDescent="0.25">
      <c r="A96" s="1">
        <v>95</v>
      </c>
      <c r="B96" s="9">
        <f t="shared" si="5"/>
        <v>19000</v>
      </c>
      <c r="C96" s="9">
        <v>1805000</v>
      </c>
      <c r="D96" s="9">
        <f t="shared" si="4"/>
        <v>19000</v>
      </c>
      <c r="E96" s="4" t="s">
        <v>49</v>
      </c>
    </row>
    <row r="97" spans="1:5" x14ac:dyDescent="0.25">
      <c r="A97" s="1">
        <v>96</v>
      </c>
      <c r="B97" s="9">
        <f t="shared" si="5"/>
        <v>19000</v>
      </c>
      <c r="C97" s="9">
        <v>1824000</v>
      </c>
      <c r="D97" s="9">
        <f t="shared" si="4"/>
        <v>19000</v>
      </c>
      <c r="E97" s="4" t="s">
        <v>50</v>
      </c>
    </row>
    <row r="98" spans="1:5" x14ac:dyDescent="0.25">
      <c r="A98" s="1">
        <v>97</v>
      </c>
      <c r="B98" s="9">
        <f t="shared" si="5"/>
        <v>19000</v>
      </c>
      <c r="C98" s="9">
        <v>1843000</v>
      </c>
      <c r="D98" s="9">
        <f t="shared" ref="D98:D112" si="6">C98/A98</f>
        <v>19000</v>
      </c>
      <c r="E98" s="4" t="s">
        <v>51</v>
      </c>
    </row>
    <row r="99" spans="1:5" x14ac:dyDescent="0.25">
      <c r="A99" s="1">
        <v>98</v>
      </c>
      <c r="B99" s="9">
        <f t="shared" ref="B99:B112" si="7">C99-C98</f>
        <v>19000</v>
      </c>
      <c r="C99" s="9">
        <v>1862000</v>
      </c>
      <c r="D99" s="9">
        <f t="shared" si="6"/>
        <v>19000</v>
      </c>
      <c r="E99" s="4" t="s">
        <v>52</v>
      </c>
    </row>
    <row r="100" spans="1:5" x14ac:dyDescent="0.25">
      <c r="A100" s="1">
        <v>99</v>
      </c>
      <c r="B100" s="9">
        <f t="shared" si="7"/>
        <v>19000</v>
      </c>
      <c r="C100" s="9">
        <v>1881000</v>
      </c>
      <c r="D100" s="9">
        <f t="shared" si="6"/>
        <v>19000</v>
      </c>
      <c r="E100" s="4" t="s">
        <v>53</v>
      </c>
    </row>
    <row r="101" spans="1:5" x14ac:dyDescent="0.25">
      <c r="A101" s="1">
        <v>100</v>
      </c>
      <c r="B101" s="9">
        <f t="shared" si="7"/>
        <v>69000</v>
      </c>
      <c r="C101" s="9">
        <v>1950000</v>
      </c>
      <c r="D101" s="9">
        <f t="shared" si="6"/>
        <v>19500</v>
      </c>
      <c r="E101" s="4" t="s">
        <v>54</v>
      </c>
    </row>
    <row r="102" spans="1:5" x14ac:dyDescent="0.25">
      <c r="A102" s="1">
        <v>101</v>
      </c>
      <c r="B102" s="9">
        <f t="shared" si="7"/>
        <v>19500</v>
      </c>
      <c r="C102" s="9">
        <v>1969500</v>
      </c>
      <c r="D102" s="9">
        <f t="shared" si="6"/>
        <v>19500</v>
      </c>
      <c r="E102" s="4" t="s">
        <v>55</v>
      </c>
    </row>
    <row r="103" spans="1:5" x14ac:dyDescent="0.25">
      <c r="A103" s="1">
        <v>102</v>
      </c>
      <c r="B103" s="9">
        <f t="shared" si="7"/>
        <v>19500</v>
      </c>
      <c r="C103" s="9">
        <v>1989000</v>
      </c>
      <c r="D103" s="9">
        <f t="shared" si="6"/>
        <v>19500</v>
      </c>
      <c r="E103" s="4" t="s">
        <v>56</v>
      </c>
    </row>
    <row r="104" spans="1:5" x14ac:dyDescent="0.25">
      <c r="A104" s="1">
        <v>103</v>
      </c>
      <c r="B104" s="9">
        <f t="shared" si="7"/>
        <v>19500</v>
      </c>
      <c r="C104" s="9">
        <v>2008500</v>
      </c>
      <c r="D104" s="9">
        <f t="shared" si="6"/>
        <v>19500</v>
      </c>
      <c r="E104" s="4" t="s">
        <v>57</v>
      </c>
    </row>
    <row r="105" spans="1:5" x14ac:dyDescent="0.25">
      <c r="A105" s="1">
        <v>104</v>
      </c>
      <c r="B105" s="9">
        <f t="shared" si="7"/>
        <v>19500</v>
      </c>
      <c r="C105" s="9">
        <v>2028000</v>
      </c>
      <c r="D105" s="9">
        <f t="shared" si="6"/>
        <v>19500</v>
      </c>
      <c r="E105" s="4" t="s">
        <v>58</v>
      </c>
    </row>
    <row r="106" spans="1:5" x14ac:dyDescent="0.25">
      <c r="A106" s="1">
        <v>105</v>
      </c>
      <c r="B106" s="9">
        <f t="shared" si="7"/>
        <v>19500</v>
      </c>
      <c r="C106" s="9">
        <v>2047500</v>
      </c>
      <c r="D106" s="9">
        <f t="shared" si="6"/>
        <v>19500</v>
      </c>
      <c r="E106" s="4" t="s">
        <v>59</v>
      </c>
    </row>
    <row r="107" spans="1:5" x14ac:dyDescent="0.25">
      <c r="A107" s="1">
        <v>106</v>
      </c>
      <c r="B107" s="9">
        <f t="shared" si="7"/>
        <v>19500</v>
      </c>
      <c r="C107" s="9">
        <v>2067000</v>
      </c>
      <c r="D107" s="9">
        <f t="shared" si="6"/>
        <v>19500</v>
      </c>
      <c r="E107" s="4" t="s">
        <v>60</v>
      </c>
    </row>
    <row r="108" spans="1:5" x14ac:dyDescent="0.25">
      <c r="A108" s="1">
        <v>107</v>
      </c>
      <c r="B108" s="9">
        <f t="shared" si="7"/>
        <v>19500</v>
      </c>
      <c r="C108" s="9">
        <v>2086500</v>
      </c>
      <c r="D108" s="9">
        <f t="shared" si="6"/>
        <v>19500</v>
      </c>
      <c r="E108" s="4" t="s">
        <v>61</v>
      </c>
    </row>
    <row r="109" spans="1:5" x14ac:dyDescent="0.25">
      <c r="A109" s="1">
        <v>108</v>
      </c>
      <c r="B109" s="9">
        <f t="shared" si="7"/>
        <v>19500</v>
      </c>
      <c r="C109" s="9">
        <v>2106000</v>
      </c>
      <c r="D109" s="9">
        <f t="shared" si="6"/>
        <v>19500</v>
      </c>
      <c r="E109" s="4" t="s">
        <v>62</v>
      </c>
    </row>
    <row r="110" spans="1:5" x14ac:dyDescent="0.25">
      <c r="A110" s="1">
        <v>109</v>
      </c>
      <c r="B110" s="9">
        <f t="shared" si="7"/>
        <v>19500</v>
      </c>
      <c r="C110" s="9">
        <v>2125500</v>
      </c>
      <c r="D110" s="9">
        <f t="shared" si="6"/>
        <v>19500</v>
      </c>
      <c r="E110" s="4" t="s">
        <v>63</v>
      </c>
    </row>
    <row r="111" spans="1:5" x14ac:dyDescent="0.25">
      <c r="A111" s="1">
        <v>110</v>
      </c>
      <c r="B111" s="9">
        <f t="shared" si="7"/>
        <v>19500</v>
      </c>
      <c r="C111" s="9">
        <v>2145000</v>
      </c>
      <c r="D111" s="9">
        <f t="shared" si="6"/>
        <v>19500</v>
      </c>
      <c r="E111" s="4" t="s">
        <v>64</v>
      </c>
    </row>
    <row r="112" spans="1:5" x14ac:dyDescent="0.25">
      <c r="A112" s="7">
        <v>111</v>
      </c>
      <c r="B112" s="10">
        <f t="shared" si="7"/>
        <v>75000</v>
      </c>
      <c r="C112" s="10">
        <v>2220000</v>
      </c>
      <c r="D112" s="9">
        <f t="shared" si="6"/>
        <v>20000</v>
      </c>
      <c r="E112" s="6" t="s">
        <v>65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Gestion PDG</vt:lpstr>
      <vt:lpstr>Stats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2016-07-05T14:28:43Z</dcterms:modified>
</cp:coreProperties>
</file>