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3440" yWindow="3660" windowWidth="31320" windowHeight="24080" tabRatio="500" activeTab="1"/>
  </bookViews>
  <sheets>
    <sheet name="carnet" sheetId="1" r:id="rId1"/>
    <sheet name="analyse" sheetId="2" r:id="rId2"/>
    <sheet name="PTV" sheetId="3" r:id="rId3"/>
  </sheets>
  <definedNames>
    <definedName name="altstart">carnet!$G:$G</definedName>
    <definedName name="altstop">carnet!$I:$I</definedName>
    <definedName name="annee">carnet!$C:$C</definedName>
    <definedName name="deco">carnet!$F:$F</definedName>
    <definedName name="dist2011">carnet!$M$118:$M$133</definedName>
    <definedName name="dist2012">carnet!$M$176:$M$211</definedName>
    <definedName name="dist2013">carnet!$M$212:$M$239</definedName>
    <definedName name="distance">carnet!$M:$M</definedName>
    <definedName name="distot">carnet!$M:$M</definedName>
    <definedName name="duree">carnet!$J:$J</definedName>
    <definedName name="duree0813">carnet!$J$3:$J$239</definedName>
    <definedName name="duree2008">carnet!$J$3:$J$26</definedName>
    <definedName name="duree2009">carnet!$J$27:$J$76</definedName>
    <definedName name="duree2010">carnet!$J$77:$J$116</definedName>
    <definedName name="duree2011">carnet!$J$117:$J$175</definedName>
    <definedName name="duree2012">carnet!$J$176:$J$211</definedName>
    <definedName name="duree2013">carnet!$J$212:$J$239</definedName>
    <definedName name="gain">carnet!$K:$K</definedName>
    <definedName name="_xlnm.Print_Titles" localSheetId="0">carnet!$1:$2</definedName>
    <definedName name="montee">carnet!$E:$E</definedName>
    <definedName name="nbvol">carnet!$A:$A</definedName>
    <definedName name="score">carnet!$O:$O</definedName>
    <definedName name="site">carnet!$F:$F</definedName>
    <definedName name="totalvol">analyse!$K$2</definedName>
    <definedName name="voile">carnet!$D:$D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00" i="1" l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365" i="1"/>
  <c r="C77" i="2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K2" i="2"/>
  <c r="D77" i="2"/>
  <c r="C72" i="2"/>
  <c r="C71" i="2"/>
  <c r="D71" i="2"/>
  <c r="F48" i="2"/>
  <c r="G48" i="2"/>
  <c r="D48" i="2"/>
  <c r="C48" i="2"/>
  <c r="E48" i="2"/>
  <c r="D61" i="2"/>
  <c r="C61" i="2"/>
  <c r="E61" i="2"/>
  <c r="C70" i="2"/>
  <c r="K3" i="2"/>
  <c r="C367" i="1"/>
  <c r="C368" i="1"/>
  <c r="C369" i="1"/>
  <c r="C370" i="1"/>
  <c r="C37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B3" i="2"/>
  <c r="C3" i="2"/>
  <c r="D3" i="2"/>
  <c r="E3" i="2"/>
  <c r="G3" i="2"/>
  <c r="H3" i="2"/>
  <c r="I3" i="2"/>
  <c r="J3" i="2"/>
  <c r="F3" i="2"/>
  <c r="L3" i="2"/>
  <c r="C76" i="2"/>
  <c r="D76" i="2"/>
  <c r="C75" i="2"/>
  <c r="D75" i="2"/>
  <c r="C74" i="2"/>
  <c r="D74" i="2"/>
  <c r="D72" i="2"/>
  <c r="D70" i="2"/>
  <c r="C69" i="2"/>
  <c r="D69" i="2"/>
  <c r="C49" i="2"/>
  <c r="C47" i="2"/>
  <c r="C46" i="2"/>
  <c r="C45" i="2"/>
  <c r="C44" i="2"/>
  <c r="C43" i="2"/>
  <c r="C42" i="2"/>
  <c r="C41" i="2"/>
  <c r="C40" i="2"/>
  <c r="C39" i="2"/>
  <c r="C38" i="2"/>
  <c r="C37" i="2"/>
  <c r="C36" i="2"/>
  <c r="C25" i="2"/>
  <c r="C35" i="2"/>
  <c r="C34" i="2"/>
  <c r="C33" i="2"/>
  <c r="C30" i="2"/>
  <c r="C32" i="2"/>
  <c r="C31" i="2"/>
  <c r="C29" i="2"/>
  <c r="C28" i="2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D36" i="2"/>
  <c r="E36" i="2"/>
  <c r="F36" i="2"/>
  <c r="G36" i="2"/>
  <c r="D37" i="2"/>
  <c r="E37" i="2"/>
  <c r="F37" i="2"/>
  <c r="G37" i="2"/>
  <c r="D25" i="2"/>
  <c r="E25" i="2"/>
  <c r="F25" i="2"/>
  <c r="G25" i="2"/>
  <c r="E9" i="3"/>
  <c r="E308" i="1"/>
  <c r="I7" i="2"/>
  <c r="I6" i="2"/>
  <c r="I5" i="2"/>
  <c r="I4" i="2"/>
  <c r="I2" i="2"/>
  <c r="J2" i="2"/>
  <c r="I341" i="1"/>
  <c r="I342" i="1"/>
  <c r="G342" i="1"/>
  <c r="G341" i="1"/>
  <c r="K7" i="2"/>
  <c r="K6" i="2"/>
  <c r="K5" i="2"/>
  <c r="C52" i="2"/>
  <c r="C53" i="2"/>
  <c r="C54" i="2"/>
  <c r="C55" i="2"/>
  <c r="C56" i="2"/>
  <c r="C57" i="2"/>
  <c r="C58" i="2"/>
  <c r="C59" i="2"/>
  <c r="C60" i="2"/>
  <c r="C62" i="2"/>
  <c r="B51" i="2"/>
  <c r="A12" i="2"/>
  <c r="F38" i="2"/>
  <c r="G38" i="2"/>
  <c r="D38" i="2"/>
  <c r="E38" i="2"/>
  <c r="F43" i="2"/>
  <c r="G43" i="2"/>
  <c r="F47" i="2"/>
  <c r="G47" i="2"/>
  <c r="D47" i="2"/>
  <c r="E47" i="2"/>
  <c r="F34" i="2"/>
  <c r="G34" i="2"/>
  <c r="D34" i="2"/>
  <c r="E34" i="2"/>
  <c r="F40" i="2"/>
  <c r="G40" i="2"/>
  <c r="D40" i="2"/>
  <c r="E40" i="2"/>
  <c r="F29" i="2"/>
  <c r="G29" i="2"/>
  <c r="D29" i="2"/>
  <c r="E29" i="2"/>
  <c r="F39" i="2"/>
  <c r="G39" i="2"/>
  <c r="D39" i="2"/>
  <c r="E39" i="2"/>
  <c r="F35" i="2"/>
  <c r="G35" i="2"/>
  <c r="D35" i="2"/>
  <c r="E35" i="2"/>
  <c r="F14" i="2"/>
  <c r="G14" i="2"/>
  <c r="F58" i="2"/>
  <c r="G58" i="2"/>
  <c r="D58" i="2"/>
  <c r="E58" i="2"/>
  <c r="F41" i="2"/>
  <c r="G41" i="2"/>
  <c r="D41" i="2"/>
  <c r="E41" i="2"/>
  <c r="H7" i="2"/>
  <c r="H6" i="2"/>
  <c r="H5" i="2"/>
  <c r="H4" i="2"/>
  <c r="H2" i="2"/>
  <c r="F59" i="2"/>
  <c r="G59" i="2"/>
  <c r="D59" i="2"/>
  <c r="E59" i="2"/>
  <c r="G50" i="2"/>
  <c r="F53" i="2"/>
  <c r="G53" i="2"/>
  <c r="D53" i="2"/>
  <c r="E53" i="2"/>
  <c r="F55" i="2"/>
  <c r="G55" i="2"/>
  <c r="D55" i="2"/>
  <c r="E55" i="2"/>
  <c r="F60" i="2"/>
  <c r="G60" i="2"/>
  <c r="D60" i="2"/>
  <c r="E60" i="2"/>
  <c r="F45" i="2"/>
  <c r="G45" i="2"/>
  <c r="D45" i="2"/>
  <c r="E45" i="2"/>
  <c r="F1" i="3"/>
  <c r="E1" i="3"/>
  <c r="F7" i="2"/>
  <c r="G7" i="2"/>
  <c r="J7" i="2"/>
  <c r="C67" i="2"/>
  <c r="C66" i="2"/>
  <c r="J6" i="2"/>
  <c r="G6" i="2"/>
  <c r="F6" i="2"/>
  <c r="E6" i="2"/>
  <c r="D28" i="2"/>
  <c r="E28" i="2"/>
  <c r="F28" i="2"/>
  <c r="G28" i="2"/>
  <c r="F62" i="2"/>
  <c r="G62" i="2"/>
  <c r="F57" i="2"/>
  <c r="G57" i="2"/>
  <c r="F56" i="2"/>
  <c r="G56" i="2"/>
  <c r="F54" i="2"/>
  <c r="G54" i="2"/>
  <c r="F52" i="2"/>
  <c r="G52" i="2"/>
  <c r="D62" i="2"/>
  <c r="E62" i="2"/>
  <c r="D57" i="2"/>
  <c r="E57" i="2"/>
  <c r="D56" i="2"/>
  <c r="E56" i="2"/>
  <c r="D54" i="2"/>
  <c r="E54" i="2"/>
  <c r="D52" i="2"/>
  <c r="E52" i="2"/>
  <c r="F49" i="2"/>
  <c r="G49" i="2"/>
  <c r="F46" i="2"/>
  <c r="G46" i="2"/>
  <c r="F44" i="2"/>
  <c r="G44" i="2"/>
  <c r="F42" i="2"/>
  <c r="G42" i="2"/>
  <c r="F24" i="2"/>
  <c r="G24" i="2"/>
  <c r="F33" i="2"/>
  <c r="G33" i="2"/>
  <c r="F30" i="2"/>
  <c r="G30" i="2"/>
  <c r="F32" i="2"/>
  <c r="G32" i="2"/>
  <c r="F31" i="2"/>
  <c r="G31" i="2"/>
  <c r="F27" i="2"/>
  <c r="G27" i="2"/>
  <c r="F26" i="2"/>
  <c r="G26" i="2"/>
  <c r="F23" i="2"/>
  <c r="G23" i="2"/>
  <c r="F22" i="2"/>
  <c r="G22" i="2"/>
  <c r="F21" i="2"/>
  <c r="G21" i="2"/>
  <c r="F20" i="2"/>
  <c r="G20" i="2"/>
  <c r="F19" i="2"/>
  <c r="G19" i="2"/>
  <c r="F18" i="2"/>
  <c r="G18" i="2"/>
  <c r="F17" i="2"/>
  <c r="G17" i="2"/>
  <c r="F16" i="2"/>
  <c r="G16" i="2"/>
  <c r="F13" i="2"/>
  <c r="G13" i="2"/>
  <c r="F12" i="2"/>
  <c r="G12" i="2"/>
  <c r="F11" i="2"/>
  <c r="G11" i="2"/>
  <c r="F15" i="2"/>
  <c r="G15" i="2"/>
  <c r="D49" i="2"/>
  <c r="E49" i="2"/>
  <c r="D46" i="2"/>
  <c r="E46" i="2"/>
  <c r="D44" i="2"/>
  <c r="E44" i="2"/>
  <c r="D43" i="2"/>
  <c r="E43" i="2"/>
  <c r="D42" i="2"/>
  <c r="E42" i="2"/>
  <c r="D24" i="2"/>
  <c r="E24" i="2"/>
  <c r="D33" i="2"/>
  <c r="E33" i="2"/>
  <c r="D30" i="2"/>
  <c r="E30" i="2"/>
  <c r="D32" i="2"/>
  <c r="E32" i="2"/>
  <c r="D31" i="2"/>
  <c r="E31" i="2"/>
  <c r="D27" i="2"/>
  <c r="E27" i="2"/>
  <c r="D26" i="2"/>
  <c r="E26" i="2"/>
  <c r="D23" i="2"/>
  <c r="E23" i="2"/>
  <c r="D22" i="2"/>
  <c r="E22" i="2"/>
  <c r="D21" i="2"/>
  <c r="E21" i="2"/>
  <c r="D20" i="2"/>
  <c r="E20" i="2"/>
  <c r="D19" i="2"/>
  <c r="E19" i="2"/>
  <c r="D18" i="2"/>
  <c r="E18" i="2"/>
  <c r="D17" i="2"/>
  <c r="E17" i="2"/>
  <c r="D16" i="2"/>
  <c r="E16" i="2"/>
  <c r="D15" i="2"/>
  <c r="E15" i="2"/>
  <c r="D14" i="2"/>
  <c r="E14" i="2"/>
  <c r="D13" i="2"/>
  <c r="E13" i="2"/>
  <c r="D12" i="2"/>
  <c r="E12" i="2"/>
  <c r="D11" i="2"/>
  <c r="E11" i="2"/>
  <c r="B5" i="2"/>
  <c r="C5" i="2"/>
  <c r="D5" i="2"/>
  <c r="E5" i="2"/>
  <c r="F5" i="2"/>
  <c r="G5" i="2"/>
  <c r="J5" i="2"/>
  <c r="L5" i="2"/>
  <c r="B2" i="2"/>
  <c r="C2" i="2"/>
  <c r="D2" i="2"/>
  <c r="E2" i="2"/>
  <c r="F2" i="2"/>
  <c r="G2" i="2"/>
  <c r="L2" i="2"/>
  <c r="C64" i="2"/>
  <c r="C65" i="2"/>
  <c r="B10" i="2"/>
  <c r="K4" i="2"/>
  <c r="J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Vincent Gentizon</author>
  </authors>
  <commentList>
    <comment ref="A8" authorId="0">
      <text>
        <r>
          <rPr>
            <b/>
            <sz val="9"/>
            <color indexed="81"/>
            <rFont val="Calibri"/>
            <family val="2"/>
          </rPr>
          <t xml:space="preserve">somme 6 meilleurs vols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<sst xmlns="http://schemas.openxmlformats.org/spreadsheetml/2006/main" count="1595" uniqueCount="550">
  <si>
    <t>N° vol</t>
    <phoneticPr fontId="0" type="noConversion"/>
  </si>
  <si>
    <t>Date</t>
    <phoneticPr fontId="0" type="noConversion"/>
  </si>
  <si>
    <t>Aile</t>
    <phoneticPr fontId="0" type="noConversion"/>
  </si>
  <si>
    <t>Décollage</t>
    <phoneticPr fontId="0" type="noConversion"/>
  </si>
  <si>
    <t>Atterissage</t>
    <phoneticPr fontId="0" type="noConversion"/>
  </si>
  <si>
    <t>durée</t>
    <phoneticPr fontId="0" type="noConversion"/>
  </si>
  <si>
    <t>distance</t>
    <phoneticPr fontId="0" type="noConversion"/>
  </si>
  <si>
    <t>observations</t>
    <phoneticPr fontId="0" type="noConversion"/>
  </si>
  <si>
    <t>Mojo 2s</t>
    <phoneticPr fontId="0" type="noConversion"/>
  </si>
  <si>
    <t>Berneuse</t>
    <phoneticPr fontId="0" type="noConversion"/>
  </si>
  <si>
    <t>Leysin</t>
    <phoneticPr fontId="0" type="noConversion"/>
  </si>
  <si>
    <t>Premier vol, magique</t>
  </si>
  <si>
    <t>Mojo 2s</t>
    <phoneticPr fontId="0" type="noConversion"/>
  </si>
  <si>
    <t>Leysin</t>
    <phoneticPr fontId="0" type="noConversion"/>
  </si>
  <si>
    <t>Pousse tes "A" !</t>
    <phoneticPr fontId="0" type="noConversion"/>
  </si>
  <si>
    <t>mains en arrière… atterro seul nickel !</t>
    <phoneticPr fontId="0" type="noConversion"/>
  </si>
  <si>
    <t>ne pas s'arretter au déco…</t>
    <phoneticPr fontId="0" type="noConversion"/>
  </si>
  <si>
    <t>volte main gauche, destruction à gauche</t>
    <phoneticPr fontId="0" type="noConversion"/>
  </si>
  <si>
    <t>Prafandaz</t>
    <phoneticPr fontId="0" type="noConversion"/>
  </si>
  <si>
    <t>joli coucher de soleil !</t>
    <phoneticPr fontId="0" type="noConversion"/>
  </si>
  <si>
    <t>Bolero III</t>
    <phoneticPr fontId="0" type="noConversion"/>
  </si>
  <si>
    <t>Sonchaux</t>
    <phoneticPr fontId="0" type="noConversion"/>
  </si>
  <si>
    <t>Rennaz</t>
    <phoneticPr fontId="0" type="noConversion"/>
  </si>
  <si>
    <t>déco ok. Quelques turbulences, atterro un peu court</t>
    <phoneticPr fontId="0" type="noConversion"/>
  </si>
  <si>
    <t>déco ok. Atterro un peu long… !</t>
    <phoneticPr fontId="0" type="noConversion"/>
  </si>
  <si>
    <t>Diablerets</t>
    <phoneticPr fontId="0" type="noConversion"/>
  </si>
  <si>
    <t>attention roulis a l'aterro</t>
    <phoneticPr fontId="0" type="noConversion"/>
  </si>
  <si>
    <t>c'est mieux !</t>
    <phoneticPr fontId="0" type="noConversion"/>
  </si>
  <si>
    <t>Sonchaux</t>
  </si>
  <si>
    <t>Rennaz</t>
  </si>
  <si>
    <t>laisser plus plonger la voile pour 360</t>
    <phoneticPr fontId="0" type="noConversion"/>
  </si>
  <si>
    <t>posé seul !</t>
    <phoneticPr fontId="0" type="noConversion"/>
  </si>
  <si>
    <t>premier "8" ok</t>
    <phoneticPr fontId="0" type="noConversion"/>
  </si>
  <si>
    <t>aterro un peu long</t>
    <phoneticPr fontId="0" type="noConversion"/>
  </si>
  <si>
    <t>roulis a l'aterro !</t>
    <phoneticPr fontId="0" type="noConversion"/>
  </si>
  <si>
    <t>atterissage seul ok</t>
    <phoneticPr fontId="0" type="noConversion"/>
  </si>
  <si>
    <t>Marnex</t>
    <phoneticPr fontId="0" type="noConversion"/>
  </si>
  <si>
    <t>Diablerets</t>
    <phoneticPr fontId="0" type="noConversion"/>
  </si>
  <si>
    <t>oreilles ok, 1/4 tour ok</t>
    <phoneticPr fontId="0" type="noConversion"/>
  </si>
  <si>
    <t>Marnex</t>
  </si>
  <si>
    <t>Sonchaux</t>
    <phoneticPr fontId="0" type="noConversion"/>
  </si>
  <si>
    <t>Rennaz</t>
    <phoneticPr fontId="0" type="noConversion"/>
  </si>
  <si>
    <t>aterrissage aux oreilles</t>
    <phoneticPr fontId="0" type="noConversion"/>
  </si>
  <si>
    <t>Mojo 2s</t>
  </si>
  <si>
    <t>approche aux "C"</t>
    <phoneticPr fontId="0" type="noConversion"/>
  </si>
  <si>
    <t>cible ok</t>
    <phoneticPr fontId="0" type="noConversion"/>
  </si>
  <si>
    <t>360 meilleurs</t>
    <phoneticPr fontId="0" type="noConversion"/>
  </si>
  <si>
    <t>Pas de Membrez</t>
  </si>
  <si>
    <t>Botyre</t>
    <phoneticPr fontId="0" type="noConversion"/>
  </si>
  <si>
    <t>pousse tes "A" !</t>
    <phoneticPr fontId="0" type="noConversion"/>
  </si>
  <si>
    <t>Pas de Membrez</t>
    <phoneticPr fontId="0" type="noConversion"/>
  </si>
  <si>
    <t>cible ok</t>
    <phoneticPr fontId="0" type="noConversion"/>
  </si>
  <si>
    <t xml:space="preserve">magnifique vol. coucher de soleil </t>
    <phoneticPr fontId="0" type="noConversion"/>
  </si>
  <si>
    <t>Mont-Gros</t>
    <phoneticPr fontId="0" type="noConversion"/>
  </si>
  <si>
    <t>Roquebrune</t>
  </si>
  <si>
    <t>de retour à Monaco !</t>
    <phoneticPr fontId="0" type="noConversion"/>
  </si>
  <si>
    <t>belle volte</t>
    <phoneticPr fontId="0" type="noConversion"/>
  </si>
  <si>
    <t>presque trop chaud…</t>
    <phoneticPr fontId="0" type="noConversion"/>
  </si>
  <si>
    <t>premiers thermiques</t>
    <phoneticPr fontId="0" type="noConversion"/>
  </si>
  <si>
    <t>face au vent ! Sur la plage aussi…</t>
    <phoneticPr fontId="0" type="noConversion"/>
  </si>
  <si>
    <t>Berneuse</t>
  </si>
  <si>
    <t>cible ok</t>
    <phoneticPr fontId="0" type="noConversion"/>
  </si>
  <si>
    <t>déco tout seul comme un grand</t>
    <phoneticPr fontId="0" type="noConversion"/>
  </si>
  <si>
    <t>rappel oreilles ok</t>
    <phoneticPr fontId="0" type="noConversion"/>
  </si>
  <si>
    <t>3h de vol !!! Trop beau ! Rochers de naye, plafond 2100m</t>
    <phoneticPr fontId="0" type="noConversion"/>
  </si>
  <si>
    <t>Mauborget</t>
    <phoneticPr fontId="0" type="noConversion"/>
  </si>
  <si>
    <t>Fontaine</t>
    <phoneticPr fontId="0" type="noConversion"/>
  </si>
  <si>
    <t>aterro pas top</t>
    <phoneticPr fontId="0" type="noConversion"/>
  </si>
  <si>
    <t>joli vol et vue incroyable</t>
    <phoneticPr fontId="0" type="noConversion"/>
  </si>
  <si>
    <t>nothing special</t>
    <phoneticPr fontId="0" type="noConversion"/>
  </si>
  <si>
    <t>cible ok avec 20km/h vent</t>
    <phoneticPr fontId="0" type="noConversion"/>
  </si>
  <si>
    <t>exercices exa ok</t>
    <phoneticPr fontId="0" type="noConversion"/>
  </si>
  <si>
    <t>360 maintenus, plus constants !</t>
    <phoneticPr fontId="0" type="noConversion"/>
  </si>
  <si>
    <t>360° ok</t>
    <phoneticPr fontId="0" type="noConversion"/>
  </si>
  <si>
    <t xml:space="preserve">une bière pour les priorités… une ! Mais joli vol </t>
    <phoneticPr fontId="0" type="noConversion"/>
  </si>
  <si>
    <t>exa ok</t>
    <phoneticPr fontId="0" type="noConversion"/>
  </si>
  <si>
    <t>exa ok</t>
    <phoneticPr fontId="0" type="noConversion"/>
  </si>
  <si>
    <t>360 ok</t>
    <phoneticPr fontId="0" type="noConversion"/>
  </si>
  <si>
    <t>1er deco face ok</t>
    <phoneticPr fontId="0" type="noConversion"/>
  </si>
  <si>
    <t>360 maintenus, yes !</t>
    <phoneticPr fontId="0" type="noConversion"/>
  </si>
  <si>
    <t>aterro pourri, 360 ok</t>
    <phoneticPr fontId="0" type="noConversion"/>
  </si>
  <si>
    <t>cible ok, 360 ok</t>
    <phoneticPr fontId="0" type="noConversion"/>
  </si>
  <si>
    <t>cible ok, 360 ok, exa ok</t>
    <phoneticPr fontId="0" type="noConversion"/>
  </si>
  <si>
    <t>cible ok</t>
    <phoneticPr fontId="0" type="noConversion"/>
  </si>
  <si>
    <t>cible ok, jolis thermiques</t>
    <phoneticPr fontId="0" type="noConversion"/>
  </si>
  <si>
    <t>Charmey</t>
    <phoneticPr fontId="0" type="noConversion"/>
  </si>
  <si>
    <t>joli site ! Mini thermiques</t>
    <phoneticPr fontId="0" type="noConversion"/>
  </si>
  <si>
    <t>atterissage en pente ok</t>
    <phoneticPr fontId="0" type="noConversion"/>
  </si>
  <si>
    <t>magnifique journée ! A refaire</t>
    <phoneticPr fontId="0" type="noConversion"/>
  </si>
  <si>
    <t>le radeau, le radeau, ouaaaaai !</t>
    <phoneticPr fontId="0" type="noConversion"/>
  </si>
  <si>
    <t>joli vol calme du matin…</t>
    <phoneticPr fontId="0" type="noConversion"/>
  </si>
  <si>
    <t>vol sympa, 360 ok</t>
    <phoneticPr fontId="0" type="noConversion"/>
  </si>
  <si>
    <t>Jaman</t>
    <phoneticPr fontId="0" type="noConversion"/>
  </si>
  <si>
    <t>premier jaman… 2h30.. Plafond 2150, superbe !</t>
    <phoneticPr fontId="0" type="noConversion"/>
  </si>
  <si>
    <t>bise…</t>
    <phoneticPr fontId="0" type="noConversion"/>
  </si>
  <si>
    <t>Sorebois</t>
    <phoneticPr fontId="0" type="noConversion"/>
  </si>
  <si>
    <t>Zinal</t>
    <phoneticPr fontId="0" type="noConversion"/>
  </si>
  <si>
    <t>premier vol d'été à Zinal</t>
    <phoneticPr fontId="0" type="noConversion"/>
  </si>
  <si>
    <t>Sorebois</t>
    <phoneticPr fontId="0" type="noConversion"/>
  </si>
  <si>
    <t>Sorebois</t>
    <phoneticPr fontId="0" type="noConversion"/>
  </si>
  <si>
    <t>déco face, cible ok</t>
    <phoneticPr fontId="0" type="noConversion"/>
  </si>
  <si>
    <t>Tsarmetta</t>
    <phoneticPr fontId="0" type="noConversion"/>
  </si>
  <si>
    <t>premier aterro bourrin !</t>
    <phoneticPr fontId="0" type="noConversion"/>
  </si>
  <si>
    <t>magnifique slalom nuages</t>
    <phoneticPr fontId="0" type="noConversion"/>
  </si>
  <si>
    <t>vive les vvacances</t>
    <phoneticPr fontId="0" type="noConversion"/>
  </si>
  <si>
    <t>assez turbulent</t>
    <phoneticPr fontId="0" type="noConversion"/>
  </si>
  <si>
    <t>sonchaux, c'est beau</t>
    <phoneticPr fontId="0" type="noConversion"/>
  </si>
  <si>
    <t>les ailes du léman, c'estn dément !</t>
    <phoneticPr fontId="0" type="noConversion"/>
  </si>
  <si>
    <t>coble ok</t>
    <phoneticPr fontId="0" type="noConversion"/>
  </si>
  <si>
    <t>Berneuse</t>
    <phoneticPr fontId="0" type="noConversion"/>
  </si>
  <si>
    <t>Leysin</t>
    <phoneticPr fontId="0" type="noConversion"/>
  </si>
  <si>
    <t>joli vol de reprise</t>
    <phoneticPr fontId="0" type="noConversion"/>
  </si>
  <si>
    <t>nœud dans une poulie… mais ok !</t>
    <phoneticPr fontId="0" type="noConversion"/>
  </si>
  <si>
    <t>Ruinettes</t>
    <phoneticPr fontId="0" type="noConversion"/>
  </si>
  <si>
    <t>le châble</t>
    <phoneticPr fontId="0" type="noConversion"/>
  </si>
  <si>
    <t xml:space="preserve">merci jérôme </t>
    <phoneticPr fontId="0" type="noConversion"/>
  </si>
  <si>
    <t>Mojo 2s</t>
    <phoneticPr fontId="0" type="noConversion"/>
  </si>
  <si>
    <t>Jaman</t>
    <phoneticPr fontId="0" type="noConversion"/>
  </si>
  <si>
    <t>Rennaz</t>
    <phoneticPr fontId="0" type="noConversion"/>
  </si>
  <si>
    <t>thermique sympa</t>
    <phoneticPr fontId="0" type="noConversion"/>
  </si>
  <si>
    <t>let's twist again !</t>
    <phoneticPr fontId="0" type="noConversion"/>
  </si>
  <si>
    <t>Caux</t>
    <phoneticPr fontId="0" type="noConversion"/>
  </si>
  <si>
    <t>Radeau</t>
    <phoneticPr fontId="0" type="noConversion"/>
  </si>
  <si>
    <t xml:space="preserve">3 à -1 </t>
    <phoneticPr fontId="0" type="noConversion"/>
  </si>
  <si>
    <t>dernier vol avant exa</t>
    <phoneticPr fontId="0" type="noConversion"/>
  </si>
  <si>
    <t>Mayen</t>
    <phoneticPr fontId="0" type="noConversion"/>
  </si>
  <si>
    <t>Vionnaz</t>
    <phoneticPr fontId="0" type="noConversion"/>
  </si>
  <si>
    <t>vol exa 1, ok !</t>
    <phoneticPr fontId="0" type="noConversion"/>
  </si>
  <si>
    <t>vol exa 2, ok !</t>
    <phoneticPr fontId="0" type="noConversion"/>
  </si>
  <si>
    <t>premier vol breveté</t>
    <phoneticPr fontId="0" type="noConversion"/>
  </si>
  <si>
    <t>thermiques du matin, c'est bien !</t>
    <phoneticPr fontId="0" type="noConversion"/>
  </si>
  <si>
    <t>pouf</t>
    <phoneticPr fontId="0" type="noConversion"/>
  </si>
  <si>
    <t>replouf…</t>
    <phoneticPr fontId="0" type="noConversion"/>
  </si>
  <si>
    <t>Mojo 2s</t>
    <phoneticPr fontId="0" type="noConversion"/>
  </si>
  <si>
    <t>Sonchaux</t>
    <phoneticPr fontId="0" type="noConversion"/>
  </si>
  <si>
    <t>Rennaz</t>
    <phoneticPr fontId="0" type="noConversion"/>
  </si>
  <si>
    <t>conditions space… choisi le mauvais coté… plouf…</t>
    <phoneticPr fontId="0" type="noConversion"/>
  </si>
  <si>
    <t>Vounetz</t>
    <phoneticPr fontId="0" type="noConversion"/>
  </si>
  <si>
    <t>Rennaz</t>
    <phoneticPr fontId="0" type="noConversion"/>
  </si>
  <si>
    <t>petit vol du matin</t>
    <phoneticPr fontId="0" type="noConversion"/>
  </si>
  <si>
    <t>Jaman</t>
    <phoneticPr fontId="0" type="noConversion"/>
  </si>
  <si>
    <t>nice flight ! =) toujours aussi beau jaman</t>
    <phoneticPr fontId="0" type="noConversion"/>
  </si>
  <si>
    <t>petits thermiques d'automne</t>
  </si>
  <si>
    <t>plouf</t>
  </si>
  <si>
    <t>ca c'est du mini vol !</t>
  </si>
  <si>
    <t>mais on a presque échappé au foehn...</t>
  </si>
  <si>
    <t>super tassage du déco !</t>
  </si>
  <si>
    <t>Leysin</t>
  </si>
  <si>
    <t>brrrr… -11°C</t>
  </si>
  <si>
    <t>plouf, et plouf les chaussures…</t>
  </si>
  <si>
    <t>Charmey</t>
    <phoneticPr fontId="0" type="noConversion"/>
  </si>
  <si>
    <t>bise, mais ca passe !.. -10°C</t>
  </si>
  <si>
    <t>Yvorne</t>
  </si>
  <si>
    <t>Une première ! Ca fait plaisir ! Montée épique</t>
  </si>
  <si>
    <t>premier vol 2011 ! Soleil, presque trop chaud ;-)</t>
  </si>
  <si>
    <t>Aigle</t>
  </si>
  <si>
    <t>On remet ca ! Magnifique dominique et dominique au déco, bb thermik</t>
  </si>
  <si>
    <t>le vol de trop de la journée… à oublier, aterri à la patinoire</t>
  </si>
  <si>
    <t>C'est l'été en janvier !</t>
  </si>
  <si>
    <t>Ruinettes</t>
  </si>
  <si>
    <t>le châble</t>
  </si>
  <si>
    <t>2200 m de gain, -10°C, posé aux attelas, max 3169m</t>
  </si>
  <si>
    <t>max 2800, vol en amoureux, magnifique journée ! descendu car trop froid</t>
  </si>
  <si>
    <t>petit vol, rien a droite…mais comme thermique comme vol 114</t>
  </si>
  <si>
    <t>joli face au déco, double inversion un peu bizarre, mais joli quand meme</t>
  </si>
  <si>
    <t>petit ploufs, bébé thermique, un con reste en l'air</t>
  </si>
  <si>
    <t>ca commence a tenir</t>
  </si>
  <si>
    <t>mauvaise option ! Dommage… mais 2300 au dessus de la berneuse</t>
  </si>
  <si>
    <t>Attelas</t>
  </si>
  <si>
    <t>gratouilllé en direction de mauvoisin… trop tot</t>
  </si>
  <si>
    <t>et deux FA/18, 2 ! Salut cédric ! Magnifique vol. attelas ruinettes pierre avoi chable !</t>
  </si>
  <si>
    <t>petit vol pas encore assez thermique, mais sympathique. Vent d'ouest aide pas à leysin</t>
  </si>
  <si>
    <t>Rennaz - foot</t>
  </si>
  <si>
    <t>joli vol ! Merci thierry de m'avoir ouvert la voie, fallait gratter mais ca passe</t>
  </si>
  <si>
    <t>nbr vols</t>
  </si>
  <si>
    <t>durée</t>
  </si>
  <si>
    <t>moyenne</t>
  </si>
  <si>
    <t>PAR SITE</t>
  </si>
  <si>
    <t>Mauborget</t>
  </si>
  <si>
    <t>Mont-Gros</t>
  </si>
  <si>
    <t>Jaman</t>
  </si>
  <si>
    <t>Charmey</t>
  </si>
  <si>
    <t>Sorebois</t>
  </si>
  <si>
    <t>Diablerets</t>
  </si>
  <si>
    <t>Mayen</t>
  </si>
  <si>
    <t>Vounetz</t>
  </si>
  <si>
    <t>Caux</t>
  </si>
  <si>
    <t>Tsarmetta</t>
  </si>
  <si>
    <t>fai-t</t>
  </si>
  <si>
    <t>flat-t</t>
  </si>
  <si>
    <t>ff</t>
  </si>
  <si>
    <t>Premier vol de la journée, on gratte un peu.. Mais pas top</t>
  </si>
  <si>
    <t>joli vol au dessus de la berneuse !</t>
  </si>
  <si>
    <t>bizarre… très bizarre… -4m/s pendant 30 secondes.. On se casse !</t>
  </si>
  <si>
    <t>leysin</t>
  </si>
  <si>
    <t>joli vent a l'aterro ! gonflages avec nadi pendant 1h</t>
  </si>
  <si>
    <t>plaisir de revoler avec le chef ! Thermique tranquille mais bizarre.</t>
  </si>
  <si>
    <t>le vent rentre sur, les thermiques sont pas assez forts</t>
  </si>
  <si>
    <t>Fontaine</t>
  </si>
  <si>
    <t>Bonjour au Vista Palace !</t>
  </si>
  <si>
    <t>l'Agaisen</t>
  </si>
  <si>
    <t>Le pigeonnier</t>
  </si>
  <si>
    <t>Sonchaux</t>
    <phoneticPr fontId="1" type="noConversion"/>
  </si>
  <si>
    <t>Rennaz</t>
    <phoneticPr fontId="1" type="noConversion"/>
  </si>
  <si>
    <t>Trop cool cette voile ! Plongé en 360 assez violent.</t>
  </si>
  <si>
    <t>et pourtant, ca vole !</t>
  </si>
  <si>
    <t>pas top, mais ca a quand même volé.</t>
  </si>
  <si>
    <t>patience, steack, et ca vole .</t>
  </si>
  <si>
    <t>Back in monaco.</t>
  </si>
  <si>
    <t>toujours aussi beau</t>
  </si>
  <si>
    <t>Joli site. Soaring sympa.</t>
  </si>
  <si>
    <t>trop cool :)</t>
  </si>
  <si>
    <t>cette fois ca tient ! Sonchaux - Cape au moine, jolis thermique, joujou avec les nuages</t>
  </si>
  <si>
    <t>direction pasta &amp; basta !</t>
  </si>
  <si>
    <t>2h de vol, plafond a 2372, 1200m de gain. Survol de planeur.</t>
  </si>
  <si>
    <t xml:space="preserve">vol en // avec vanessa </t>
  </si>
  <si>
    <t>nettoyage de sonchaux ! Peinture refaite, nœud frind gauche</t>
  </si>
  <si>
    <t>il pleut un peu au déco, mais ca vole !</t>
  </si>
  <si>
    <t>Versegères</t>
  </si>
  <si>
    <t>un peu optimiste le bonhomme… mais y a plein de vachages, c'est génial !</t>
  </si>
  <si>
    <t xml:space="preserve">joli vol ! On se retrouve devant le Larzay avec Marc </t>
  </si>
  <si>
    <t>replouf</t>
  </si>
  <si>
    <t>bas de plafond ! Boulets de canons. Sonchaux, caux jaman sonchaux falaise d'en face sonchaux.</t>
  </si>
  <si>
    <t xml:space="preserve">le plus beau vol de la journée ! </t>
  </si>
  <si>
    <t>plafond bas, parti sur la carrière, retour sur sonchaux, mais trop contré au dernier moment. -6m/s ca tue un retour !</t>
  </si>
  <si>
    <t>Villeneuve</t>
  </si>
  <si>
    <t>Lac</t>
  </si>
  <si>
    <t>SIV &gt; amorces vrille, wingover</t>
  </si>
  <si>
    <t>SIV &gt; amorces, vrille</t>
  </si>
  <si>
    <t>SIV  &gt; decrochage, quasi SAT</t>
  </si>
  <si>
    <t>séchage de voile !</t>
  </si>
  <si>
    <t>biplace xavier &amp; jean-luc</t>
  </si>
  <si>
    <t>traversé la vallée, cap hotel weisshorn, mais trop contré</t>
  </si>
  <si>
    <t>Zinal</t>
  </si>
  <si>
    <t>jolie montée à pied mais chaud ! Vol assez turbulent, thermiques cassés. Bye Bye !</t>
  </si>
  <si>
    <t>plouf… ca sera pous la prochaine fois !</t>
  </si>
  <si>
    <t>petits thermique cassés par inversions… on tourne avec Polochon.. Mais non…</t>
  </si>
  <si>
    <t>sympathique de revenir dans le coin</t>
  </si>
  <si>
    <t>2 minutes de gagnées… saucisses pour fêter ca !</t>
  </si>
  <si>
    <t xml:space="preserve">MDR… test de matos, vent de travers mais ca décolle bien, Yvan intervient… posé 30m au dessous dans la M… </t>
  </si>
  <si>
    <t xml:space="preserve">  </t>
  </si>
  <si>
    <t>Val d'illiez</t>
  </si>
  <si>
    <t>Val d'Illiez</t>
  </si>
  <si>
    <t>-</t>
  </si>
  <si>
    <t>biplace Patrick</t>
  </si>
  <si>
    <t>biplace Valérie</t>
  </si>
  <si>
    <t>gratouille gratouille !</t>
  </si>
  <si>
    <t>opening 2012</t>
  </si>
  <si>
    <t>vanessa revole !</t>
  </si>
  <si>
    <t>inversion a 1450</t>
  </si>
  <si>
    <t>descendu juste avant que l'inversion soit percée, dommage.</t>
  </si>
  <si>
    <t>Crêt du Midi</t>
  </si>
  <si>
    <t>Yeah ! Premier cross, et avec Vanessa en plus ! Top !</t>
  </si>
  <si>
    <t>nœud-nœud…</t>
  </si>
  <si>
    <t>On s'est touchés le bout avec Cyril+1…</t>
  </si>
  <si>
    <t>Bise et vaudaire, repris 150m a l'aterro</t>
  </si>
  <si>
    <t>Réchy</t>
  </si>
  <si>
    <t>Chalais</t>
  </si>
  <si>
    <t>Après la grimpe, ca passe ! Le vent rentrait pas mal quand même.</t>
  </si>
  <si>
    <t>trop de nuages, ca tient pas. Dommage, retour a l'electro de paléo !</t>
  </si>
  <si>
    <t>Vol 100% ! Ca bouge pas mal, altitude max 1770.</t>
  </si>
  <si>
    <t>ca péclotte !</t>
  </si>
  <si>
    <t>plouf ! Après 2h d'attente pour monter</t>
  </si>
  <si>
    <t>impossible de passer ce foutu col, y a du nord qui rentre, je rentre aussi…</t>
  </si>
  <si>
    <t>on va attendre un peu, passages nuageux en altitude</t>
  </si>
  <si>
    <t>Yes ! Premier survol de Grandvillars, belle remontée à 2200 à GV. La prochaine fois je prend les gants</t>
  </si>
  <si>
    <t>pas réussi à crocher à Soladier. Dommage, ceux qui sont passés ont pu presque aller a thun. Retour à jaman</t>
  </si>
  <si>
    <t>distance</t>
  </si>
  <si>
    <t>TOTAL</t>
  </si>
  <si>
    <t>il fallait se battre ! Cette fois ça a croché. Confirmation de Charmey. YES !</t>
  </si>
  <si>
    <t>hum… bref. voilà.</t>
  </si>
  <si>
    <t>250m. de montée à pied, vive le matos léger……</t>
  </si>
  <si>
    <t>460m. de montée, ça use, ça use ! Bonne option de viser la crête, ca a tenu un peu. En face, rien !</t>
  </si>
  <si>
    <t>vol du matin… vol du matin !</t>
  </si>
  <si>
    <t>vol du matin, encore…</t>
  </si>
  <si>
    <t>Joli survol de la tour d'aï. Gros nuage au dessus, je rejoint audrey à l'aterro</t>
  </si>
  <si>
    <t>Petits Esserts</t>
  </si>
  <si>
    <t>200 ! Ca valait bien un vachage en ordre avec Audrey… on aura bien marché ! 2650 au dessus de la berneuse,Merci l'armailli !</t>
  </si>
  <si>
    <t>Les Craux</t>
  </si>
  <si>
    <t>sorte de double inversion, passé sous 1500m, ca remontait a 1500, sans pouvoir repasser...</t>
  </si>
  <si>
    <t>posé radada à châtel-st-denis, pour rejoindre vanessa à la sortie d'autoroute.</t>
  </si>
  <si>
    <t>raté le train pour 5 minutes, objectif hopital de montreux, via caux railstation</t>
  </si>
  <si>
    <t>Savoleyres</t>
  </si>
  <si>
    <t>Savièze</t>
  </si>
  <si>
    <t>pas forcément l'âme à m'envoler au déco, mais j'aurais réussi à rejoindre ma chérie dans les temps que j'avais prévu :-) youhou ! Elle a le moral</t>
  </si>
  <si>
    <t>gratte gratte gratte… mais la fondue était excellente !</t>
  </si>
  <si>
    <t>un plaisir de voir autant de deltas un jour de ploufs</t>
  </si>
  <si>
    <t>Pléiades</t>
  </si>
  <si>
    <t>Quels rôtis ! :-)</t>
  </si>
  <si>
    <t>Nady</t>
  </si>
  <si>
    <t>Vol rando, gratouillé, mais pas monté. Temps à controler</t>
  </si>
  <si>
    <t>Cotelette</t>
  </si>
  <si>
    <t>Baulmes</t>
  </si>
  <si>
    <t>déco raquette ! Rando de l'atterro au déco, pas par le meilleur des chemins</t>
  </si>
  <si>
    <t>petit tour du val d'anniviers avec Yvan et Tim… du monde au déco !</t>
  </si>
  <si>
    <t>hum…. Posé en marche arrière, mais ca le fait</t>
  </si>
  <si>
    <t>Gros soaring posé. Une petite bulle thermique</t>
  </si>
  <si>
    <t>Superbe bataille de gonflages avec Michael A Yvorne</t>
  </si>
  <si>
    <t>Vol rando, bcp, mais bcp trop de monde, thermique légers et hachés. Bof.</t>
  </si>
  <si>
    <t>8,56</t>
  </si>
  <si>
    <t xml:space="preserve">Premier vol de "batman" ! Glace avec Audrey, plafond bas.. </t>
  </si>
  <si>
    <t>Rien a en tirer…</t>
  </si>
  <si>
    <t>Rotsé</t>
  </si>
  <si>
    <t>C'est effectivement puissant le val d'anniviers en été ! =) déco sympa</t>
  </si>
  <si>
    <t>foirage vanessa… posé à jaman, journée de merde.</t>
  </si>
  <si>
    <t>Monté à pieds, cette fois ca en valait la peine ! Survolé tracuit, posé pour venir boire l'apéro. Max 3383</t>
  </si>
  <si>
    <t>Soaring le long du col, essai de soaring de la dent, moyen… pompe pas activée.. Plouf</t>
  </si>
  <si>
    <t>test sellette XP2</t>
  </si>
  <si>
    <t>petits thermiques tout gentils</t>
  </si>
  <si>
    <t>dommage qu'il y ait cette inversion, ca aurait pu monter plus, essayé, pas pu</t>
  </si>
  <si>
    <t>Pas mal de vent, conditions moyennes. Attention a pas aller trop loin derrière les crêtes, mais 20km =)</t>
  </si>
  <si>
    <t>ça thermique deja un petit peu :-)</t>
  </si>
  <si>
    <t>moins installé qu'au précédent vol</t>
  </si>
  <si>
    <t>Vanessa dans le thermique ! Jocelyne au taquet</t>
  </si>
  <si>
    <t>Vol de nuit avec Cyril</t>
  </si>
  <si>
    <t>plouf.</t>
  </si>
  <si>
    <t>vol du soir un peu trop calme</t>
  </si>
  <si>
    <t>Vol de nuit</t>
  </si>
  <si>
    <t>Avec Evelyne :-) deuxième vol avec Cyril</t>
  </si>
  <si>
    <t>Avec Michaël. Déco vent de nord, un touriste au déco…</t>
  </si>
  <si>
    <t>arrivé trop bas sur ruinettes, pas réussi a passer le début d'inversion</t>
  </si>
  <si>
    <t>beau vol ! Je descend pour rejoindre michael.</t>
  </si>
  <si>
    <t>avec michael et vanessa</t>
  </si>
  <si>
    <t>dernier vol pour 2013 !</t>
  </si>
  <si>
    <t>Test Delight</t>
  </si>
  <si>
    <t>on est pas redescendu en cabine…</t>
  </si>
  <si>
    <t>Sacrée grappe, mais sympa</t>
  </si>
  <si>
    <t>Réouverture de sonchaux !</t>
  </si>
  <si>
    <t>quelques cisaillement</t>
  </si>
  <si>
    <t>rentrées foehn ?</t>
  </si>
  <si>
    <t>biplaces Pauline &amp; Raph / Valérie</t>
  </si>
  <si>
    <t>triangle, pose au déco</t>
  </si>
  <si>
    <t>juste pas les rochers… étonnant avec ces voiles nuageux</t>
  </si>
  <si>
    <t>Vuiteboeuf</t>
  </si>
  <si>
    <t>le retour ca sera pour une prochaine fois...! Contré et raté une pompe... mais j'ai fait le suchet jusqu'au sommet. =)</t>
  </si>
  <si>
    <t>Vent bizarre au déco, jolie montée plus ouest que nord (comme au déco) pas réussi a partir sur la plaine :(</t>
  </si>
  <si>
    <t>Raté les barbezat, trop contré ! Posé chez Nady</t>
  </si>
  <si>
    <t>Thermique sous le vent, quelques baffes et essais non concluants sur la crête…</t>
  </si>
  <si>
    <t>Cuimey</t>
  </si>
  <si>
    <t>Théa au chalet :-)</t>
  </si>
  <si>
    <t>PAR VOILE</t>
  </si>
  <si>
    <t>Bolero III</t>
  </si>
  <si>
    <t>Buzz z3s</t>
  </si>
  <si>
    <t>Rush 2s</t>
  </si>
  <si>
    <t>On aura volé… joué a saut nuage, très beau, mais pas de quoi en tirer grand chose</t>
  </si>
  <si>
    <t>avec Cyril, nord ? Après midi… ah non… ! Nord ! Plutot après midi…. On aura fini par décoller. Plafs très bas</t>
  </si>
  <si>
    <t>Swift 2s</t>
  </si>
  <si>
    <t>Super voile. Active, super légère… stable en tangage.</t>
  </si>
  <si>
    <t>Champifly Run 1, 25 champis</t>
  </si>
  <si>
    <t>Chatel Saint-Denis</t>
  </si>
  <si>
    <t>Vol de pas test de l'atis… ca sera pour la prochaine fois</t>
  </si>
  <si>
    <t>Pas un bon feeling, changement de plan de vol, presque réussi le défi Leubarbezat</t>
  </si>
  <si>
    <t>31.4.11</t>
  </si>
  <si>
    <t>puis plouf.</t>
  </si>
  <si>
    <t>Neirivue</t>
  </si>
  <si>
    <t>Champfily Run 2 ! Plouf</t>
  </si>
  <si>
    <t>Champfily Run 3 ! Plouf</t>
  </si>
  <si>
    <t>Champfily Run 5 ! Moins plouf, volé sur le pont de niouc</t>
  </si>
  <si>
    <t>Champfily Run 4 ! Plouf. Monté à pieds a sigeroulaz</t>
  </si>
  <si>
    <t>Sigeroulaz</t>
  </si>
  <si>
    <t>Chippis (slow up)</t>
  </si>
  <si>
    <t>Premier vol officiel. Faire controler la voile au printemps 2015</t>
  </si>
  <si>
    <t>temps vol</t>
  </si>
  <si>
    <t>distance +</t>
  </si>
  <si>
    <t>dist. moyenne</t>
  </si>
  <si>
    <t>super calme… des conditions d'été !</t>
  </si>
  <si>
    <t>vent travers gauche au déco, face au dents du midi O_o</t>
  </si>
  <si>
    <t>sympathique découverte du site. Un peu mal habité</t>
  </si>
  <si>
    <t>vol du soir avec cyril, mamita et dylan</t>
  </si>
  <si>
    <t>reprise de jaman pour vanessa. Trop forte</t>
  </si>
  <si>
    <t>Aiguebelette</t>
  </si>
  <si>
    <t>Grandvillars</t>
  </si>
  <si>
    <t>Lac Aiguebelette</t>
  </si>
  <si>
    <t>Camping Grands Verneys</t>
  </si>
  <si>
    <t>déco pas officiel, mais déco quand meme !</t>
  </si>
  <si>
    <t>dist/vol</t>
  </si>
  <si>
    <t>montée</t>
  </si>
  <si>
    <t>alt.deco</t>
  </si>
  <si>
    <t>alt.attero</t>
  </si>
  <si>
    <t>max gain</t>
  </si>
  <si>
    <t>max montée à pied</t>
  </si>
  <si>
    <t>montée à pied</t>
  </si>
  <si>
    <t>Déco nord seule de vanessa ! Nickel  en plus :-) joli gain et sympa de survoler noville. 2400m à 20h</t>
  </si>
  <si>
    <t xml:space="preserve">Ca valait finalement la peine de le tenter. Posé dans l'ombre de l'orage. Mais safe. </t>
  </si>
  <si>
    <t>&gt;10 km</t>
  </si>
  <si>
    <t>&gt;50 km</t>
  </si>
  <si>
    <t>STATS</t>
  </si>
  <si>
    <t>pilote</t>
  </si>
  <si>
    <t>sellette</t>
  </si>
  <si>
    <t>sky</t>
  </si>
  <si>
    <t>M</t>
  </si>
  <si>
    <t>voile</t>
  </si>
  <si>
    <t>secours</t>
  </si>
  <si>
    <t>system 90</t>
  </si>
  <si>
    <t>26.3 m2</t>
  </si>
  <si>
    <t>PTV</t>
  </si>
  <si>
    <t>S</t>
  </si>
  <si>
    <t>Dudek</t>
  </si>
  <si>
    <t>Les Verneys</t>
  </si>
  <si>
    <t>Bex</t>
  </si>
  <si>
    <t>Dudek plus extreme 2 à Choco. Light ! Rapide… PTV trop élevé ?</t>
  </si>
  <si>
    <t>Champifly Run 6 ! Tant pis pour le x10, mais l'atterro s'est bien passé =). J'aurais du rester plus haut..</t>
  </si>
  <si>
    <t>Radeau</t>
  </si>
  <si>
    <t>Sky Water Run ! 6/17. touch validé</t>
  </si>
  <si>
    <t>habits, equipement</t>
  </si>
  <si>
    <t>Atis 4s</t>
  </si>
  <si>
    <t>Waow ! Sacré voile. Virage parfait. Surpris par l'ampitude du tangage.</t>
  </si>
  <si>
    <t>on arrivera en retard a paléo… ;-) super voile. Parti sur la chaine mais ramené par un voile nuageux… on va quand meme tester la rush… :-)</t>
  </si>
  <si>
    <t>Rush 4s</t>
  </si>
  <si>
    <t>biplace lauranne. On serait bien restés plus longtemps…</t>
  </si>
  <si>
    <t>super vol test ! Conditions un peu turbulentes, pétards. Soaring. Parfait ! La voile est un cran au dessus niveau pilotage. Mais super sensations. Agréable.</t>
  </si>
  <si>
    <t>Gin</t>
  </si>
  <si>
    <t>Genie Lite</t>
  </si>
  <si>
    <t>rush 4</t>
  </si>
  <si>
    <t>Ozone</t>
  </si>
  <si>
    <t>Haut d'Ecot</t>
  </si>
  <si>
    <t xml:space="preserve">Encore une fois raté de peu ! Avec un pompe sur chatel ca passerait. </t>
  </si>
  <si>
    <t>Bise… On aura volé. (avec Lorenzo)</t>
  </si>
  <si>
    <t>Chailly</t>
  </si>
  <si>
    <t>pas satisfait par l'app thermalgeek</t>
  </si>
  <si>
    <t>conditions bizarres mais finalement mieux qu'espérées. Pas si facile de monter. Apéro chez Yves</t>
  </si>
  <si>
    <t>8,75</t>
  </si>
  <si>
    <t xml:space="preserve">Jaman avec Van. =) </t>
  </si>
  <si>
    <t>Premier vol de la Rush4.</t>
  </si>
  <si>
    <t>Reposé au déco pour motiver ma chérie</t>
  </si>
  <si>
    <t>Ca valait la peine, elle a fait un super vol :)</t>
  </si>
  <si>
    <t>Plouf</t>
  </si>
  <si>
    <t>Trop de vent en haut…</t>
  </si>
  <si>
    <t>Rush 4s test</t>
  </si>
  <si>
    <t>sous le vent du merdasson.</t>
  </si>
  <si>
    <t>Le Châble</t>
  </si>
  <si>
    <t>Vol avec Michael. Mieux qu'à jaman la dernière fois…un peu ventilé</t>
  </si>
  <si>
    <t>toujours un peu de vent</t>
  </si>
  <si>
    <t>verbier toujours aussi moche.</t>
  </si>
  <si>
    <t>premier vol 2015. de la poudreuse jusqu'au nombril !</t>
  </si>
  <si>
    <t>Le chable</t>
  </si>
  <si>
    <t>put* de voile nuageux.</t>
  </si>
  <si>
    <t>deux vols avec vanessa :-)</t>
  </si>
  <si>
    <t>Rochers-de-Naye</t>
  </si>
  <si>
    <t>St. Stephan</t>
  </si>
  <si>
    <t>Yes magnifique ! Maintenant je sais ou est Lenk.. Et ou j'aurais pu continuer. Super vol pour Van aussi</t>
  </si>
  <si>
    <t>durée max</t>
  </si>
  <si>
    <t>distance max</t>
  </si>
  <si>
    <t>gain max</t>
  </si>
  <si>
    <t>venteux à l'aterro.. Gonflages !</t>
  </si>
  <si>
    <t>vol de fin de matinée, Jolie session de gonflage au déco. Bonnes lasagnse aux aubergines au terrain de foot :)</t>
  </si>
  <si>
    <t xml:space="preserve">Deco nord avec un vent pas hyper constant… </t>
  </si>
  <si>
    <t>put*** de deco nord. Magnifique en direction du bouveret !</t>
  </si>
  <si>
    <t>Delta 1s</t>
  </si>
  <si>
    <t xml:space="preserve">Vanessa laisse trop voler… </t>
  </si>
  <si>
    <t>Plouf du soir, plouf du soir !</t>
  </si>
  <si>
    <t>Wispile</t>
  </si>
  <si>
    <t>Gstaad</t>
  </si>
  <si>
    <t>Sortie club. Plus de sud que prévu, vent bizarre, ca montait beaucoup ou ca desndait bcp. Risque de surdéveloppements</t>
  </si>
  <si>
    <t>Théa</t>
  </si>
  <si>
    <t>Challenge Leubarbezat :-)</t>
  </si>
  <si>
    <t>Monté à pied a sonchaux, cool ! Joli vol dans les nuages.</t>
  </si>
  <si>
    <t>Pas repris sur le Cubly…</t>
  </si>
  <si>
    <t>Y avait des types super haut mais les Cirrus étaient pas d'accord pour les rejoindre. Et il sont descendu direct après :(</t>
  </si>
  <si>
    <t>Vernamiège</t>
  </si>
  <si>
    <t>Vent du nord, soleil qui tourne, pas continué assez sur Mase vers les pistes de ski ? Merci au prof de Paudex, aux deux kékés et à l'écorché pour le retour.</t>
  </si>
  <si>
    <t>Trop bas pour s'extraire de la masse chaude dans les basses couches.</t>
  </si>
  <si>
    <t>17h30. Limite ! Mais un peu de chance sur le merdasson et passé la couche. Convectif de 1800-2200</t>
  </si>
  <si>
    <t>MoonVFR. 18 dans le bus à Yvan. Un bon steack à l'Auberge et GO ! Joli vent de face au déco nord</t>
  </si>
  <si>
    <t>Avant d'aller chez les Deux Pasquales</t>
  </si>
  <si>
    <t>plouf avant la tempête</t>
  </si>
  <si>
    <t>Vol du matin. C'est anglais Verbier ?</t>
  </si>
  <si>
    <t>joli posé en virage plongeant avec touch et radeau !</t>
  </si>
  <si>
    <t>limite… mais radeau.</t>
  </si>
  <si>
    <t>sky water run 2015 - enc… de ballons !</t>
  </si>
  <si>
    <t>biplace Gaëlle</t>
  </si>
  <si>
    <t>Zinal - Alpina</t>
  </si>
  <si>
    <t>Roc de la Vache</t>
  </si>
  <si>
    <t>Zinal - téléphérique</t>
  </si>
  <si>
    <t>Bendolla</t>
  </si>
  <si>
    <t>Vercorin village</t>
  </si>
  <si>
    <t>Corne de Sorebois</t>
  </si>
  <si>
    <t>Grimentz - butte parking</t>
  </si>
  <si>
    <t>Roches de Nava</t>
  </si>
  <si>
    <t>SHA'15 - Premier vol semaine zinal</t>
  </si>
  <si>
    <t>SHA'15 - Yes ! Juste pas 4000</t>
  </si>
  <si>
    <t>SHA'15 - Joli vol du matin ! GPS calibré trop bas</t>
  </si>
  <si>
    <t>SHA'15 - Déco de roches de nava en fin de journée, conditions moins bonnes qu'espérées</t>
  </si>
  <si>
    <t>SHA'15 - Aller-Retour par le pied du Diablon</t>
  </si>
  <si>
    <t>SHA'15 - Sorebois Diablons Tracuit Roc de la Vache</t>
  </si>
  <si>
    <t>SHA'15 - Retour du Roc de la Vache</t>
  </si>
  <si>
    <t>SHA'15 - Grimentz-Verco avec Van =) "on va se faire entuber par l'ours bleu !"</t>
  </si>
  <si>
    <t>SHA'15 - presque 4000 le matin… !</t>
  </si>
  <si>
    <t>SHA'15 - Dernier vol de la semaine, posé avant un front, gratté à l'ombre sur la Pointe de Lona</t>
  </si>
  <si>
    <t>Crête de Barthélémy</t>
  </si>
  <si>
    <t>25 ans RVL. Première journée avion + para. Retour d'anthologie pour arriver a l'heure à l'apéro</t>
  </si>
  <si>
    <t>replouf… trop bas, trop chaud dans les basses couches</t>
  </si>
  <si>
    <t>Moléson</t>
  </si>
  <si>
    <t>Moléson Village</t>
  </si>
  <si>
    <t>Les Diablerets</t>
  </si>
  <si>
    <t>+1 h</t>
  </si>
  <si>
    <t>+2 h</t>
  </si>
  <si>
    <t>+3 h</t>
  </si>
  <si>
    <t>saute-nuages, super sensations</t>
  </si>
  <si>
    <t>vol du soir</t>
  </si>
  <si>
    <t>vol de nuit</t>
  </si>
  <si>
    <t>Vol tranquille du matin</t>
  </si>
  <si>
    <t>Yes ! Étonnant ces petits thermiques malgré les inversions vers 1600m</t>
  </si>
  <si>
    <t>altitude fausse. Troupeau de 50 chamois</t>
  </si>
  <si>
    <t>pure lumière. 60km/h au retour sur l'aterro</t>
  </si>
  <si>
    <t>20-25 de sud-ouest. Mais ca le fait.</t>
  </si>
  <si>
    <t>Vent de cul bizarre…</t>
  </si>
  <si>
    <t>Vol avec michael. Théa au déco !</t>
  </si>
  <si>
    <t xml:space="preserve">Yes ! 1h pour moi, 46' pour Vanessa :-) </t>
  </si>
  <si>
    <t>Venteux… hum… super décollage… bravo Vincent…!</t>
  </si>
  <si>
    <t>Plouf.</t>
  </si>
  <si>
    <t>Plouf 2.</t>
  </si>
  <si>
    <t>Premier Vol 2016 ! Premier à reposer au déco. Merci Verco !</t>
  </si>
  <si>
    <t>Yes ! Super conditions et super vol de Vanessa</t>
  </si>
  <si>
    <t>bien contré par du foehn pas annoncé…. Bizarre.</t>
  </si>
  <si>
    <t>Bergeggi</t>
  </si>
  <si>
    <t>Spotorno</t>
  </si>
  <si>
    <t>Sospel</t>
  </si>
  <si>
    <t>posé à l'hotel</t>
  </si>
  <si>
    <t>au nuage !</t>
  </si>
  <si>
    <t>grattage du matin</t>
  </si>
  <si>
    <t>Soaring au soleil couchant</t>
  </si>
  <si>
    <t>Super conditions à monaco ! Soaring au Cap Martin</t>
  </si>
  <si>
    <t>Fin de journée</t>
  </si>
  <si>
    <t>Vent d'Ouest qui rentre, pas hyper stable.</t>
  </si>
  <si>
    <t>Finale Ligure</t>
  </si>
  <si>
    <t>volé juste avant un front… thermique/soaring pas exploitable</t>
  </si>
  <si>
    <t>calme, voilé.</t>
  </si>
  <si>
    <t>Vargiotti</t>
  </si>
  <si>
    <t>Turbulences de sud</t>
  </si>
  <si>
    <t>Turbulent, mais thermiques puissants de printemps</t>
  </si>
  <si>
    <t>&gt;25 km</t>
  </si>
  <si>
    <t>nuages "bas" thermique difficiles à exploiter</t>
  </si>
  <si>
    <t>plafond pas très haut, mais moyen de faire qques km. traversé vallée (TMA inact)</t>
  </si>
  <si>
    <t>Amaya</t>
  </si>
  <si>
    <t>Weissentein</t>
  </si>
  <si>
    <t>Amsoldingen</t>
  </si>
  <si>
    <t>&gt;100 km</t>
  </si>
  <si>
    <t>+4 h</t>
  </si>
  <si>
    <t>SHA'15 - Waow ! Premier vol à plus de 4000 avec le grand tour des 4000 d'anniviers. Impressionnant. GPS *tasse" la trace</t>
  </si>
  <si>
    <t>SHA'15 - Weisshorn ! Plaf a 4539, mais vario trop bas à ces altitudes… magique</t>
  </si>
  <si>
    <t>Presque… Weissenstein-Mauborget</t>
  </si>
  <si>
    <t>fai</t>
  </si>
  <si>
    <t>free</t>
  </si>
  <si>
    <t>flat</t>
  </si>
  <si>
    <t>Jaman-Thun ! Par voie basse…</t>
  </si>
  <si>
    <t>échange voile avec Michael. Dust Devil au décollage… pas rassurant mais ok</t>
  </si>
  <si>
    <t>route</t>
  </si>
  <si>
    <t>score xc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</si>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</sst>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##"/>
    <numFmt numFmtId="165" formatCode="[h]:mm&quot; h&quot;"/>
    <numFmt numFmtId="166" formatCode="##&quot; min&quot;"/>
    <numFmt numFmtId="167" formatCode="#,##0&quot; km&quot;"/>
    <numFmt numFmtId="168" formatCode="0.0&quot; km&quot;;\-0.0;;@&quot; km&quot;"/>
    <numFmt numFmtId="169" formatCode="[hh]:mm&quot; h&quot;"/>
    <numFmt numFmtId="170" formatCode="[mm]&quot; min&quot;"/>
    <numFmt numFmtId="171" formatCode="dd\.mm\.yy"/>
    <numFmt numFmtId="172" formatCode="General&quot; (+71)&quot;"/>
    <numFmt numFmtId="173" formatCode="0&quot; km&quot;;\-0;;@&quot; km&quot;"/>
    <numFmt numFmtId="174" formatCode="&quot;+&quot;\ 0"/>
    <numFmt numFmtId="175" formatCode="\+\ General"/>
    <numFmt numFmtId="176" formatCode="0&quot;m.&quot;"/>
    <numFmt numFmtId="177" formatCode="0.0"/>
    <numFmt numFmtId="178" formatCode="#,##0&quot; m&quot;"/>
    <numFmt numFmtId="179" formatCode="General&quot; sites&quot;"/>
    <numFmt numFmtId="180" formatCode="0\ %"/>
    <numFmt numFmtId="181" formatCode="dd&quot;j. &quot;hh&quot;h.&quot;"/>
    <numFmt numFmtId="182" formatCode="#,##0.0&quot; km&quot;"/>
  </numFmts>
  <fonts count="27" x14ac:knownFonts="1">
    <font>
      <sz val="12"/>
      <color theme="1"/>
      <name val="Calibri"/>
      <family val="2"/>
      <scheme val="minor"/>
    </font>
    <font>
      <sz val="11"/>
      <name val="DINCond-Medium"/>
    </font>
    <font>
      <sz val="11"/>
      <name val="DINCond-Light"/>
    </font>
    <font>
      <sz val="11"/>
      <name val="Futura Condensed"/>
    </font>
    <font>
      <b/>
      <sz val="11"/>
      <name val="DINCond-Light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1"/>
      <color theme="10"/>
      <name val="DINCond-Light"/>
    </font>
    <font>
      <sz val="12"/>
      <name val="DIN Condensed Bold"/>
    </font>
    <font>
      <b/>
      <sz val="12"/>
      <name val="DIN Condensed Bold"/>
    </font>
    <font>
      <sz val="10"/>
      <color rgb="FFFF0000"/>
      <name val="DINCond-Medium"/>
    </font>
    <font>
      <sz val="11"/>
      <name val="DIN-Bold"/>
    </font>
    <font>
      <sz val="12"/>
      <name val="DINCond-Light"/>
    </font>
    <font>
      <sz val="12"/>
      <name val="DINCond-Medium"/>
    </font>
    <font>
      <sz val="12"/>
      <color theme="0"/>
      <name val="DINCond-Light"/>
    </font>
    <font>
      <sz val="11"/>
      <color theme="0" tint="-0.249977111117893"/>
      <name val="DINCond-Medium"/>
    </font>
    <font>
      <sz val="11"/>
      <color theme="0" tint="-0.249977111117893"/>
      <name val="DINCond-Light"/>
    </font>
    <font>
      <sz val="12"/>
      <color theme="1"/>
      <name val="DINCond-Light"/>
    </font>
    <font>
      <sz val="12"/>
      <color rgb="FFFFFFFF"/>
      <name val="DINCond-Medium"/>
    </font>
    <font>
      <sz val="12"/>
      <color rgb="FF000000"/>
      <name val="DINCond-Light"/>
    </font>
    <font>
      <sz val="12"/>
      <color theme="1"/>
      <name val="DINCond-Bold"/>
    </font>
    <font>
      <sz val="12"/>
      <color theme="0"/>
      <name val="DINCond-Bold"/>
    </font>
    <font>
      <sz val="10"/>
      <name val="DINCond-Light"/>
    </font>
    <font>
      <sz val="12"/>
      <name val="DIN-cond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6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 indent="1"/>
    </xf>
    <xf numFmtId="4" fontId="8" fillId="0" borderId="0" xfId="159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NumberFormat="1" applyFont="1" applyAlignment="1">
      <alignment horizontal="left" indent="1"/>
    </xf>
    <xf numFmtId="0" fontId="12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 indent="1"/>
    </xf>
    <xf numFmtId="166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NumberFormat="1" applyFont="1" applyAlignment="1">
      <alignment horizontal="left" indent="1"/>
    </xf>
    <xf numFmtId="168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 indent="1"/>
    </xf>
    <xf numFmtId="170" fontId="15" fillId="3" borderId="3" xfId="0" applyNumberFormat="1" applyFont="1" applyFill="1" applyBorder="1" applyAlignment="1">
      <alignment horizontal="left" indent="1"/>
    </xf>
    <xf numFmtId="168" fontId="13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indent="1"/>
    </xf>
    <xf numFmtId="171" fontId="1" fillId="0" borderId="0" xfId="0" applyNumberFormat="1" applyFont="1" applyAlignment="1">
      <alignment horizontal="left" indent="1"/>
    </xf>
    <xf numFmtId="171" fontId="2" fillId="0" borderId="0" xfId="0" applyNumberFormat="1" applyFont="1" applyAlignment="1">
      <alignment horizontal="left" indent="1"/>
    </xf>
    <xf numFmtId="171" fontId="2" fillId="0" borderId="0" xfId="0" applyNumberFormat="1" applyFont="1"/>
    <xf numFmtId="1" fontId="16" fillId="0" borderId="0" xfId="0" applyNumberFormat="1" applyFont="1" applyAlignment="1">
      <alignment horizontal="left" indent="1"/>
    </xf>
    <xf numFmtId="1" fontId="17" fillId="0" borderId="0" xfId="0" applyNumberFormat="1" applyFont="1" applyAlignment="1">
      <alignment horizontal="left" indent="1"/>
    </xf>
    <xf numFmtId="169" fontId="2" fillId="0" borderId="0" xfId="0" applyNumberFormat="1" applyFont="1"/>
    <xf numFmtId="0" fontId="12" fillId="0" borderId="0" xfId="0" applyNumberFormat="1" applyFont="1" applyAlignment="1">
      <alignment horizontal="right"/>
    </xf>
    <xf numFmtId="0" fontId="19" fillId="2" borderId="2" xfId="0" applyFont="1" applyFill="1" applyBorder="1" applyAlignment="1">
      <alignment horizontal="left" indent="1"/>
    </xf>
    <xf numFmtId="165" fontId="19" fillId="2" borderId="3" xfId="0" applyNumberFormat="1" applyFont="1" applyFill="1" applyBorder="1" applyAlignment="1">
      <alignment horizontal="left" indent="1"/>
    </xf>
    <xf numFmtId="0" fontId="2" fillId="0" borderId="0" xfId="0" quotePrefix="1" applyFont="1" applyAlignment="1">
      <alignment horizontal="right"/>
    </xf>
    <xf numFmtId="169" fontId="2" fillId="0" borderId="0" xfId="0" applyNumberFormat="1" applyFont="1" applyAlignment="1">
      <alignment horizontal="left" indent="1"/>
    </xf>
    <xf numFmtId="172" fontId="1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1"/>
    </xf>
    <xf numFmtId="0" fontId="13" fillId="0" borderId="4" xfId="0" applyFont="1" applyBorder="1" applyAlignment="1">
      <alignment horizontal="left" indent="1"/>
    </xf>
    <xf numFmtId="167" fontId="15" fillId="3" borderId="3" xfId="0" applyNumberFormat="1" applyFont="1" applyFill="1" applyBorder="1" applyAlignment="1">
      <alignment horizontal="left" indent="1"/>
    </xf>
    <xf numFmtId="173" fontId="13" fillId="0" borderId="0" xfId="0" applyNumberFormat="1" applyFont="1" applyAlignment="1">
      <alignment horizontal="left" indent="1"/>
    </xf>
    <xf numFmtId="164" fontId="2" fillId="0" borderId="5" xfId="0" applyNumberFormat="1" applyFont="1" applyBorder="1"/>
    <xf numFmtId="171" fontId="2" fillId="0" borderId="5" xfId="0" applyNumberFormat="1" applyFont="1" applyBorder="1" applyAlignment="1">
      <alignment horizontal="left" indent="1"/>
    </xf>
    <xf numFmtId="1" fontId="17" fillId="0" borderId="5" xfId="0" applyNumberFormat="1" applyFont="1" applyBorder="1" applyAlignment="1">
      <alignment horizontal="left" indent="1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174" fontId="2" fillId="0" borderId="0" xfId="0" applyNumberFormat="1" applyFont="1" applyAlignment="1">
      <alignment horizontal="left" indent="1"/>
    </xf>
    <xf numFmtId="174" fontId="2" fillId="0" borderId="5" xfId="0" applyNumberFormat="1" applyFont="1" applyBorder="1" applyAlignment="1">
      <alignment horizontal="left" indent="1"/>
    </xf>
    <xf numFmtId="174" fontId="2" fillId="0" borderId="0" xfId="0" applyNumberFormat="1" applyFont="1" applyAlignment="1">
      <alignment horizontal="left"/>
    </xf>
    <xf numFmtId="174" fontId="2" fillId="0" borderId="5" xfId="0" applyNumberFormat="1" applyFont="1" applyBorder="1" applyAlignment="1">
      <alignment horizontal="left"/>
    </xf>
    <xf numFmtId="175" fontId="13" fillId="0" borderId="0" xfId="0" applyNumberFormat="1" applyFont="1" applyAlignment="1">
      <alignment horizontal="left" indent="1"/>
    </xf>
    <xf numFmtId="176" fontId="13" fillId="0" borderId="0" xfId="0" applyNumberFormat="1" applyFont="1" applyAlignment="1">
      <alignment horizontal="left" indent="1"/>
    </xf>
    <xf numFmtId="168" fontId="15" fillId="3" borderId="3" xfId="0" applyNumberFormat="1" applyFont="1" applyFill="1" applyBorder="1" applyAlignment="1">
      <alignment horizontal="left" indent="1"/>
    </xf>
    <xf numFmtId="2" fontId="2" fillId="0" borderId="0" xfId="0" applyNumberFormat="1" applyFont="1" applyAlignment="1">
      <alignment horizontal="left"/>
    </xf>
    <xf numFmtId="165" fontId="4" fillId="0" borderId="0" xfId="0" applyNumberFormat="1" applyFont="1" applyFill="1" applyAlignment="1">
      <alignment horizontal="left" indent="1"/>
    </xf>
    <xf numFmtId="175" fontId="2" fillId="0" borderId="0" xfId="0" applyNumberFormat="1" applyFont="1" applyAlignment="1">
      <alignment horizontal="left" indent="1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left" indent="1"/>
    </xf>
    <xf numFmtId="177" fontId="22" fillId="3" borderId="0" xfId="0" applyNumberFormat="1" applyFont="1" applyFill="1"/>
    <xf numFmtId="177" fontId="18" fillId="0" borderId="0" xfId="0" applyNumberFormat="1" applyFont="1" applyAlignment="1">
      <alignment horizontal="left" indent="1"/>
    </xf>
    <xf numFmtId="3" fontId="2" fillId="0" borderId="0" xfId="0" applyNumberFormat="1" applyFont="1" applyAlignment="1">
      <alignment horizontal="left" indent="1"/>
    </xf>
    <xf numFmtId="178" fontId="13" fillId="0" borderId="0" xfId="0" applyNumberFormat="1" applyFont="1" applyAlignment="1">
      <alignment horizontal="left" indent="1"/>
    </xf>
    <xf numFmtId="178" fontId="15" fillId="3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right" indent="1"/>
    </xf>
    <xf numFmtId="179" fontId="2" fillId="0" borderId="0" xfId="0" applyNumberFormat="1" applyFont="1" applyAlignment="1">
      <alignment horizontal="left"/>
    </xf>
    <xf numFmtId="180" fontId="23" fillId="0" borderId="0" xfId="0" applyNumberFormat="1" applyFont="1" applyAlignment="1">
      <alignment horizontal="left"/>
    </xf>
    <xf numFmtId="0" fontId="15" fillId="3" borderId="0" xfId="0" applyFont="1" applyFill="1"/>
    <xf numFmtId="164" fontId="2" fillId="0" borderId="0" xfId="0" applyNumberFormat="1" applyFont="1" applyBorder="1"/>
    <xf numFmtId="4" fontId="2" fillId="0" borderId="0" xfId="159" applyNumberFormat="1" applyFont="1" applyAlignment="1">
      <alignment horizontal="right" indent="1"/>
    </xf>
    <xf numFmtId="0" fontId="24" fillId="0" borderId="0" xfId="0" applyFont="1" applyAlignment="1">
      <alignment horizontal="right"/>
    </xf>
    <xf numFmtId="181" fontId="2" fillId="0" borderId="0" xfId="0" applyNumberFormat="1" applyFont="1" applyAlignment="1">
      <alignment horizontal="left"/>
    </xf>
    <xf numFmtId="9" fontId="13" fillId="0" borderId="0" xfId="0" applyNumberFormat="1" applyFont="1" applyAlignment="1">
      <alignment horizontal="left" indent="1"/>
    </xf>
    <xf numFmtId="0" fontId="2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5" borderId="0" xfId="0" applyNumberFormat="1" applyFont="1" applyFill="1" applyAlignment="1">
      <alignment horizontal="right"/>
    </xf>
    <xf numFmtId="0" fontId="1" fillId="5" borderId="0" xfId="0" applyNumberFormat="1" applyFont="1" applyFill="1" applyAlignment="1">
      <alignment horizontal="left" indent="1"/>
    </xf>
    <xf numFmtId="169" fontId="2" fillId="5" borderId="0" xfId="0" applyNumberFormat="1" applyFont="1" applyFill="1" applyAlignment="1">
      <alignment horizontal="left"/>
    </xf>
    <xf numFmtId="169" fontId="2" fillId="5" borderId="0" xfId="0" applyNumberFormat="1" applyFont="1" applyFill="1" applyAlignment="1">
      <alignment horizontal="left" indent="1"/>
    </xf>
    <xf numFmtId="168" fontId="2" fillId="5" borderId="0" xfId="0" applyNumberFormat="1" applyFont="1" applyFill="1" applyAlignment="1">
      <alignment horizontal="left"/>
    </xf>
    <xf numFmtId="182" fontId="2" fillId="0" borderId="0" xfId="0" applyNumberFormat="1" applyFont="1" applyAlignment="1">
      <alignment horizontal="left" indent="1"/>
    </xf>
    <xf numFmtId="169" fontId="18" fillId="4" borderId="3" xfId="0" applyNumberFormat="1" applyFont="1" applyFill="1" applyBorder="1" applyAlignment="1">
      <alignment horizontal="left" indent="1"/>
    </xf>
    <xf numFmtId="9" fontId="2" fillId="0" borderId="0" xfId="0" applyNumberFormat="1" applyFont="1" applyAlignment="1">
      <alignment horizontal="left"/>
    </xf>
    <xf numFmtId="4" fontId="2" fillId="0" borderId="0" xfId="159" applyNumberFormat="1" applyFont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1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/>
    <xf numFmtId="4" fontId="2" fillId="0" borderId="0" xfId="159" applyNumberFormat="1" applyFont="1" applyAlignment="1"/>
    <xf numFmtId="0" fontId="1" fillId="0" borderId="0" xfId="0" applyFont="1" applyAlignment="1">
      <alignment horizontal="right" indent="1"/>
    </xf>
    <xf numFmtId="168" fontId="13" fillId="6" borderId="0" xfId="0" applyNumberFormat="1" applyFont="1" applyFill="1" applyAlignment="1">
      <alignment horizontal="left" indent="1"/>
    </xf>
  </cellXfs>
  <cellStyles count="6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Lien hypertexte visité" xfId="523" builtinId="9" hidden="1"/>
    <cellStyle name="Lien hypertexte visité" xfId="524" builtinId="9" hidden="1"/>
    <cellStyle name="Lien hypertexte visité" xfId="525" builtinId="9" hidden="1"/>
    <cellStyle name="Lien hypertexte visité" xfId="526" builtinId="9" hidden="1"/>
    <cellStyle name="Lien hypertexte visité" xfId="527" builtinId="9" hidden="1"/>
    <cellStyle name="Lien hypertexte visité" xfId="528" builtinId="9" hidden="1"/>
    <cellStyle name="Lien hypertexte visité" xfId="529" builtinId="9" hidden="1"/>
    <cellStyle name="Lien hypertexte visité" xfId="530" builtinId="9" hidden="1"/>
    <cellStyle name="Lien hypertexte visité" xfId="531" builtinId="9" hidden="1"/>
    <cellStyle name="Lien hypertexte visité" xfId="532" builtinId="9" hidden="1"/>
    <cellStyle name="Lien hypertexte visité" xfId="533" builtinId="9" hidden="1"/>
    <cellStyle name="Lien hypertexte visité" xfId="534" builtinId="9" hidden="1"/>
    <cellStyle name="Lien hypertexte visité" xfId="535" builtinId="9" hidden="1"/>
    <cellStyle name="Lien hypertexte visité" xfId="536" builtinId="9" hidden="1"/>
    <cellStyle name="Lien hypertexte visité" xfId="537" builtinId="9" hidden="1"/>
    <cellStyle name="Lien hypertexte visité" xfId="538" builtinId="9" hidden="1"/>
    <cellStyle name="Lien hypertexte visité" xfId="539" builtinId="9" hidden="1"/>
    <cellStyle name="Lien hypertexte visité" xfId="540" builtinId="9" hidden="1"/>
    <cellStyle name="Lien hypertexte visité" xfId="541" builtinId="9" hidden="1"/>
    <cellStyle name="Lien hypertexte visité" xfId="542" builtinId="9" hidden="1"/>
    <cellStyle name="Lien hypertexte visité" xfId="543" builtinId="9" hidden="1"/>
    <cellStyle name="Lien hypertexte visité" xfId="544" builtinId="9" hidden="1"/>
    <cellStyle name="Lien hypertexte visité" xfId="545" builtinId="9" hidden="1"/>
    <cellStyle name="Lien hypertexte visité" xfId="546" builtinId="9" hidden="1"/>
    <cellStyle name="Lien hypertexte visité" xfId="547" builtinId="9" hidden="1"/>
    <cellStyle name="Lien hypertexte visité" xfId="548" builtinId="9" hidden="1"/>
    <cellStyle name="Lien hypertexte visité" xfId="549" builtinId="9" hidden="1"/>
    <cellStyle name="Lien hypertexte visité" xfId="550" builtinId="9" hidden="1"/>
    <cellStyle name="Lien hypertexte visité" xfId="551" builtinId="9" hidden="1"/>
    <cellStyle name="Lien hypertexte visité" xfId="552" builtinId="9" hidden="1"/>
    <cellStyle name="Lien hypertexte visité" xfId="553" builtinId="9" hidden="1"/>
    <cellStyle name="Lien hypertexte visité" xfId="554" builtinId="9" hidden="1"/>
    <cellStyle name="Lien hypertexte visité" xfId="555" builtinId="9" hidden="1"/>
    <cellStyle name="Lien hypertexte visité" xfId="556" builtinId="9" hidden="1"/>
    <cellStyle name="Lien hypertexte visité" xfId="557" builtinId="9" hidden="1"/>
    <cellStyle name="Lien hypertexte visité" xfId="558" builtinId="9" hidden="1"/>
    <cellStyle name="Lien hypertexte visité" xfId="559" builtinId="9" hidden="1"/>
    <cellStyle name="Lien hypertexte visité" xfId="560" builtinId="9" hidden="1"/>
    <cellStyle name="Lien hypertexte visité" xfId="561" builtinId="9" hidden="1"/>
    <cellStyle name="Lien hypertexte visité" xfId="562" builtinId="9" hidden="1"/>
    <cellStyle name="Lien hypertexte visité" xfId="563" builtinId="9" hidden="1"/>
    <cellStyle name="Lien hypertexte visité" xfId="564" builtinId="9" hidden="1"/>
    <cellStyle name="Lien hypertexte visité" xfId="565" builtinId="9" hidden="1"/>
    <cellStyle name="Lien hypertexte visité" xfId="566" builtinId="9" hidden="1"/>
    <cellStyle name="Lien hypertexte visité" xfId="567" builtinId="9" hidden="1"/>
    <cellStyle name="Lien hypertexte visité" xfId="568" builtinId="9" hidden="1"/>
    <cellStyle name="Lien hypertexte visité" xfId="569" builtinId="9" hidden="1"/>
    <cellStyle name="Lien hypertexte visité" xfId="570" builtinId="9" hidden="1"/>
    <cellStyle name="Lien hypertexte visité" xfId="571" builtinId="9" hidden="1"/>
    <cellStyle name="Lien hypertexte visité" xfId="572" builtinId="9" hidden="1"/>
    <cellStyle name="Lien hypertexte visité" xfId="573" builtinId="9" hidden="1"/>
    <cellStyle name="Lien hypertexte visité" xfId="574" builtinId="9" hidden="1"/>
    <cellStyle name="Lien hypertexte visité" xfId="575" builtinId="9" hidden="1"/>
    <cellStyle name="Lien hypertexte visité" xfId="576" builtinId="9" hidden="1"/>
    <cellStyle name="Lien hypertexte visité" xfId="577" builtinId="9" hidden="1"/>
    <cellStyle name="Lien hypertexte visité" xfId="578" builtinId="9" hidden="1"/>
    <cellStyle name="Lien hypertexte visité" xfId="579" builtinId="9" hidden="1"/>
    <cellStyle name="Lien hypertexte visité" xfId="580" builtinId="9" hidden="1"/>
    <cellStyle name="Lien hypertexte visité" xfId="581" builtinId="9" hidden="1"/>
    <cellStyle name="Lien hypertexte visité" xfId="582" builtinId="9" hidden="1"/>
    <cellStyle name="Lien hypertexte visité" xfId="583" builtinId="9" hidden="1"/>
    <cellStyle name="Lien hypertexte visité" xfId="584" builtinId="9" hidden="1"/>
    <cellStyle name="Lien hypertexte visité" xfId="585" builtinId="9" hidden="1"/>
    <cellStyle name="Lien hypertexte visité" xfId="586" builtinId="9" hidden="1"/>
    <cellStyle name="Lien hypertexte visité" xfId="587" builtinId="9" hidden="1"/>
    <cellStyle name="Lien hypertexte visité" xfId="588" builtinId="9" hidden="1"/>
    <cellStyle name="Lien hypertexte visité" xfId="589" builtinId="9" hidden="1"/>
    <cellStyle name="Lien hypertexte visité" xfId="590" builtinId="9" hidden="1"/>
    <cellStyle name="Lien hypertexte visité" xfId="591" builtinId="9" hidden="1"/>
    <cellStyle name="Lien hypertexte visité" xfId="592" builtinId="9" hidden="1"/>
    <cellStyle name="Lien hypertexte visité" xfId="593" builtinId="9" hidden="1"/>
    <cellStyle name="Lien hypertexte visité" xfId="594" builtinId="9" hidden="1"/>
    <cellStyle name="Lien hypertexte visité" xfId="595" builtinId="9" hidden="1"/>
    <cellStyle name="Lien hypertexte visité" xfId="596" builtinId="9" hidden="1"/>
    <cellStyle name="Lien hypertexte visité" xfId="597" builtinId="9" hidden="1"/>
    <cellStyle name="Lien hypertexte visité" xfId="598" builtinId="9" hidden="1"/>
    <cellStyle name="Lien hypertexte visité" xfId="599" builtinId="9" hidden="1"/>
    <cellStyle name="Lien hypertexte visité" xfId="600" builtinId="9" hidden="1"/>
    <cellStyle name="Lien hypertexte visité" xfId="601" builtinId="9" hidden="1"/>
    <cellStyle name="Lien hypertexte visité" xfId="602" builtinId="9" hidden="1"/>
    <cellStyle name="Lien hypertexte visité" xfId="603" builtinId="9" hidden="1"/>
    <cellStyle name="Lien hypertexte visité" xfId="604" builtinId="9" hidden="1"/>
    <cellStyle name="Lien hypertexte visité" xfId="605" builtinId="9" hidden="1"/>
    <cellStyle name="Lien hypertexte visité" xfId="606" builtinId="9" hidden="1"/>
    <cellStyle name="Lien hypertexte visité" xfId="607" builtinId="9" hidden="1"/>
    <cellStyle name="Lien hypertexte visité" xfId="608" builtinId="9" hidden="1"/>
    <cellStyle name="Lien hypertexte visité" xfId="609" builtinId="9" hidden="1"/>
    <cellStyle name="Lien hypertexte visité" xfId="610" builtinId="9" hidden="1"/>
    <cellStyle name="Lien hypertexte visité" xfId="611" builtinId="9" hidden="1"/>
    <cellStyle name="Lien hypertexte visité" xfId="612" builtinId="9" hidden="1"/>
    <cellStyle name="Lien hypertexte visité" xfId="613" builtinId="9" hidden="1"/>
    <cellStyle name="Lien hypertexte visité" xfId="614" builtinId="9" hidden="1"/>
    <cellStyle name="Lien hypertexte visité" xfId="615" builtinId="9" hidden="1"/>
    <cellStyle name="Lien hypertexte visité" xfId="616" builtinId="9" hidden="1"/>
    <cellStyle name="Lien hypertexte visité" xfId="617" builtinId="9" hidden="1"/>
    <cellStyle name="Lien hypertexte visité" xfId="618" builtinId="9" hidden="1"/>
    <cellStyle name="Lien hypertexte visité" xfId="619" builtinId="9" hidden="1"/>
    <cellStyle name="Lien hypertexte visité" xfId="620" builtinId="9" hidden="1"/>
    <cellStyle name="Lien hypertexte visité" xfId="621" builtinId="9" hidden="1"/>
    <cellStyle name="Lien hypertexte visité" xfId="622" builtinId="9" hidden="1"/>
    <cellStyle name="Lien hypertexte visité" xfId="623" builtinId="9" hidden="1"/>
    <cellStyle name="Lien hypertexte visité" xfId="624" builtinId="9" hidden="1"/>
    <cellStyle name="Lien hypertexte visité" xfId="625" builtinId="9" hidden="1"/>
    <cellStyle name="Lien hypertexte visité" xfId="626" builtinId="9" hidden="1"/>
    <cellStyle name="Lien hypertexte visité" xfId="627" builtinId="9" hidden="1"/>
    <cellStyle name="Lien hypertexte visité" xfId="628" builtinId="9" hidden="1"/>
    <cellStyle name="Lien hypertexte visité" xfId="629" builtinId="9" hidden="1"/>
    <cellStyle name="Lien hypertexte visité" xfId="630" builtinId="9" hidden="1"/>
    <cellStyle name="Lien hypertexte visité" xfId="631" builtinId="9" hidden="1"/>
    <cellStyle name="Lien hypertexte visité" xfId="632" builtinId="9" hidden="1"/>
    <cellStyle name="Lien hypertexte visité" xfId="633" builtinId="9" hidden="1"/>
    <cellStyle name="Lien hypertexte visité" xfId="634" builtinId="9" hidden="1"/>
    <cellStyle name="Lien hypertexte visité" xfId="635" builtinId="9" hidden="1"/>
    <cellStyle name="Lien hypertexte visité" xfId="636" builtinId="9" hidden="1"/>
    <cellStyle name="Lien hypertexte visité" xfId="637" builtinId="9" hidden="1"/>
    <cellStyle name="Lien hypertexte visité" xfId="638" builtinId="9" hidden="1"/>
    <cellStyle name="Lien hypertexte visité" xfId="639" builtinId="9" hidden="1"/>
    <cellStyle name="Lien hypertexte visité" xfId="640" builtinId="9" hidden="1"/>
    <cellStyle name="Lien hypertexte visité" xfId="641" builtinId="9" hidden="1"/>
    <cellStyle name="Lien hypertexte visité" xfId="642" builtinId="9" hidden="1"/>
    <cellStyle name="Lien hypertexte visité" xfId="643" builtinId="9" hidden="1"/>
    <cellStyle name="Lien hypertexte visité" xfId="644" builtinId="9" hidden="1"/>
    <cellStyle name="Lien hypertexte visité" xfId="645" builtinId="9" hidden="1"/>
    <cellStyle name="Lien hypertexte visité" xfId="646" builtinId="9" hidden="1"/>
    <cellStyle name="Normal" xfId="0" builtinId="0"/>
  </cellStyles>
  <dxfs count="4">
    <dxf>
      <font>
        <u val="none"/>
        <color theme="0"/>
      </font>
      <fill>
        <patternFill patternType="solid">
          <fgColor auto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color theme="0"/>
      </font>
      <fill>
        <patternFill patternType="solid">
          <fgColor auto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fgColor indexed="64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www.xcontest.org/world/fr/vols/details:vgentizon/7.8.2012/11:47" TargetMode="External"/><Relationship Id="rId11" Type="http://schemas.openxmlformats.org/officeDocument/2006/relationships/hyperlink" Target="http://www.xcontest.org/world/fr/vols/details:vgentizon/7.8.2012/14:46" TargetMode="External"/><Relationship Id="rId12" Type="http://schemas.openxmlformats.org/officeDocument/2006/relationships/hyperlink" Target="http://www.xcontest.org/world/en/flights/detail:vgentizon/9.8.2012/08:53" TargetMode="External"/><Relationship Id="rId13" Type="http://schemas.openxmlformats.org/officeDocument/2006/relationships/hyperlink" Target="http://www.xcontest.org/world/en/flights/detail:vgentizon/9.8.2012/10:22" TargetMode="External"/><Relationship Id="rId14" Type="http://schemas.openxmlformats.org/officeDocument/2006/relationships/hyperlink" Target="http://www.xcontest.org/world/en/flights/detail:vgentizon/9.8.2012/13:14" TargetMode="External"/><Relationship Id="rId15" Type="http://schemas.openxmlformats.org/officeDocument/2006/relationships/hyperlink" Target="http://www.xcontest.org/world/en/flights/detail:vgentizon/14.8.2012/13:11" TargetMode="External"/><Relationship Id="rId16" Type="http://schemas.openxmlformats.org/officeDocument/2006/relationships/hyperlink" Target="http://www.xcontest.org/world/en/flights/detail:vgentizon/14.8.2012/14:49" TargetMode="External"/><Relationship Id="rId17" Type="http://schemas.openxmlformats.org/officeDocument/2006/relationships/hyperlink" Target="http://www.xcontest.org/world/en/flights/detail:vgentizon/17.8.2012/11:06" TargetMode="External"/><Relationship Id="rId18" Type="http://schemas.openxmlformats.org/officeDocument/2006/relationships/hyperlink" Target="http://www.xcontest.org/world/en/flights/detail:vgentizon/17.8.2012/13:54" TargetMode="External"/><Relationship Id="rId19" Type="http://schemas.openxmlformats.org/officeDocument/2006/relationships/hyperlink" Target="http://www.xcontest.org/world/en/flights/detail:vgentizon/18.8.2012/11:58" TargetMode="External"/><Relationship Id="rId60" Type="http://schemas.openxmlformats.org/officeDocument/2006/relationships/hyperlink" Target="http://www.xcontest.org/world/en/flights/detail:vgentizon/7.6.2014/09:44" TargetMode="External"/><Relationship Id="rId61" Type="http://schemas.openxmlformats.org/officeDocument/2006/relationships/hyperlink" Target="http://www.xcontest.org/world/en/flights/detail:vgentizon/8.6.2014/14:16" TargetMode="External"/><Relationship Id="rId62" Type="http://schemas.openxmlformats.org/officeDocument/2006/relationships/hyperlink" Target="http://www.xcontest.org/world/en/flights/detail:vgentizon/8.6.2014/16:42" TargetMode="External"/><Relationship Id="rId63" Type="http://schemas.openxmlformats.org/officeDocument/2006/relationships/hyperlink" Target="http://www.xcontest.org/world/en/flights/detail:vgentizon/9.6.2014/13:00" TargetMode="External"/><Relationship Id="rId64" Type="http://schemas.openxmlformats.org/officeDocument/2006/relationships/hyperlink" Target="http://www.xcontest.org/2012/world/en/flights/detail:vgentizon/3.8.2012/12:56" TargetMode="External"/><Relationship Id="rId65" Type="http://schemas.openxmlformats.org/officeDocument/2006/relationships/hyperlink" Target="http://www.xcontest.org/world/en/flights/detail:vgentizon/20.6.2014/17:08" TargetMode="External"/><Relationship Id="rId66" Type="http://schemas.openxmlformats.org/officeDocument/2006/relationships/hyperlink" Target="http://www.xcontest.org/world/en/flights/detail:vgentizon/22.6.2014/12:43" TargetMode="External"/><Relationship Id="rId67" Type="http://schemas.openxmlformats.org/officeDocument/2006/relationships/hyperlink" Target="http://www.xcontest.org/world/en/flights/detail:vgentizon/20.8.2014/16:33" TargetMode="External"/><Relationship Id="rId68" Type="http://schemas.openxmlformats.org/officeDocument/2006/relationships/hyperlink" Target="http://www.xcontest.org/world/en/flights/detail:vgentizon/24.8.2014/14:11" TargetMode="External"/><Relationship Id="rId69" Type="http://schemas.openxmlformats.org/officeDocument/2006/relationships/hyperlink" Target="http://www.xcontest.org/world/en/flights/detail:vgentizon/6.9.2014/14:06" TargetMode="External"/><Relationship Id="rId120" Type="http://schemas.openxmlformats.org/officeDocument/2006/relationships/hyperlink" Target="http://www.xcontest.org/world/en/flights/detail:vgentizon/30.8.2015/12:59" TargetMode="External"/><Relationship Id="rId121" Type="http://schemas.openxmlformats.org/officeDocument/2006/relationships/hyperlink" Target="http://www.xcontest.org/world/en/flights/detail:vgentizon/26.9.2015/09:19" TargetMode="External"/><Relationship Id="rId122" Type="http://schemas.openxmlformats.org/officeDocument/2006/relationships/hyperlink" Target="http://www.xcontest.org/world/en/flights/detail:vgentizon/25.10.2015/11:14" TargetMode="External"/><Relationship Id="rId123" Type="http://schemas.openxmlformats.org/officeDocument/2006/relationships/hyperlink" Target="http://www.xcontest.org/world/en/flights/detail:vgentizon/25.10.2015/14:04" TargetMode="External"/><Relationship Id="rId124" Type="http://schemas.openxmlformats.org/officeDocument/2006/relationships/hyperlink" Target="http://www.xcontest.org/world/en/flights/detail:vgentizon/19.12.2015/12:29" TargetMode="External"/><Relationship Id="rId125" Type="http://schemas.openxmlformats.org/officeDocument/2006/relationships/hyperlink" Target="http://www.xcontest.org/world/en/flights/detail:vgentizon/27.12.2015/10:41" TargetMode="External"/><Relationship Id="rId126" Type="http://schemas.openxmlformats.org/officeDocument/2006/relationships/hyperlink" Target="http://www.xcontest.org/world/en/flights/detail:vgentizon/27.12.2015/13:20" TargetMode="External"/><Relationship Id="rId127" Type="http://schemas.openxmlformats.org/officeDocument/2006/relationships/hyperlink" Target="http://www.xcontest.org/world/en/flights/detail:vgentizon/29.12.2015/10:11" TargetMode="External"/><Relationship Id="rId128" Type="http://schemas.openxmlformats.org/officeDocument/2006/relationships/hyperlink" Target="http://www.xcontest.org/world/en/flights/detail:vgentizon/29.12.2015/12:32" TargetMode="External"/><Relationship Id="rId129" Type="http://schemas.openxmlformats.org/officeDocument/2006/relationships/hyperlink" Target="http://www.xcontest.org/2015/world/en/flights/detail:vgentizon/28.2.2015/14:08" TargetMode="External"/><Relationship Id="rId40" Type="http://schemas.openxmlformats.org/officeDocument/2006/relationships/hyperlink" Target="http://www.xcontest.org/world/en/flights/detail:vgentizon/30.3.2014/10:22" TargetMode="External"/><Relationship Id="rId41" Type="http://schemas.openxmlformats.org/officeDocument/2006/relationships/hyperlink" Target="http://www.xcontest.org/world/en/flights/detail:vgentizon/30.3.2014/12:19" TargetMode="External"/><Relationship Id="rId42" Type="http://schemas.openxmlformats.org/officeDocument/2006/relationships/hyperlink" Target="http://www.xcontest.org/world/en/flights/detail:vgentizon/30.3.2014/13:35" TargetMode="External"/><Relationship Id="rId90" Type="http://schemas.openxmlformats.org/officeDocument/2006/relationships/hyperlink" Target="http://www.xcontest.org/world/en/flights/detail:vgentizon/31.5.2015/10:15" TargetMode="External"/><Relationship Id="rId91" Type="http://schemas.openxmlformats.org/officeDocument/2006/relationships/hyperlink" Target="http://www.xcontest.org/world/en/flights/detail:vgentizon/31.5.2015/13:27" TargetMode="External"/><Relationship Id="rId92" Type="http://schemas.openxmlformats.org/officeDocument/2006/relationships/hyperlink" Target="http://www.xcontest.org/world/en/flights/detail:vgentizon/2.6.2015/17:39" TargetMode="External"/><Relationship Id="rId93" Type="http://schemas.openxmlformats.org/officeDocument/2006/relationships/hyperlink" Target="http://www.xcontest.org/world/en/flights/detail:vgentizon/7.6.2015/08:54" TargetMode="External"/><Relationship Id="rId94" Type="http://schemas.openxmlformats.org/officeDocument/2006/relationships/hyperlink" Target="http://www.xcontest.org/world/en/flights/detail:vgentizon/13.6.2015/09:45" TargetMode="External"/><Relationship Id="rId95" Type="http://schemas.openxmlformats.org/officeDocument/2006/relationships/hyperlink" Target="http://www.xcontest.org/world/en/flights/detail:vgentizon/20.6.2015/09:03" TargetMode="External"/><Relationship Id="rId96" Type="http://schemas.openxmlformats.org/officeDocument/2006/relationships/hyperlink" Target="http://www.xcontest.org/world/en/flights/detail:vgentizon/20.6.2015/12:16" TargetMode="External"/><Relationship Id="rId101" Type="http://schemas.openxmlformats.org/officeDocument/2006/relationships/hyperlink" Target="http://www.xcontest.org/world/en/flights/detail:vgentizon/2.7.2015/20:30" TargetMode="External"/><Relationship Id="rId102" Type="http://schemas.openxmlformats.org/officeDocument/2006/relationships/hyperlink" Target="http://www.xcontest.org/world/en/flights/detail:vgentizon/5.7.2015/08:33" TargetMode="External"/><Relationship Id="rId103" Type="http://schemas.openxmlformats.org/officeDocument/2006/relationships/hyperlink" Target="http://www.xcontest.org/world/en/flights/detail:vgentizon/5.7.2015/10:57" TargetMode="External"/><Relationship Id="rId104" Type="http://schemas.openxmlformats.org/officeDocument/2006/relationships/hyperlink" Target="http://www.xcontest.org/world/en/flights/detail:vgentizon/3.7.2015/15:22" TargetMode="External"/><Relationship Id="rId105" Type="http://schemas.openxmlformats.org/officeDocument/2006/relationships/hyperlink" Target="http://www.xcontest.org/world/en/flights/detail:vgentizon/2.8.2015/13:28" TargetMode="External"/><Relationship Id="rId106" Type="http://schemas.openxmlformats.org/officeDocument/2006/relationships/hyperlink" Target="http://www.xcontest.org/world/en/flights/detail:vgentizon/3.8.2015/10:32" TargetMode="External"/><Relationship Id="rId107" Type="http://schemas.openxmlformats.org/officeDocument/2006/relationships/hyperlink" Target="http://www.xcontest.org/world/en/flights/detail:vgentizon/3.8.2015/14:33" TargetMode="External"/><Relationship Id="rId108" Type="http://schemas.openxmlformats.org/officeDocument/2006/relationships/hyperlink" Target="http://www.xcontest.org/world/en/flights/detail:vgentizon/4.8.2015/09:05" TargetMode="External"/><Relationship Id="rId109" Type="http://schemas.openxmlformats.org/officeDocument/2006/relationships/hyperlink" Target="http://www.xcontest.org/world/en/flights/detail:vgentizon/5.8.2015/09:23" TargetMode="External"/><Relationship Id="rId97" Type="http://schemas.openxmlformats.org/officeDocument/2006/relationships/hyperlink" Target="http://www.xcontest.org/world/en/flights/detail:vgentizon/21.6.2015/12:10" TargetMode="External"/><Relationship Id="rId98" Type="http://schemas.openxmlformats.org/officeDocument/2006/relationships/hyperlink" Target="http://www.xcontest.org/world/en/flights/detail:vgentizon/28.6.2015/09:44" TargetMode="External"/><Relationship Id="rId99" Type="http://schemas.openxmlformats.org/officeDocument/2006/relationships/hyperlink" Target="http://www.xcontest.org/world/en/flights/detail:vgentizon/1.7.2015/15:21" TargetMode="External"/><Relationship Id="rId43" Type="http://schemas.openxmlformats.org/officeDocument/2006/relationships/hyperlink" Target="http://www.xcontest.org/world/en/flights/detail:vgentizon/12.4.2014/11:34" TargetMode="External"/><Relationship Id="rId44" Type="http://schemas.openxmlformats.org/officeDocument/2006/relationships/hyperlink" Target="http://www.xcontest.org/world/en/flights/detail:vgentizon/13.4.2014/10:20" TargetMode="External"/><Relationship Id="rId45" Type="http://schemas.openxmlformats.org/officeDocument/2006/relationships/hyperlink" Target="http://www.xcontest.org/world/en/flights/detail:vgentizon/20.04.2014/10:40" TargetMode="External"/><Relationship Id="rId46" Type="http://schemas.openxmlformats.org/officeDocument/2006/relationships/hyperlink" Target="http://www.xcontest.org/world/en/flights/detail:vgentizon/26.4.2014/11:27" TargetMode="External"/><Relationship Id="rId47" Type="http://schemas.openxmlformats.org/officeDocument/2006/relationships/hyperlink" Target="http://www.xcontest.org/world/en/flights/detail:vgentizon/26.4.2014/12:56" TargetMode="External"/><Relationship Id="rId48" Type="http://schemas.openxmlformats.org/officeDocument/2006/relationships/hyperlink" Target="http://www.xcontest.org/world/en/flights/detail:vgentizon/10.5.2014/09:20" TargetMode="External"/><Relationship Id="rId49" Type="http://schemas.openxmlformats.org/officeDocument/2006/relationships/hyperlink" Target="http://www.xcontest.org/world/en/flights/detail:vgentizon/17.5.2014/09:11" TargetMode="External"/><Relationship Id="rId100" Type="http://schemas.openxmlformats.org/officeDocument/2006/relationships/hyperlink" Target="http://www.xcontest.org/world/en/flights/detail:vgentizon/2.7.2015/15:45" TargetMode="External"/><Relationship Id="rId20" Type="http://schemas.openxmlformats.org/officeDocument/2006/relationships/hyperlink" Target="http://www.xcontest.org/world/en/flights/detail:vgentizon/18.8.2012/14:13" TargetMode="External"/><Relationship Id="rId21" Type="http://schemas.openxmlformats.org/officeDocument/2006/relationships/hyperlink" Target="http://www.xcontest.org/world/en/flights/detail:vgentizon/20.8.2012/10:43" TargetMode="External"/><Relationship Id="rId22" Type="http://schemas.openxmlformats.org/officeDocument/2006/relationships/hyperlink" Target="http://www.xcontest.org/world/en/flights/detail:vgentizon/7.9.2012/12:11" TargetMode="External"/><Relationship Id="rId70" Type="http://schemas.openxmlformats.org/officeDocument/2006/relationships/hyperlink" Target="http://www.xcontest.org/world/en/flights/detail:vgentizon/22.9.2014/11:38" TargetMode="External"/><Relationship Id="rId71" Type="http://schemas.openxmlformats.org/officeDocument/2006/relationships/hyperlink" Target="http://www.xcontest.org/trackml.php?t=1411930548.66.igc" TargetMode="External"/><Relationship Id="rId72" Type="http://schemas.openxmlformats.org/officeDocument/2006/relationships/hyperlink" Target="http://www.xcontest.org/world/en/flights/detail:vgentizon/28.9.2014/13:16" TargetMode="External"/><Relationship Id="rId73" Type="http://schemas.openxmlformats.org/officeDocument/2006/relationships/hyperlink" Target="http://www.xcontest.org/world/en/flights/detail:vgentizon/5.10.2014/10:46" TargetMode="External"/><Relationship Id="rId74" Type="http://schemas.openxmlformats.org/officeDocument/2006/relationships/hyperlink" Target="http://www.xcontest.org/world/en/flights/detail:vgentizon/18.10.2014/08:45" TargetMode="External"/><Relationship Id="rId75" Type="http://schemas.openxmlformats.org/officeDocument/2006/relationships/hyperlink" Target="http://www.xcontest.org/world/en/flights/detail:vgentizon/18.10.2014/11:35" TargetMode="External"/><Relationship Id="rId76" Type="http://schemas.openxmlformats.org/officeDocument/2006/relationships/hyperlink" Target="http://www.xcontest.org/world/en/flights/detail:vgentizon/18.10.2014/12:26" TargetMode="External"/><Relationship Id="rId77" Type="http://schemas.openxmlformats.org/officeDocument/2006/relationships/hyperlink" Target="http://www.xcontest.org/world/en/flights/detail:vgentizon/19.10.2014/10:26" TargetMode="External"/><Relationship Id="rId78" Type="http://schemas.openxmlformats.org/officeDocument/2006/relationships/hyperlink" Target="http://www.xcontest.org/world/en/flights/detail:vgentizon/19.10.2014/14:01" TargetMode="External"/><Relationship Id="rId79" Type="http://schemas.openxmlformats.org/officeDocument/2006/relationships/hyperlink" Target="http://www.xcontest.org/world/en/flights/detail:vgentizon/2.11.2014/14:05" TargetMode="External"/><Relationship Id="rId23" Type="http://schemas.openxmlformats.org/officeDocument/2006/relationships/hyperlink" Target="http://www.xcontest.org/world/en/flights/detail:vgentizon/8.9.2012/12:34" TargetMode="External"/><Relationship Id="rId24" Type="http://schemas.openxmlformats.org/officeDocument/2006/relationships/hyperlink" Target="http://www.xcontest.org/world/en/flights/detail:vgentizon/9.2.2013/14:49" TargetMode="External"/><Relationship Id="rId25" Type="http://schemas.openxmlformats.org/officeDocument/2006/relationships/hyperlink" Target="http://www.xcontest.org/world/en/flights/detail:vgentizon/7.4.2013/13:04" TargetMode="External"/><Relationship Id="rId26" Type="http://schemas.openxmlformats.org/officeDocument/2006/relationships/hyperlink" Target="http://www.xcontest.org/world/en/flights/detail:vgentizon/7.4.2013/15:09" TargetMode="External"/><Relationship Id="rId27" Type="http://schemas.openxmlformats.org/officeDocument/2006/relationships/hyperlink" Target="http://www.xcontest.org/world/en/flights/detail:vgentizon/13.4.2013/13:33" TargetMode="External"/><Relationship Id="rId28" Type="http://schemas.openxmlformats.org/officeDocument/2006/relationships/hyperlink" Target="http://www.xcontest.org/world/en/flights/detail:vgentizon/13.4.2013/15:19" TargetMode="External"/><Relationship Id="rId29" Type="http://schemas.openxmlformats.org/officeDocument/2006/relationships/hyperlink" Target="http://www.xcontest.org/world/en/flights/detail:vgentizon/14.4.2013/12:37" TargetMode="External"/><Relationship Id="rId130" Type="http://schemas.openxmlformats.org/officeDocument/2006/relationships/hyperlink" Target="http://www.xcontest.org/world/en/flights/detail:vgentizon/31.1.2015/11:05" TargetMode="External"/><Relationship Id="rId131" Type="http://schemas.openxmlformats.org/officeDocument/2006/relationships/hyperlink" Target="http://www.xcontest.org/world/en/flights/detail:vgentizon/1.1.2016/12:14" TargetMode="External"/><Relationship Id="rId132" Type="http://schemas.openxmlformats.org/officeDocument/2006/relationships/hyperlink" Target="http://www.xcontest.org/world/en/flights/detail:vgentizon/1.1.2016/12:34" TargetMode="External"/><Relationship Id="rId133" Type="http://schemas.openxmlformats.org/officeDocument/2006/relationships/hyperlink" Target="http://www.xcontest.org/world/en/flights/detail:vgentizon/26.3.2016/10:09" TargetMode="External"/><Relationship Id="rId134" Type="http://schemas.openxmlformats.org/officeDocument/2006/relationships/hyperlink" Target="http://www.xcontest.org/world/en/flights/detail:vgentizon/26.3.2016/13:41" TargetMode="External"/><Relationship Id="rId135" Type="http://schemas.openxmlformats.org/officeDocument/2006/relationships/hyperlink" Target="http://www.xcontest.org/world/en/flights/detail:vgentizon/10.4.2016/09:36" TargetMode="External"/><Relationship Id="rId136" Type="http://schemas.openxmlformats.org/officeDocument/2006/relationships/hyperlink" Target="http://www.xcontest.org/world/en/flights/detail:vgentizon/10.4.2016/13:40" TargetMode="External"/><Relationship Id="rId137" Type="http://schemas.openxmlformats.org/officeDocument/2006/relationships/hyperlink" Target="http://www.xcontest.org/world/en/flights/detail:vgentizon/21.4.2016/12:29" TargetMode="External"/><Relationship Id="rId138" Type="http://schemas.openxmlformats.org/officeDocument/2006/relationships/hyperlink" Target="http://www.xcontest.org/world/en/flights/detail:vgentizon/6.5.2016/11:12" TargetMode="External"/><Relationship Id="rId139" Type="http://schemas.openxmlformats.org/officeDocument/2006/relationships/hyperlink" Target="http://www.xcontest.org/world/en/flights/detail:vgentizon/7.5.2016/10:16" TargetMode="External"/><Relationship Id="rId1" Type="http://schemas.openxmlformats.org/officeDocument/2006/relationships/hyperlink" Target="http://www.xcontest.org/world/fr/vols/details:vgentizon/1.4.2012/13:46" TargetMode="External"/><Relationship Id="rId2" Type="http://schemas.openxmlformats.org/officeDocument/2006/relationships/hyperlink" Target="http://www.xcontest.org/world/fr/vols/details:vgentizon/28.5.2012/14:24" TargetMode="External"/><Relationship Id="rId3" Type="http://schemas.openxmlformats.org/officeDocument/2006/relationships/hyperlink" Target="http://www.xcontest.org/world/fr/vols/details:vgentizon/9.6.2012/11:32" TargetMode="External"/><Relationship Id="rId4" Type="http://schemas.openxmlformats.org/officeDocument/2006/relationships/hyperlink" Target="http://www.xcontest.org/world/en/flights/detail:vgentizon/17.6.2012/15:06" TargetMode="External"/><Relationship Id="rId5" Type="http://schemas.openxmlformats.org/officeDocument/2006/relationships/hyperlink" Target="http://www.xcontest.org/world/en/flights/detail:vgentizon/27.7.2012/13:01" TargetMode="External"/><Relationship Id="rId6" Type="http://schemas.openxmlformats.org/officeDocument/2006/relationships/hyperlink" Target="http://www.xcontest.org/world/en/flights/detail:vgentizon/30.7.2012/12:15" TargetMode="External"/><Relationship Id="rId7" Type="http://schemas.openxmlformats.org/officeDocument/2006/relationships/hyperlink" Target="http://www.xcontest.org/world/en/flights/detail:vgentizon/30.7.2012/13:03" TargetMode="External"/><Relationship Id="rId8" Type="http://schemas.openxmlformats.org/officeDocument/2006/relationships/hyperlink" Target="http://www.xcontest.org/world/en/flights/detail:vgentizon/31.7.2012/11:28" TargetMode="External"/><Relationship Id="rId9" Type="http://schemas.openxmlformats.org/officeDocument/2006/relationships/hyperlink" Target="http://www.xcontest.org/world/en/flights/detail:vgentizon/31.7.2012/14:03" TargetMode="External"/><Relationship Id="rId50" Type="http://schemas.openxmlformats.org/officeDocument/2006/relationships/hyperlink" Target="http://www.xcontest.org/world/en/flights/detail:vgentizon/18.5.2014/08:08" TargetMode="External"/><Relationship Id="rId51" Type="http://schemas.openxmlformats.org/officeDocument/2006/relationships/hyperlink" Target="http://www.xcontest.org/world/en/flights/detail:vgentizon/18.5.2014/11:37" TargetMode="External"/><Relationship Id="rId52" Type="http://schemas.openxmlformats.org/officeDocument/2006/relationships/hyperlink" Target="http://www.xcontest.org/world/en/flights/detail:vgentizon/24.5.2014/12:43" TargetMode="External"/><Relationship Id="rId53" Type="http://schemas.openxmlformats.org/officeDocument/2006/relationships/hyperlink" Target="http://www.xcontest.org/world/en/flights/detail:vgentizon/29.5.2014/07:31" TargetMode="External"/><Relationship Id="rId54" Type="http://schemas.openxmlformats.org/officeDocument/2006/relationships/hyperlink" Target="http://www.xcontest.org/world/en/flights/detail:vgentizon/29.5.2014/08:46" TargetMode="External"/><Relationship Id="rId55" Type="http://schemas.openxmlformats.org/officeDocument/2006/relationships/hyperlink" Target="http://www.xcontest.org/world/en/flights/detail:vgentizon/30.5.2014/07:50" TargetMode="External"/><Relationship Id="rId56" Type="http://schemas.openxmlformats.org/officeDocument/2006/relationships/hyperlink" Target="http://www.xcontest.org/world/en/flights/detail:vgentizon/30.5.2014/09:05" TargetMode="External"/><Relationship Id="rId57" Type="http://schemas.openxmlformats.org/officeDocument/2006/relationships/hyperlink" Target="http://www.xcontest.org/world/en/flights/detail:vgentizon/1.6.2014/09:39" TargetMode="External"/><Relationship Id="rId58" Type="http://schemas.openxmlformats.org/officeDocument/2006/relationships/hyperlink" Target="http://www.xcontest.org/world/en/flights/detail:vgentizon/5.6.2014/16:50" TargetMode="External"/><Relationship Id="rId59" Type="http://schemas.openxmlformats.org/officeDocument/2006/relationships/hyperlink" Target="http://www.xcontest.org/world/en/flights/detail:vgentizon/7.6.2014/08:25" TargetMode="External"/><Relationship Id="rId110" Type="http://schemas.openxmlformats.org/officeDocument/2006/relationships/hyperlink" Target="http://www.xcontest.org/world/en/flights/detail:vgentizon/5.8.2015/13:39" TargetMode="External"/><Relationship Id="rId111" Type="http://schemas.openxmlformats.org/officeDocument/2006/relationships/hyperlink" Target="http://www.xcontest.org/world/en/flights/detail:vgentizon/5.8.2015/16:34" TargetMode="External"/><Relationship Id="rId112" Type="http://schemas.openxmlformats.org/officeDocument/2006/relationships/hyperlink" Target="http://www.xcontest.org/world/en/flights/detail:vgentizon/6.8.2015/08:39" TargetMode="External"/><Relationship Id="rId113" Type="http://schemas.openxmlformats.org/officeDocument/2006/relationships/hyperlink" Target="http://www.xcontest.org/world/en/flights/detail:vgentizon/6.8.2015/12:49" TargetMode="External"/><Relationship Id="rId114" Type="http://schemas.openxmlformats.org/officeDocument/2006/relationships/hyperlink" Target="http://www.xcontest.org/world/en/flights/detail:vgentizon/7.8.2015/09:22" TargetMode="External"/><Relationship Id="rId115" Type="http://schemas.openxmlformats.org/officeDocument/2006/relationships/hyperlink" Target="http://www.xcontest.org/world/en/flights/detail:vgentizon/7.8.2015/12:46" TargetMode="External"/><Relationship Id="rId116" Type="http://schemas.openxmlformats.org/officeDocument/2006/relationships/hyperlink" Target="http://www.xcontest.org/world/en/flights/detail:vgentizon/8.8.2015/10:21" TargetMode="External"/><Relationship Id="rId117" Type="http://schemas.openxmlformats.org/officeDocument/2006/relationships/hyperlink" Target="http://www.xcontest.org/world/en/flights/detail:vgentizon/4.8.2015/16:43" TargetMode="External"/><Relationship Id="rId118" Type="http://schemas.openxmlformats.org/officeDocument/2006/relationships/hyperlink" Target="http://www.xcontest.org/world/en/flights/detail:vgentizon/29.8.2015/13:27" TargetMode="External"/><Relationship Id="rId119" Type="http://schemas.openxmlformats.org/officeDocument/2006/relationships/hyperlink" Target="http://www.xcontest.org/world/en/flights/detail:vgentizon/30.8.2015/11:00" TargetMode="External"/><Relationship Id="rId30" Type="http://schemas.openxmlformats.org/officeDocument/2006/relationships/hyperlink" Target="http://www.xcontest.org/world/fr/vols/details:vgentizon/1.7.2013/11:14" TargetMode="External"/><Relationship Id="rId31" Type="http://schemas.openxmlformats.org/officeDocument/2006/relationships/hyperlink" Target="http://www.xcontest.org/world/en/flights/detail:vgentizon/5.8.2013/13:55" TargetMode="External"/><Relationship Id="rId32" Type="http://schemas.openxmlformats.org/officeDocument/2006/relationships/hyperlink" Target="http://www.xcontest.org/world/en/flights/detail:vgentizon/12.8.2013/12:01" TargetMode="External"/><Relationship Id="rId33" Type="http://schemas.openxmlformats.org/officeDocument/2006/relationships/hyperlink" Target="http://www.xcontest.org/world/en/flights/detail:vgentizon/13.8.2013/13:43" TargetMode="External"/><Relationship Id="rId34" Type="http://schemas.openxmlformats.org/officeDocument/2006/relationships/hyperlink" Target="http://www.xcontest.org/world/en/flights/detail:vgentizon/15.8.2013/12:21" TargetMode="External"/><Relationship Id="rId35" Type="http://schemas.openxmlformats.org/officeDocument/2006/relationships/hyperlink" Target="http://www.xcontest.org/world/en/flights/detail:vgentizon/16.8.2013/07:49" TargetMode="External"/><Relationship Id="rId36" Type="http://schemas.openxmlformats.org/officeDocument/2006/relationships/hyperlink" Target="http://www.xcontest.org/world/en/flights/detail:vgentizon/16.8.2013/09:03" TargetMode="External"/><Relationship Id="rId37" Type="http://schemas.openxmlformats.org/officeDocument/2006/relationships/hyperlink" Target="http://www.xcontest.org/world/en/flights/detail:vgentizon/16.8.2013/10:53" TargetMode="External"/><Relationship Id="rId38" Type="http://schemas.openxmlformats.org/officeDocument/2006/relationships/hyperlink" Target="http://www.xcontest.org/world/en/flights/detail:vgentizon/15.12.2013/13:53" TargetMode="External"/><Relationship Id="rId39" Type="http://schemas.openxmlformats.org/officeDocument/2006/relationships/hyperlink" Target="http://www.xcontest.org/world/en/flights/detail:vgentizon/9.3.2014/13:13" TargetMode="External"/><Relationship Id="rId80" Type="http://schemas.openxmlformats.org/officeDocument/2006/relationships/hyperlink" Target="http://www.xcontest.org/world/en/flights/detail:vgentizon/2.11.2014/10:20" TargetMode="External"/><Relationship Id="rId81" Type="http://schemas.openxmlformats.org/officeDocument/2006/relationships/hyperlink" Target="http://www.xcontest.org/world/en/flights/detail:vgentizon/23.11.2014/09:37" TargetMode="External"/><Relationship Id="rId82" Type="http://schemas.openxmlformats.org/officeDocument/2006/relationships/hyperlink" Target="http://www.xcontest.org/world/en/flights/detail:vgentizon/23.11.2014/11:01" TargetMode="External"/><Relationship Id="rId83" Type="http://schemas.openxmlformats.org/officeDocument/2006/relationships/hyperlink" Target="http://www.xcontest.org/world/en/flights/detail:vgentizon/23.11.2014/12:57" TargetMode="External"/><Relationship Id="rId84" Type="http://schemas.openxmlformats.org/officeDocument/2006/relationships/hyperlink" Target="http://www.xcontest.org/2015/world/en/flights/detail:vgentizon/28.2.2015/14:54" TargetMode="External"/><Relationship Id="rId85" Type="http://schemas.openxmlformats.org/officeDocument/2006/relationships/hyperlink" Target="http://www.xcontest.org/world/en/flights/detail:vgentizon/20.3.2015/12:53" TargetMode="External"/><Relationship Id="rId86" Type="http://schemas.openxmlformats.org/officeDocument/2006/relationships/hyperlink" Target="http://www.xcontest.org/world/en/flights/detail:vgentizon/6.4.2015/08:45" TargetMode="External"/><Relationship Id="rId87" Type="http://schemas.openxmlformats.org/officeDocument/2006/relationships/hyperlink" Target="http://www.xcontest.org/world/en/flights/detail:vgentizon/6.4.2015/10:42" TargetMode="External"/><Relationship Id="rId88" Type="http://schemas.openxmlformats.org/officeDocument/2006/relationships/hyperlink" Target="http://www.xcontest.org/world/en/flights/detail:vgentizon/12.4.2015/10:27" TargetMode="External"/><Relationship Id="rId89" Type="http://schemas.openxmlformats.org/officeDocument/2006/relationships/hyperlink" Target="http://www.xcontest.org/world/en/flights/detail:vgentizon/24.5.2015/08: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2"/>
  <sheetViews>
    <sheetView showGridLines="0" zoomScale="125" zoomScaleNormal="125" zoomScalePageLayoutView="125" workbookViewId="0">
      <pane ySplit="700" activePane="bottomLeft"/>
      <selection activeCell="O1" sqref="O1:O1048576"/>
      <selection pane="bottomLeft" activeCell="K378" sqref="K378"/>
    </sheetView>
  </sheetViews>
  <sheetFormatPr baseColWidth="10" defaultRowHeight="13" x14ac:dyDescent="0"/>
  <cols>
    <col min="1" max="1" width="5.33203125" style="1" customWidth="1"/>
    <col min="2" max="2" width="7.5" style="34" customWidth="1"/>
    <col min="3" max="3" width="7.33203125" style="37" hidden="1" customWidth="1"/>
    <col min="4" max="4" width="7.5" style="2" customWidth="1"/>
    <col min="5" max="5" width="6" style="3" customWidth="1"/>
    <col min="6" max="6" width="14.83203125" style="15" customWidth="1"/>
    <col min="7" max="7" width="6.5" style="3" bestFit="1" customWidth="1"/>
    <col min="8" max="8" width="13.6640625" style="2" customWidth="1"/>
    <col min="9" max="9" width="6.6640625" style="3" bestFit="1" customWidth="1"/>
    <col min="10" max="10" width="4.5" style="2" bestFit="1" customWidth="1"/>
    <col min="11" max="11" width="6.6640625" style="15" bestFit="1" customWidth="1"/>
    <col min="12" max="12" width="2.6640625" style="8" customWidth="1"/>
    <col min="13" max="13" width="9.1640625" style="13" customWidth="1"/>
    <col min="14" max="14" width="3.83203125" style="96" bestFit="1" customWidth="1"/>
    <col min="15" max="15" width="8.83203125" style="15" customWidth="1"/>
    <col min="16" max="16" width="77.5" style="2" bestFit="1" customWidth="1"/>
    <col min="17" max="16384" width="10.83203125" style="2"/>
  </cols>
  <sheetData>
    <row r="1" spans="1:16" ht="16" customHeight="1">
      <c r="A1" s="16" t="s">
        <v>0</v>
      </c>
      <c r="B1" s="33" t="s">
        <v>1</v>
      </c>
      <c r="C1" s="36"/>
      <c r="D1" s="17" t="s">
        <v>2</v>
      </c>
      <c r="E1" s="18" t="s">
        <v>376</v>
      </c>
      <c r="F1" s="32" t="s">
        <v>3</v>
      </c>
      <c r="G1" s="18" t="s">
        <v>377</v>
      </c>
      <c r="H1" s="17" t="s">
        <v>4</v>
      </c>
      <c r="I1" s="18" t="s">
        <v>378</v>
      </c>
      <c r="J1" s="18" t="s">
        <v>5</v>
      </c>
      <c r="K1" s="18" t="s">
        <v>379</v>
      </c>
      <c r="L1" s="99" t="s">
        <v>6</v>
      </c>
      <c r="M1" s="99"/>
      <c r="N1" s="95" t="s">
        <v>547</v>
      </c>
      <c r="O1" s="84" t="s">
        <v>549</v>
      </c>
      <c r="P1" s="17" t="s">
        <v>7</v>
      </c>
    </row>
    <row r="2" spans="1:16" ht="13" customHeight="1"/>
    <row r="3" spans="1:16">
      <c r="A3" s="1">
        <v>1</v>
      </c>
      <c r="B3" s="34">
        <v>39502</v>
      </c>
      <c r="C3" s="37">
        <f>YEAR(B3)</f>
        <v>2008</v>
      </c>
      <c r="D3" s="2" t="s">
        <v>8</v>
      </c>
      <c r="E3" s="57"/>
      <c r="F3" s="3" t="s">
        <v>9</v>
      </c>
      <c r="G3" s="3">
        <v>2040</v>
      </c>
      <c r="H3" s="2" t="s">
        <v>10</v>
      </c>
      <c r="I3" s="3">
        <v>1270</v>
      </c>
      <c r="J3" s="2">
        <v>8</v>
      </c>
      <c r="K3" s="55"/>
      <c r="M3" s="74"/>
      <c r="N3" s="97"/>
      <c r="O3" s="94"/>
      <c r="P3" s="2" t="s">
        <v>11</v>
      </c>
    </row>
    <row r="4" spans="1:16">
      <c r="A4" s="1">
        <v>2</v>
      </c>
      <c r="B4" s="34">
        <v>39514</v>
      </c>
      <c r="C4" s="37">
        <f t="shared" ref="C4:C67" si="0">YEAR(B4)</f>
        <v>2008</v>
      </c>
      <c r="D4" s="2" t="s">
        <v>12</v>
      </c>
      <c r="E4" s="57"/>
      <c r="F4" s="3" t="s">
        <v>9</v>
      </c>
      <c r="G4" s="3">
        <v>2040</v>
      </c>
      <c r="H4" s="2" t="s">
        <v>13</v>
      </c>
      <c r="I4" s="3">
        <v>1270</v>
      </c>
      <c r="J4" s="2">
        <v>8</v>
      </c>
      <c r="K4" s="55"/>
      <c r="M4" s="74"/>
      <c r="N4" s="97"/>
      <c r="O4" s="94"/>
      <c r="P4" s="2" t="s">
        <v>14</v>
      </c>
    </row>
    <row r="5" spans="1:16">
      <c r="A5" s="1">
        <v>3</v>
      </c>
      <c r="B5" s="34">
        <v>39514</v>
      </c>
      <c r="C5" s="37">
        <f t="shared" si="0"/>
        <v>2008</v>
      </c>
      <c r="D5" s="2" t="s">
        <v>12</v>
      </c>
      <c r="E5" s="57"/>
      <c r="F5" s="3" t="s">
        <v>9</v>
      </c>
      <c r="G5" s="3">
        <v>2040</v>
      </c>
      <c r="H5" s="2" t="s">
        <v>13</v>
      </c>
      <c r="I5" s="3">
        <v>1270</v>
      </c>
      <c r="J5" s="2">
        <v>8</v>
      </c>
      <c r="K5" s="55"/>
      <c r="M5" s="74"/>
      <c r="N5" s="97"/>
      <c r="O5" s="94"/>
      <c r="P5" s="2" t="s">
        <v>15</v>
      </c>
    </row>
    <row r="6" spans="1:16">
      <c r="A6" s="1">
        <v>4</v>
      </c>
      <c r="B6" s="34">
        <v>39515</v>
      </c>
      <c r="C6" s="37">
        <f t="shared" si="0"/>
        <v>2008</v>
      </c>
      <c r="D6" s="2" t="s">
        <v>12</v>
      </c>
      <c r="E6" s="57"/>
      <c r="F6" s="3" t="s">
        <v>9</v>
      </c>
      <c r="G6" s="3">
        <v>2040</v>
      </c>
      <c r="H6" s="2" t="s">
        <v>13</v>
      </c>
      <c r="I6" s="3">
        <v>1270</v>
      </c>
      <c r="J6" s="2">
        <v>8</v>
      </c>
      <c r="K6" s="55"/>
      <c r="M6" s="74"/>
      <c r="N6" s="97"/>
      <c r="O6" s="94"/>
      <c r="P6" s="2" t="s">
        <v>16</v>
      </c>
    </row>
    <row r="7" spans="1:16">
      <c r="A7" s="1">
        <v>5</v>
      </c>
      <c r="B7" s="34">
        <v>39515</v>
      </c>
      <c r="C7" s="37">
        <f t="shared" si="0"/>
        <v>2008</v>
      </c>
      <c r="D7" s="2" t="s">
        <v>12</v>
      </c>
      <c r="E7" s="57"/>
      <c r="F7" s="3" t="s">
        <v>9</v>
      </c>
      <c r="G7" s="3">
        <v>2040</v>
      </c>
      <c r="H7" s="2" t="s">
        <v>13</v>
      </c>
      <c r="I7" s="3">
        <v>1270</v>
      </c>
      <c r="J7" s="2">
        <v>8</v>
      </c>
      <c r="K7" s="55"/>
      <c r="M7" s="74"/>
      <c r="N7" s="97"/>
      <c r="O7" s="94"/>
      <c r="P7" s="2" t="s">
        <v>17</v>
      </c>
    </row>
    <row r="8" spans="1:16">
      <c r="A8" s="1">
        <v>6</v>
      </c>
      <c r="B8" s="34">
        <v>39515</v>
      </c>
      <c r="C8" s="37">
        <f t="shared" si="0"/>
        <v>2008</v>
      </c>
      <c r="D8" s="2" t="s">
        <v>12</v>
      </c>
      <c r="E8" s="57"/>
      <c r="F8" s="3" t="s">
        <v>9</v>
      </c>
      <c r="G8" s="3">
        <v>2040</v>
      </c>
      <c r="H8" s="2" t="s">
        <v>18</v>
      </c>
      <c r="I8" s="3">
        <v>1540</v>
      </c>
      <c r="J8" s="2">
        <v>8</v>
      </c>
      <c r="K8" s="55"/>
      <c r="M8" s="74"/>
      <c r="N8" s="97"/>
      <c r="O8" s="94"/>
      <c r="P8" s="2" t="s">
        <v>19</v>
      </c>
    </row>
    <row r="9" spans="1:16">
      <c r="A9" s="1">
        <v>7</v>
      </c>
      <c r="B9" s="34">
        <v>39578</v>
      </c>
      <c r="C9" s="37">
        <f t="shared" si="0"/>
        <v>2008</v>
      </c>
      <c r="D9" s="2" t="s">
        <v>20</v>
      </c>
      <c r="E9" s="57"/>
      <c r="F9" s="3" t="s">
        <v>21</v>
      </c>
      <c r="G9" s="3">
        <v>1400</v>
      </c>
      <c r="H9" s="2" t="s">
        <v>22</v>
      </c>
      <c r="I9" s="3">
        <v>380</v>
      </c>
      <c r="J9" s="2">
        <v>15</v>
      </c>
      <c r="K9" s="55"/>
      <c r="M9" s="74"/>
      <c r="N9" s="97"/>
      <c r="O9" s="94"/>
      <c r="P9" s="2" t="s">
        <v>23</v>
      </c>
    </row>
    <row r="10" spans="1:16">
      <c r="A10" s="1">
        <v>8</v>
      </c>
      <c r="B10" s="34">
        <v>39578</v>
      </c>
      <c r="C10" s="37">
        <f t="shared" si="0"/>
        <v>2008</v>
      </c>
      <c r="D10" s="2" t="s">
        <v>20</v>
      </c>
      <c r="E10" s="57"/>
      <c r="F10" s="3" t="s">
        <v>21</v>
      </c>
      <c r="G10" s="3">
        <v>1400</v>
      </c>
      <c r="H10" s="2" t="s">
        <v>22</v>
      </c>
      <c r="I10" s="3">
        <v>380</v>
      </c>
      <c r="J10" s="2">
        <v>15</v>
      </c>
      <c r="K10" s="55"/>
      <c r="M10" s="74"/>
      <c r="N10" s="97"/>
      <c r="O10" s="94"/>
      <c r="P10" s="2" t="s">
        <v>24</v>
      </c>
    </row>
    <row r="11" spans="1:16">
      <c r="A11" s="1">
        <v>9</v>
      </c>
      <c r="B11" s="34">
        <v>39608</v>
      </c>
      <c r="C11" s="37">
        <f t="shared" si="0"/>
        <v>2008</v>
      </c>
      <c r="D11" s="2" t="s">
        <v>12</v>
      </c>
      <c r="E11" s="57"/>
      <c r="F11" s="3" t="s">
        <v>25</v>
      </c>
      <c r="G11" s="3">
        <v>1720</v>
      </c>
      <c r="H11" s="2" t="s">
        <v>25</v>
      </c>
      <c r="I11" s="3">
        <v>1120</v>
      </c>
      <c r="J11" s="2">
        <v>7</v>
      </c>
      <c r="K11" s="55"/>
      <c r="M11" s="74"/>
      <c r="N11" s="97"/>
      <c r="O11" s="94"/>
      <c r="P11" s="2" t="s">
        <v>26</v>
      </c>
    </row>
    <row r="12" spans="1:16">
      <c r="A12" s="1">
        <v>10</v>
      </c>
      <c r="B12" s="34">
        <v>39608</v>
      </c>
      <c r="C12" s="37">
        <f t="shared" si="0"/>
        <v>2008</v>
      </c>
      <c r="D12" s="2" t="s">
        <v>12</v>
      </c>
      <c r="E12" s="57"/>
      <c r="F12" s="3" t="s">
        <v>25</v>
      </c>
      <c r="G12" s="3">
        <v>1720</v>
      </c>
      <c r="H12" s="2" t="s">
        <v>183</v>
      </c>
      <c r="I12" s="3">
        <v>1120</v>
      </c>
      <c r="J12" s="2">
        <v>7</v>
      </c>
      <c r="K12" s="55"/>
      <c r="M12" s="74"/>
      <c r="N12" s="97"/>
      <c r="O12" s="94"/>
      <c r="P12" s="2" t="s">
        <v>27</v>
      </c>
    </row>
    <row r="13" spans="1:16">
      <c r="A13" s="1">
        <v>11</v>
      </c>
      <c r="B13" s="34">
        <v>39620</v>
      </c>
      <c r="C13" s="37">
        <f t="shared" si="0"/>
        <v>2008</v>
      </c>
      <c r="D13" s="2" t="s">
        <v>12</v>
      </c>
      <c r="E13" s="57"/>
      <c r="F13" s="3" t="s">
        <v>28</v>
      </c>
      <c r="G13" s="3">
        <v>1400</v>
      </c>
      <c r="H13" s="2" t="s">
        <v>29</v>
      </c>
      <c r="I13" s="3">
        <v>380</v>
      </c>
      <c r="J13" s="2">
        <v>15</v>
      </c>
      <c r="K13" s="55"/>
      <c r="M13" s="74"/>
      <c r="N13" s="97"/>
      <c r="O13" s="94"/>
      <c r="P13" s="2" t="s">
        <v>30</v>
      </c>
    </row>
    <row r="14" spans="1:16">
      <c r="A14" s="1">
        <v>12</v>
      </c>
      <c r="B14" s="34">
        <v>39663</v>
      </c>
      <c r="C14" s="37">
        <f t="shared" si="0"/>
        <v>2008</v>
      </c>
      <c r="D14" s="2" t="s">
        <v>12</v>
      </c>
      <c r="E14" s="57"/>
      <c r="F14" s="3" t="s">
        <v>28</v>
      </c>
      <c r="G14" s="3">
        <v>1400</v>
      </c>
      <c r="H14" s="2" t="s">
        <v>29</v>
      </c>
      <c r="I14" s="3">
        <v>380</v>
      </c>
      <c r="J14" s="2">
        <v>15</v>
      </c>
      <c r="K14" s="55"/>
      <c r="M14" s="74"/>
      <c r="N14" s="97"/>
      <c r="O14" s="94"/>
      <c r="P14" s="2" t="s">
        <v>31</v>
      </c>
    </row>
    <row r="15" spans="1:16">
      <c r="A15" s="1">
        <v>13</v>
      </c>
      <c r="B15" s="34">
        <v>39663</v>
      </c>
      <c r="C15" s="37">
        <f t="shared" si="0"/>
        <v>2008</v>
      </c>
      <c r="D15" s="2" t="s">
        <v>12</v>
      </c>
      <c r="E15" s="57"/>
      <c r="F15" s="3" t="s">
        <v>28</v>
      </c>
      <c r="G15" s="3">
        <v>1400</v>
      </c>
      <c r="H15" s="2" t="s">
        <v>29</v>
      </c>
      <c r="I15" s="3">
        <v>380</v>
      </c>
      <c r="J15" s="2">
        <v>12</v>
      </c>
      <c r="K15" s="55"/>
      <c r="M15" s="74"/>
      <c r="N15" s="97"/>
      <c r="O15" s="94"/>
      <c r="P15" s="2" t="s">
        <v>32</v>
      </c>
    </row>
    <row r="16" spans="1:16">
      <c r="A16" s="1">
        <v>14</v>
      </c>
      <c r="B16" s="34">
        <v>39669</v>
      </c>
      <c r="C16" s="37">
        <f t="shared" si="0"/>
        <v>2008</v>
      </c>
      <c r="D16" s="2" t="s">
        <v>12</v>
      </c>
      <c r="E16" s="57"/>
      <c r="F16" s="3" t="s">
        <v>28</v>
      </c>
      <c r="G16" s="3">
        <v>1400</v>
      </c>
      <c r="H16" s="2" t="s">
        <v>29</v>
      </c>
      <c r="I16" s="3">
        <v>380</v>
      </c>
      <c r="J16" s="2">
        <v>12</v>
      </c>
      <c r="K16" s="55"/>
      <c r="M16" s="74"/>
      <c r="N16" s="97"/>
      <c r="O16" s="94"/>
      <c r="P16" s="2" t="s">
        <v>33</v>
      </c>
    </row>
    <row r="17" spans="1:16">
      <c r="A17" s="1">
        <v>15</v>
      </c>
      <c r="B17" s="34">
        <v>39669</v>
      </c>
      <c r="C17" s="37">
        <f t="shared" si="0"/>
        <v>2008</v>
      </c>
      <c r="D17" s="2" t="s">
        <v>12</v>
      </c>
      <c r="E17" s="57"/>
      <c r="F17" s="3" t="s">
        <v>28</v>
      </c>
      <c r="G17" s="3">
        <v>1400</v>
      </c>
      <c r="H17" s="2" t="s">
        <v>29</v>
      </c>
      <c r="I17" s="3">
        <v>380</v>
      </c>
      <c r="J17" s="2">
        <v>12</v>
      </c>
      <c r="K17" s="55"/>
      <c r="M17" s="74"/>
      <c r="N17" s="97"/>
      <c r="O17" s="94"/>
      <c r="P17" s="2" t="s">
        <v>34</v>
      </c>
    </row>
    <row r="18" spans="1:16">
      <c r="A18" s="1">
        <v>16</v>
      </c>
      <c r="B18" s="34">
        <v>39670</v>
      </c>
      <c r="C18" s="37">
        <f t="shared" si="0"/>
        <v>2008</v>
      </c>
      <c r="D18" s="2" t="s">
        <v>12</v>
      </c>
      <c r="E18" s="57"/>
      <c r="F18" s="3" t="s">
        <v>28</v>
      </c>
      <c r="G18" s="3">
        <v>1400</v>
      </c>
      <c r="H18" s="2" t="s">
        <v>29</v>
      </c>
      <c r="I18" s="3">
        <v>380</v>
      </c>
      <c r="J18" s="2">
        <v>12</v>
      </c>
      <c r="K18" s="55"/>
      <c r="M18" s="74"/>
      <c r="N18" s="97"/>
      <c r="O18" s="94"/>
      <c r="P18" s="2" t="s">
        <v>35</v>
      </c>
    </row>
    <row r="19" spans="1:16">
      <c r="A19" s="1">
        <v>17</v>
      </c>
      <c r="B19" s="34">
        <v>39718</v>
      </c>
      <c r="C19" s="37">
        <f t="shared" si="0"/>
        <v>2008</v>
      </c>
      <c r="D19" s="2" t="s">
        <v>12</v>
      </c>
      <c r="E19" s="57"/>
      <c r="F19" s="3" t="s">
        <v>36</v>
      </c>
      <c r="G19" s="3">
        <v>1750</v>
      </c>
      <c r="H19" s="2" t="s">
        <v>37</v>
      </c>
      <c r="I19" s="3">
        <v>1120</v>
      </c>
      <c r="J19" s="2">
        <v>7</v>
      </c>
      <c r="K19" s="55"/>
      <c r="M19" s="74"/>
      <c r="N19" s="97"/>
      <c r="O19" s="94"/>
      <c r="P19" s="2" t="s">
        <v>38</v>
      </c>
    </row>
    <row r="20" spans="1:16">
      <c r="A20" s="1">
        <v>18</v>
      </c>
      <c r="B20" s="34">
        <v>39718</v>
      </c>
      <c r="C20" s="37">
        <f t="shared" si="0"/>
        <v>2008</v>
      </c>
      <c r="D20" s="2" t="s">
        <v>12</v>
      </c>
      <c r="E20" s="57"/>
      <c r="F20" s="3" t="s">
        <v>39</v>
      </c>
      <c r="G20" s="3">
        <v>1750</v>
      </c>
      <c r="H20" s="2" t="s">
        <v>25</v>
      </c>
      <c r="I20" s="3">
        <v>1120</v>
      </c>
      <c r="J20" s="2">
        <v>7</v>
      </c>
      <c r="K20" s="55"/>
      <c r="M20" s="74"/>
      <c r="N20" s="97"/>
      <c r="O20" s="94"/>
    </row>
    <row r="21" spans="1:16">
      <c r="A21" s="1">
        <v>19</v>
      </c>
      <c r="B21" s="34">
        <v>39732</v>
      </c>
      <c r="C21" s="37">
        <f t="shared" si="0"/>
        <v>2008</v>
      </c>
      <c r="D21" s="2" t="s">
        <v>12</v>
      </c>
      <c r="E21" s="57"/>
      <c r="F21" s="3" t="s">
        <v>40</v>
      </c>
      <c r="G21" s="3">
        <v>1400</v>
      </c>
      <c r="H21" s="2" t="s">
        <v>41</v>
      </c>
      <c r="I21" s="3">
        <v>380</v>
      </c>
      <c r="J21" s="2">
        <v>10</v>
      </c>
      <c r="K21" s="55"/>
      <c r="M21" s="74"/>
      <c r="N21" s="97"/>
      <c r="O21" s="94"/>
      <c r="P21" s="2" t="s">
        <v>42</v>
      </c>
    </row>
    <row r="22" spans="1:16">
      <c r="A22" s="1">
        <v>20</v>
      </c>
      <c r="B22" s="34">
        <v>39740</v>
      </c>
      <c r="C22" s="37">
        <f t="shared" si="0"/>
        <v>2008</v>
      </c>
      <c r="D22" s="2" t="s">
        <v>43</v>
      </c>
      <c r="E22" s="57"/>
      <c r="F22" s="3" t="s">
        <v>36</v>
      </c>
      <c r="G22" s="3">
        <v>1750</v>
      </c>
      <c r="H22" s="2" t="s">
        <v>37</v>
      </c>
      <c r="I22" s="3">
        <v>1120</v>
      </c>
      <c r="J22" s="2">
        <v>7</v>
      </c>
      <c r="K22" s="55"/>
      <c r="M22" s="74"/>
      <c r="N22" s="97"/>
      <c r="O22" s="94"/>
      <c r="P22" s="2" t="s">
        <v>44</v>
      </c>
    </row>
    <row r="23" spans="1:16">
      <c r="A23" s="1">
        <v>21</v>
      </c>
      <c r="B23" s="34">
        <v>39740</v>
      </c>
      <c r="C23" s="37">
        <f t="shared" si="0"/>
        <v>2008</v>
      </c>
      <c r="D23" s="2" t="s">
        <v>12</v>
      </c>
      <c r="E23" s="57"/>
      <c r="F23" s="3" t="s">
        <v>36</v>
      </c>
      <c r="G23" s="3">
        <v>1750</v>
      </c>
      <c r="H23" s="2" t="s">
        <v>37</v>
      </c>
      <c r="I23" s="3">
        <v>1120</v>
      </c>
      <c r="J23" s="2">
        <v>7</v>
      </c>
      <c r="K23" s="55"/>
      <c r="M23" s="74"/>
      <c r="N23" s="97"/>
      <c r="O23" s="94"/>
      <c r="P23" s="2" t="s">
        <v>45</v>
      </c>
    </row>
    <row r="24" spans="1:16">
      <c r="A24" s="1">
        <v>22</v>
      </c>
      <c r="B24" s="34">
        <v>39740</v>
      </c>
      <c r="C24" s="37">
        <f t="shared" si="0"/>
        <v>2008</v>
      </c>
      <c r="D24" s="2" t="s">
        <v>12</v>
      </c>
      <c r="E24" s="57"/>
      <c r="F24" s="3" t="s">
        <v>36</v>
      </c>
      <c r="G24" s="3">
        <v>1750</v>
      </c>
      <c r="H24" s="2" t="s">
        <v>37</v>
      </c>
      <c r="I24" s="3">
        <v>1120</v>
      </c>
      <c r="J24" s="2">
        <v>7</v>
      </c>
      <c r="K24" s="55"/>
      <c r="M24" s="74"/>
      <c r="N24" s="97"/>
      <c r="O24" s="94"/>
      <c r="P24" s="2" t="s">
        <v>46</v>
      </c>
    </row>
    <row r="25" spans="1:16">
      <c r="A25" s="1">
        <v>23</v>
      </c>
      <c r="B25" s="34">
        <v>39740</v>
      </c>
      <c r="C25" s="37">
        <f t="shared" si="0"/>
        <v>2008</v>
      </c>
      <c r="D25" s="2" t="s">
        <v>12</v>
      </c>
      <c r="E25" s="57"/>
      <c r="F25" s="3" t="s">
        <v>36</v>
      </c>
      <c r="G25" s="3">
        <v>1750</v>
      </c>
      <c r="H25" s="2" t="s">
        <v>37</v>
      </c>
      <c r="I25" s="3">
        <v>1120</v>
      </c>
      <c r="J25" s="2">
        <v>7</v>
      </c>
      <c r="K25" s="55"/>
      <c r="M25" s="74"/>
      <c r="N25" s="97"/>
      <c r="O25" s="94"/>
    </row>
    <row r="26" spans="1:16">
      <c r="A26" s="49">
        <v>24</v>
      </c>
      <c r="B26" s="50">
        <v>39740</v>
      </c>
      <c r="C26" s="51">
        <f t="shared" si="0"/>
        <v>2008</v>
      </c>
      <c r="D26" s="52" t="s">
        <v>12</v>
      </c>
      <c r="E26" s="58"/>
      <c r="F26" s="53" t="s">
        <v>36</v>
      </c>
      <c r="G26" s="53">
        <v>1750</v>
      </c>
      <c r="H26" s="52" t="s">
        <v>37</v>
      </c>
      <c r="I26" s="53">
        <v>1120</v>
      </c>
      <c r="J26" s="52">
        <v>7</v>
      </c>
      <c r="K26" s="56"/>
      <c r="L26" s="54"/>
      <c r="M26" s="74"/>
      <c r="N26" s="97"/>
      <c r="O26" s="94"/>
      <c r="P26" s="2" t="s">
        <v>223</v>
      </c>
    </row>
    <row r="27" spans="1:16">
      <c r="A27" s="1">
        <v>25</v>
      </c>
      <c r="B27" s="34">
        <v>39816</v>
      </c>
      <c r="C27" s="37">
        <f t="shared" si="0"/>
        <v>2009</v>
      </c>
      <c r="D27" s="2" t="s">
        <v>12</v>
      </c>
      <c r="E27" s="57"/>
      <c r="F27" s="3" t="s">
        <v>47</v>
      </c>
      <c r="G27" s="3">
        <v>2350</v>
      </c>
      <c r="H27" s="2" t="s">
        <v>48</v>
      </c>
      <c r="I27" s="3">
        <v>1350</v>
      </c>
      <c r="J27" s="2">
        <v>15</v>
      </c>
      <c r="K27" s="55"/>
      <c r="M27" s="74"/>
      <c r="N27" s="97"/>
      <c r="O27" s="94"/>
      <c r="P27" s="2" t="s">
        <v>49</v>
      </c>
    </row>
    <row r="28" spans="1:16">
      <c r="A28" s="1">
        <v>26</v>
      </c>
      <c r="B28" s="34">
        <v>39816</v>
      </c>
      <c r="C28" s="37">
        <f t="shared" si="0"/>
        <v>2009</v>
      </c>
      <c r="D28" s="2" t="s">
        <v>12</v>
      </c>
      <c r="E28" s="57"/>
      <c r="F28" s="3" t="s">
        <v>50</v>
      </c>
      <c r="G28" s="3">
        <v>2350</v>
      </c>
      <c r="H28" s="2" t="s">
        <v>48</v>
      </c>
      <c r="I28" s="3">
        <v>1350</v>
      </c>
      <c r="J28" s="2">
        <v>15</v>
      </c>
      <c r="K28" s="55"/>
      <c r="M28" s="74"/>
      <c r="N28" s="97"/>
      <c r="O28" s="94"/>
      <c r="P28" s="2" t="s">
        <v>51</v>
      </c>
    </row>
    <row r="29" spans="1:16">
      <c r="A29" s="1">
        <v>27</v>
      </c>
      <c r="B29" s="34">
        <v>39816</v>
      </c>
      <c r="C29" s="37">
        <f t="shared" si="0"/>
        <v>2009</v>
      </c>
      <c r="D29" s="2" t="s">
        <v>12</v>
      </c>
      <c r="E29" s="57"/>
      <c r="F29" s="3" t="s">
        <v>50</v>
      </c>
      <c r="G29" s="3">
        <v>2350</v>
      </c>
      <c r="H29" s="2" t="s">
        <v>48</v>
      </c>
      <c r="I29" s="3">
        <v>1350</v>
      </c>
      <c r="J29" s="2">
        <v>15</v>
      </c>
      <c r="K29" s="55"/>
      <c r="M29" s="74"/>
      <c r="N29" s="97"/>
      <c r="O29" s="94"/>
      <c r="P29" s="2" t="s">
        <v>52</v>
      </c>
    </row>
    <row r="30" spans="1:16">
      <c r="A30" s="1">
        <v>28</v>
      </c>
      <c r="B30" s="34">
        <v>39823</v>
      </c>
      <c r="C30" s="37">
        <f t="shared" si="0"/>
        <v>2009</v>
      </c>
      <c r="D30" s="2" t="s">
        <v>12</v>
      </c>
      <c r="E30" s="57"/>
      <c r="F30" s="3" t="s">
        <v>53</v>
      </c>
      <c r="G30" s="3">
        <v>700</v>
      </c>
      <c r="H30" s="2" t="s">
        <v>54</v>
      </c>
      <c r="I30" s="3">
        <v>0</v>
      </c>
      <c r="J30" s="2">
        <v>12</v>
      </c>
      <c r="K30" s="55"/>
      <c r="M30" s="74"/>
      <c r="N30" s="97"/>
      <c r="O30" s="94"/>
      <c r="P30" s="2" t="s">
        <v>55</v>
      </c>
    </row>
    <row r="31" spans="1:16">
      <c r="A31" s="1">
        <v>29</v>
      </c>
      <c r="B31" s="34">
        <v>39823</v>
      </c>
      <c r="C31" s="37">
        <f t="shared" si="0"/>
        <v>2009</v>
      </c>
      <c r="D31" s="2" t="s">
        <v>12</v>
      </c>
      <c r="E31" s="57"/>
      <c r="F31" s="3" t="s">
        <v>53</v>
      </c>
      <c r="G31" s="3">
        <v>700</v>
      </c>
      <c r="H31" s="2" t="s">
        <v>54</v>
      </c>
      <c r="I31" s="3">
        <v>0</v>
      </c>
      <c r="J31" s="2">
        <v>12</v>
      </c>
      <c r="K31" s="55"/>
      <c r="M31" s="74"/>
      <c r="N31" s="97"/>
      <c r="O31" s="94"/>
      <c r="P31" s="2" t="s">
        <v>56</v>
      </c>
    </row>
    <row r="32" spans="1:16">
      <c r="A32" s="1">
        <v>30</v>
      </c>
      <c r="B32" s="34">
        <v>39824</v>
      </c>
      <c r="C32" s="37">
        <f t="shared" si="0"/>
        <v>2009</v>
      </c>
      <c r="D32" s="2" t="s">
        <v>12</v>
      </c>
      <c r="E32" s="57"/>
      <c r="F32" s="3" t="s">
        <v>53</v>
      </c>
      <c r="G32" s="3">
        <v>700</v>
      </c>
      <c r="H32" s="2" t="s">
        <v>54</v>
      </c>
      <c r="I32" s="3">
        <v>0</v>
      </c>
      <c r="J32" s="2">
        <v>12</v>
      </c>
      <c r="K32" s="55"/>
      <c r="M32" s="74"/>
      <c r="N32" s="97"/>
      <c r="O32" s="94"/>
      <c r="P32" s="2" t="s">
        <v>57</v>
      </c>
    </row>
    <row r="33" spans="1:16">
      <c r="A33" s="1">
        <v>31</v>
      </c>
      <c r="B33" s="34">
        <v>39824</v>
      </c>
      <c r="C33" s="37">
        <f t="shared" si="0"/>
        <v>2009</v>
      </c>
      <c r="D33" s="2" t="s">
        <v>12</v>
      </c>
      <c r="E33" s="57"/>
      <c r="F33" s="3" t="s">
        <v>53</v>
      </c>
      <c r="G33" s="3">
        <v>700</v>
      </c>
      <c r="H33" s="2" t="s">
        <v>54</v>
      </c>
      <c r="I33" s="3">
        <v>0</v>
      </c>
      <c r="J33" s="2">
        <v>18</v>
      </c>
      <c r="K33" s="55"/>
      <c r="M33" s="74"/>
      <c r="N33" s="97"/>
      <c r="O33" s="94"/>
      <c r="P33" s="2" t="s">
        <v>58</v>
      </c>
    </row>
    <row r="34" spans="1:16">
      <c r="A34" s="1">
        <v>32</v>
      </c>
      <c r="B34" s="34">
        <v>39824</v>
      </c>
      <c r="C34" s="37">
        <f t="shared" si="0"/>
        <v>2009</v>
      </c>
      <c r="D34" s="2" t="s">
        <v>12</v>
      </c>
      <c r="E34" s="57"/>
      <c r="F34" s="3" t="s">
        <v>53</v>
      </c>
      <c r="G34" s="3">
        <v>700</v>
      </c>
      <c r="H34" s="2" t="s">
        <v>54</v>
      </c>
      <c r="I34" s="3">
        <v>0</v>
      </c>
      <c r="J34" s="2">
        <v>12</v>
      </c>
      <c r="K34" s="55"/>
      <c r="M34" s="74"/>
      <c r="N34" s="97"/>
      <c r="O34" s="94"/>
      <c r="P34" s="2" t="s">
        <v>59</v>
      </c>
    </row>
    <row r="35" spans="1:16">
      <c r="A35" s="1">
        <v>33</v>
      </c>
      <c r="B35" s="34">
        <v>39844</v>
      </c>
      <c r="C35" s="37">
        <f t="shared" si="0"/>
        <v>2009</v>
      </c>
      <c r="D35" s="2" t="s">
        <v>12</v>
      </c>
      <c r="E35" s="57"/>
      <c r="F35" s="3" t="s">
        <v>60</v>
      </c>
      <c r="G35" s="3">
        <v>2040</v>
      </c>
      <c r="H35" s="2" t="s">
        <v>13</v>
      </c>
      <c r="I35" s="3">
        <v>1270</v>
      </c>
      <c r="J35" s="2">
        <v>8</v>
      </c>
      <c r="K35" s="55"/>
      <c r="M35" s="74"/>
      <c r="N35" s="97"/>
      <c r="O35" s="94"/>
      <c r="P35" s="2" t="s">
        <v>61</v>
      </c>
    </row>
    <row r="36" spans="1:16">
      <c r="A36" s="1">
        <v>34</v>
      </c>
      <c r="B36" s="34">
        <v>39844</v>
      </c>
      <c r="C36" s="37">
        <f t="shared" si="0"/>
        <v>2009</v>
      </c>
      <c r="D36" s="2" t="s">
        <v>12</v>
      </c>
      <c r="E36" s="57"/>
      <c r="F36" s="3" t="s">
        <v>60</v>
      </c>
      <c r="G36" s="3">
        <v>2040</v>
      </c>
      <c r="H36" s="2" t="s">
        <v>13</v>
      </c>
      <c r="I36" s="3">
        <v>1270</v>
      </c>
      <c r="J36" s="2">
        <v>8</v>
      </c>
      <c r="K36" s="55"/>
      <c r="M36" s="74"/>
      <c r="N36" s="97"/>
      <c r="O36" s="94"/>
      <c r="P36" s="2" t="s">
        <v>62</v>
      </c>
    </row>
    <row r="37" spans="1:16">
      <c r="A37" s="1">
        <v>35</v>
      </c>
      <c r="B37" s="34">
        <v>39908</v>
      </c>
      <c r="C37" s="37">
        <f t="shared" si="0"/>
        <v>2009</v>
      </c>
      <c r="D37" s="2" t="s">
        <v>12</v>
      </c>
      <c r="E37" s="57"/>
      <c r="F37" s="3" t="s">
        <v>40</v>
      </c>
      <c r="G37" s="3">
        <v>1400</v>
      </c>
      <c r="H37" s="2" t="s">
        <v>41</v>
      </c>
      <c r="I37" s="3">
        <v>380</v>
      </c>
      <c r="J37" s="2">
        <v>15</v>
      </c>
      <c r="K37" s="55"/>
      <c r="M37" s="74"/>
      <c r="N37" s="97"/>
      <c r="O37" s="94"/>
      <c r="P37" s="2" t="s">
        <v>63</v>
      </c>
    </row>
    <row r="38" spans="1:16">
      <c r="A38" s="1">
        <v>36</v>
      </c>
      <c r="B38" s="34">
        <v>39908</v>
      </c>
      <c r="C38" s="37">
        <f t="shared" si="0"/>
        <v>2009</v>
      </c>
      <c r="D38" s="2" t="s">
        <v>12</v>
      </c>
      <c r="E38" s="57"/>
      <c r="F38" s="3" t="s">
        <v>40</v>
      </c>
      <c r="G38" s="3">
        <v>1400</v>
      </c>
      <c r="H38" s="2" t="s">
        <v>41</v>
      </c>
      <c r="I38" s="3">
        <v>380</v>
      </c>
      <c r="J38" s="2">
        <v>190</v>
      </c>
      <c r="K38" s="55"/>
      <c r="M38" s="74"/>
      <c r="N38" s="97"/>
      <c r="O38" s="94"/>
      <c r="P38" s="2" t="s">
        <v>64</v>
      </c>
    </row>
    <row r="39" spans="1:16">
      <c r="A39" s="1">
        <v>37</v>
      </c>
      <c r="B39" s="34">
        <v>39913</v>
      </c>
      <c r="C39" s="37">
        <f t="shared" si="0"/>
        <v>2009</v>
      </c>
      <c r="D39" s="2" t="s">
        <v>12</v>
      </c>
      <c r="E39" s="57"/>
      <c r="F39" s="3" t="s">
        <v>65</v>
      </c>
      <c r="G39" s="3">
        <v>1200</v>
      </c>
      <c r="H39" s="2" t="s">
        <v>66</v>
      </c>
      <c r="I39" s="3">
        <v>550</v>
      </c>
      <c r="J39" s="2">
        <v>10</v>
      </c>
      <c r="K39" s="55"/>
      <c r="M39" s="74"/>
      <c r="N39" s="97"/>
      <c r="O39" s="94"/>
      <c r="P39" s="2" t="s">
        <v>67</v>
      </c>
    </row>
    <row r="40" spans="1:16">
      <c r="A40" s="1">
        <v>38</v>
      </c>
      <c r="B40" s="34">
        <v>39913</v>
      </c>
      <c r="C40" s="37">
        <f t="shared" si="0"/>
        <v>2009</v>
      </c>
      <c r="D40" s="2" t="s">
        <v>12</v>
      </c>
      <c r="E40" s="57"/>
      <c r="F40" s="3" t="s">
        <v>65</v>
      </c>
      <c r="G40" s="3">
        <v>1200</v>
      </c>
      <c r="H40" s="2" t="s">
        <v>66</v>
      </c>
      <c r="I40" s="3">
        <v>550</v>
      </c>
      <c r="J40" s="2">
        <v>85</v>
      </c>
      <c r="K40" s="55"/>
      <c r="M40" s="74"/>
      <c r="N40" s="97"/>
      <c r="O40" s="94"/>
      <c r="P40" s="2" t="s">
        <v>68</v>
      </c>
    </row>
    <row r="41" spans="1:16">
      <c r="A41" s="1">
        <v>39</v>
      </c>
      <c r="B41" s="34">
        <v>39914</v>
      </c>
      <c r="C41" s="37">
        <f t="shared" si="0"/>
        <v>2009</v>
      </c>
      <c r="D41" s="2" t="s">
        <v>12</v>
      </c>
      <c r="E41" s="57"/>
      <c r="F41" s="3" t="s">
        <v>65</v>
      </c>
      <c r="G41" s="3">
        <v>1170</v>
      </c>
      <c r="H41" s="2" t="s">
        <v>66</v>
      </c>
      <c r="I41" s="3">
        <v>550</v>
      </c>
      <c r="J41" s="2">
        <v>10</v>
      </c>
      <c r="K41" s="55"/>
      <c r="M41" s="74"/>
      <c r="N41" s="97"/>
      <c r="O41" s="94"/>
      <c r="P41" s="2" t="s">
        <v>69</v>
      </c>
    </row>
    <row r="42" spans="1:16">
      <c r="A42" s="1">
        <v>40</v>
      </c>
      <c r="B42" s="34">
        <v>39914</v>
      </c>
      <c r="C42" s="37">
        <f t="shared" si="0"/>
        <v>2009</v>
      </c>
      <c r="D42" s="2" t="s">
        <v>12</v>
      </c>
      <c r="E42" s="57"/>
      <c r="F42" s="3" t="s">
        <v>65</v>
      </c>
      <c r="G42" s="3">
        <v>1170</v>
      </c>
      <c r="H42" s="2" t="s">
        <v>66</v>
      </c>
      <c r="I42" s="3">
        <v>550</v>
      </c>
      <c r="J42" s="2">
        <v>10</v>
      </c>
      <c r="K42" s="55"/>
      <c r="M42" s="74"/>
      <c r="N42" s="97"/>
      <c r="O42" s="94"/>
      <c r="P42" s="2" t="s">
        <v>70</v>
      </c>
    </row>
    <row r="43" spans="1:16">
      <c r="A43" s="1">
        <v>41</v>
      </c>
      <c r="B43" s="34">
        <v>39914</v>
      </c>
      <c r="C43" s="37">
        <f t="shared" si="0"/>
        <v>2009</v>
      </c>
      <c r="D43" s="2" t="s">
        <v>12</v>
      </c>
      <c r="E43" s="57"/>
      <c r="F43" s="3" t="s">
        <v>65</v>
      </c>
      <c r="G43" s="3">
        <v>1170</v>
      </c>
      <c r="H43" s="2" t="s">
        <v>66</v>
      </c>
      <c r="I43" s="3">
        <v>550</v>
      </c>
      <c r="J43" s="2">
        <v>10</v>
      </c>
      <c r="K43" s="55"/>
      <c r="M43" s="74"/>
      <c r="N43" s="97"/>
      <c r="O43" s="94"/>
      <c r="P43" s="2" t="s">
        <v>71</v>
      </c>
    </row>
    <row r="44" spans="1:16">
      <c r="A44" s="1">
        <v>42</v>
      </c>
      <c r="B44" s="34">
        <v>39957</v>
      </c>
      <c r="C44" s="37">
        <f t="shared" si="0"/>
        <v>2009</v>
      </c>
      <c r="D44" s="2" t="s">
        <v>12</v>
      </c>
      <c r="E44" s="57"/>
      <c r="F44" s="3" t="s">
        <v>40</v>
      </c>
      <c r="G44" s="3">
        <v>1400</v>
      </c>
      <c r="H44" s="2" t="s">
        <v>41</v>
      </c>
      <c r="I44" s="3">
        <v>380</v>
      </c>
      <c r="J44" s="2">
        <v>10</v>
      </c>
      <c r="K44" s="55"/>
      <c r="M44" s="74"/>
      <c r="N44" s="97"/>
      <c r="O44" s="94"/>
      <c r="P44" s="2" t="s">
        <v>72</v>
      </c>
    </row>
    <row r="45" spans="1:16">
      <c r="A45" s="1">
        <v>43</v>
      </c>
      <c r="B45" s="34">
        <v>39957</v>
      </c>
      <c r="C45" s="37">
        <f t="shared" si="0"/>
        <v>2009</v>
      </c>
      <c r="D45" s="2" t="s">
        <v>12</v>
      </c>
      <c r="E45" s="57"/>
      <c r="F45" s="3" t="s">
        <v>40</v>
      </c>
      <c r="G45" s="3">
        <v>1400</v>
      </c>
      <c r="H45" s="2" t="s">
        <v>41</v>
      </c>
      <c r="I45" s="3">
        <v>380</v>
      </c>
      <c r="J45" s="2">
        <v>15</v>
      </c>
      <c r="K45" s="55"/>
      <c r="M45" s="74"/>
      <c r="N45" s="97"/>
      <c r="O45" s="94"/>
      <c r="P45" s="2" t="s">
        <v>73</v>
      </c>
    </row>
    <row r="46" spans="1:16">
      <c r="A46" s="1">
        <v>44</v>
      </c>
      <c r="B46" s="34">
        <v>39957</v>
      </c>
      <c r="C46" s="37">
        <f t="shared" si="0"/>
        <v>2009</v>
      </c>
      <c r="D46" s="2" t="s">
        <v>12</v>
      </c>
      <c r="E46" s="57"/>
      <c r="F46" s="3" t="s">
        <v>40</v>
      </c>
      <c r="G46" s="3">
        <v>1400</v>
      </c>
      <c r="H46" s="2" t="s">
        <v>41</v>
      </c>
      <c r="I46" s="3">
        <v>380</v>
      </c>
      <c r="J46" s="2">
        <v>60</v>
      </c>
      <c r="K46" s="55"/>
      <c r="M46" s="74"/>
      <c r="N46" s="97"/>
      <c r="O46" s="94"/>
      <c r="P46" s="2" t="s">
        <v>74</v>
      </c>
    </row>
    <row r="47" spans="1:16">
      <c r="A47" s="1">
        <v>45</v>
      </c>
      <c r="B47" s="34">
        <v>39964</v>
      </c>
      <c r="C47" s="37">
        <f t="shared" si="0"/>
        <v>2009</v>
      </c>
      <c r="D47" s="2" t="s">
        <v>12</v>
      </c>
      <c r="E47" s="57"/>
      <c r="F47" s="3" t="s">
        <v>40</v>
      </c>
      <c r="G47" s="3">
        <v>1400</v>
      </c>
      <c r="H47" s="2" t="s">
        <v>41</v>
      </c>
      <c r="I47" s="3">
        <v>380</v>
      </c>
      <c r="J47" s="2">
        <v>10</v>
      </c>
      <c r="K47" s="55"/>
      <c r="M47" s="74"/>
      <c r="N47" s="97"/>
      <c r="O47" s="94"/>
      <c r="P47" s="2" t="s">
        <v>75</v>
      </c>
    </row>
    <row r="48" spans="1:16">
      <c r="A48" s="1">
        <v>46</v>
      </c>
      <c r="B48" s="34">
        <v>39964</v>
      </c>
      <c r="C48" s="37">
        <f t="shared" si="0"/>
        <v>2009</v>
      </c>
      <c r="D48" s="2" t="s">
        <v>12</v>
      </c>
      <c r="E48" s="57"/>
      <c r="F48" s="3" t="s">
        <v>40</v>
      </c>
      <c r="G48" s="3">
        <v>1400</v>
      </c>
      <c r="H48" s="2" t="s">
        <v>41</v>
      </c>
      <c r="I48" s="3">
        <v>380</v>
      </c>
      <c r="J48" s="2">
        <v>10</v>
      </c>
      <c r="K48" s="55"/>
      <c r="M48" s="74"/>
      <c r="N48" s="97"/>
      <c r="O48" s="94"/>
      <c r="P48" s="2" t="s">
        <v>75</v>
      </c>
    </row>
    <row r="49" spans="1:16">
      <c r="A49" s="1">
        <v>47</v>
      </c>
      <c r="B49" s="34">
        <v>39985</v>
      </c>
      <c r="C49" s="37">
        <f t="shared" si="0"/>
        <v>2009</v>
      </c>
      <c r="D49" s="2" t="s">
        <v>12</v>
      </c>
      <c r="E49" s="57"/>
      <c r="F49" s="3" t="s">
        <v>40</v>
      </c>
      <c r="G49" s="3">
        <v>1400</v>
      </c>
      <c r="H49" s="2" t="s">
        <v>41</v>
      </c>
      <c r="I49" s="3">
        <v>380</v>
      </c>
      <c r="J49" s="2">
        <v>10</v>
      </c>
      <c r="K49" s="55"/>
      <c r="M49" s="74"/>
      <c r="N49" s="97"/>
      <c r="O49" s="94"/>
      <c r="P49" s="2" t="s">
        <v>76</v>
      </c>
    </row>
    <row r="50" spans="1:16">
      <c r="A50" s="1">
        <v>48</v>
      </c>
      <c r="B50" s="34">
        <v>39996</v>
      </c>
      <c r="C50" s="37">
        <f t="shared" si="0"/>
        <v>2009</v>
      </c>
      <c r="D50" s="2" t="s">
        <v>12</v>
      </c>
      <c r="E50" s="57"/>
      <c r="F50" s="3" t="s">
        <v>40</v>
      </c>
      <c r="G50" s="3">
        <v>1400</v>
      </c>
      <c r="H50" s="2" t="s">
        <v>41</v>
      </c>
      <c r="I50" s="3">
        <v>380</v>
      </c>
      <c r="J50" s="2">
        <v>10</v>
      </c>
      <c r="K50" s="55"/>
      <c r="M50" s="74"/>
      <c r="N50" s="97"/>
      <c r="O50" s="94"/>
      <c r="P50" s="2" t="s">
        <v>77</v>
      </c>
    </row>
    <row r="51" spans="1:16">
      <c r="A51" s="1">
        <v>49</v>
      </c>
      <c r="B51" s="34">
        <v>39996</v>
      </c>
      <c r="C51" s="37">
        <f t="shared" si="0"/>
        <v>2009</v>
      </c>
      <c r="D51" s="2" t="s">
        <v>12</v>
      </c>
      <c r="E51" s="57"/>
      <c r="F51" s="3" t="s">
        <v>40</v>
      </c>
      <c r="G51" s="3">
        <v>1400</v>
      </c>
      <c r="H51" s="2" t="s">
        <v>41</v>
      </c>
      <c r="I51" s="3">
        <v>380</v>
      </c>
      <c r="J51" s="2">
        <v>35</v>
      </c>
      <c r="K51" s="55"/>
      <c r="M51" s="74"/>
      <c r="N51" s="97"/>
      <c r="O51" s="94"/>
      <c r="P51" s="2" t="s">
        <v>78</v>
      </c>
    </row>
    <row r="52" spans="1:16">
      <c r="A52" s="1">
        <v>50</v>
      </c>
      <c r="B52" s="34">
        <v>39996</v>
      </c>
      <c r="C52" s="37">
        <f t="shared" si="0"/>
        <v>2009</v>
      </c>
      <c r="D52" s="2" t="s">
        <v>12</v>
      </c>
      <c r="E52" s="57"/>
      <c r="F52" s="3" t="s">
        <v>40</v>
      </c>
      <c r="G52" s="3">
        <v>1400</v>
      </c>
      <c r="H52" s="2" t="s">
        <v>41</v>
      </c>
      <c r="I52" s="3">
        <v>380</v>
      </c>
      <c r="J52" s="2">
        <v>10</v>
      </c>
      <c r="K52" s="55"/>
      <c r="M52" s="74"/>
      <c r="N52" s="97"/>
      <c r="O52" s="94"/>
      <c r="P52" s="2" t="s">
        <v>79</v>
      </c>
    </row>
    <row r="53" spans="1:16">
      <c r="A53" s="1">
        <v>51</v>
      </c>
      <c r="B53" s="34">
        <v>40026</v>
      </c>
      <c r="C53" s="37">
        <f t="shared" si="0"/>
        <v>2009</v>
      </c>
      <c r="D53" s="2" t="s">
        <v>12</v>
      </c>
      <c r="E53" s="57"/>
      <c r="F53" s="3" t="s">
        <v>40</v>
      </c>
      <c r="G53" s="3">
        <v>1400</v>
      </c>
      <c r="H53" s="2" t="s">
        <v>41</v>
      </c>
      <c r="I53" s="3">
        <v>380</v>
      </c>
      <c r="J53" s="2">
        <v>10</v>
      </c>
      <c r="K53" s="55"/>
      <c r="M53" s="74"/>
      <c r="N53" s="97"/>
      <c r="O53" s="94"/>
      <c r="P53" s="2" t="s">
        <v>80</v>
      </c>
    </row>
    <row r="54" spans="1:16">
      <c r="A54" s="1">
        <v>52</v>
      </c>
      <c r="B54" s="34">
        <v>40026</v>
      </c>
      <c r="C54" s="37">
        <f t="shared" si="0"/>
        <v>2009</v>
      </c>
      <c r="D54" s="2" t="s">
        <v>12</v>
      </c>
      <c r="E54" s="57"/>
      <c r="F54" s="3" t="s">
        <v>40</v>
      </c>
      <c r="G54" s="3">
        <v>1400</v>
      </c>
      <c r="H54" s="2" t="s">
        <v>41</v>
      </c>
      <c r="I54" s="3">
        <v>380</v>
      </c>
      <c r="J54" s="2">
        <v>10</v>
      </c>
      <c r="K54" s="55"/>
      <c r="M54" s="74"/>
      <c r="N54" s="97"/>
      <c r="O54" s="94"/>
      <c r="P54" s="2" t="s">
        <v>81</v>
      </c>
    </row>
    <row r="55" spans="1:16">
      <c r="A55" s="1">
        <v>53</v>
      </c>
      <c r="B55" s="34">
        <v>40040</v>
      </c>
      <c r="C55" s="37">
        <f t="shared" si="0"/>
        <v>2009</v>
      </c>
      <c r="D55" s="2" t="s">
        <v>12</v>
      </c>
      <c r="E55" s="57"/>
      <c r="F55" s="3" t="s">
        <v>40</v>
      </c>
      <c r="G55" s="3">
        <v>1400</v>
      </c>
      <c r="H55" s="2" t="s">
        <v>41</v>
      </c>
      <c r="I55" s="3">
        <v>380</v>
      </c>
      <c r="J55" s="2">
        <v>10</v>
      </c>
      <c r="K55" s="55"/>
      <c r="M55" s="74"/>
      <c r="N55" s="97"/>
      <c r="O55" s="94"/>
      <c r="P55" s="2" t="s">
        <v>82</v>
      </c>
    </row>
    <row r="56" spans="1:16">
      <c r="A56" s="1">
        <v>54</v>
      </c>
      <c r="B56" s="34">
        <v>40040</v>
      </c>
      <c r="C56" s="37">
        <f t="shared" si="0"/>
        <v>2009</v>
      </c>
      <c r="D56" s="2" t="s">
        <v>12</v>
      </c>
      <c r="E56" s="57"/>
      <c r="F56" s="3" t="s">
        <v>40</v>
      </c>
      <c r="G56" s="3">
        <v>1400</v>
      </c>
      <c r="H56" s="2" t="s">
        <v>41</v>
      </c>
      <c r="I56" s="3">
        <v>380</v>
      </c>
      <c r="J56" s="2">
        <v>10</v>
      </c>
      <c r="K56" s="55"/>
      <c r="M56" s="74"/>
      <c r="N56" s="97"/>
      <c r="O56" s="94"/>
      <c r="P56" s="2" t="s">
        <v>83</v>
      </c>
    </row>
    <row r="57" spans="1:16">
      <c r="A57" s="1">
        <v>55</v>
      </c>
      <c r="B57" s="34">
        <v>40040</v>
      </c>
      <c r="C57" s="37">
        <f t="shared" si="0"/>
        <v>2009</v>
      </c>
      <c r="D57" s="2" t="s">
        <v>12</v>
      </c>
      <c r="E57" s="57"/>
      <c r="F57" s="3" t="s">
        <v>40</v>
      </c>
      <c r="G57" s="3">
        <v>1400</v>
      </c>
      <c r="H57" s="2" t="s">
        <v>41</v>
      </c>
      <c r="I57" s="3">
        <v>380</v>
      </c>
      <c r="J57" s="2">
        <v>20</v>
      </c>
      <c r="K57" s="55"/>
      <c r="M57" s="74"/>
      <c r="N57" s="97"/>
      <c r="O57" s="94"/>
      <c r="P57" s="2" t="s">
        <v>84</v>
      </c>
    </row>
    <row r="58" spans="1:16">
      <c r="A58" s="1">
        <v>56</v>
      </c>
      <c r="B58" s="34">
        <v>40041</v>
      </c>
      <c r="C58" s="37">
        <f t="shared" si="0"/>
        <v>2009</v>
      </c>
      <c r="D58" s="2" t="s">
        <v>12</v>
      </c>
      <c r="E58" s="57"/>
      <c r="F58" s="3" t="s">
        <v>85</v>
      </c>
      <c r="G58" s="3">
        <v>1650</v>
      </c>
      <c r="H58" s="2" t="s">
        <v>85</v>
      </c>
      <c r="I58" s="3">
        <v>890</v>
      </c>
      <c r="J58" s="2">
        <v>15</v>
      </c>
      <c r="K58" s="55"/>
      <c r="M58" s="74"/>
      <c r="N58" s="97"/>
      <c r="O58" s="94"/>
      <c r="P58" s="2" t="s">
        <v>86</v>
      </c>
    </row>
    <row r="59" spans="1:16">
      <c r="A59" s="1">
        <v>57</v>
      </c>
      <c r="B59" s="34">
        <v>40041</v>
      </c>
      <c r="C59" s="37">
        <f t="shared" si="0"/>
        <v>2009</v>
      </c>
      <c r="D59" s="2" t="s">
        <v>12</v>
      </c>
      <c r="E59" s="57"/>
      <c r="F59" s="3" t="s">
        <v>85</v>
      </c>
      <c r="G59" s="3">
        <v>1650</v>
      </c>
      <c r="H59" s="2" t="s">
        <v>85</v>
      </c>
      <c r="I59" s="3">
        <v>890</v>
      </c>
      <c r="J59" s="2">
        <v>20</v>
      </c>
      <c r="K59" s="55"/>
      <c r="M59" s="74"/>
      <c r="N59" s="97"/>
      <c r="O59" s="94"/>
      <c r="P59" s="2" t="s">
        <v>87</v>
      </c>
    </row>
    <row r="60" spans="1:16">
      <c r="A60" s="1">
        <v>58</v>
      </c>
      <c r="B60" s="34">
        <v>40041</v>
      </c>
      <c r="C60" s="37">
        <f t="shared" si="0"/>
        <v>2009</v>
      </c>
      <c r="D60" s="2" t="s">
        <v>12</v>
      </c>
      <c r="E60" s="57"/>
      <c r="F60" s="3" t="s">
        <v>85</v>
      </c>
      <c r="G60" s="3">
        <v>1650</v>
      </c>
      <c r="H60" s="2" t="s">
        <v>85</v>
      </c>
      <c r="I60" s="3">
        <v>890</v>
      </c>
      <c r="J60" s="2">
        <v>15</v>
      </c>
      <c r="K60" s="55"/>
      <c r="M60" s="74"/>
      <c r="N60" s="97"/>
      <c r="O60" s="94"/>
      <c r="P60" s="2" t="s">
        <v>88</v>
      </c>
    </row>
    <row r="61" spans="1:16">
      <c r="A61" s="1">
        <v>59</v>
      </c>
      <c r="B61" s="34">
        <v>40047</v>
      </c>
      <c r="C61" s="37">
        <f t="shared" si="0"/>
        <v>2009</v>
      </c>
      <c r="D61" s="2" t="s">
        <v>12</v>
      </c>
      <c r="E61" s="57"/>
      <c r="F61" s="3" t="s">
        <v>40</v>
      </c>
      <c r="G61" s="3">
        <v>1400</v>
      </c>
      <c r="H61" s="2" t="s">
        <v>41</v>
      </c>
      <c r="I61" s="3">
        <v>380</v>
      </c>
      <c r="J61" s="2">
        <v>10</v>
      </c>
      <c r="K61" s="55"/>
      <c r="M61" s="74"/>
      <c r="N61" s="97"/>
      <c r="O61" s="94"/>
      <c r="P61" s="2" t="s">
        <v>89</v>
      </c>
    </row>
    <row r="62" spans="1:16">
      <c r="A62" s="1">
        <v>60</v>
      </c>
      <c r="B62" s="34">
        <v>40052</v>
      </c>
      <c r="C62" s="37">
        <f t="shared" si="0"/>
        <v>2009</v>
      </c>
      <c r="D62" s="2" t="s">
        <v>12</v>
      </c>
      <c r="E62" s="57"/>
      <c r="F62" s="3" t="s">
        <v>40</v>
      </c>
      <c r="G62" s="3">
        <v>1400</v>
      </c>
      <c r="H62" s="2" t="s">
        <v>41</v>
      </c>
      <c r="I62" s="3">
        <v>380</v>
      </c>
      <c r="J62" s="2">
        <v>10</v>
      </c>
      <c r="K62" s="55"/>
      <c r="M62" s="74"/>
      <c r="N62" s="97"/>
      <c r="O62" s="94"/>
      <c r="P62" s="2" t="s">
        <v>90</v>
      </c>
    </row>
    <row r="63" spans="1:16">
      <c r="A63" s="1">
        <v>61</v>
      </c>
      <c r="B63" s="34">
        <v>40052</v>
      </c>
      <c r="C63" s="37">
        <f t="shared" si="0"/>
        <v>2009</v>
      </c>
      <c r="D63" s="2" t="s">
        <v>12</v>
      </c>
      <c r="E63" s="57"/>
      <c r="F63" s="3" t="s">
        <v>40</v>
      </c>
      <c r="G63" s="3">
        <v>1400</v>
      </c>
      <c r="H63" s="2" t="s">
        <v>41</v>
      </c>
      <c r="I63" s="3">
        <v>380</v>
      </c>
      <c r="J63" s="2">
        <v>40</v>
      </c>
      <c r="K63" s="55"/>
      <c r="M63" s="74"/>
      <c r="N63" s="97"/>
      <c r="O63" s="94"/>
      <c r="P63" s="2" t="s">
        <v>91</v>
      </c>
    </row>
    <row r="64" spans="1:16">
      <c r="A64" s="1">
        <v>62</v>
      </c>
      <c r="B64" s="34">
        <v>40052</v>
      </c>
      <c r="C64" s="37">
        <f t="shared" si="0"/>
        <v>2009</v>
      </c>
      <c r="D64" s="2" t="s">
        <v>12</v>
      </c>
      <c r="E64" s="57"/>
      <c r="F64" s="3" t="s">
        <v>92</v>
      </c>
      <c r="G64" s="3">
        <v>1750</v>
      </c>
      <c r="H64" s="2" t="s">
        <v>41</v>
      </c>
      <c r="I64" s="3">
        <v>380</v>
      </c>
      <c r="J64" s="2">
        <v>150</v>
      </c>
      <c r="K64" s="55"/>
      <c r="M64" s="74"/>
      <c r="N64" s="97"/>
      <c r="O64" s="94"/>
      <c r="P64" s="2" t="s">
        <v>93</v>
      </c>
    </row>
    <row r="65" spans="1:16">
      <c r="A65" s="1">
        <v>63</v>
      </c>
      <c r="B65" s="34">
        <v>40054</v>
      </c>
      <c r="C65" s="37">
        <f t="shared" si="0"/>
        <v>2009</v>
      </c>
      <c r="D65" s="2" t="s">
        <v>12</v>
      </c>
      <c r="E65" s="57"/>
      <c r="F65" s="3" t="s">
        <v>40</v>
      </c>
      <c r="G65" s="3">
        <v>1400</v>
      </c>
      <c r="H65" s="2" t="s">
        <v>41</v>
      </c>
      <c r="I65" s="3">
        <v>380</v>
      </c>
      <c r="J65" s="2">
        <v>10</v>
      </c>
      <c r="K65" s="55"/>
      <c r="M65" s="74"/>
      <c r="N65" s="97"/>
      <c r="O65" s="94"/>
      <c r="P65" s="2" t="s">
        <v>83</v>
      </c>
    </row>
    <row r="66" spans="1:16">
      <c r="A66" s="1">
        <v>64</v>
      </c>
      <c r="B66" s="34">
        <v>40054</v>
      </c>
      <c r="C66" s="37">
        <f t="shared" si="0"/>
        <v>2009</v>
      </c>
      <c r="D66" s="2" t="s">
        <v>12</v>
      </c>
      <c r="E66" s="57"/>
      <c r="F66" s="3" t="s">
        <v>40</v>
      </c>
      <c r="G66" s="3">
        <v>1400</v>
      </c>
      <c r="H66" s="2" t="s">
        <v>41</v>
      </c>
      <c r="I66" s="3">
        <v>380</v>
      </c>
      <c r="J66" s="2">
        <v>10</v>
      </c>
      <c r="K66" s="55"/>
      <c r="M66" s="74"/>
      <c r="N66" s="97"/>
      <c r="O66" s="94"/>
      <c r="P66" s="2" t="s">
        <v>94</v>
      </c>
    </row>
    <row r="67" spans="1:16">
      <c r="A67" s="1">
        <v>65</v>
      </c>
      <c r="B67" s="34">
        <v>40069</v>
      </c>
      <c r="C67" s="37">
        <f t="shared" si="0"/>
        <v>2009</v>
      </c>
      <c r="D67" s="2" t="s">
        <v>12</v>
      </c>
      <c r="E67" s="57"/>
      <c r="F67" s="3" t="s">
        <v>95</v>
      </c>
      <c r="G67" s="3">
        <v>2440</v>
      </c>
      <c r="H67" s="2" t="s">
        <v>96</v>
      </c>
      <c r="I67" s="3">
        <v>1670</v>
      </c>
      <c r="J67" s="2">
        <v>10</v>
      </c>
      <c r="K67" s="55"/>
      <c r="M67" s="74"/>
      <c r="N67" s="97"/>
      <c r="O67" s="94"/>
      <c r="P67" s="2" t="s">
        <v>97</v>
      </c>
    </row>
    <row r="68" spans="1:16">
      <c r="A68" s="1">
        <v>66</v>
      </c>
      <c r="B68" s="34">
        <v>40069</v>
      </c>
      <c r="C68" s="37">
        <f t="shared" ref="C68:C131" si="1">YEAR(B68)</f>
        <v>2009</v>
      </c>
      <c r="D68" s="2" t="s">
        <v>12</v>
      </c>
      <c r="E68" s="57"/>
      <c r="F68" s="3" t="s">
        <v>98</v>
      </c>
      <c r="G68" s="3">
        <v>2440</v>
      </c>
      <c r="H68" s="2" t="s">
        <v>96</v>
      </c>
      <c r="I68" s="3">
        <v>1670</v>
      </c>
      <c r="J68" s="2">
        <v>15</v>
      </c>
      <c r="K68" s="55"/>
      <c r="M68" s="74"/>
      <c r="N68" s="97"/>
      <c r="O68" s="94"/>
      <c r="P68" s="2" t="s">
        <v>51</v>
      </c>
    </row>
    <row r="69" spans="1:16">
      <c r="A69" s="1">
        <v>67</v>
      </c>
      <c r="B69" s="34">
        <v>40069</v>
      </c>
      <c r="C69" s="37">
        <f t="shared" si="1"/>
        <v>2009</v>
      </c>
      <c r="D69" s="2" t="s">
        <v>12</v>
      </c>
      <c r="E69" s="57"/>
      <c r="F69" s="3" t="s">
        <v>99</v>
      </c>
      <c r="G69" s="3">
        <v>2440</v>
      </c>
      <c r="H69" s="2" t="s">
        <v>96</v>
      </c>
      <c r="I69" s="3">
        <v>1670</v>
      </c>
      <c r="J69" s="2">
        <v>10</v>
      </c>
      <c r="K69" s="55"/>
      <c r="M69" s="74"/>
      <c r="N69" s="97"/>
      <c r="O69" s="94"/>
      <c r="P69" s="2" t="s">
        <v>100</v>
      </c>
    </row>
    <row r="70" spans="1:16">
      <c r="A70" s="1">
        <v>68</v>
      </c>
      <c r="B70" s="34">
        <v>40069</v>
      </c>
      <c r="C70" s="37">
        <f t="shared" si="1"/>
        <v>2009</v>
      </c>
      <c r="D70" s="2" t="s">
        <v>12</v>
      </c>
      <c r="E70" s="57"/>
      <c r="F70" s="3" t="s">
        <v>101</v>
      </c>
      <c r="G70" s="3">
        <v>2750</v>
      </c>
      <c r="H70" s="2" t="s">
        <v>96</v>
      </c>
      <c r="I70" s="3">
        <v>1670</v>
      </c>
      <c r="J70" s="2">
        <v>15</v>
      </c>
      <c r="K70" s="55"/>
      <c r="M70" s="74"/>
      <c r="N70" s="97"/>
      <c r="O70" s="94"/>
      <c r="P70" s="2" t="s">
        <v>102</v>
      </c>
    </row>
    <row r="71" spans="1:16">
      <c r="A71" s="1">
        <v>69</v>
      </c>
      <c r="B71" s="34">
        <v>40082</v>
      </c>
      <c r="C71" s="37">
        <f t="shared" si="1"/>
        <v>2009</v>
      </c>
      <c r="D71" s="2" t="s">
        <v>12</v>
      </c>
      <c r="E71" s="57"/>
      <c r="F71" s="3" t="s">
        <v>40</v>
      </c>
      <c r="G71" s="3">
        <v>1400</v>
      </c>
      <c r="H71" s="2" t="s">
        <v>41</v>
      </c>
      <c r="I71" s="3">
        <v>380</v>
      </c>
      <c r="J71" s="2">
        <v>10</v>
      </c>
      <c r="K71" s="55"/>
      <c r="M71" s="74"/>
      <c r="N71" s="97"/>
      <c r="O71" s="94"/>
      <c r="P71" s="2" t="s">
        <v>103</v>
      </c>
    </row>
    <row r="72" spans="1:16">
      <c r="A72" s="1">
        <v>70</v>
      </c>
      <c r="B72" s="34">
        <v>40108</v>
      </c>
      <c r="C72" s="37">
        <f t="shared" si="1"/>
        <v>2009</v>
      </c>
      <c r="D72" s="2" t="s">
        <v>12</v>
      </c>
      <c r="E72" s="57"/>
      <c r="F72" s="3" t="s">
        <v>40</v>
      </c>
      <c r="G72" s="3">
        <v>1400</v>
      </c>
      <c r="H72" s="2" t="s">
        <v>41</v>
      </c>
      <c r="I72" s="3">
        <v>380</v>
      </c>
      <c r="J72" s="2">
        <v>10</v>
      </c>
      <c r="K72" s="55"/>
      <c r="M72" s="74"/>
      <c r="N72" s="97"/>
      <c r="O72" s="94"/>
      <c r="P72" s="2" t="s">
        <v>104</v>
      </c>
    </row>
    <row r="73" spans="1:16">
      <c r="A73" s="1">
        <v>71</v>
      </c>
      <c r="B73" s="34">
        <v>40108</v>
      </c>
      <c r="C73" s="37">
        <f t="shared" si="1"/>
        <v>2009</v>
      </c>
      <c r="D73" s="2" t="s">
        <v>12</v>
      </c>
      <c r="E73" s="57"/>
      <c r="F73" s="3" t="s">
        <v>40</v>
      </c>
      <c r="G73" s="3">
        <v>1400</v>
      </c>
      <c r="H73" s="2" t="s">
        <v>41</v>
      </c>
      <c r="I73" s="3">
        <v>380</v>
      </c>
      <c r="J73" s="2">
        <v>25</v>
      </c>
      <c r="K73" s="55"/>
      <c r="M73" s="74"/>
      <c r="N73" s="97"/>
      <c r="O73" s="94"/>
      <c r="P73" s="2" t="s">
        <v>105</v>
      </c>
    </row>
    <row r="74" spans="1:16">
      <c r="A74" s="1">
        <v>72</v>
      </c>
      <c r="B74" s="34">
        <v>40110</v>
      </c>
      <c r="C74" s="37">
        <f t="shared" si="1"/>
        <v>2009</v>
      </c>
      <c r="D74" s="2" t="s">
        <v>12</v>
      </c>
      <c r="E74" s="57"/>
      <c r="F74" s="3" t="s">
        <v>28</v>
      </c>
      <c r="G74" s="3">
        <v>1400</v>
      </c>
      <c r="H74" s="2" t="s">
        <v>29</v>
      </c>
      <c r="I74" s="3">
        <v>380</v>
      </c>
      <c r="J74" s="2">
        <v>10</v>
      </c>
      <c r="K74" s="55"/>
      <c r="M74" s="74"/>
      <c r="N74" s="97"/>
      <c r="O74" s="94"/>
      <c r="P74" s="2" t="s">
        <v>106</v>
      </c>
    </row>
    <row r="75" spans="1:16">
      <c r="A75" s="1">
        <v>73</v>
      </c>
      <c r="B75" s="34">
        <v>40110</v>
      </c>
      <c r="C75" s="37">
        <f t="shared" si="1"/>
        <v>2009</v>
      </c>
      <c r="D75" s="2" t="s">
        <v>12</v>
      </c>
      <c r="E75" s="57"/>
      <c r="F75" s="3" t="s">
        <v>28</v>
      </c>
      <c r="G75" s="3">
        <v>1400</v>
      </c>
      <c r="H75" s="2" t="s">
        <v>29</v>
      </c>
      <c r="I75" s="3">
        <v>380</v>
      </c>
      <c r="J75" s="2">
        <v>10</v>
      </c>
      <c r="K75" s="55"/>
      <c r="M75" s="74"/>
      <c r="N75" s="97"/>
      <c r="O75" s="94"/>
      <c r="P75" s="2" t="s">
        <v>107</v>
      </c>
    </row>
    <row r="76" spans="1:16">
      <c r="A76" s="49">
        <v>74</v>
      </c>
      <c r="B76" s="50">
        <v>40110</v>
      </c>
      <c r="C76" s="51">
        <f t="shared" si="1"/>
        <v>2009</v>
      </c>
      <c r="D76" s="52" t="s">
        <v>12</v>
      </c>
      <c r="E76" s="58"/>
      <c r="F76" s="53" t="s">
        <v>28</v>
      </c>
      <c r="G76" s="53">
        <v>1400</v>
      </c>
      <c r="H76" s="52" t="s">
        <v>29</v>
      </c>
      <c r="I76" s="53">
        <v>380</v>
      </c>
      <c r="J76" s="52">
        <v>10</v>
      </c>
      <c r="K76" s="56"/>
      <c r="L76" s="54"/>
      <c r="M76" s="74"/>
      <c r="N76" s="97"/>
      <c r="O76" s="94"/>
      <c r="P76" s="2" t="s">
        <v>108</v>
      </c>
    </row>
    <row r="77" spans="1:16">
      <c r="A77" s="1">
        <v>75</v>
      </c>
      <c r="B77" s="34">
        <v>40181</v>
      </c>
      <c r="C77" s="37">
        <f t="shared" si="1"/>
        <v>2010</v>
      </c>
      <c r="D77" s="2" t="s">
        <v>12</v>
      </c>
      <c r="E77" s="57"/>
      <c r="F77" s="3" t="s">
        <v>109</v>
      </c>
      <c r="G77" s="3">
        <v>2000</v>
      </c>
      <c r="H77" s="2" t="s">
        <v>110</v>
      </c>
      <c r="I77" s="3">
        <v>1270</v>
      </c>
      <c r="J77" s="2">
        <v>10</v>
      </c>
      <c r="K77" s="55"/>
      <c r="M77" s="74"/>
      <c r="N77" s="97"/>
      <c r="O77" s="94"/>
      <c r="P77" s="2" t="s">
        <v>111</v>
      </c>
    </row>
    <row r="78" spans="1:16">
      <c r="A78" s="1">
        <v>76</v>
      </c>
      <c r="B78" s="34">
        <v>40181</v>
      </c>
      <c r="C78" s="37">
        <f t="shared" si="1"/>
        <v>2010</v>
      </c>
      <c r="D78" s="2" t="s">
        <v>12</v>
      </c>
      <c r="E78" s="57"/>
      <c r="F78" s="3" t="s">
        <v>109</v>
      </c>
      <c r="G78" s="3">
        <v>2000</v>
      </c>
      <c r="H78" s="2" t="s">
        <v>110</v>
      </c>
      <c r="I78" s="3">
        <v>1270</v>
      </c>
      <c r="J78" s="2">
        <v>10</v>
      </c>
      <c r="K78" s="55"/>
      <c r="M78" s="74"/>
      <c r="N78" s="97"/>
      <c r="O78" s="94"/>
      <c r="P78" s="2" t="s">
        <v>83</v>
      </c>
    </row>
    <row r="79" spans="1:16">
      <c r="A79" s="1">
        <v>77</v>
      </c>
      <c r="B79" s="34">
        <v>40181</v>
      </c>
      <c r="C79" s="37">
        <f t="shared" si="1"/>
        <v>2010</v>
      </c>
      <c r="D79" s="2" t="s">
        <v>12</v>
      </c>
      <c r="E79" s="57"/>
      <c r="F79" s="3" t="s">
        <v>109</v>
      </c>
      <c r="G79" s="3">
        <v>2000</v>
      </c>
      <c r="H79" s="2" t="s">
        <v>110</v>
      </c>
      <c r="I79" s="3">
        <v>1270</v>
      </c>
      <c r="J79" s="2">
        <v>10</v>
      </c>
      <c r="K79" s="55"/>
      <c r="M79" s="74"/>
      <c r="N79" s="97"/>
      <c r="O79" s="94"/>
      <c r="P79" s="2" t="s">
        <v>112</v>
      </c>
    </row>
    <row r="80" spans="1:16">
      <c r="A80" s="1">
        <v>78</v>
      </c>
      <c r="B80" s="34">
        <v>40270</v>
      </c>
      <c r="C80" s="37">
        <f t="shared" si="1"/>
        <v>2010</v>
      </c>
      <c r="D80" s="2" t="s">
        <v>12</v>
      </c>
      <c r="E80" s="57"/>
      <c r="F80" s="3" t="s">
        <v>113</v>
      </c>
      <c r="G80" s="3">
        <v>2000</v>
      </c>
      <c r="H80" s="2" t="s">
        <v>114</v>
      </c>
      <c r="I80" s="3">
        <v>830</v>
      </c>
      <c r="J80" s="2">
        <v>75</v>
      </c>
      <c r="K80" s="55"/>
      <c r="M80" s="74"/>
      <c r="N80" s="97"/>
      <c r="O80" s="94"/>
      <c r="P80" s="2" t="s">
        <v>115</v>
      </c>
    </row>
    <row r="81" spans="1:16">
      <c r="A81" s="1">
        <v>79</v>
      </c>
      <c r="B81" s="34">
        <v>40278</v>
      </c>
      <c r="C81" s="37">
        <f t="shared" si="1"/>
        <v>2010</v>
      </c>
      <c r="D81" s="2" t="s">
        <v>116</v>
      </c>
      <c r="E81" s="57"/>
      <c r="F81" s="3" t="s">
        <v>9</v>
      </c>
      <c r="G81" s="3">
        <v>2000</v>
      </c>
      <c r="H81" s="2" t="s">
        <v>13</v>
      </c>
      <c r="I81" s="3">
        <v>1270</v>
      </c>
      <c r="J81" s="2">
        <v>10</v>
      </c>
      <c r="K81" s="55"/>
      <c r="M81" s="74"/>
      <c r="N81" s="97"/>
      <c r="O81" s="94"/>
    </row>
    <row r="82" spans="1:16">
      <c r="A82" s="1">
        <v>80</v>
      </c>
      <c r="B82" s="34">
        <v>40322</v>
      </c>
      <c r="C82" s="37">
        <f t="shared" si="1"/>
        <v>2010</v>
      </c>
      <c r="D82" s="2" t="s">
        <v>12</v>
      </c>
      <c r="E82" s="57"/>
      <c r="F82" s="3" t="s">
        <v>28</v>
      </c>
      <c r="G82" s="3">
        <v>1400</v>
      </c>
      <c r="H82" s="2" t="s">
        <v>29</v>
      </c>
      <c r="I82" s="3">
        <v>380</v>
      </c>
      <c r="J82" s="2">
        <v>15</v>
      </c>
      <c r="K82" s="55"/>
      <c r="M82" s="74"/>
      <c r="N82" s="97"/>
      <c r="O82" s="94"/>
    </row>
    <row r="83" spans="1:16">
      <c r="A83" s="1">
        <v>81</v>
      </c>
      <c r="B83" s="34">
        <v>40322</v>
      </c>
      <c r="C83" s="37">
        <f t="shared" si="1"/>
        <v>2010</v>
      </c>
      <c r="D83" s="2" t="s">
        <v>12</v>
      </c>
      <c r="E83" s="57"/>
      <c r="F83" s="3" t="s">
        <v>28</v>
      </c>
      <c r="G83" s="3">
        <v>1400</v>
      </c>
      <c r="H83" s="2" t="s">
        <v>29</v>
      </c>
      <c r="I83" s="3">
        <v>380</v>
      </c>
      <c r="J83" s="2">
        <v>15</v>
      </c>
      <c r="K83" s="55"/>
      <c r="M83" s="74"/>
      <c r="N83" s="97"/>
      <c r="O83" s="94"/>
    </row>
    <row r="84" spans="1:16">
      <c r="A84" s="1">
        <v>82</v>
      </c>
      <c r="B84" s="34">
        <v>40322</v>
      </c>
      <c r="C84" s="37">
        <f t="shared" si="1"/>
        <v>2010</v>
      </c>
      <c r="D84" s="2" t="s">
        <v>12</v>
      </c>
      <c r="E84" s="57"/>
      <c r="F84" s="3" t="s">
        <v>28</v>
      </c>
      <c r="G84" s="3">
        <v>1400</v>
      </c>
      <c r="H84" s="2" t="s">
        <v>29</v>
      </c>
      <c r="I84" s="3">
        <v>380</v>
      </c>
      <c r="J84" s="2">
        <v>15</v>
      </c>
      <c r="K84" s="55"/>
      <c r="M84" s="74"/>
      <c r="N84" s="97"/>
      <c r="O84" s="94"/>
    </row>
    <row r="85" spans="1:16">
      <c r="A85" s="1">
        <v>83</v>
      </c>
      <c r="B85" s="34">
        <v>40353</v>
      </c>
      <c r="C85" s="37">
        <f t="shared" si="1"/>
        <v>2010</v>
      </c>
      <c r="D85" s="2" t="s">
        <v>12</v>
      </c>
      <c r="E85" s="57"/>
      <c r="F85" s="3" t="s">
        <v>28</v>
      </c>
      <c r="G85" s="3">
        <v>1400</v>
      </c>
      <c r="H85" s="2" t="s">
        <v>29</v>
      </c>
      <c r="I85" s="3">
        <v>380</v>
      </c>
      <c r="J85" s="2">
        <v>10</v>
      </c>
      <c r="K85" s="55"/>
      <c r="M85" s="74"/>
      <c r="N85" s="97"/>
      <c r="O85" s="94"/>
    </row>
    <row r="86" spans="1:16">
      <c r="A86" s="1">
        <v>84</v>
      </c>
      <c r="B86" s="34">
        <v>40353</v>
      </c>
      <c r="C86" s="37">
        <f t="shared" si="1"/>
        <v>2010</v>
      </c>
      <c r="D86" s="2" t="s">
        <v>12</v>
      </c>
      <c r="E86" s="57"/>
      <c r="F86" s="3" t="s">
        <v>28</v>
      </c>
      <c r="G86" s="3">
        <v>1400</v>
      </c>
      <c r="H86" s="2" t="s">
        <v>29</v>
      </c>
      <c r="I86" s="3">
        <v>380</v>
      </c>
      <c r="J86" s="2">
        <v>10</v>
      </c>
      <c r="K86" s="55"/>
      <c r="M86" s="74"/>
      <c r="N86" s="97"/>
      <c r="O86" s="94"/>
    </row>
    <row r="87" spans="1:16">
      <c r="A87" s="1">
        <v>85</v>
      </c>
      <c r="B87" s="34">
        <v>40353</v>
      </c>
      <c r="C87" s="37">
        <f t="shared" si="1"/>
        <v>2010</v>
      </c>
      <c r="D87" s="2" t="s">
        <v>12</v>
      </c>
      <c r="E87" s="57"/>
      <c r="F87" s="3" t="s">
        <v>28</v>
      </c>
      <c r="G87" s="3">
        <v>1400</v>
      </c>
      <c r="H87" s="2" t="s">
        <v>29</v>
      </c>
      <c r="I87" s="3">
        <v>380</v>
      </c>
      <c r="J87" s="2">
        <v>10</v>
      </c>
      <c r="K87" s="55"/>
      <c r="M87" s="74"/>
      <c r="N87" s="97"/>
      <c r="O87" s="94"/>
    </row>
    <row r="88" spans="1:16">
      <c r="A88" s="1">
        <v>86</v>
      </c>
      <c r="B88" s="34">
        <v>40391</v>
      </c>
      <c r="C88" s="37">
        <f t="shared" si="1"/>
        <v>2010</v>
      </c>
      <c r="D88" s="2" t="s">
        <v>12</v>
      </c>
      <c r="E88" s="57"/>
      <c r="F88" s="3" t="s">
        <v>117</v>
      </c>
      <c r="G88" s="3">
        <v>1750</v>
      </c>
      <c r="H88" s="2" t="s">
        <v>118</v>
      </c>
      <c r="I88" s="3">
        <v>380</v>
      </c>
      <c r="J88" s="2">
        <v>75</v>
      </c>
      <c r="K88" s="55"/>
      <c r="M88" s="74"/>
      <c r="N88" s="97"/>
      <c r="O88" s="94"/>
      <c r="P88" s="2" t="s">
        <v>119</v>
      </c>
    </row>
    <row r="89" spans="1:16">
      <c r="A89" s="1">
        <v>87</v>
      </c>
      <c r="B89" s="34">
        <v>40398</v>
      </c>
      <c r="C89" s="37">
        <f t="shared" si="1"/>
        <v>2010</v>
      </c>
      <c r="D89" s="2" t="s">
        <v>12</v>
      </c>
      <c r="E89" s="57"/>
      <c r="F89" s="3" t="s">
        <v>28</v>
      </c>
      <c r="G89" s="3">
        <v>1400</v>
      </c>
      <c r="H89" s="2" t="s">
        <v>29</v>
      </c>
      <c r="I89" s="3">
        <v>380</v>
      </c>
      <c r="J89" s="2">
        <v>10</v>
      </c>
      <c r="K89" s="55"/>
      <c r="M89" s="74"/>
      <c r="N89" s="97"/>
      <c r="O89" s="94"/>
      <c r="P89" s="2" t="s">
        <v>120</v>
      </c>
    </row>
    <row r="90" spans="1:16">
      <c r="A90" s="4">
        <v>88</v>
      </c>
      <c r="B90" s="34">
        <v>40411</v>
      </c>
      <c r="C90" s="37">
        <f t="shared" si="1"/>
        <v>2010</v>
      </c>
      <c r="D90" s="2" t="s">
        <v>12</v>
      </c>
      <c r="E90" s="57"/>
      <c r="F90" s="3" t="s">
        <v>121</v>
      </c>
      <c r="G90" s="3">
        <v>1000</v>
      </c>
      <c r="H90" s="2" t="s">
        <v>122</v>
      </c>
      <c r="I90" s="3">
        <v>370</v>
      </c>
      <c r="J90" s="2">
        <v>10</v>
      </c>
      <c r="K90" s="55"/>
      <c r="M90" s="74"/>
      <c r="N90" s="97"/>
      <c r="O90" s="94"/>
      <c r="P90" s="2" t="s">
        <v>123</v>
      </c>
    </row>
    <row r="91" spans="1:16">
      <c r="A91" s="1">
        <f t="shared" ref="A91:A119" si="2">IF(COUNTA(B91)=1, (A90+1), "")</f>
        <v>89</v>
      </c>
      <c r="B91" s="34">
        <v>40415</v>
      </c>
      <c r="C91" s="37">
        <f t="shared" si="1"/>
        <v>2010</v>
      </c>
      <c r="D91" s="2" t="s">
        <v>12</v>
      </c>
      <c r="E91" s="57"/>
      <c r="F91" s="3" t="s">
        <v>28</v>
      </c>
      <c r="G91" s="3">
        <v>1400</v>
      </c>
      <c r="H91" s="2" t="s">
        <v>29</v>
      </c>
      <c r="I91" s="3">
        <v>380</v>
      </c>
      <c r="J91" s="2">
        <v>15</v>
      </c>
      <c r="K91" s="55"/>
      <c r="M91" s="74"/>
      <c r="N91" s="97"/>
      <c r="O91" s="94"/>
    </row>
    <row r="92" spans="1:16">
      <c r="A92" s="1">
        <f t="shared" si="2"/>
        <v>90</v>
      </c>
      <c r="B92" s="34">
        <v>40415</v>
      </c>
      <c r="C92" s="37">
        <f t="shared" si="1"/>
        <v>2010</v>
      </c>
      <c r="D92" s="2" t="s">
        <v>12</v>
      </c>
      <c r="E92" s="57"/>
      <c r="F92" s="3" t="s">
        <v>28</v>
      </c>
      <c r="G92" s="3">
        <v>1400</v>
      </c>
      <c r="H92" s="2" t="s">
        <v>29</v>
      </c>
      <c r="I92" s="3">
        <v>380</v>
      </c>
      <c r="J92" s="2">
        <v>15</v>
      </c>
      <c r="K92" s="55"/>
      <c r="M92" s="74"/>
      <c r="N92" s="97"/>
      <c r="O92" s="94"/>
      <c r="P92" s="2" t="s">
        <v>124</v>
      </c>
    </row>
    <row r="93" spans="1:16">
      <c r="A93" s="1">
        <f t="shared" si="2"/>
        <v>91</v>
      </c>
      <c r="B93" s="34">
        <v>40419</v>
      </c>
      <c r="C93" s="37">
        <f t="shared" si="1"/>
        <v>2010</v>
      </c>
      <c r="D93" s="2" t="s">
        <v>12</v>
      </c>
      <c r="E93" s="57"/>
      <c r="F93" s="3" t="s">
        <v>184</v>
      </c>
      <c r="G93" s="3">
        <v>880</v>
      </c>
      <c r="H93" s="2" t="s">
        <v>126</v>
      </c>
      <c r="I93" s="3">
        <v>390</v>
      </c>
      <c r="J93" s="2">
        <v>7</v>
      </c>
      <c r="K93" s="55"/>
      <c r="M93" s="74"/>
      <c r="N93" s="97"/>
      <c r="O93" s="94"/>
      <c r="P93" s="2" t="s">
        <v>127</v>
      </c>
    </row>
    <row r="94" spans="1:16">
      <c r="A94" s="1">
        <f t="shared" si="2"/>
        <v>92</v>
      </c>
      <c r="B94" s="34">
        <v>40419</v>
      </c>
      <c r="C94" s="37">
        <f t="shared" si="1"/>
        <v>2010</v>
      </c>
      <c r="D94" s="2" t="s">
        <v>12</v>
      </c>
      <c r="E94" s="57"/>
      <c r="F94" s="3" t="s">
        <v>125</v>
      </c>
      <c r="G94" s="3">
        <v>880</v>
      </c>
      <c r="H94" s="2" t="s">
        <v>126</v>
      </c>
      <c r="I94" s="3">
        <v>390</v>
      </c>
      <c r="J94" s="2">
        <v>7</v>
      </c>
      <c r="K94" s="55"/>
      <c r="M94" s="74"/>
      <c r="N94" s="97"/>
      <c r="O94" s="94"/>
      <c r="P94" s="2" t="s">
        <v>128</v>
      </c>
    </row>
    <row r="95" spans="1:16">
      <c r="A95" s="1">
        <f t="shared" si="2"/>
        <v>93</v>
      </c>
      <c r="B95" s="34">
        <v>40419</v>
      </c>
      <c r="C95" s="37">
        <f t="shared" si="1"/>
        <v>2010</v>
      </c>
      <c r="D95" s="2" t="s">
        <v>12</v>
      </c>
      <c r="E95" s="57"/>
      <c r="F95" s="3" t="s">
        <v>28</v>
      </c>
      <c r="G95" s="3">
        <v>1400</v>
      </c>
      <c r="H95" s="2" t="s">
        <v>29</v>
      </c>
      <c r="I95" s="3">
        <v>380</v>
      </c>
      <c r="J95" s="2">
        <v>15</v>
      </c>
      <c r="K95" s="55"/>
      <c r="M95" s="74"/>
      <c r="N95" s="97"/>
      <c r="O95" s="94"/>
      <c r="P95" s="2" t="s">
        <v>129</v>
      </c>
    </row>
    <row r="96" spans="1:16">
      <c r="A96" s="1">
        <f t="shared" si="2"/>
        <v>94</v>
      </c>
      <c r="B96" s="34">
        <v>40425</v>
      </c>
      <c r="C96" s="37">
        <f t="shared" si="1"/>
        <v>2010</v>
      </c>
      <c r="D96" s="2" t="s">
        <v>12</v>
      </c>
      <c r="E96" s="57"/>
      <c r="F96" s="3" t="s">
        <v>28</v>
      </c>
      <c r="G96" s="3">
        <v>1400</v>
      </c>
      <c r="H96" s="2" t="s">
        <v>29</v>
      </c>
      <c r="I96" s="3">
        <v>380</v>
      </c>
      <c r="J96" s="2">
        <v>35</v>
      </c>
      <c r="K96" s="55"/>
      <c r="M96" s="74"/>
      <c r="N96" s="97"/>
      <c r="O96" s="94"/>
      <c r="P96" s="2" t="s">
        <v>130</v>
      </c>
    </row>
    <row r="97" spans="1:16">
      <c r="A97" s="1">
        <f t="shared" si="2"/>
        <v>95</v>
      </c>
      <c r="B97" s="34">
        <v>40426</v>
      </c>
      <c r="C97" s="37">
        <f t="shared" si="1"/>
        <v>2010</v>
      </c>
      <c r="D97" s="2" t="s">
        <v>12</v>
      </c>
      <c r="E97" s="57"/>
      <c r="F97" s="3" t="s">
        <v>28</v>
      </c>
      <c r="G97" s="3">
        <v>1400</v>
      </c>
      <c r="H97" s="2" t="s">
        <v>29</v>
      </c>
      <c r="I97" s="3">
        <v>380</v>
      </c>
      <c r="J97" s="2">
        <v>15</v>
      </c>
      <c r="K97" s="55"/>
      <c r="M97" s="74"/>
      <c r="N97" s="97"/>
      <c r="O97" s="94"/>
      <c r="P97" s="2" t="s">
        <v>131</v>
      </c>
    </row>
    <row r="98" spans="1:16">
      <c r="A98" s="1">
        <f t="shared" si="2"/>
        <v>96</v>
      </c>
      <c r="B98" s="34">
        <v>40426</v>
      </c>
      <c r="C98" s="37">
        <f t="shared" si="1"/>
        <v>2010</v>
      </c>
      <c r="D98" s="2" t="s">
        <v>12</v>
      </c>
      <c r="E98" s="57"/>
      <c r="F98" s="3" t="s">
        <v>28</v>
      </c>
      <c r="G98" s="3">
        <v>1400</v>
      </c>
      <c r="H98" s="2" t="s">
        <v>29</v>
      </c>
      <c r="I98" s="3">
        <v>380</v>
      </c>
      <c r="J98" s="2">
        <v>20</v>
      </c>
      <c r="K98" s="55"/>
      <c r="M98" s="74"/>
      <c r="N98" s="97"/>
      <c r="O98" s="94"/>
      <c r="P98" s="2" t="s">
        <v>132</v>
      </c>
    </row>
    <row r="99" spans="1:16">
      <c r="A99" s="1">
        <f t="shared" si="2"/>
        <v>97</v>
      </c>
      <c r="B99" s="34">
        <v>40431</v>
      </c>
      <c r="C99" s="37">
        <f t="shared" si="1"/>
        <v>2010</v>
      </c>
      <c r="D99" s="2" t="s">
        <v>133</v>
      </c>
      <c r="E99" s="57"/>
      <c r="F99" s="3" t="s">
        <v>134</v>
      </c>
      <c r="G99" s="3">
        <v>1400</v>
      </c>
      <c r="H99" s="2" t="s">
        <v>135</v>
      </c>
      <c r="I99" s="3">
        <v>380</v>
      </c>
      <c r="J99" s="2">
        <v>18</v>
      </c>
      <c r="K99" s="55"/>
      <c r="M99" s="74"/>
      <c r="N99" s="97"/>
      <c r="O99" s="94"/>
      <c r="P99" s="2" t="s">
        <v>136</v>
      </c>
    </row>
    <row r="100" spans="1:16">
      <c r="A100" s="1">
        <f t="shared" si="2"/>
        <v>98</v>
      </c>
      <c r="B100" s="34">
        <v>40432</v>
      </c>
      <c r="C100" s="37">
        <f t="shared" si="1"/>
        <v>2010</v>
      </c>
      <c r="D100" s="2" t="s">
        <v>133</v>
      </c>
      <c r="E100" s="57"/>
      <c r="F100" s="3" t="s">
        <v>137</v>
      </c>
      <c r="G100" s="3">
        <v>1637</v>
      </c>
      <c r="H100" s="2" t="s">
        <v>85</v>
      </c>
      <c r="I100" s="3">
        <v>890</v>
      </c>
      <c r="J100" s="2">
        <v>20</v>
      </c>
      <c r="K100" s="55"/>
      <c r="M100" s="74"/>
      <c r="N100" s="97"/>
      <c r="O100" s="94"/>
      <c r="P100" s="2" t="s">
        <v>374</v>
      </c>
    </row>
    <row r="101" spans="1:16">
      <c r="A101" s="1">
        <f t="shared" si="2"/>
        <v>99</v>
      </c>
      <c r="B101" s="34">
        <v>40433</v>
      </c>
      <c r="C101" s="37">
        <f t="shared" si="1"/>
        <v>2010</v>
      </c>
      <c r="D101" s="2" t="s">
        <v>133</v>
      </c>
      <c r="E101" s="57"/>
      <c r="F101" s="3" t="s">
        <v>28</v>
      </c>
      <c r="G101" s="3">
        <v>1400</v>
      </c>
      <c r="H101" s="2" t="s">
        <v>138</v>
      </c>
      <c r="I101" s="3">
        <v>380</v>
      </c>
      <c r="J101" s="2">
        <v>12</v>
      </c>
      <c r="K101" s="55"/>
      <c r="M101" s="74"/>
      <c r="N101" s="97"/>
      <c r="O101" s="94"/>
      <c r="P101" s="2" t="s">
        <v>139</v>
      </c>
    </row>
    <row r="102" spans="1:16">
      <c r="A102" s="1">
        <f t="shared" si="2"/>
        <v>100</v>
      </c>
      <c r="B102" s="34">
        <v>40433</v>
      </c>
      <c r="C102" s="37">
        <f t="shared" si="1"/>
        <v>2010</v>
      </c>
      <c r="D102" s="2" t="s">
        <v>133</v>
      </c>
      <c r="E102" s="57"/>
      <c r="F102" s="3" t="s">
        <v>140</v>
      </c>
      <c r="G102" s="3">
        <v>1750</v>
      </c>
      <c r="H102" s="2" t="s">
        <v>135</v>
      </c>
      <c r="I102" s="3">
        <v>380</v>
      </c>
      <c r="J102" s="2">
        <v>50</v>
      </c>
      <c r="K102" s="55"/>
      <c r="M102" s="74"/>
      <c r="N102" s="97"/>
      <c r="O102" s="94"/>
      <c r="P102" s="2" t="s">
        <v>141</v>
      </c>
    </row>
    <row r="103" spans="1:16">
      <c r="A103" s="1">
        <f t="shared" si="2"/>
        <v>101</v>
      </c>
      <c r="B103" s="34">
        <v>40479</v>
      </c>
      <c r="C103" s="37">
        <f t="shared" si="1"/>
        <v>2010</v>
      </c>
      <c r="D103" s="2" t="s">
        <v>116</v>
      </c>
      <c r="E103" s="57"/>
      <c r="F103" s="3" t="s">
        <v>134</v>
      </c>
      <c r="G103" s="3">
        <v>1400</v>
      </c>
      <c r="H103" s="2" t="s">
        <v>135</v>
      </c>
      <c r="I103" s="3">
        <v>380</v>
      </c>
      <c r="J103" s="2">
        <v>35</v>
      </c>
      <c r="K103" s="55"/>
      <c r="M103" s="74"/>
      <c r="N103" s="97"/>
      <c r="O103" s="94"/>
      <c r="P103" s="2" t="s">
        <v>142</v>
      </c>
    </row>
    <row r="104" spans="1:16">
      <c r="A104" s="1">
        <f t="shared" si="2"/>
        <v>102</v>
      </c>
      <c r="B104" s="34">
        <v>40479</v>
      </c>
      <c r="C104" s="37">
        <f t="shared" si="1"/>
        <v>2010</v>
      </c>
      <c r="D104" s="2" t="s">
        <v>116</v>
      </c>
      <c r="E104" s="57"/>
      <c r="F104" s="3" t="s">
        <v>134</v>
      </c>
      <c r="G104" s="3">
        <v>1400</v>
      </c>
      <c r="H104" s="2" t="s">
        <v>135</v>
      </c>
      <c r="I104" s="3">
        <v>380</v>
      </c>
      <c r="J104" s="2">
        <v>15</v>
      </c>
      <c r="K104" s="55"/>
      <c r="M104" s="74"/>
      <c r="N104" s="97"/>
      <c r="O104" s="94"/>
      <c r="P104" s="2" t="s">
        <v>143</v>
      </c>
    </row>
    <row r="105" spans="1:16">
      <c r="A105" s="1">
        <f t="shared" si="2"/>
        <v>103</v>
      </c>
      <c r="B105" s="34">
        <v>40480</v>
      </c>
      <c r="C105" s="37">
        <f t="shared" si="1"/>
        <v>2010</v>
      </c>
      <c r="D105" s="2" t="s">
        <v>116</v>
      </c>
      <c r="E105" s="57"/>
      <c r="F105" s="3" t="s">
        <v>36</v>
      </c>
      <c r="G105" s="3">
        <v>1750</v>
      </c>
      <c r="H105" s="2" t="s">
        <v>37</v>
      </c>
      <c r="I105" s="3">
        <v>1120</v>
      </c>
      <c r="J105" s="2">
        <v>7</v>
      </c>
      <c r="K105" s="55"/>
      <c r="M105" s="74"/>
      <c r="N105" s="97"/>
      <c r="O105" s="94"/>
      <c r="P105" s="2" t="s">
        <v>144</v>
      </c>
    </row>
    <row r="106" spans="1:16">
      <c r="A106" s="1">
        <f t="shared" si="2"/>
        <v>104</v>
      </c>
      <c r="B106" s="34">
        <v>40480</v>
      </c>
      <c r="C106" s="37">
        <f t="shared" si="1"/>
        <v>2010</v>
      </c>
      <c r="D106" s="2" t="s">
        <v>116</v>
      </c>
      <c r="E106" s="57"/>
      <c r="F106" s="3" t="s">
        <v>36</v>
      </c>
      <c r="G106" s="3">
        <v>1750</v>
      </c>
      <c r="H106" s="2" t="s">
        <v>37</v>
      </c>
      <c r="I106" s="3">
        <v>1120</v>
      </c>
      <c r="J106" s="2">
        <v>7</v>
      </c>
      <c r="K106" s="55"/>
      <c r="M106" s="74"/>
      <c r="N106" s="97"/>
      <c r="O106" s="94"/>
      <c r="P106" s="2" t="s">
        <v>145</v>
      </c>
    </row>
    <row r="107" spans="1:16">
      <c r="A107" s="1">
        <f t="shared" si="2"/>
        <v>105</v>
      </c>
      <c r="B107" s="34">
        <v>40488</v>
      </c>
      <c r="C107" s="37">
        <f t="shared" si="1"/>
        <v>2010</v>
      </c>
      <c r="D107" s="2" t="s">
        <v>116</v>
      </c>
      <c r="E107" s="57"/>
      <c r="F107" s="3" t="s">
        <v>36</v>
      </c>
      <c r="G107" s="3">
        <v>1750</v>
      </c>
      <c r="H107" s="2" t="s">
        <v>37</v>
      </c>
      <c r="I107" s="3">
        <v>1120</v>
      </c>
      <c r="J107" s="2">
        <v>7</v>
      </c>
      <c r="K107" s="55"/>
      <c r="M107" s="74"/>
      <c r="N107" s="97"/>
      <c r="O107" s="94"/>
    </row>
    <row r="108" spans="1:16">
      <c r="A108" s="1">
        <f t="shared" si="2"/>
        <v>106</v>
      </c>
      <c r="B108" s="34">
        <v>40488</v>
      </c>
      <c r="C108" s="37">
        <f t="shared" si="1"/>
        <v>2010</v>
      </c>
      <c r="D108" s="2" t="s">
        <v>116</v>
      </c>
      <c r="E108" s="57"/>
      <c r="F108" s="3" t="s">
        <v>36</v>
      </c>
      <c r="G108" s="3">
        <v>1750</v>
      </c>
      <c r="H108" s="2" t="s">
        <v>37</v>
      </c>
      <c r="I108" s="3">
        <v>1120</v>
      </c>
      <c r="J108" s="2">
        <v>7</v>
      </c>
      <c r="K108" s="55"/>
      <c r="M108" s="74"/>
      <c r="N108" s="97"/>
      <c r="O108" s="94"/>
    </row>
    <row r="109" spans="1:16">
      <c r="A109" s="1">
        <f t="shared" si="2"/>
        <v>107</v>
      </c>
      <c r="B109" s="34">
        <v>40488</v>
      </c>
      <c r="C109" s="37">
        <f t="shared" si="1"/>
        <v>2010</v>
      </c>
      <c r="D109" s="2" t="s">
        <v>116</v>
      </c>
      <c r="E109" s="57"/>
      <c r="F109" s="3" t="s">
        <v>36</v>
      </c>
      <c r="G109" s="3">
        <v>1750</v>
      </c>
      <c r="H109" s="2" t="s">
        <v>37</v>
      </c>
      <c r="I109" s="3">
        <v>1120</v>
      </c>
      <c r="J109" s="2">
        <v>7</v>
      </c>
      <c r="K109" s="55"/>
      <c r="M109" s="74"/>
      <c r="N109" s="97"/>
      <c r="O109" s="94"/>
    </row>
    <row r="110" spans="1:16">
      <c r="A110" s="1">
        <f t="shared" si="2"/>
        <v>108</v>
      </c>
      <c r="B110" s="34">
        <v>40517</v>
      </c>
      <c r="C110" s="37">
        <f t="shared" si="1"/>
        <v>2010</v>
      </c>
      <c r="D110" s="2" t="s">
        <v>116</v>
      </c>
      <c r="E110" s="57"/>
      <c r="F110" s="3" t="s">
        <v>109</v>
      </c>
      <c r="G110" s="3">
        <v>2040</v>
      </c>
      <c r="H110" s="2" t="s">
        <v>13</v>
      </c>
      <c r="I110" s="3">
        <v>1270</v>
      </c>
      <c r="J110" s="2">
        <v>10</v>
      </c>
      <c r="K110" s="55"/>
      <c r="M110" s="74"/>
      <c r="N110" s="97"/>
      <c r="O110" s="94"/>
      <c r="P110" s="2" t="s">
        <v>146</v>
      </c>
    </row>
    <row r="111" spans="1:16">
      <c r="A111" s="1">
        <f t="shared" si="2"/>
        <v>109</v>
      </c>
      <c r="B111" s="34">
        <v>40517</v>
      </c>
      <c r="C111" s="37">
        <f t="shared" si="1"/>
        <v>2010</v>
      </c>
      <c r="D111" s="2" t="s">
        <v>116</v>
      </c>
      <c r="E111" s="57"/>
      <c r="F111" s="3" t="s">
        <v>109</v>
      </c>
      <c r="G111" s="3">
        <v>2040</v>
      </c>
      <c r="H111" s="2" t="s">
        <v>147</v>
      </c>
      <c r="I111" s="3">
        <v>1270</v>
      </c>
      <c r="J111" s="2">
        <v>10</v>
      </c>
      <c r="K111" s="55"/>
      <c r="M111" s="74"/>
      <c r="N111" s="97"/>
      <c r="O111" s="94"/>
      <c r="P111" s="2" t="s">
        <v>148</v>
      </c>
    </row>
    <row r="112" spans="1:16">
      <c r="A112" s="1">
        <f t="shared" si="2"/>
        <v>110</v>
      </c>
      <c r="B112" s="34">
        <v>40517</v>
      </c>
      <c r="C112" s="37">
        <f t="shared" si="1"/>
        <v>2010</v>
      </c>
      <c r="D112" s="2" t="s">
        <v>116</v>
      </c>
      <c r="E112" s="57"/>
      <c r="F112" s="3" t="s">
        <v>109</v>
      </c>
      <c r="G112" s="3">
        <v>2040</v>
      </c>
      <c r="H112" s="2" t="s">
        <v>13</v>
      </c>
      <c r="I112" s="3">
        <v>1270</v>
      </c>
      <c r="J112" s="2">
        <v>10</v>
      </c>
      <c r="K112" s="55"/>
      <c r="M112" s="74"/>
      <c r="N112" s="97"/>
      <c r="O112" s="94"/>
      <c r="P112" s="2" t="s">
        <v>149</v>
      </c>
    </row>
    <row r="113" spans="1:16">
      <c r="A113" s="1">
        <f t="shared" si="2"/>
        <v>111</v>
      </c>
      <c r="B113" s="34">
        <v>40538</v>
      </c>
      <c r="C113" s="37">
        <f t="shared" si="1"/>
        <v>2010</v>
      </c>
      <c r="D113" s="2" t="s">
        <v>43</v>
      </c>
      <c r="E113" s="57"/>
      <c r="F113" s="3" t="s">
        <v>137</v>
      </c>
      <c r="G113" s="3">
        <v>1637</v>
      </c>
      <c r="H113" s="2" t="s">
        <v>150</v>
      </c>
      <c r="I113" s="3">
        <v>890</v>
      </c>
      <c r="J113" s="2">
        <v>7</v>
      </c>
      <c r="K113" s="55"/>
      <c r="M113" s="74"/>
      <c r="N113" s="97"/>
      <c r="O113" s="94"/>
      <c r="P113" s="2" t="s">
        <v>151</v>
      </c>
    </row>
    <row r="114" spans="1:16">
      <c r="A114" s="1">
        <f t="shared" si="2"/>
        <v>112</v>
      </c>
      <c r="B114" s="34">
        <v>40541</v>
      </c>
      <c r="C114" s="37">
        <f t="shared" si="1"/>
        <v>2010</v>
      </c>
      <c r="D114" s="2" t="s">
        <v>43</v>
      </c>
      <c r="E114" s="57"/>
      <c r="F114" s="3" t="s">
        <v>60</v>
      </c>
      <c r="G114" s="3">
        <v>2040</v>
      </c>
      <c r="H114" s="2" t="s">
        <v>147</v>
      </c>
      <c r="I114" s="3">
        <v>1270</v>
      </c>
      <c r="J114" s="2">
        <v>9</v>
      </c>
      <c r="K114" s="55"/>
      <c r="M114" s="74"/>
      <c r="N114" s="97"/>
      <c r="O114" s="94"/>
    </row>
    <row r="115" spans="1:16">
      <c r="A115" s="1">
        <f t="shared" si="2"/>
        <v>113</v>
      </c>
      <c r="B115" s="34">
        <v>40541</v>
      </c>
      <c r="C115" s="37">
        <f t="shared" si="1"/>
        <v>2010</v>
      </c>
      <c r="D115" s="2" t="s">
        <v>43</v>
      </c>
      <c r="E115" s="57"/>
      <c r="F115" s="3" t="s">
        <v>60</v>
      </c>
      <c r="G115" s="3">
        <v>2040</v>
      </c>
      <c r="H115" s="2" t="s">
        <v>147</v>
      </c>
      <c r="I115" s="3">
        <v>1270</v>
      </c>
      <c r="J115" s="2">
        <v>7</v>
      </c>
      <c r="K115" s="55"/>
      <c r="M115" s="74"/>
      <c r="N115" s="97"/>
      <c r="O115" s="94"/>
    </row>
    <row r="116" spans="1:16">
      <c r="A116" s="49">
        <f t="shared" si="2"/>
        <v>114</v>
      </c>
      <c r="B116" s="50">
        <v>40541</v>
      </c>
      <c r="C116" s="51">
        <f t="shared" si="1"/>
        <v>2010</v>
      </c>
      <c r="D116" s="52" t="s">
        <v>43</v>
      </c>
      <c r="E116" s="58"/>
      <c r="F116" s="53" t="s">
        <v>60</v>
      </c>
      <c r="G116" s="53">
        <v>2040</v>
      </c>
      <c r="H116" s="52" t="s">
        <v>152</v>
      </c>
      <c r="I116" s="53">
        <v>400</v>
      </c>
      <c r="J116" s="52">
        <v>19</v>
      </c>
      <c r="K116" s="56"/>
      <c r="L116" s="54"/>
      <c r="M116" s="74"/>
      <c r="N116" s="97"/>
      <c r="O116" s="94"/>
      <c r="P116" s="2" t="s">
        <v>153</v>
      </c>
    </row>
    <row r="117" spans="1:16">
      <c r="A117" s="1">
        <f t="shared" si="2"/>
        <v>115</v>
      </c>
      <c r="B117" s="34">
        <v>40544</v>
      </c>
      <c r="C117" s="37">
        <f t="shared" si="1"/>
        <v>2011</v>
      </c>
      <c r="D117" s="2" t="s">
        <v>43</v>
      </c>
      <c r="E117" s="57"/>
      <c r="F117" s="3" t="s">
        <v>60</v>
      </c>
      <c r="G117" s="3">
        <v>2040</v>
      </c>
      <c r="H117" s="2" t="s">
        <v>147</v>
      </c>
      <c r="I117" s="3">
        <v>1270</v>
      </c>
      <c r="J117" s="2">
        <v>7</v>
      </c>
      <c r="K117" s="55"/>
      <c r="M117" s="74"/>
      <c r="N117" s="97"/>
      <c r="O117" s="94"/>
      <c r="P117" s="2" t="s">
        <v>154</v>
      </c>
    </row>
    <row r="118" spans="1:16">
      <c r="A118" s="1">
        <f t="shared" si="2"/>
        <v>116</v>
      </c>
      <c r="B118" s="34">
        <v>40544</v>
      </c>
      <c r="C118" s="37">
        <f t="shared" si="1"/>
        <v>2011</v>
      </c>
      <c r="D118" s="2" t="s">
        <v>43</v>
      </c>
      <c r="E118" s="57"/>
      <c r="F118" s="3" t="s">
        <v>60</v>
      </c>
      <c r="G118" s="3">
        <v>2040</v>
      </c>
      <c r="H118" s="2" t="s">
        <v>155</v>
      </c>
      <c r="I118" s="3">
        <v>400</v>
      </c>
      <c r="J118" s="2">
        <v>22</v>
      </c>
      <c r="K118" s="55"/>
      <c r="M118" s="74"/>
      <c r="N118" s="97"/>
      <c r="O118" s="94"/>
      <c r="P118" s="2" t="s">
        <v>156</v>
      </c>
    </row>
    <row r="119" spans="1:16">
      <c r="A119" s="1">
        <f t="shared" si="2"/>
        <v>117</v>
      </c>
      <c r="B119" s="34">
        <v>40544</v>
      </c>
      <c r="C119" s="37">
        <f t="shared" si="1"/>
        <v>2011</v>
      </c>
      <c r="D119" s="2" t="s">
        <v>43</v>
      </c>
      <c r="E119" s="57"/>
      <c r="F119" s="3" t="s">
        <v>60</v>
      </c>
      <c r="G119" s="3">
        <v>2040</v>
      </c>
      <c r="H119" s="2" t="s">
        <v>147</v>
      </c>
      <c r="I119" s="3">
        <v>1270</v>
      </c>
      <c r="J119" s="2">
        <v>8</v>
      </c>
      <c r="K119" s="55"/>
      <c r="M119" s="74"/>
      <c r="N119" s="97"/>
      <c r="O119" s="94"/>
      <c r="P119" s="2" t="s">
        <v>157</v>
      </c>
    </row>
    <row r="120" spans="1:16">
      <c r="A120" s="1">
        <v>118</v>
      </c>
      <c r="B120" s="34">
        <v>40559</v>
      </c>
      <c r="C120" s="37">
        <f t="shared" si="1"/>
        <v>2011</v>
      </c>
      <c r="D120" s="2" t="s">
        <v>43</v>
      </c>
      <c r="E120" s="57"/>
      <c r="F120" s="3" t="s">
        <v>28</v>
      </c>
      <c r="G120" s="3">
        <v>1400</v>
      </c>
      <c r="H120" s="2" t="s">
        <v>29</v>
      </c>
      <c r="I120" s="3">
        <v>380</v>
      </c>
      <c r="J120" s="2">
        <v>13</v>
      </c>
      <c r="K120" s="55"/>
      <c r="M120" s="74"/>
      <c r="N120" s="97"/>
      <c r="O120" s="94"/>
      <c r="P120" s="2" t="s">
        <v>158</v>
      </c>
    </row>
    <row r="121" spans="1:16">
      <c r="A121" s="1">
        <f t="shared" ref="A121:A184" si="3">IF(COUNTA(B121)=1, (A120+1), "")</f>
        <v>119</v>
      </c>
      <c r="B121" s="34">
        <v>40571</v>
      </c>
      <c r="C121" s="37">
        <f t="shared" si="1"/>
        <v>2011</v>
      </c>
      <c r="D121" s="2" t="s">
        <v>43</v>
      </c>
      <c r="E121" s="57"/>
      <c r="F121" s="3" t="s">
        <v>159</v>
      </c>
      <c r="G121" s="3">
        <v>2170</v>
      </c>
      <c r="H121" s="2" t="s">
        <v>160</v>
      </c>
      <c r="I121" s="3">
        <v>860</v>
      </c>
      <c r="J121" s="2">
        <v>94</v>
      </c>
      <c r="K121" s="55"/>
      <c r="L121" s="8" t="s">
        <v>188</v>
      </c>
      <c r="M121" s="74">
        <v>10.54</v>
      </c>
      <c r="N121" s="97"/>
      <c r="O121" s="94"/>
      <c r="P121" s="2" t="s">
        <v>161</v>
      </c>
    </row>
    <row r="122" spans="1:16">
      <c r="A122" s="1">
        <f t="shared" si="3"/>
        <v>120</v>
      </c>
      <c r="B122" s="34">
        <v>40572</v>
      </c>
      <c r="C122" s="37">
        <f t="shared" si="1"/>
        <v>2011</v>
      </c>
      <c r="D122" s="2" t="s">
        <v>43</v>
      </c>
      <c r="E122" s="57"/>
      <c r="F122" s="3" t="s">
        <v>159</v>
      </c>
      <c r="G122" s="3">
        <v>2170</v>
      </c>
      <c r="H122" s="2" t="s">
        <v>160</v>
      </c>
      <c r="I122" s="3">
        <v>860</v>
      </c>
      <c r="J122" s="2">
        <v>80</v>
      </c>
      <c r="K122" s="55"/>
      <c r="M122" s="74"/>
      <c r="N122" s="97"/>
      <c r="O122" s="94"/>
      <c r="P122" s="2" t="s">
        <v>162</v>
      </c>
    </row>
    <row r="123" spans="1:16">
      <c r="A123" s="1">
        <f t="shared" si="3"/>
        <v>121</v>
      </c>
      <c r="B123" s="34">
        <v>40578</v>
      </c>
      <c r="C123" s="37">
        <f t="shared" si="1"/>
        <v>2011</v>
      </c>
      <c r="D123" s="2" t="s">
        <v>43</v>
      </c>
      <c r="E123" s="57"/>
      <c r="F123" s="3" t="s">
        <v>60</v>
      </c>
      <c r="G123" s="3">
        <v>2040</v>
      </c>
      <c r="H123" s="2" t="s">
        <v>155</v>
      </c>
      <c r="I123" s="3">
        <v>400</v>
      </c>
      <c r="J123" s="2">
        <v>28</v>
      </c>
      <c r="K123" s="55"/>
      <c r="M123" s="74"/>
      <c r="N123" s="97"/>
      <c r="O123" s="94"/>
      <c r="P123" s="2" t="s">
        <v>163</v>
      </c>
    </row>
    <row r="124" spans="1:16">
      <c r="A124" s="1">
        <f t="shared" si="3"/>
        <v>122</v>
      </c>
      <c r="B124" s="34">
        <v>40578</v>
      </c>
      <c r="C124" s="37">
        <f t="shared" si="1"/>
        <v>2011</v>
      </c>
      <c r="D124" s="2" t="s">
        <v>43</v>
      </c>
      <c r="E124" s="57"/>
      <c r="F124" s="3" t="s">
        <v>60</v>
      </c>
      <c r="G124" s="3">
        <v>2040</v>
      </c>
      <c r="H124" s="2" t="s">
        <v>155</v>
      </c>
      <c r="I124" s="3">
        <v>400</v>
      </c>
      <c r="J124" s="2">
        <v>17</v>
      </c>
      <c r="K124" s="55"/>
      <c r="M124" s="74"/>
      <c r="N124" s="97"/>
      <c r="O124" s="94"/>
      <c r="P124" s="2" t="s">
        <v>164</v>
      </c>
    </row>
    <row r="125" spans="1:16">
      <c r="A125" s="1">
        <f t="shared" si="3"/>
        <v>123</v>
      </c>
      <c r="B125" s="34">
        <v>40579</v>
      </c>
      <c r="C125" s="37">
        <f t="shared" si="1"/>
        <v>2011</v>
      </c>
      <c r="D125" s="2" t="s">
        <v>43</v>
      </c>
      <c r="E125" s="57"/>
      <c r="F125" s="3" t="s">
        <v>60</v>
      </c>
      <c r="G125" s="3">
        <v>2040</v>
      </c>
      <c r="H125" s="2" t="s">
        <v>147</v>
      </c>
      <c r="I125" s="3">
        <v>1270</v>
      </c>
      <c r="J125" s="2">
        <v>14</v>
      </c>
      <c r="K125" s="55"/>
      <c r="M125" s="74"/>
      <c r="N125" s="97"/>
      <c r="O125" s="94"/>
      <c r="P125" s="2" t="s">
        <v>165</v>
      </c>
    </row>
    <row r="126" spans="1:16">
      <c r="A126" s="1">
        <f t="shared" si="3"/>
        <v>124</v>
      </c>
      <c r="B126" s="34">
        <v>40579</v>
      </c>
      <c r="C126" s="37">
        <f t="shared" si="1"/>
        <v>2011</v>
      </c>
      <c r="D126" s="2" t="s">
        <v>43</v>
      </c>
      <c r="E126" s="57"/>
      <c r="F126" s="3" t="s">
        <v>60</v>
      </c>
      <c r="G126" s="3">
        <v>2040</v>
      </c>
      <c r="H126" s="2" t="s">
        <v>147</v>
      </c>
      <c r="I126" s="3">
        <v>1270</v>
      </c>
      <c r="J126" s="2">
        <v>22</v>
      </c>
      <c r="K126" s="55"/>
      <c r="M126" s="74"/>
      <c r="N126" s="97"/>
      <c r="O126" s="94"/>
      <c r="P126" s="2" t="s">
        <v>166</v>
      </c>
    </row>
    <row r="127" spans="1:16">
      <c r="A127" s="1">
        <f t="shared" si="3"/>
        <v>125</v>
      </c>
      <c r="B127" s="34">
        <v>40579</v>
      </c>
      <c r="C127" s="37">
        <f t="shared" si="1"/>
        <v>2011</v>
      </c>
      <c r="D127" s="2" t="s">
        <v>43</v>
      </c>
      <c r="E127" s="57"/>
      <c r="F127" s="3" t="s">
        <v>60</v>
      </c>
      <c r="G127" s="3">
        <v>2040</v>
      </c>
      <c r="H127" s="2" t="s">
        <v>147</v>
      </c>
      <c r="I127" s="3">
        <v>1270</v>
      </c>
      <c r="J127" s="2">
        <v>27</v>
      </c>
      <c r="K127" s="55"/>
      <c r="M127" s="74"/>
      <c r="N127" s="97"/>
      <c r="O127" s="94"/>
      <c r="P127" s="2" t="s">
        <v>167</v>
      </c>
    </row>
    <row r="128" spans="1:16">
      <c r="A128" s="1">
        <f t="shared" si="3"/>
        <v>126</v>
      </c>
      <c r="B128" s="34">
        <v>40582</v>
      </c>
      <c r="C128" s="37">
        <f t="shared" si="1"/>
        <v>2011</v>
      </c>
      <c r="D128" s="2" t="s">
        <v>43</v>
      </c>
      <c r="E128" s="57"/>
      <c r="F128" s="3" t="s">
        <v>168</v>
      </c>
      <c r="G128" s="3">
        <v>2675</v>
      </c>
      <c r="H128" s="2" t="s">
        <v>160</v>
      </c>
      <c r="I128" s="3">
        <v>900</v>
      </c>
      <c r="J128" s="2">
        <v>38</v>
      </c>
      <c r="K128" s="55"/>
      <c r="M128" s="74"/>
      <c r="N128" s="97"/>
      <c r="O128" s="94"/>
      <c r="P128" s="2" t="s">
        <v>169</v>
      </c>
    </row>
    <row r="129" spans="1:16">
      <c r="A129" s="1">
        <f t="shared" si="3"/>
        <v>127</v>
      </c>
      <c r="B129" s="34">
        <v>40582</v>
      </c>
      <c r="C129" s="37">
        <f t="shared" si="1"/>
        <v>2011</v>
      </c>
      <c r="D129" s="2" t="s">
        <v>43</v>
      </c>
      <c r="E129" s="57"/>
      <c r="F129" s="3" t="s">
        <v>168</v>
      </c>
      <c r="G129" s="3">
        <v>2675</v>
      </c>
      <c r="H129" s="2" t="s">
        <v>160</v>
      </c>
      <c r="I129" s="3">
        <v>900</v>
      </c>
      <c r="J129" s="2">
        <v>123</v>
      </c>
      <c r="K129" s="55"/>
      <c r="L129" s="8" t="s">
        <v>189</v>
      </c>
      <c r="M129" s="74">
        <v>12.15</v>
      </c>
      <c r="N129" s="97"/>
      <c r="O129" s="94"/>
      <c r="P129" s="2" t="s">
        <v>170</v>
      </c>
    </row>
    <row r="130" spans="1:16">
      <c r="A130" s="1">
        <f t="shared" si="3"/>
        <v>128</v>
      </c>
      <c r="B130" s="34">
        <v>40584</v>
      </c>
      <c r="C130" s="37">
        <f t="shared" si="1"/>
        <v>2011</v>
      </c>
      <c r="D130" s="2" t="s">
        <v>43</v>
      </c>
      <c r="E130" s="57"/>
      <c r="F130" s="3" t="s">
        <v>60</v>
      </c>
      <c r="G130" s="3">
        <v>2040</v>
      </c>
      <c r="H130" s="2" t="s">
        <v>155</v>
      </c>
      <c r="I130" s="3">
        <v>400</v>
      </c>
      <c r="J130" s="2">
        <v>30</v>
      </c>
      <c r="K130" s="55"/>
      <c r="M130" s="74"/>
      <c r="N130" s="97"/>
      <c r="O130" s="94"/>
      <c r="P130" s="2" t="s">
        <v>171</v>
      </c>
    </row>
    <row r="131" spans="1:16">
      <c r="A131" s="1">
        <f t="shared" si="3"/>
        <v>129</v>
      </c>
      <c r="B131" s="34">
        <v>40584</v>
      </c>
      <c r="C131" s="37">
        <f t="shared" si="1"/>
        <v>2011</v>
      </c>
      <c r="D131" s="2" t="s">
        <v>43</v>
      </c>
      <c r="E131" s="57"/>
      <c r="F131" s="3" t="s">
        <v>180</v>
      </c>
      <c r="G131" s="3">
        <v>1752</v>
      </c>
      <c r="H131" s="2" t="s">
        <v>172</v>
      </c>
      <c r="I131" s="3">
        <v>390</v>
      </c>
      <c r="J131" s="2">
        <v>72</v>
      </c>
      <c r="K131" s="55"/>
      <c r="L131" s="8" t="s">
        <v>190</v>
      </c>
      <c r="M131" s="74">
        <v>15.92</v>
      </c>
      <c r="N131" s="97"/>
      <c r="O131" s="94"/>
      <c r="P131" s="2" t="s">
        <v>173</v>
      </c>
    </row>
    <row r="132" spans="1:16">
      <c r="A132" s="1">
        <f t="shared" ref="A132:A133" si="4">IF(COUNTA(B132)=1, (A131+1), "")</f>
        <v>130</v>
      </c>
      <c r="B132" s="34">
        <v>40586</v>
      </c>
      <c r="C132" s="37">
        <f t="shared" ref="C132:C175" si="5">YEAR(B132)</f>
        <v>2011</v>
      </c>
      <c r="D132" s="2" t="s">
        <v>43</v>
      </c>
      <c r="E132" s="57"/>
      <c r="F132" s="3" t="s">
        <v>60</v>
      </c>
      <c r="G132" s="3">
        <v>2040</v>
      </c>
      <c r="H132" s="2" t="s">
        <v>147</v>
      </c>
      <c r="I132" s="3">
        <v>1270</v>
      </c>
      <c r="J132" s="2">
        <v>22</v>
      </c>
      <c r="K132" s="55"/>
      <c r="M132" s="74"/>
      <c r="N132" s="97"/>
      <c r="O132" s="94"/>
      <c r="P132" s="2" t="s">
        <v>191</v>
      </c>
    </row>
    <row r="133" spans="1:16">
      <c r="A133" s="1">
        <f t="shared" si="4"/>
        <v>131</v>
      </c>
      <c r="B133" s="34">
        <v>40586</v>
      </c>
      <c r="C133" s="37">
        <f t="shared" si="5"/>
        <v>2011</v>
      </c>
      <c r="D133" s="2" t="s">
        <v>43</v>
      </c>
      <c r="E133" s="57"/>
      <c r="F133" s="3" t="s">
        <v>60</v>
      </c>
      <c r="G133" s="3">
        <v>2040</v>
      </c>
      <c r="H133" s="2" t="s">
        <v>147</v>
      </c>
      <c r="I133" s="3">
        <v>1270</v>
      </c>
      <c r="J133" s="2">
        <v>48</v>
      </c>
      <c r="K133" s="55"/>
      <c r="M133" s="74"/>
      <c r="N133" s="97"/>
      <c r="O133" s="94"/>
      <c r="P133" s="2" t="s">
        <v>192</v>
      </c>
    </row>
    <row r="134" spans="1:16">
      <c r="A134" s="1">
        <f t="shared" ref="A134" si="6">IF(COUNTA(B134)=1, (A133+1), "")</f>
        <v>132</v>
      </c>
      <c r="B134" s="34">
        <v>40586</v>
      </c>
      <c r="C134" s="37">
        <f t="shared" si="5"/>
        <v>2011</v>
      </c>
      <c r="D134" s="2" t="s">
        <v>43</v>
      </c>
      <c r="E134" s="57"/>
      <c r="F134" s="3" t="s">
        <v>60</v>
      </c>
      <c r="G134" s="3">
        <v>2040</v>
      </c>
      <c r="H134" s="2" t="s">
        <v>155</v>
      </c>
      <c r="I134" s="3">
        <v>400</v>
      </c>
      <c r="J134" s="2">
        <v>25</v>
      </c>
      <c r="K134" s="55"/>
      <c r="M134" s="74"/>
      <c r="N134" s="97"/>
      <c r="O134" s="94"/>
      <c r="P134" s="2" t="s">
        <v>193</v>
      </c>
    </row>
    <row r="135" spans="1:16">
      <c r="A135" s="1">
        <f t="shared" si="3"/>
        <v>133</v>
      </c>
      <c r="B135" s="34">
        <v>40591</v>
      </c>
      <c r="C135" s="37">
        <f t="shared" si="5"/>
        <v>2011</v>
      </c>
      <c r="D135" s="2" t="s">
        <v>43</v>
      </c>
      <c r="E135" s="57"/>
      <c r="F135" s="3" t="s">
        <v>60</v>
      </c>
      <c r="G135" s="3">
        <v>2040</v>
      </c>
      <c r="H135" s="2" t="s">
        <v>194</v>
      </c>
      <c r="I135" s="3">
        <v>1270</v>
      </c>
      <c r="J135" s="2">
        <v>18</v>
      </c>
      <c r="K135" s="55"/>
      <c r="M135" s="74"/>
      <c r="N135" s="97"/>
      <c r="O135" s="94"/>
      <c r="P135" s="2" t="s">
        <v>196</v>
      </c>
    </row>
    <row r="136" spans="1:16">
      <c r="A136" s="1">
        <f t="shared" si="3"/>
        <v>134</v>
      </c>
      <c r="B136" s="34">
        <v>40591</v>
      </c>
      <c r="C136" s="37">
        <f t="shared" si="5"/>
        <v>2011</v>
      </c>
      <c r="D136" s="2" t="s">
        <v>43</v>
      </c>
      <c r="E136" s="57"/>
      <c r="F136" s="3" t="s">
        <v>60</v>
      </c>
      <c r="G136" s="3">
        <v>2040</v>
      </c>
      <c r="H136" s="2" t="s">
        <v>194</v>
      </c>
      <c r="I136" s="3">
        <v>1270</v>
      </c>
      <c r="J136" s="2">
        <v>10</v>
      </c>
      <c r="K136" s="55"/>
      <c r="M136" s="74"/>
      <c r="N136" s="97"/>
      <c r="O136" s="94"/>
      <c r="P136" s="2" t="s">
        <v>197</v>
      </c>
    </row>
    <row r="137" spans="1:16">
      <c r="A137" s="1">
        <f t="shared" si="3"/>
        <v>135</v>
      </c>
      <c r="B137" s="34">
        <v>40591</v>
      </c>
      <c r="C137" s="37">
        <f t="shared" si="5"/>
        <v>2011</v>
      </c>
      <c r="D137" s="2" t="s">
        <v>43</v>
      </c>
      <c r="E137" s="57"/>
      <c r="F137" s="3" t="s">
        <v>60</v>
      </c>
      <c r="G137" s="3">
        <v>2040</v>
      </c>
      <c r="H137" s="2" t="s">
        <v>152</v>
      </c>
      <c r="I137" s="3">
        <v>400</v>
      </c>
      <c r="J137" s="2">
        <v>15</v>
      </c>
      <c r="K137" s="55"/>
      <c r="L137" s="8" t="s">
        <v>240</v>
      </c>
      <c r="M137" s="74"/>
      <c r="N137" s="97"/>
      <c r="O137" s="94"/>
      <c r="P137" s="2" t="s">
        <v>195</v>
      </c>
    </row>
    <row r="138" spans="1:16">
      <c r="A138" s="1">
        <f t="shared" si="3"/>
        <v>136</v>
      </c>
      <c r="B138" s="34">
        <v>40614</v>
      </c>
      <c r="C138" s="37">
        <f t="shared" si="5"/>
        <v>2011</v>
      </c>
      <c r="D138" s="2" t="s">
        <v>343</v>
      </c>
      <c r="E138" s="57"/>
      <c r="F138" s="3" t="s">
        <v>178</v>
      </c>
      <c r="G138" s="3">
        <v>1180</v>
      </c>
      <c r="H138" s="2" t="s">
        <v>198</v>
      </c>
      <c r="I138" s="3">
        <v>550</v>
      </c>
      <c r="J138" s="2">
        <v>10</v>
      </c>
      <c r="K138" s="55"/>
      <c r="L138" s="2"/>
      <c r="M138" s="74"/>
      <c r="N138" s="97"/>
      <c r="O138" s="94"/>
      <c r="P138" s="2" t="s">
        <v>204</v>
      </c>
    </row>
    <row r="139" spans="1:16">
      <c r="A139" s="1">
        <f t="shared" si="3"/>
        <v>137</v>
      </c>
      <c r="B139" s="34">
        <v>40614</v>
      </c>
      <c r="C139" s="37">
        <f t="shared" si="5"/>
        <v>2011</v>
      </c>
      <c r="D139" s="2" t="s">
        <v>43</v>
      </c>
      <c r="E139" s="57"/>
      <c r="F139" s="3" t="s">
        <v>178</v>
      </c>
      <c r="G139" s="3">
        <v>1180</v>
      </c>
      <c r="H139" s="2" t="s">
        <v>198</v>
      </c>
      <c r="I139" s="3">
        <v>550</v>
      </c>
      <c r="J139" s="2">
        <v>10</v>
      </c>
      <c r="K139" s="55"/>
      <c r="L139" s="2"/>
      <c r="M139" s="74"/>
      <c r="N139" s="97"/>
      <c r="O139" s="94"/>
      <c r="P139" s="2" t="s">
        <v>205</v>
      </c>
    </row>
    <row r="140" spans="1:16">
      <c r="A140" s="1">
        <f t="shared" si="3"/>
        <v>138</v>
      </c>
      <c r="B140" s="34">
        <v>40615</v>
      </c>
      <c r="C140" s="37">
        <f t="shared" si="5"/>
        <v>2011</v>
      </c>
      <c r="D140" s="2" t="s">
        <v>43</v>
      </c>
      <c r="E140" s="57"/>
      <c r="F140" s="3" t="s">
        <v>178</v>
      </c>
      <c r="G140" s="3">
        <v>1180</v>
      </c>
      <c r="H140" s="2" t="s">
        <v>198</v>
      </c>
      <c r="I140" s="3">
        <v>550</v>
      </c>
      <c r="J140" s="2">
        <v>10</v>
      </c>
      <c r="K140" s="55"/>
      <c r="L140" s="2"/>
      <c r="M140" s="74"/>
      <c r="N140" s="97"/>
      <c r="O140" s="94"/>
      <c r="P140" s="2" t="s">
        <v>206</v>
      </c>
    </row>
    <row r="141" spans="1:16">
      <c r="A141" s="1">
        <f t="shared" si="3"/>
        <v>139</v>
      </c>
      <c r="B141" s="34">
        <v>40615</v>
      </c>
      <c r="C141" s="37">
        <f t="shared" si="5"/>
        <v>2011</v>
      </c>
      <c r="D141" s="2" t="s">
        <v>43</v>
      </c>
      <c r="E141" s="57"/>
      <c r="F141" s="3" t="s">
        <v>178</v>
      </c>
      <c r="G141" s="3">
        <v>1180</v>
      </c>
      <c r="H141" s="2" t="s">
        <v>198</v>
      </c>
      <c r="I141" s="3">
        <v>550</v>
      </c>
      <c r="J141" s="2">
        <v>10</v>
      </c>
      <c r="K141" s="55"/>
      <c r="L141" s="2"/>
      <c r="M141" s="74"/>
      <c r="N141" s="97"/>
      <c r="O141" s="94"/>
      <c r="P141" s="2" t="s">
        <v>207</v>
      </c>
    </row>
    <row r="142" spans="1:16">
      <c r="A142" s="1">
        <f t="shared" si="3"/>
        <v>140</v>
      </c>
      <c r="B142" s="34">
        <v>40635</v>
      </c>
      <c r="C142" s="37">
        <f t="shared" si="5"/>
        <v>2011</v>
      </c>
      <c r="D142" s="2" t="s">
        <v>43</v>
      </c>
      <c r="E142" s="57"/>
      <c r="F142" s="3" t="s">
        <v>179</v>
      </c>
      <c r="G142" s="3">
        <v>700</v>
      </c>
      <c r="H142" s="2" t="s">
        <v>54</v>
      </c>
      <c r="I142" s="3">
        <v>1</v>
      </c>
      <c r="J142" s="2">
        <v>17</v>
      </c>
      <c r="K142" s="55"/>
      <c r="L142" s="2"/>
      <c r="M142" s="74"/>
      <c r="N142" s="97"/>
      <c r="O142" s="94"/>
      <c r="P142" s="2" t="s">
        <v>208</v>
      </c>
    </row>
    <row r="143" spans="1:16">
      <c r="A143" s="1">
        <f t="shared" si="3"/>
        <v>141</v>
      </c>
      <c r="B143" s="34">
        <v>40635</v>
      </c>
      <c r="C143" s="37">
        <f t="shared" si="5"/>
        <v>2011</v>
      </c>
      <c r="D143" s="2" t="s">
        <v>43</v>
      </c>
      <c r="E143" s="57"/>
      <c r="F143" s="3" t="s">
        <v>179</v>
      </c>
      <c r="G143" s="3">
        <v>700</v>
      </c>
      <c r="H143" s="2" t="s">
        <v>54</v>
      </c>
      <c r="I143" s="3">
        <v>1</v>
      </c>
      <c r="J143" s="2">
        <v>25</v>
      </c>
      <c r="K143" s="55"/>
      <c r="L143" s="2"/>
      <c r="M143" s="74"/>
      <c r="N143" s="97"/>
      <c r="O143" s="94"/>
      <c r="P143" s="2" t="s">
        <v>209</v>
      </c>
    </row>
    <row r="144" spans="1:16">
      <c r="A144" s="1">
        <f t="shared" si="3"/>
        <v>142</v>
      </c>
      <c r="B144" s="34">
        <v>40635</v>
      </c>
      <c r="C144" s="37">
        <f t="shared" si="5"/>
        <v>2011</v>
      </c>
      <c r="D144" s="2" t="s">
        <v>43</v>
      </c>
      <c r="E144" s="57"/>
      <c r="F144" s="3" t="s">
        <v>179</v>
      </c>
      <c r="G144" s="3">
        <v>700</v>
      </c>
      <c r="H144" s="2" t="s">
        <v>54</v>
      </c>
      <c r="I144" s="3">
        <v>1</v>
      </c>
      <c r="J144" s="2">
        <v>35</v>
      </c>
      <c r="K144" s="55"/>
      <c r="L144" s="2"/>
      <c r="M144" s="74"/>
      <c r="N144" s="97"/>
      <c r="O144" s="94"/>
      <c r="P144" s="2" t="s">
        <v>213</v>
      </c>
    </row>
    <row r="145" spans="1:16">
      <c r="A145" s="1">
        <f t="shared" si="3"/>
        <v>143</v>
      </c>
      <c r="B145" s="34">
        <v>40636</v>
      </c>
      <c r="C145" s="37">
        <f t="shared" si="5"/>
        <v>2011</v>
      </c>
      <c r="D145" s="2" t="s">
        <v>43</v>
      </c>
      <c r="E145" s="57"/>
      <c r="F145" s="3" t="s">
        <v>179</v>
      </c>
      <c r="G145" s="3">
        <v>700</v>
      </c>
      <c r="H145" s="2" t="s">
        <v>54</v>
      </c>
      <c r="I145" s="3">
        <v>1</v>
      </c>
      <c r="J145" s="2">
        <v>22</v>
      </c>
      <c r="K145" s="55"/>
      <c r="L145" s="2"/>
      <c r="M145" s="74"/>
      <c r="N145" s="97"/>
      <c r="O145" s="94"/>
      <c r="P145" s="2" t="s">
        <v>199</v>
      </c>
    </row>
    <row r="146" spans="1:16">
      <c r="A146" s="1">
        <f t="shared" si="3"/>
        <v>144</v>
      </c>
      <c r="B146" s="34">
        <v>40636</v>
      </c>
      <c r="C146" s="37">
        <f t="shared" si="5"/>
        <v>2011</v>
      </c>
      <c r="D146" s="2" t="s">
        <v>43</v>
      </c>
      <c r="E146" s="57"/>
      <c r="F146" s="3" t="s">
        <v>200</v>
      </c>
      <c r="G146" s="3">
        <v>750</v>
      </c>
      <c r="H146" s="2" t="s">
        <v>201</v>
      </c>
      <c r="I146" s="3">
        <v>355</v>
      </c>
      <c r="J146" s="2">
        <v>25</v>
      </c>
      <c r="K146" s="55"/>
      <c r="L146" s="2"/>
      <c r="M146" s="74"/>
      <c r="N146" s="97"/>
      <c r="O146" s="94"/>
      <c r="P146" s="2" t="s">
        <v>210</v>
      </c>
    </row>
    <row r="147" spans="1:16">
      <c r="A147" s="1">
        <f t="shared" si="3"/>
        <v>145</v>
      </c>
      <c r="B147" s="34">
        <v>40636</v>
      </c>
      <c r="C147" s="37">
        <f t="shared" si="5"/>
        <v>2011</v>
      </c>
      <c r="D147" s="2" t="s">
        <v>43</v>
      </c>
      <c r="E147" s="57"/>
      <c r="F147" s="3" t="s">
        <v>200</v>
      </c>
      <c r="G147" s="3">
        <v>750</v>
      </c>
      <c r="H147" s="2" t="s">
        <v>201</v>
      </c>
      <c r="I147" s="3">
        <v>355</v>
      </c>
      <c r="J147" s="2">
        <v>35</v>
      </c>
      <c r="K147" s="55"/>
      <c r="L147" s="2"/>
      <c r="M147" s="74"/>
      <c r="N147" s="97"/>
      <c r="O147" s="94"/>
      <c r="P147" s="2" t="s">
        <v>211</v>
      </c>
    </row>
    <row r="148" spans="1:16">
      <c r="A148" s="1">
        <f t="shared" si="3"/>
        <v>146</v>
      </c>
      <c r="B148" s="34">
        <v>40649</v>
      </c>
      <c r="C148" s="37">
        <f t="shared" si="5"/>
        <v>2011</v>
      </c>
      <c r="D148" s="2" t="s">
        <v>43</v>
      </c>
      <c r="E148" s="57"/>
      <c r="F148" s="3" t="s">
        <v>202</v>
      </c>
      <c r="G148" s="3">
        <v>1400</v>
      </c>
      <c r="H148" s="2" t="s">
        <v>203</v>
      </c>
      <c r="I148" s="3">
        <v>380</v>
      </c>
      <c r="J148" s="2">
        <v>14</v>
      </c>
      <c r="K148" s="55"/>
      <c r="L148" s="2"/>
      <c r="M148" s="74"/>
      <c r="N148" s="97"/>
      <c r="O148" s="94"/>
      <c r="P148" s="2" t="s">
        <v>215</v>
      </c>
    </row>
    <row r="149" spans="1:16">
      <c r="A149" s="1">
        <f t="shared" si="3"/>
        <v>147</v>
      </c>
      <c r="B149" s="34">
        <v>40649</v>
      </c>
      <c r="C149" s="37">
        <f t="shared" si="5"/>
        <v>2011</v>
      </c>
      <c r="D149" s="2" t="s">
        <v>43</v>
      </c>
      <c r="E149" s="57"/>
      <c r="F149" s="3" t="s">
        <v>202</v>
      </c>
      <c r="G149" s="3">
        <v>1400</v>
      </c>
      <c r="H149" s="2" t="s">
        <v>203</v>
      </c>
      <c r="I149" s="3">
        <v>380</v>
      </c>
      <c r="J149" s="2">
        <v>98</v>
      </c>
      <c r="K149" s="55"/>
      <c r="L149" s="2"/>
      <c r="M149" s="74"/>
      <c r="N149" s="97"/>
      <c r="O149" s="94"/>
      <c r="P149" s="2" t="s">
        <v>212</v>
      </c>
    </row>
    <row r="150" spans="1:16">
      <c r="A150" s="1">
        <f t="shared" si="3"/>
        <v>148</v>
      </c>
      <c r="B150" s="34">
        <v>40655</v>
      </c>
      <c r="C150" s="37">
        <f t="shared" si="5"/>
        <v>2011</v>
      </c>
      <c r="D150" s="2" t="s">
        <v>43</v>
      </c>
      <c r="E150" s="57"/>
      <c r="F150" s="3" t="s">
        <v>178</v>
      </c>
      <c r="G150" s="3">
        <v>1175</v>
      </c>
      <c r="H150" s="2" t="s">
        <v>198</v>
      </c>
      <c r="I150" s="3">
        <v>550</v>
      </c>
      <c r="J150" s="2">
        <v>132</v>
      </c>
      <c r="K150" s="55"/>
      <c r="L150" s="2"/>
      <c r="M150" s="74"/>
      <c r="N150" s="97"/>
      <c r="O150" s="94"/>
      <c r="P150" s="2" t="s">
        <v>214</v>
      </c>
    </row>
    <row r="151" spans="1:16">
      <c r="A151" s="1">
        <f t="shared" si="3"/>
        <v>149</v>
      </c>
      <c r="B151" s="34" t="s">
        <v>352</v>
      </c>
      <c r="C151" s="37">
        <v>2011</v>
      </c>
      <c r="D151" s="2" t="s">
        <v>43</v>
      </c>
      <c r="E151" s="57"/>
      <c r="F151" s="3" t="s">
        <v>202</v>
      </c>
      <c r="G151" s="3">
        <v>1400</v>
      </c>
      <c r="H151" s="2" t="s">
        <v>203</v>
      </c>
      <c r="I151" s="3">
        <v>380</v>
      </c>
      <c r="J151" s="2">
        <v>10</v>
      </c>
      <c r="K151" s="55"/>
      <c r="L151" s="2"/>
      <c r="M151" s="74"/>
      <c r="N151" s="97"/>
      <c r="O151" s="94"/>
      <c r="P151" s="2" t="s">
        <v>216</v>
      </c>
    </row>
    <row r="152" spans="1:16">
      <c r="A152" s="1">
        <f t="shared" si="3"/>
        <v>150</v>
      </c>
      <c r="B152" s="34" t="s">
        <v>352</v>
      </c>
      <c r="C152" s="37">
        <v>2011</v>
      </c>
      <c r="D152" s="2" t="s">
        <v>43</v>
      </c>
      <c r="E152" s="57"/>
      <c r="F152" s="3" t="s">
        <v>202</v>
      </c>
      <c r="G152" s="3">
        <v>1400</v>
      </c>
      <c r="H152" s="2" t="s">
        <v>203</v>
      </c>
      <c r="I152" s="3">
        <v>380</v>
      </c>
      <c r="J152" s="2">
        <v>10</v>
      </c>
      <c r="K152" s="55"/>
      <c r="L152" s="2"/>
      <c r="M152" s="74"/>
      <c r="N152" s="97"/>
      <c r="O152" s="94"/>
      <c r="P152" s="2" t="s">
        <v>217</v>
      </c>
    </row>
    <row r="153" spans="1:16">
      <c r="A153" s="1">
        <f t="shared" si="3"/>
        <v>151</v>
      </c>
      <c r="B153" s="34">
        <v>40664</v>
      </c>
      <c r="C153" s="37">
        <f t="shared" si="5"/>
        <v>2011</v>
      </c>
      <c r="D153" s="2" t="s">
        <v>43</v>
      </c>
      <c r="E153" s="57"/>
      <c r="F153" s="3" t="s">
        <v>159</v>
      </c>
      <c r="G153" s="3">
        <v>2170</v>
      </c>
      <c r="H153" s="2" t="s">
        <v>218</v>
      </c>
      <c r="I153" s="3">
        <v>937</v>
      </c>
      <c r="J153" s="2">
        <v>50</v>
      </c>
      <c r="K153" s="55"/>
      <c r="L153" s="2"/>
      <c r="M153" s="74"/>
      <c r="N153" s="97"/>
      <c r="O153" s="94"/>
      <c r="P153" s="2" t="s">
        <v>219</v>
      </c>
    </row>
    <row r="154" spans="1:16">
      <c r="A154" s="1">
        <f t="shared" si="3"/>
        <v>152</v>
      </c>
      <c r="B154" s="34">
        <v>40664</v>
      </c>
      <c r="C154" s="37">
        <f t="shared" si="5"/>
        <v>2011</v>
      </c>
      <c r="D154" s="2" t="s">
        <v>43</v>
      </c>
      <c r="E154" s="57"/>
      <c r="F154" s="3" t="s">
        <v>159</v>
      </c>
      <c r="G154" s="3">
        <v>2170</v>
      </c>
      <c r="H154" s="2" t="s">
        <v>160</v>
      </c>
      <c r="I154" s="3">
        <v>96</v>
      </c>
      <c r="J154" s="2">
        <v>95</v>
      </c>
      <c r="K154" s="55"/>
      <c r="L154" s="2"/>
      <c r="M154" s="74"/>
      <c r="N154" s="97"/>
      <c r="O154" s="94"/>
      <c r="P154" s="2" t="s">
        <v>220</v>
      </c>
    </row>
    <row r="155" spans="1:16">
      <c r="A155" s="1">
        <f t="shared" si="3"/>
        <v>153</v>
      </c>
      <c r="B155" s="34">
        <v>40688</v>
      </c>
      <c r="C155" s="37">
        <f t="shared" si="5"/>
        <v>2011</v>
      </c>
      <c r="D155" s="2" t="s">
        <v>43</v>
      </c>
      <c r="E155" s="57"/>
      <c r="F155" s="3" t="s">
        <v>28</v>
      </c>
      <c r="G155" s="3">
        <v>1400</v>
      </c>
      <c r="H155" s="2" t="s">
        <v>203</v>
      </c>
      <c r="I155" s="3">
        <v>380</v>
      </c>
      <c r="J155" s="2">
        <v>10</v>
      </c>
      <c r="K155" s="55"/>
      <c r="L155" s="2"/>
      <c r="M155" s="74"/>
      <c r="N155" s="97"/>
      <c r="O155" s="94"/>
      <c r="P155" s="2" t="s">
        <v>143</v>
      </c>
    </row>
    <row r="156" spans="1:16">
      <c r="A156" s="1">
        <f t="shared" si="3"/>
        <v>154</v>
      </c>
      <c r="B156" s="34">
        <v>40688</v>
      </c>
      <c r="C156" s="37">
        <f t="shared" si="5"/>
        <v>2011</v>
      </c>
      <c r="D156" s="2" t="s">
        <v>43</v>
      </c>
      <c r="E156" s="57"/>
      <c r="F156" s="3" t="s">
        <v>28</v>
      </c>
      <c r="G156" s="3">
        <v>1400</v>
      </c>
      <c r="H156" s="2" t="s">
        <v>203</v>
      </c>
      <c r="I156" s="3">
        <v>380</v>
      </c>
      <c r="J156" s="2">
        <v>15</v>
      </c>
      <c r="K156" s="55"/>
      <c r="L156" s="2"/>
      <c r="M156" s="74"/>
      <c r="N156" s="97"/>
      <c r="O156" s="94"/>
      <c r="P156" s="2" t="s">
        <v>221</v>
      </c>
    </row>
    <row r="157" spans="1:16">
      <c r="A157" s="1">
        <f t="shared" si="3"/>
        <v>155</v>
      </c>
      <c r="B157" s="34">
        <v>40691</v>
      </c>
      <c r="C157" s="37">
        <f t="shared" si="5"/>
        <v>2011</v>
      </c>
      <c r="D157" s="2" t="s">
        <v>43</v>
      </c>
      <c r="E157" s="57"/>
      <c r="F157" s="3" t="s">
        <v>28</v>
      </c>
      <c r="G157" s="3">
        <v>1400</v>
      </c>
      <c r="H157" s="2" t="s">
        <v>203</v>
      </c>
      <c r="I157" s="3">
        <v>380</v>
      </c>
      <c r="J157" s="2">
        <v>102</v>
      </c>
      <c r="K157" s="55"/>
      <c r="L157" s="2"/>
      <c r="M157" s="74"/>
      <c r="N157" s="97"/>
      <c r="O157" s="94"/>
      <c r="P157" s="2" t="s">
        <v>222</v>
      </c>
    </row>
    <row r="158" spans="1:16">
      <c r="A158" s="1">
        <f t="shared" si="3"/>
        <v>156</v>
      </c>
      <c r="B158" s="34">
        <v>40707</v>
      </c>
      <c r="C158" s="37">
        <f t="shared" si="5"/>
        <v>2011</v>
      </c>
      <c r="D158" s="2" t="s">
        <v>43</v>
      </c>
      <c r="E158" s="57"/>
      <c r="F158" s="3" t="s">
        <v>28</v>
      </c>
      <c r="G158" s="3">
        <v>1400</v>
      </c>
      <c r="H158" s="2" t="s">
        <v>203</v>
      </c>
      <c r="I158" s="3">
        <v>380</v>
      </c>
      <c r="J158" s="2">
        <v>59</v>
      </c>
      <c r="K158" s="55"/>
      <c r="L158" s="2"/>
      <c r="M158" s="74"/>
      <c r="N158" s="97"/>
      <c r="O158" s="94"/>
      <c r="P158" s="2" t="s">
        <v>224</v>
      </c>
    </row>
    <row r="159" spans="1:16">
      <c r="A159" s="1">
        <f t="shared" si="3"/>
        <v>157</v>
      </c>
      <c r="B159" s="34">
        <v>40739</v>
      </c>
      <c r="C159" s="37">
        <f t="shared" si="5"/>
        <v>2011</v>
      </c>
      <c r="D159" s="2" t="s">
        <v>43</v>
      </c>
      <c r="E159" s="57"/>
      <c r="F159" s="3" t="s">
        <v>28</v>
      </c>
      <c r="G159" s="3">
        <v>1400</v>
      </c>
      <c r="H159" s="2" t="s">
        <v>225</v>
      </c>
      <c r="I159" s="3">
        <v>375</v>
      </c>
      <c r="J159" s="2">
        <v>8</v>
      </c>
      <c r="K159" s="55"/>
      <c r="L159" s="2"/>
      <c r="M159" s="74"/>
      <c r="N159" s="97"/>
      <c r="O159" s="94"/>
      <c r="P159" s="2" t="s">
        <v>227</v>
      </c>
    </row>
    <row r="160" spans="1:16">
      <c r="A160" s="1">
        <f t="shared" si="3"/>
        <v>158</v>
      </c>
      <c r="B160" s="34">
        <v>40739</v>
      </c>
      <c r="C160" s="37">
        <f t="shared" si="5"/>
        <v>2011</v>
      </c>
      <c r="D160" s="2" t="s">
        <v>43</v>
      </c>
      <c r="E160" s="57"/>
      <c r="F160" s="3" t="s">
        <v>28</v>
      </c>
      <c r="G160" s="3">
        <v>1400</v>
      </c>
      <c r="H160" s="2" t="s">
        <v>225</v>
      </c>
      <c r="I160" s="3">
        <v>375</v>
      </c>
      <c r="J160" s="2">
        <v>8</v>
      </c>
      <c r="K160" s="55"/>
      <c r="L160" s="2"/>
      <c r="M160" s="74"/>
      <c r="N160" s="97"/>
      <c r="O160" s="94"/>
      <c r="P160" s="2" t="s">
        <v>228</v>
      </c>
    </row>
    <row r="161" spans="1:16">
      <c r="A161" s="1">
        <f t="shared" si="3"/>
        <v>159</v>
      </c>
      <c r="B161" s="34">
        <v>40739</v>
      </c>
      <c r="C161" s="37">
        <f t="shared" si="5"/>
        <v>2011</v>
      </c>
      <c r="D161" s="2" t="s">
        <v>43</v>
      </c>
      <c r="E161" s="57"/>
      <c r="F161" s="3" t="s">
        <v>28</v>
      </c>
      <c r="G161" s="3">
        <v>1400</v>
      </c>
      <c r="H161" s="2" t="s">
        <v>226</v>
      </c>
      <c r="I161" s="3">
        <v>372</v>
      </c>
      <c r="J161" s="2">
        <v>8</v>
      </c>
      <c r="K161" s="55"/>
      <c r="L161" s="2"/>
      <c r="M161" s="74"/>
      <c r="N161" s="97"/>
      <c r="O161" s="94"/>
      <c r="P161" s="2" t="s">
        <v>229</v>
      </c>
    </row>
    <row r="162" spans="1:16">
      <c r="A162" s="1">
        <f t="shared" si="3"/>
        <v>160</v>
      </c>
      <c r="B162" s="34">
        <v>40739</v>
      </c>
      <c r="C162" s="37">
        <f t="shared" si="5"/>
        <v>2011</v>
      </c>
      <c r="D162" s="2" t="s">
        <v>43</v>
      </c>
      <c r="E162" s="57"/>
      <c r="F162" s="3" t="s">
        <v>28</v>
      </c>
      <c r="G162" s="3">
        <v>1400</v>
      </c>
      <c r="H162" s="2" t="s">
        <v>226</v>
      </c>
      <c r="I162" s="3">
        <v>372</v>
      </c>
      <c r="J162" s="2">
        <v>32</v>
      </c>
      <c r="K162" s="55"/>
      <c r="L162" s="2"/>
      <c r="M162" s="74"/>
      <c r="N162" s="97"/>
      <c r="O162" s="94"/>
      <c r="P162" s="2" t="s">
        <v>230</v>
      </c>
    </row>
    <row r="163" spans="1:16">
      <c r="A163" s="1">
        <f t="shared" si="3"/>
        <v>161</v>
      </c>
      <c r="B163" s="34">
        <v>40747</v>
      </c>
      <c r="C163" s="37">
        <f t="shared" si="5"/>
        <v>2011</v>
      </c>
      <c r="D163" s="2" t="s">
        <v>43</v>
      </c>
      <c r="E163" s="57"/>
      <c r="F163" s="3" t="s">
        <v>28</v>
      </c>
      <c r="G163" s="3">
        <v>1400</v>
      </c>
      <c r="H163" s="2" t="s">
        <v>203</v>
      </c>
      <c r="I163" s="3">
        <v>380</v>
      </c>
      <c r="J163" s="2">
        <v>15</v>
      </c>
      <c r="K163" s="55"/>
      <c r="L163" s="2"/>
      <c r="M163" s="74"/>
      <c r="N163" s="97"/>
      <c r="O163" s="94"/>
      <c r="P163" s="2" t="s">
        <v>231</v>
      </c>
    </row>
    <row r="164" spans="1:16">
      <c r="A164" s="1">
        <f t="shared" si="3"/>
        <v>162</v>
      </c>
      <c r="B164" s="34">
        <v>40761</v>
      </c>
      <c r="C164" s="37">
        <f t="shared" si="5"/>
        <v>2011</v>
      </c>
      <c r="D164" s="2" t="s">
        <v>12</v>
      </c>
      <c r="E164" s="57"/>
      <c r="F164" s="3" t="s">
        <v>101</v>
      </c>
      <c r="G164" s="3">
        <v>2750</v>
      </c>
      <c r="H164" s="2" t="s">
        <v>96</v>
      </c>
      <c r="I164" s="3">
        <v>1670</v>
      </c>
      <c r="J164" s="2">
        <v>63</v>
      </c>
      <c r="K164" s="55"/>
      <c r="M164" s="74"/>
      <c r="N164" s="97"/>
      <c r="O164" s="94"/>
      <c r="P164" s="2" t="s">
        <v>232</v>
      </c>
    </row>
    <row r="165" spans="1:16">
      <c r="A165" s="1">
        <f t="shared" si="3"/>
        <v>163</v>
      </c>
      <c r="B165" s="34">
        <v>40771</v>
      </c>
      <c r="C165" s="37">
        <f t="shared" si="5"/>
        <v>2011</v>
      </c>
      <c r="D165" s="2" t="s">
        <v>43</v>
      </c>
      <c r="E165" s="57"/>
      <c r="F165" s="3" t="s">
        <v>187</v>
      </c>
      <c r="G165" s="3">
        <v>2750</v>
      </c>
      <c r="H165" s="2" t="s">
        <v>233</v>
      </c>
      <c r="I165" s="3">
        <v>1670</v>
      </c>
      <c r="J165" s="2">
        <v>18</v>
      </c>
      <c r="K165" s="55"/>
      <c r="L165" s="2"/>
      <c r="M165" s="74"/>
      <c r="N165" s="97"/>
      <c r="O165" s="94"/>
      <c r="P165" s="2" t="s">
        <v>234</v>
      </c>
    </row>
    <row r="166" spans="1:16">
      <c r="A166" s="1">
        <f t="shared" si="3"/>
        <v>164</v>
      </c>
      <c r="B166" s="34">
        <v>40795</v>
      </c>
      <c r="C166" s="37">
        <f t="shared" si="5"/>
        <v>2011</v>
      </c>
      <c r="D166" s="2" t="s">
        <v>43</v>
      </c>
      <c r="E166" s="57"/>
      <c r="F166" s="3" t="s">
        <v>28</v>
      </c>
      <c r="G166" s="3">
        <v>1400</v>
      </c>
      <c r="H166" s="2" t="s">
        <v>203</v>
      </c>
      <c r="I166" s="3">
        <v>380</v>
      </c>
      <c r="J166" s="2">
        <v>34</v>
      </c>
      <c r="K166" s="55"/>
      <c r="L166" s="2"/>
      <c r="M166" s="74"/>
      <c r="N166" s="97"/>
      <c r="O166" s="94"/>
      <c r="P166" s="2" t="s">
        <v>236</v>
      </c>
    </row>
    <row r="167" spans="1:16">
      <c r="A167" s="1">
        <f t="shared" si="3"/>
        <v>165</v>
      </c>
      <c r="B167" s="34">
        <v>40796</v>
      </c>
      <c r="C167" s="37">
        <f t="shared" si="5"/>
        <v>2011</v>
      </c>
      <c r="D167" s="2" t="s">
        <v>43</v>
      </c>
      <c r="E167" s="57"/>
      <c r="F167" s="3" t="s">
        <v>180</v>
      </c>
      <c r="G167" s="3">
        <v>1400</v>
      </c>
      <c r="H167" s="2" t="s">
        <v>29</v>
      </c>
      <c r="I167" s="3">
        <v>380</v>
      </c>
      <c r="J167" s="2">
        <v>18</v>
      </c>
      <c r="K167" s="55"/>
      <c r="L167" s="2"/>
      <c r="M167" s="74"/>
      <c r="N167" s="97"/>
      <c r="O167" s="94"/>
      <c r="P167" s="2" t="s">
        <v>235</v>
      </c>
    </row>
    <row r="168" spans="1:16">
      <c r="A168" s="1">
        <f t="shared" si="3"/>
        <v>166</v>
      </c>
      <c r="B168" s="34">
        <v>40797</v>
      </c>
      <c r="C168" s="37">
        <f t="shared" si="5"/>
        <v>2011</v>
      </c>
      <c r="D168" s="2" t="s">
        <v>43</v>
      </c>
      <c r="E168" s="57"/>
      <c r="F168" s="3" t="s">
        <v>36</v>
      </c>
      <c r="G168" s="3">
        <v>1750</v>
      </c>
      <c r="H168" s="2" t="s">
        <v>25</v>
      </c>
      <c r="I168" s="3">
        <v>1120</v>
      </c>
      <c r="J168" s="2">
        <v>10</v>
      </c>
      <c r="K168" s="55"/>
      <c r="L168" s="2"/>
      <c r="M168" s="74"/>
      <c r="N168" s="97"/>
      <c r="O168" s="94"/>
      <c r="P168" s="2" t="s">
        <v>237</v>
      </c>
    </row>
    <row r="169" spans="1:16">
      <c r="A169" s="1">
        <f t="shared" si="3"/>
        <v>167</v>
      </c>
      <c r="B169" s="34">
        <v>40797</v>
      </c>
      <c r="C169" s="37">
        <f t="shared" si="5"/>
        <v>2011</v>
      </c>
      <c r="D169" s="2" t="s">
        <v>43</v>
      </c>
      <c r="E169" s="57"/>
      <c r="F169" s="3" t="s">
        <v>36</v>
      </c>
      <c r="G169" s="3">
        <v>1750</v>
      </c>
      <c r="H169" s="2" t="s">
        <v>25</v>
      </c>
      <c r="I169" s="3">
        <v>1120</v>
      </c>
      <c r="J169" s="2">
        <v>12</v>
      </c>
      <c r="K169" s="55"/>
      <c r="L169" s="2"/>
      <c r="M169" s="74"/>
      <c r="N169" s="97"/>
      <c r="O169" s="94"/>
      <c r="P169" s="2" t="s">
        <v>238</v>
      </c>
    </row>
    <row r="170" spans="1:16">
      <c r="A170" s="1">
        <f t="shared" si="3"/>
        <v>168</v>
      </c>
      <c r="B170" s="34">
        <v>40797</v>
      </c>
      <c r="C170" s="37">
        <f t="shared" si="5"/>
        <v>2011</v>
      </c>
      <c r="D170" s="2" t="s">
        <v>342</v>
      </c>
      <c r="E170" s="57"/>
      <c r="F170" s="3" t="s">
        <v>36</v>
      </c>
      <c r="G170" s="3">
        <v>1750</v>
      </c>
      <c r="H170" s="2" t="s">
        <v>39</v>
      </c>
      <c r="I170" s="3">
        <v>1720</v>
      </c>
      <c r="J170" s="2">
        <v>1</v>
      </c>
      <c r="K170" s="55"/>
      <c r="L170" s="2"/>
      <c r="M170" s="74"/>
      <c r="N170" s="97"/>
      <c r="O170" s="94"/>
      <c r="P170" s="2" t="s">
        <v>239</v>
      </c>
    </row>
    <row r="171" spans="1:16">
      <c r="A171" s="1">
        <f t="shared" si="3"/>
        <v>169</v>
      </c>
      <c r="B171" s="34">
        <v>40817</v>
      </c>
      <c r="C171" s="37">
        <f t="shared" si="5"/>
        <v>2011</v>
      </c>
      <c r="D171" s="2" t="s">
        <v>43</v>
      </c>
      <c r="E171" s="57"/>
      <c r="F171" s="3" t="s">
        <v>180</v>
      </c>
      <c r="G171" s="3">
        <v>1400</v>
      </c>
      <c r="H171" s="2" t="s">
        <v>29</v>
      </c>
      <c r="I171" s="3">
        <v>380</v>
      </c>
      <c r="J171" s="2">
        <v>25</v>
      </c>
      <c r="K171" s="55"/>
      <c r="L171" s="2"/>
      <c r="M171" s="74"/>
      <c r="N171" s="97"/>
      <c r="O171" s="94"/>
      <c r="P171" s="2" t="s">
        <v>243</v>
      </c>
    </row>
    <row r="172" spans="1:16">
      <c r="A172" s="1">
        <f t="shared" si="3"/>
        <v>170</v>
      </c>
      <c r="B172" s="34">
        <v>40817</v>
      </c>
      <c r="C172" s="37">
        <f t="shared" si="5"/>
        <v>2011</v>
      </c>
      <c r="D172" s="2" t="s">
        <v>43</v>
      </c>
      <c r="E172" s="57"/>
      <c r="F172" s="3" t="s">
        <v>28</v>
      </c>
      <c r="G172" s="3">
        <v>1400</v>
      </c>
      <c r="H172" s="2" t="s">
        <v>203</v>
      </c>
      <c r="I172" s="3">
        <v>380</v>
      </c>
      <c r="J172" s="2">
        <v>15</v>
      </c>
      <c r="K172" s="55"/>
      <c r="L172" s="2"/>
      <c r="M172" s="74"/>
      <c r="N172" s="97"/>
      <c r="O172" s="94"/>
      <c r="P172" s="2" t="s">
        <v>243</v>
      </c>
    </row>
    <row r="173" spans="1:16">
      <c r="A173" s="1">
        <f t="shared" si="3"/>
        <v>171</v>
      </c>
      <c r="B173" s="34">
        <v>40818</v>
      </c>
      <c r="C173" s="37">
        <f t="shared" si="5"/>
        <v>2011</v>
      </c>
      <c r="D173" s="2" t="s">
        <v>43</v>
      </c>
      <c r="E173" s="57"/>
      <c r="F173" s="3" t="s">
        <v>242</v>
      </c>
      <c r="H173" s="2" t="s">
        <v>241</v>
      </c>
      <c r="J173" s="2">
        <v>8</v>
      </c>
      <c r="K173" s="55"/>
      <c r="M173" s="74"/>
      <c r="N173" s="97"/>
      <c r="O173" s="94"/>
      <c r="P173" s="2" t="s">
        <v>330</v>
      </c>
    </row>
    <row r="174" spans="1:16">
      <c r="A174" s="1">
        <f t="shared" si="3"/>
        <v>172</v>
      </c>
      <c r="B174" s="34">
        <v>40818</v>
      </c>
      <c r="C174" s="37">
        <f t="shared" si="5"/>
        <v>2011</v>
      </c>
      <c r="D174" s="2" t="s">
        <v>43</v>
      </c>
      <c r="E174" s="57"/>
      <c r="F174" s="3" t="s">
        <v>242</v>
      </c>
      <c r="H174" s="2" t="s">
        <v>241</v>
      </c>
      <c r="J174" s="2">
        <v>10</v>
      </c>
      <c r="K174" s="55"/>
      <c r="M174" s="74"/>
      <c r="N174" s="97"/>
      <c r="O174" s="94"/>
      <c r="P174" s="2" t="s">
        <v>244</v>
      </c>
    </row>
    <row r="175" spans="1:16">
      <c r="A175" s="49">
        <f t="shared" si="3"/>
        <v>173</v>
      </c>
      <c r="B175" s="50">
        <v>40818</v>
      </c>
      <c r="C175" s="51">
        <f t="shared" si="5"/>
        <v>2011</v>
      </c>
      <c r="D175" s="52" t="s">
        <v>43</v>
      </c>
      <c r="E175" s="58"/>
      <c r="F175" s="53" t="s">
        <v>242</v>
      </c>
      <c r="G175" s="53"/>
      <c r="H175" s="52" t="s">
        <v>241</v>
      </c>
      <c r="I175" s="53"/>
      <c r="J175" s="52">
        <v>25</v>
      </c>
      <c r="K175" s="56"/>
      <c r="L175" s="54"/>
      <c r="M175" s="74"/>
      <c r="N175" s="97"/>
      <c r="O175" s="94"/>
      <c r="P175" s="2" t="s">
        <v>245</v>
      </c>
    </row>
    <row r="176" spans="1:16">
      <c r="A176" s="1">
        <f t="shared" si="3"/>
        <v>174</v>
      </c>
      <c r="B176" s="34">
        <v>40985</v>
      </c>
      <c r="C176" s="37">
        <v>2012</v>
      </c>
      <c r="D176" s="2" t="s">
        <v>43</v>
      </c>
      <c r="E176" s="57"/>
      <c r="F176" s="3" t="s">
        <v>60</v>
      </c>
      <c r="G176" s="3">
        <v>2040</v>
      </c>
      <c r="H176" s="2" t="s">
        <v>147</v>
      </c>
      <c r="I176" s="3">
        <v>1270</v>
      </c>
      <c r="J176" s="2">
        <v>8</v>
      </c>
      <c r="K176" s="55"/>
      <c r="M176" s="74"/>
      <c r="N176" s="97"/>
      <c r="O176" s="94"/>
      <c r="P176" s="2" t="s">
        <v>247</v>
      </c>
    </row>
    <row r="177" spans="1:16">
      <c r="A177" s="1">
        <f t="shared" si="3"/>
        <v>175</v>
      </c>
      <c r="B177" s="34">
        <v>40985</v>
      </c>
      <c r="C177" s="37">
        <v>2012</v>
      </c>
      <c r="D177" s="2" t="s">
        <v>43</v>
      </c>
      <c r="E177" s="57"/>
      <c r="F177" s="3" t="s">
        <v>60</v>
      </c>
      <c r="G177" s="3">
        <v>2040</v>
      </c>
      <c r="H177" s="2" t="s">
        <v>152</v>
      </c>
      <c r="I177" s="3">
        <v>400</v>
      </c>
      <c r="J177" s="2">
        <v>20</v>
      </c>
      <c r="K177" s="55"/>
      <c r="M177" s="74"/>
      <c r="N177" s="97"/>
      <c r="O177" s="94"/>
      <c r="P177" s="2" t="s">
        <v>246</v>
      </c>
    </row>
    <row r="178" spans="1:16">
      <c r="A178" s="1">
        <f t="shared" si="3"/>
        <v>176</v>
      </c>
      <c r="B178" s="34">
        <v>40999</v>
      </c>
      <c r="C178" s="37">
        <v>2012</v>
      </c>
      <c r="D178" s="2" t="s">
        <v>43</v>
      </c>
      <c r="E178" s="57"/>
      <c r="F178" s="3" t="s">
        <v>28</v>
      </c>
      <c r="G178" s="3">
        <v>1400</v>
      </c>
      <c r="H178" s="2" t="s">
        <v>203</v>
      </c>
      <c r="I178" s="3">
        <v>380</v>
      </c>
      <c r="J178" s="2">
        <v>15</v>
      </c>
      <c r="K178" s="55"/>
      <c r="M178" s="74"/>
      <c r="N178" s="97"/>
      <c r="O178" s="94"/>
      <c r="P178" s="2" t="s">
        <v>248</v>
      </c>
    </row>
    <row r="179" spans="1:16">
      <c r="A179" s="1">
        <f t="shared" si="3"/>
        <v>177</v>
      </c>
      <c r="B179" s="34">
        <v>40999</v>
      </c>
      <c r="C179" s="37">
        <v>2012</v>
      </c>
      <c r="D179" s="2" t="s">
        <v>43</v>
      </c>
      <c r="E179" s="57"/>
      <c r="F179" s="3" t="s">
        <v>28</v>
      </c>
      <c r="G179" s="3">
        <v>1400</v>
      </c>
      <c r="H179" s="2" t="s">
        <v>203</v>
      </c>
      <c r="I179" s="3">
        <v>380</v>
      </c>
      <c r="J179" s="2">
        <v>25</v>
      </c>
      <c r="K179" s="55"/>
      <c r="M179" s="74"/>
      <c r="N179" s="97"/>
      <c r="O179" s="94"/>
      <c r="P179" s="2" t="s">
        <v>249</v>
      </c>
    </row>
    <row r="180" spans="1:16">
      <c r="A180" s="1">
        <f t="shared" si="3"/>
        <v>178</v>
      </c>
      <c r="B180" s="34">
        <v>40999</v>
      </c>
      <c r="C180" s="37">
        <v>2012</v>
      </c>
      <c r="D180" s="2" t="s">
        <v>43</v>
      </c>
      <c r="E180" s="57"/>
      <c r="F180" s="3" t="s">
        <v>28</v>
      </c>
      <c r="G180" s="3">
        <v>1400</v>
      </c>
      <c r="H180" s="2" t="s">
        <v>203</v>
      </c>
      <c r="I180" s="3">
        <v>380</v>
      </c>
      <c r="J180" s="2">
        <v>35</v>
      </c>
      <c r="K180" s="55"/>
      <c r="M180" s="74"/>
      <c r="N180" s="97"/>
      <c r="O180" s="94"/>
      <c r="P180" s="2" t="s">
        <v>250</v>
      </c>
    </row>
    <row r="181" spans="1:16">
      <c r="A181" s="1">
        <f t="shared" si="3"/>
        <v>179</v>
      </c>
      <c r="B181" s="34">
        <v>41000</v>
      </c>
      <c r="C181" s="37">
        <v>2012</v>
      </c>
      <c r="D181" s="2" t="s">
        <v>43</v>
      </c>
      <c r="E181" s="57"/>
      <c r="F181" s="3" t="s">
        <v>251</v>
      </c>
      <c r="G181" s="3">
        <v>2320</v>
      </c>
      <c r="H181" s="2" t="s">
        <v>233</v>
      </c>
      <c r="I181" s="3">
        <v>1680</v>
      </c>
      <c r="J181" s="2">
        <v>121</v>
      </c>
      <c r="K181" s="55">
        <v>318</v>
      </c>
      <c r="M181" s="74">
        <v>18.399999999999999</v>
      </c>
      <c r="N181" s="97"/>
      <c r="O181" s="94"/>
      <c r="P181" s="2" t="s">
        <v>252</v>
      </c>
    </row>
    <row r="182" spans="1:16">
      <c r="A182" s="1">
        <f t="shared" si="3"/>
        <v>180</v>
      </c>
      <c r="B182" s="34">
        <v>41046</v>
      </c>
      <c r="C182" s="37">
        <v>2012</v>
      </c>
      <c r="D182" s="2" t="s">
        <v>43</v>
      </c>
      <c r="E182" s="57"/>
      <c r="F182" s="3" t="s">
        <v>28</v>
      </c>
      <c r="G182" s="3">
        <v>1400</v>
      </c>
      <c r="H182" s="2" t="s">
        <v>203</v>
      </c>
      <c r="I182" s="3">
        <v>380</v>
      </c>
      <c r="J182" s="2">
        <v>12</v>
      </c>
      <c r="K182" s="55"/>
      <c r="M182" s="74"/>
      <c r="N182" s="97"/>
      <c r="O182" s="94"/>
      <c r="P182" s="2" t="s">
        <v>253</v>
      </c>
    </row>
    <row r="183" spans="1:16">
      <c r="A183" s="1">
        <f t="shared" si="3"/>
        <v>181</v>
      </c>
      <c r="B183" s="34">
        <v>41046</v>
      </c>
      <c r="C183" s="37">
        <v>2012</v>
      </c>
      <c r="D183" s="2" t="s">
        <v>43</v>
      </c>
      <c r="E183" s="57"/>
      <c r="F183" s="3" t="s">
        <v>28</v>
      </c>
      <c r="G183" s="3">
        <v>1400</v>
      </c>
      <c r="H183" s="2" t="s">
        <v>203</v>
      </c>
      <c r="I183" s="3">
        <v>380</v>
      </c>
      <c r="J183" s="2">
        <v>18</v>
      </c>
      <c r="K183" s="55"/>
      <c r="M183" s="74"/>
      <c r="N183" s="97"/>
      <c r="O183" s="94"/>
      <c r="P183" s="2" t="s">
        <v>254</v>
      </c>
    </row>
    <row r="184" spans="1:16">
      <c r="A184" s="1">
        <f t="shared" si="3"/>
        <v>182</v>
      </c>
      <c r="B184" s="34">
        <v>41053</v>
      </c>
      <c r="C184" s="37">
        <v>2012</v>
      </c>
      <c r="D184" s="2" t="s">
        <v>43</v>
      </c>
      <c r="E184" s="57"/>
      <c r="F184" s="3" t="s">
        <v>28</v>
      </c>
      <c r="G184" s="3">
        <v>1400</v>
      </c>
      <c r="H184" s="2" t="s">
        <v>203</v>
      </c>
      <c r="I184" s="3">
        <v>380</v>
      </c>
      <c r="J184" s="2">
        <v>22</v>
      </c>
      <c r="K184" s="55"/>
      <c r="M184" s="74"/>
      <c r="N184" s="97"/>
      <c r="O184" s="94"/>
      <c r="P184" s="2" t="s">
        <v>255</v>
      </c>
    </row>
    <row r="185" spans="1:16">
      <c r="A185" s="1">
        <f t="shared" ref="A185:A249" si="7">IF(COUNTA(B185)=1, (A184+1), "")</f>
        <v>183</v>
      </c>
      <c r="B185" s="34">
        <v>41057</v>
      </c>
      <c r="C185" s="37">
        <v>2012</v>
      </c>
      <c r="D185" s="2" t="s">
        <v>43</v>
      </c>
      <c r="E185" s="57"/>
      <c r="F185" s="3" t="s">
        <v>256</v>
      </c>
      <c r="G185" s="3">
        <v>1292</v>
      </c>
      <c r="H185" s="2" t="s">
        <v>257</v>
      </c>
      <c r="I185" s="3">
        <v>544</v>
      </c>
      <c r="J185" s="2">
        <v>39</v>
      </c>
      <c r="K185" s="55">
        <v>134</v>
      </c>
      <c r="M185" s="74">
        <v>5.73</v>
      </c>
      <c r="N185" s="97"/>
      <c r="O185" s="94"/>
      <c r="P185" s="2" t="s">
        <v>258</v>
      </c>
    </row>
    <row r="186" spans="1:16">
      <c r="A186" s="1">
        <f t="shared" si="7"/>
        <v>184</v>
      </c>
      <c r="B186" s="34">
        <v>41060</v>
      </c>
      <c r="C186" s="37">
        <v>2012</v>
      </c>
      <c r="D186" s="2" t="s">
        <v>43</v>
      </c>
      <c r="E186" s="57"/>
      <c r="F186" s="3" t="s">
        <v>28</v>
      </c>
      <c r="G186" s="3">
        <v>1400</v>
      </c>
      <c r="H186" s="2" t="s">
        <v>203</v>
      </c>
      <c r="I186" s="3">
        <v>380</v>
      </c>
      <c r="J186" s="2">
        <v>21</v>
      </c>
      <c r="K186" s="55"/>
      <c r="M186" s="74"/>
      <c r="N186" s="97"/>
      <c r="O186" s="94"/>
      <c r="P186" s="2" t="s">
        <v>259</v>
      </c>
    </row>
    <row r="187" spans="1:16">
      <c r="A187" s="1">
        <f t="shared" si="7"/>
        <v>185</v>
      </c>
      <c r="B187" s="34">
        <v>41069</v>
      </c>
      <c r="C187" s="37">
        <v>2012</v>
      </c>
      <c r="D187" s="2" t="s">
        <v>43</v>
      </c>
      <c r="E187" s="57"/>
      <c r="F187" s="3" t="s">
        <v>185</v>
      </c>
      <c r="G187" s="3">
        <v>1640</v>
      </c>
      <c r="H187" s="2" t="s">
        <v>181</v>
      </c>
      <c r="I187" s="3">
        <v>878</v>
      </c>
      <c r="J187" s="2">
        <v>51</v>
      </c>
      <c r="K187" s="55">
        <v>195</v>
      </c>
      <c r="M187" s="74">
        <v>6.42</v>
      </c>
      <c r="N187" s="97"/>
      <c r="O187" s="94"/>
      <c r="P187" s="2" t="s">
        <v>260</v>
      </c>
    </row>
    <row r="188" spans="1:16">
      <c r="A188" s="1">
        <f t="shared" si="7"/>
        <v>186</v>
      </c>
      <c r="B188" s="34">
        <v>41077</v>
      </c>
      <c r="C188" s="37">
        <v>2012</v>
      </c>
      <c r="D188" s="2" t="s">
        <v>43</v>
      </c>
      <c r="E188" s="57"/>
      <c r="F188" s="3" t="s">
        <v>180</v>
      </c>
      <c r="G188" s="3">
        <v>1750</v>
      </c>
      <c r="H188" s="2" t="s">
        <v>29</v>
      </c>
      <c r="I188" s="3">
        <v>380</v>
      </c>
      <c r="J188" s="2">
        <v>38</v>
      </c>
      <c r="K188" s="55">
        <v>111</v>
      </c>
      <c r="M188" s="74">
        <v>10.71</v>
      </c>
      <c r="N188" s="97"/>
      <c r="O188" s="94"/>
      <c r="P188" s="2" t="s">
        <v>261</v>
      </c>
    </row>
    <row r="189" spans="1:16">
      <c r="A189" s="1">
        <f>IF(COUNTA(B189)=1, (A188+1), "")</f>
        <v>187</v>
      </c>
      <c r="B189" s="34">
        <v>41116</v>
      </c>
      <c r="C189" s="37">
        <v>2012</v>
      </c>
      <c r="D189" s="2" t="s">
        <v>43</v>
      </c>
      <c r="E189" s="57"/>
      <c r="F189" s="3" t="s">
        <v>28</v>
      </c>
      <c r="G189" s="3">
        <v>1400</v>
      </c>
      <c r="H189" s="2" t="s">
        <v>29</v>
      </c>
      <c r="I189" s="3">
        <v>380</v>
      </c>
      <c r="J189" s="2">
        <v>12</v>
      </c>
      <c r="K189" s="55"/>
      <c r="M189" s="74"/>
      <c r="N189" s="97"/>
      <c r="O189" s="94"/>
      <c r="P189" s="2" t="s">
        <v>262</v>
      </c>
    </row>
    <row r="190" spans="1:16">
      <c r="A190" s="1">
        <f t="shared" si="7"/>
        <v>188</v>
      </c>
      <c r="B190" s="34">
        <v>41117</v>
      </c>
      <c r="C190" s="37">
        <v>2012</v>
      </c>
      <c r="D190" s="2" t="s">
        <v>43</v>
      </c>
      <c r="E190" s="57"/>
      <c r="F190" s="3" t="s">
        <v>180</v>
      </c>
      <c r="G190" s="3">
        <v>1750</v>
      </c>
      <c r="H190" s="2" t="s">
        <v>29</v>
      </c>
      <c r="I190" s="3">
        <v>380</v>
      </c>
      <c r="J190" s="2">
        <v>109</v>
      </c>
      <c r="K190" s="55">
        <v>457</v>
      </c>
      <c r="M190" s="74">
        <v>23.48</v>
      </c>
      <c r="N190" s="97"/>
      <c r="O190" s="94"/>
      <c r="P190" s="2" t="s">
        <v>263</v>
      </c>
    </row>
    <row r="191" spans="1:16">
      <c r="A191" s="1">
        <f t="shared" si="7"/>
        <v>189</v>
      </c>
      <c r="B191" s="34">
        <v>41120</v>
      </c>
      <c r="C191" s="37">
        <v>2012</v>
      </c>
      <c r="D191" s="2" t="s">
        <v>43</v>
      </c>
      <c r="E191" s="57"/>
      <c r="F191" s="3" t="s">
        <v>180</v>
      </c>
      <c r="G191" s="3">
        <v>1750</v>
      </c>
      <c r="H191" s="2" t="s">
        <v>180</v>
      </c>
      <c r="I191" s="3">
        <v>1750</v>
      </c>
      <c r="J191" s="2">
        <v>31</v>
      </c>
      <c r="K191" s="55">
        <v>293</v>
      </c>
      <c r="M191" s="74">
        <v>3.32</v>
      </c>
      <c r="N191" s="97"/>
      <c r="O191" s="94"/>
      <c r="P191" s="2" t="s">
        <v>264</v>
      </c>
    </row>
    <row r="192" spans="1:16">
      <c r="A192" s="1">
        <f t="shared" si="7"/>
        <v>190</v>
      </c>
      <c r="B192" s="34">
        <v>41120</v>
      </c>
      <c r="C192" s="37">
        <v>2012</v>
      </c>
      <c r="D192" s="2" t="s">
        <v>43</v>
      </c>
      <c r="E192" s="57"/>
      <c r="F192" s="3" t="s">
        <v>180</v>
      </c>
      <c r="G192" s="3">
        <v>1750</v>
      </c>
      <c r="H192" s="2" t="s">
        <v>181</v>
      </c>
      <c r="I192" s="3">
        <v>890</v>
      </c>
      <c r="J192" s="2">
        <v>130</v>
      </c>
      <c r="K192" s="55">
        <v>467</v>
      </c>
      <c r="M192" s="74">
        <v>34.58</v>
      </c>
      <c r="N192" s="97"/>
      <c r="O192" s="94"/>
      <c r="P192" s="2" t="s">
        <v>265</v>
      </c>
    </row>
    <row r="193" spans="1:16">
      <c r="A193" s="1">
        <f t="shared" si="7"/>
        <v>191</v>
      </c>
      <c r="B193" s="34">
        <v>41121</v>
      </c>
      <c r="C193" s="37">
        <v>2012</v>
      </c>
      <c r="D193" s="2" t="s">
        <v>43</v>
      </c>
      <c r="E193" s="57"/>
      <c r="F193" s="3" t="s">
        <v>180</v>
      </c>
      <c r="G193" s="3">
        <v>1750</v>
      </c>
      <c r="H193" s="2" t="s">
        <v>180</v>
      </c>
      <c r="I193" s="3">
        <v>1750</v>
      </c>
      <c r="J193" s="2">
        <v>102</v>
      </c>
      <c r="K193" s="55">
        <v>322</v>
      </c>
      <c r="M193" s="74">
        <v>10.84</v>
      </c>
      <c r="N193" s="97"/>
      <c r="O193" s="94"/>
      <c r="P193" s="2" t="s">
        <v>266</v>
      </c>
    </row>
    <row r="194" spans="1:16">
      <c r="A194" s="1">
        <f t="shared" si="7"/>
        <v>192</v>
      </c>
      <c r="B194" s="34">
        <v>41121</v>
      </c>
      <c r="C194" s="37">
        <v>2012</v>
      </c>
      <c r="D194" s="2" t="s">
        <v>43</v>
      </c>
      <c r="E194" s="57"/>
      <c r="F194" s="3" t="s">
        <v>180</v>
      </c>
      <c r="G194" s="3">
        <v>1750</v>
      </c>
      <c r="H194" s="2" t="s">
        <v>181</v>
      </c>
      <c r="I194" s="3">
        <v>890</v>
      </c>
      <c r="J194" s="2">
        <v>145</v>
      </c>
      <c r="K194" s="55">
        <v>404</v>
      </c>
      <c r="M194" s="74">
        <v>30.3</v>
      </c>
      <c r="N194" s="97"/>
      <c r="O194" s="94"/>
      <c r="P194" s="2" t="s">
        <v>269</v>
      </c>
    </row>
    <row r="195" spans="1:16">
      <c r="A195" s="1">
        <f t="shared" si="7"/>
        <v>193</v>
      </c>
      <c r="B195" s="34">
        <v>41124</v>
      </c>
      <c r="C195" s="37">
        <v>2012</v>
      </c>
      <c r="D195" s="2" t="s">
        <v>43</v>
      </c>
      <c r="E195" s="57"/>
      <c r="F195" s="3" t="s">
        <v>180</v>
      </c>
      <c r="G195" s="3">
        <v>1750</v>
      </c>
      <c r="H195" s="2" t="s">
        <v>152</v>
      </c>
      <c r="I195" s="3">
        <v>400</v>
      </c>
      <c r="J195" s="2">
        <v>132</v>
      </c>
      <c r="K195" s="55">
        <v>351</v>
      </c>
      <c r="M195" s="74">
        <v>26.26</v>
      </c>
      <c r="N195" s="97"/>
      <c r="O195" s="94"/>
      <c r="P195" s="2" t="s">
        <v>270</v>
      </c>
    </row>
    <row r="196" spans="1:16">
      <c r="A196" s="1">
        <f t="shared" si="7"/>
        <v>194</v>
      </c>
      <c r="B196" s="34">
        <v>41128</v>
      </c>
      <c r="C196" s="37">
        <v>2012</v>
      </c>
      <c r="D196" s="2" t="s">
        <v>43</v>
      </c>
      <c r="E196" s="57">
        <v>250</v>
      </c>
      <c r="F196" s="3" t="s">
        <v>187</v>
      </c>
      <c r="G196" s="3">
        <v>2690</v>
      </c>
      <c r="H196" s="2" t="s">
        <v>233</v>
      </c>
      <c r="I196" s="3">
        <v>1710</v>
      </c>
      <c r="J196" s="2">
        <v>15</v>
      </c>
      <c r="K196" s="55"/>
      <c r="M196" s="74">
        <v>5.98</v>
      </c>
      <c r="N196" s="97"/>
      <c r="O196" s="94"/>
      <c r="P196" s="2" t="s">
        <v>271</v>
      </c>
    </row>
    <row r="197" spans="1:16">
      <c r="A197" s="1">
        <f t="shared" si="7"/>
        <v>195</v>
      </c>
      <c r="B197" s="34">
        <v>41128</v>
      </c>
      <c r="C197" s="37">
        <v>2012</v>
      </c>
      <c r="D197" s="2" t="s">
        <v>43</v>
      </c>
      <c r="E197" s="57">
        <v>460</v>
      </c>
      <c r="F197" s="3" t="s">
        <v>182</v>
      </c>
      <c r="G197" s="3">
        <v>2906</v>
      </c>
      <c r="H197" s="2" t="s">
        <v>233</v>
      </c>
      <c r="I197" s="3">
        <v>1710</v>
      </c>
      <c r="J197" s="2">
        <v>39</v>
      </c>
      <c r="K197" s="55">
        <v>71</v>
      </c>
      <c r="M197" s="74">
        <v>10.29</v>
      </c>
      <c r="N197" s="97"/>
      <c r="O197" s="94"/>
      <c r="P197" s="2" t="s">
        <v>272</v>
      </c>
    </row>
    <row r="198" spans="1:16">
      <c r="A198" s="1">
        <f t="shared" si="7"/>
        <v>196</v>
      </c>
      <c r="B198" s="34">
        <v>41130</v>
      </c>
      <c r="C198" s="37">
        <v>2012</v>
      </c>
      <c r="D198" s="2" t="s">
        <v>43</v>
      </c>
      <c r="E198" s="57"/>
      <c r="F198" s="3" t="s">
        <v>182</v>
      </c>
      <c r="G198" s="3">
        <v>2278</v>
      </c>
      <c r="H198" s="2" t="s">
        <v>233</v>
      </c>
      <c r="I198" s="3">
        <v>1698</v>
      </c>
      <c r="J198" s="2">
        <v>9</v>
      </c>
      <c r="K198" s="55">
        <v>16</v>
      </c>
      <c r="M198" s="74">
        <v>3.07</v>
      </c>
      <c r="N198" s="97"/>
      <c r="O198" s="94"/>
      <c r="P198" s="2" t="s">
        <v>273</v>
      </c>
    </row>
    <row r="199" spans="1:16">
      <c r="A199" s="1">
        <f t="shared" si="7"/>
        <v>197</v>
      </c>
      <c r="B199" s="34">
        <v>41130</v>
      </c>
      <c r="C199" s="37">
        <v>2012</v>
      </c>
      <c r="D199" s="2" t="s">
        <v>43</v>
      </c>
      <c r="E199" s="57"/>
      <c r="F199" s="3" t="s">
        <v>182</v>
      </c>
      <c r="G199" s="3">
        <v>2471</v>
      </c>
      <c r="H199" s="2" t="s">
        <v>233</v>
      </c>
      <c r="I199" s="3">
        <v>1712</v>
      </c>
      <c r="J199" s="2">
        <v>16</v>
      </c>
      <c r="K199" s="55"/>
      <c r="M199" s="74">
        <v>3.77</v>
      </c>
      <c r="N199" s="97"/>
      <c r="O199" s="94"/>
      <c r="P199" s="2" t="s">
        <v>274</v>
      </c>
    </row>
    <row r="200" spans="1:16">
      <c r="A200" s="1">
        <f t="shared" si="7"/>
        <v>198</v>
      </c>
      <c r="B200" s="34">
        <v>41130</v>
      </c>
      <c r="C200" s="37">
        <v>2012</v>
      </c>
      <c r="D200" s="2" t="s">
        <v>43</v>
      </c>
      <c r="E200" s="57"/>
      <c r="F200" s="3" t="s">
        <v>182</v>
      </c>
      <c r="G200" s="3">
        <v>2676</v>
      </c>
      <c r="H200" s="2" t="s">
        <v>233</v>
      </c>
      <c r="I200" s="3">
        <v>1747</v>
      </c>
      <c r="J200" s="2">
        <v>100</v>
      </c>
      <c r="K200" s="55">
        <v>707</v>
      </c>
      <c r="M200" s="74">
        <v>14.98</v>
      </c>
      <c r="N200" s="97"/>
      <c r="O200" s="94"/>
      <c r="P200" s="2" t="s">
        <v>305</v>
      </c>
    </row>
    <row r="201" spans="1:16">
      <c r="A201" s="1">
        <f t="shared" si="7"/>
        <v>199</v>
      </c>
      <c r="B201" s="34">
        <v>41135</v>
      </c>
      <c r="C201" s="37">
        <v>2012</v>
      </c>
      <c r="D201" s="2" t="s">
        <v>43</v>
      </c>
      <c r="E201" s="57"/>
      <c r="F201" s="3" t="s">
        <v>60</v>
      </c>
      <c r="G201" s="3">
        <v>2025</v>
      </c>
      <c r="H201" s="2" t="s">
        <v>147</v>
      </c>
      <c r="I201" s="3">
        <v>1332</v>
      </c>
      <c r="J201" s="2">
        <v>38</v>
      </c>
      <c r="K201" s="55">
        <v>305</v>
      </c>
      <c r="M201" s="74">
        <v>8.77</v>
      </c>
      <c r="N201" s="97"/>
      <c r="O201" s="94"/>
      <c r="P201" s="2" t="s">
        <v>275</v>
      </c>
    </row>
    <row r="202" spans="1:16">
      <c r="A202" s="1">
        <f t="shared" si="7"/>
        <v>200</v>
      </c>
      <c r="B202" s="34">
        <v>41135</v>
      </c>
      <c r="C202" s="37">
        <v>2012</v>
      </c>
      <c r="D202" s="2" t="s">
        <v>43</v>
      </c>
      <c r="E202" s="57"/>
      <c r="F202" s="3" t="s">
        <v>60</v>
      </c>
      <c r="G202" s="3">
        <v>2025</v>
      </c>
      <c r="H202" s="2" t="s">
        <v>276</v>
      </c>
      <c r="I202" s="3">
        <v>1472</v>
      </c>
      <c r="J202" s="2">
        <v>55</v>
      </c>
      <c r="K202" s="55">
        <v>644</v>
      </c>
      <c r="M202" s="74">
        <v>10.43</v>
      </c>
      <c r="N202" s="97"/>
      <c r="O202" s="94"/>
      <c r="P202" s="2" t="s">
        <v>277</v>
      </c>
    </row>
    <row r="203" spans="1:16">
      <c r="A203" s="1">
        <f t="shared" si="7"/>
        <v>201</v>
      </c>
      <c r="B203" s="34">
        <v>41138</v>
      </c>
      <c r="C203" s="37">
        <v>2012</v>
      </c>
      <c r="D203" s="2" t="s">
        <v>43</v>
      </c>
      <c r="E203" s="57"/>
      <c r="F203" s="3" t="s">
        <v>180</v>
      </c>
      <c r="G203" s="3">
        <v>1750</v>
      </c>
      <c r="H203" s="2" t="s">
        <v>29</v>
      </c>
      <c r="I203" s="3">
        <v>400</v>
      </c>
      <c r="J203" s="2">
        <v>36</v>
      </c>
      <c r="K203" s="55"/>
      <c r="M203" s="74">
        <v>8.7899999999999991</v>
      </c>
      <c r="N203" s="97"/>
      <c r="O203" s="94"/>
      <c r="P203" s="2" t="s">
        <v>279</v>
      </c>
    </row>
    <row r="204" spans="1:16">
      <c r="A204" s="1">
        <f t="shared" si="7"/>
        <v>202</v>
      </c>
      <c r="B204" s="34">
        <v>41138</v>
      </c>
      <c r="C204" s="37">
        <v>2012</v>
      </c>
      <c r="D204" s="2" t="s">
        <v>43</v>
      </c>
      <c r="E204" s="57"/>
      <c r="F204" s="3" t="s">
        <v>180</v>
      </c>
      <c r="G204" s="3">
        <v>1745</v>
      </c>
      <c r="H204" s="2" t="s">
        <v>278</v>
      </c>
      <c r="I204" s="3">
        <v>844</v>
      </c>
      <c r="J204" s="2">
        <v>78</v>
      </c>
      <c r="K204" s="55">
        <v>376</v>
      </c>
      <c r="M204" s="74">
        <v>17.63</v>
      </c>
      <c r="N204" s="97"/>
      <c r="O204" s="94"/>
      <c r="P204" s="2" t="s">
        <v>280</v>
      </c>
    </row>
    <row r="205" spans="1:16">
      <c r="A205" s="1">
        <f t="shared" si="7"/>
        <v>203</v>
      </c>
      <c r="B205" s="34">
        <v>41139</v>
      </c>
      <c r="C205" s="37">
        <v>2012</v>
      </c>
      <c r="D205" s="2" t="s">
        <v>43</v>
      </c>
      <c r="E205" s="57"/>
      <c r="F205" s="3" t="s">
        <v>180</v>
      </c>
      <c r="G205" s="3">
        <v>1751</v>
      </c>
      <c r="H205" s="2" t="s">
        <v>180</v>
      </c>
      <c r="I205" s="3">
        <v>1749</v>
      </c>
      <c r="J205" s="2">
        <v>109</v>
      </c>
      <c r="K205" s="55">
        <v>360</v>
      </c>
      <c r="M205" s="74">
        <v>12.06</v>
      </c>
      <c r="N205" s="97"/>
      <c r="O205" s="94"/>
      <c r="P205" s="2" t="s">
        <v>304</v>
      </c>
    </row>
    <row r="206" spans="1:16">
      <c r="A206" s="1">
        <f t="shared" si="7"/>
        <v>204</v>
      </c>
      <c r="B206" s="34">
        <v>41139</v>
      </c>
      <c r="C206" s="37">
        <v>2012</v>
      </c>
      <c r="D206" s="2" t="s">
        <v>43</v>
      </c>
      <c r="E206" s="57"/>
      <c r="F206" s="3" t="s">
        <v>180</v>
      </c>
      <c r="G206" s="3">
        <v>1750</v>
      </c>
      <c r="H206" s="2" t="s">
        <v>186</v>
      </c>
      <c r="I206" s="3">
        <v>1170</v>
      </c>
      <c r="J206" s="2">
        <v>9</v>
      </c>
      <c r="K206" s="55">
        <v>17</v>
      </c>
      <c r="M206" s="74">
        <v>3.17</v>
      </c>
      <c r="N206" s="97"/>
      <c r="O206" s="94"/>
      <c r="P206" s="2" t="s">
        <v>281</v>
      </c>
    </row>
    <row r="207" spans="1:16">
      <c r="A207" s="1">
        <f t="shared" si="7"/>
        <v>205</v>
      </c>
      <c r="B207" s="34">
        <v>41141</v>
      </c>
      <c r="C207" s="37">
        <v>2012</v>
      </c>
      <c r="D207" s="2" t="s">
        <v>43</v>
      </c>
      <c r="E207" s="57"/>
      <c r="F207" s="3" t="s">
        <v>282</v>
      </c>
      <c r="G207" s="3">
        <v>2353</v>
      </c>
      <c r="H207" s="2" t="s">
        <v>283</v>
      </c>
      <c r="I207" s="3">
        <v>903</v>
      </c>
      <c r="J207" s="2">
        <v>122</v>
      </c>
      <c r="K207" s="55">
        <v>950</v>
      </c>
      <c r="M207" s="74">
        <v>35.29</v>
      </c>
      <c r="N207" s="97"/>
      <c r="O207" s="94"/>
      <c r="P207" s="2" t="s">
        <v>284</v>
      </c>
    </row>
    <row r="208" spans="1:16">
      <c r="A208" s="1">
        <f t="shared" si="7"/>
        <v>206</v>
      </c>
      <c r="B208" s="34">
        <v>41159</v>
      </c>
      <c r="C208" s="37">
        <v>2012</v>
      </c>
      <c r="D208" s="2" t="s">
        <v>43</v>
      </c>
      <c r="E208" s="57"/>
      <c r="F208" s="3" t="s">
        <v>28</v>
      </c>
      <c r="G208" s="3">
        <v>1405</v>
      </c>
      <c r="H208" s="2" t="s">
        <v>29</v>
      </c>
      <c r="I208" s="3">
        <v>412</v>
      </c>
      <c r="J208" s="2">
        <v>18</v>
      </c>
      <c r="K208" s="55"/>
      <c r="M208" s="74">
        <v>4.75</v>
      </c>
      <c r="N208" s="97"/>
      <c r="O208" s="94"/>
      <c r="P208" s="2" t="s">
        <v>285</v>
      </c>
    </row>
    <row r="209" spans="1:16">
      <c r="A209" s="1">
        <f t="shared" si="7"/>
        <v>207</v>
      </c>
      <c r="B209" s="34">
        <v>41160</v>
      </c>
      <c r="C209" s="37">
        <v>2012</v>
      </c>
      <c r="D209" s="2" t="s">
        <v>43</v>
      </c>
      <c r="E209" s="57"/>
      <c r="F209" s="3" t="s">
        <v>178</v>
      </c>
      <c r="G209" s="3">
        <v>1167</v>
      </c>
      <c r="H209" s="2" t="s">
        <v>198</v>
      </c>
      <c r="I209" s="3">
        <v>570</v>
      </c>
      <c r="J209" s="2">
        <v>18</v>
      </c>
      <c r="K209" s="55"/>
      <c r="M209" s="74">
        <v>2.99</v>
      </c>
      <c r="N209" s="97"/>
      <c r="O209" s="94"/>
      <c r="P209" s="2" t="s">
        <v>286</v>
      </c>
    </row>
    <row r="210" spans="1:16">
      <c r="A210" s="1">
        <f t="shared" si="7"/>
        <v>208</v>
      </c>
      <c r="B210" s="34">
        <v>41169</v>
      </c>
      <c r="C210" s="37">
        <v>2012</v>
      </c>
      <c r="D210" s="2" t="s">
        <v>43</v>
      </c>
      <c r="E210" s="57"/>
      <c r="F210" s="3" t="s">
        <v>287</v>
      </c>
      <c r="H210" s="2" t="s">
        <v>289</v>
      </c>
      <c r="J210" s="2">
        <v>7</v>
      </c>
      <c r="K210" s="55"/>
      <c r="M210" s="74"/>
      <c r="N210" s="97"/>
      <c r="O210" s="94"/>
      <c r="P210" s="2" t="s">
        <v>288</v>
      </c>
    </row>
    <row r="211" spans="1:16">
      <c r="A211" s="49">
        <f t="shared" si="7"/>
        <v>209</v>
      </c>
      <c r="B211" s="50">
        <v>41232</v>
      </c>
      <c r="C211" s="51">
        <v>2012</v>
      </c>
      <c r="D211" s="52" t="s">
        <v>43</v>
      </c>
      <c r="E211" s="58"/>
      <c r="F211" s="53" t="s">
        <v>60</v>
      </c>
      <c r="G211" s="53">
        <v>2050</v>
      </c>
      <c r="H211" s="52" t="s">
        <v>155</v>
      </c>
      <c r="I211" s="53">
        <v>400</v>
      </c>
      <c r="J211" s="52">
        <v>20</v>
      </c>
      <c r="K211" s="56"/>
      <c r="L211" s="54"/>
      <c r="M211" s="74"/>
      <c r="N211" s="97"/>
      <c r="O211" s="94"/>
      <c r="P211" s="2" t="s">
        <v>290</v>
      </c>
    </row>
    <row r="212" spans="1:16">
      <c r="A212" s="1">
        <v>210</v>
      </c>
      <c r="B212" s="34">
        <v>41519</v>
      </c>
      <c r="C212" s="37">
        <f t="shared" ref="C212:C262" si="8">YEAR(B212)</f>
        <v>2013</v>
      </c>
      <c r="D212" s="2" t="s">
        <v>43</v>
      </c>
      <c r="E212" s="57">
        <v>680</v>
      </c>
      <c r="F212" s="3" t="s">
        <v>291</v>
      </c>
      <c r="G212" s="3">
        <v>1290</v>
      </c>
      <c r="H212" s="2" t="s">
        <v>292</v>
      </c>
      <c r="I212" s="3">
        <v>610</v>
      </c>
      <c r="J212" s="2">
        <v>8</v>
      </c>
      <c r="K212" s="55"/>
      <c r="M212" s="74">
        <v>3.36</v>
      </c>
      <c r="N212" s="97"/>
      <c r="O212" s="94"/>
      <c r="P212" s="2" t="s">
        <v>293</v>
      </c>
    </row>
    <row r="213" spans="1:16">
      <c r="A213" s="1">
        <f t="shared" si="7"/>
        <v>211</v>
      </c>
      <c r="B213" s="34">
        <v>41459</v>
      </c>
      <c r="C213" s="37">
        <f t="shared" si="8"/>
        <v>2013</v>
      </c>
      <c r="D213" s="2" t="s">
        <v>43</v>
      </c>
      <c r="E213" s="57"/>
      <c r="F213" s="3" t="s">
        <v>251</v>
      </c>
      <c r="G213" s="3">
        <v>2330</v>
      </c>
      <c r="H213" s="2" t="s">
        <v>251</v>
      </c>
      <c r="I213" s="3">
        <v>2330</v>
      </c>
      <c r="J213" s="2">
        <v>99</v>
      </c>
      <c r="K213" s="55">
        <v>700</v>
      </c>
      <c r="M213" s="74">
        <v>22.27</v>
      </c>
      <c r="N213" s="97"/>
      <c r="O213" s="94"/>
      <c r="P213" s="2" t="s">
        <v>294</v>
      </c>
    </row>
    <row r="214" spans="1:16">
      <c r="A214" s="1">
        <f t="shared" si="7"/>
        <v>212</v>
      </c>
      <c r="B214" s="34">
        <v>41459</v>
      </c>
      <c r="C214" s="37">
        <f t="shared" si="8"/>
        <v>2013</v>
      </c>
      <c r="D214" s="2" t="s">
        <v>43</v>
      </c>
      <c r="E214" s="57"/>
      <c r="F214" s="3" t="s">
        <v>251</v>
      </c>
      <c r="G214" s="3">
        <v>2330</v>
      </c>
      <c r="H214" s="2" t="s">
        <v>257</v>
      </c>
      <c r="I214" s="3">
        <v>550</v>
      </c>
      <c r="J214" s="2">
        <v>35</v>
      </c>
      <c r="K214" s="55">
        <v>124</v>
      </c>
      <c r="M214" s="74">
        <v>5.91</v>
      </c>
      <c r="N214" s="97"/>
      <c r="O214" s="94"/>
      <c r="P214" s="2" t="s">
        <v>295</v>
      </c>
    </row>
    <row r="215" spans="1:16">
      <c r="A215" s="1">
        <f t="shared" si="7"/>
        <v>213</v>
      </c>
      <c r="B215" s="34">
        <v>41378</v>
      </c>
      <c r="C215" s="37">
        <f t="shared" si="8"/>
        <v>2013</v>
      </c>
      <c r="D215" s="2" t="s">
        <v>43</v>
      </c>
      <c r="E215" s="57"/>
      <c r="F215" s="3" t="s">
        <v>60</v>
      </c>
      <c r="G215" s="3">
        <v>2050</v>
      </c>
      <c r="H215" s="2" t="s">
        <v>60</v>
      </c>
      <c r="I215" s="3">
        <v>2050</v>
      </c>
      <c r="J215" s="2">
        <v>68</v>
      </c>
      <c r="K215" s="55">
        <v>257</v>
      </c>
      <c r="M215" s="74">
        <v>2.88</v>
      </c>
      <c r="N215" s="97"/>
      <c r="O215" s="94"/>
      <c r="P215" s="2" t="s">
        <v>296</v>
      </c>
    </row>
    <row r="216" spans="1:16">
      <c r="A216" s="1">
        <f t="shared" si="7"/>
        <v>214</v>
      </c>
      <c r="B216" s="34">
        <v>41378</v>
      </c>
      <c r="C216" s="37">
        <f t="shared" si="8"/>
        <v>2013</v>
      </c>
      <c r="D216" s="2" t="s">
        <v>43</v>
      </c>
      <c r="E216" s="57"/>
      <c r="F216" s="3" t="s">
        <v>60</v>
      </c>
      <c r="G216" s="3">
        <v>2050</v>
      </c>
      <c r="H216" s="2" t="s">
        <v>152</v>
      </c>
      <c r="I216" s="3">
        <v>400</v>
      </c>
      <c r="J216" s="2">
        <v>19</v>
      </c>
      <c r="K216" s="55">
        <v>37</v>
      </c>
      <c r="M216" s="74">
        <v>6.2</v>
      </c>
      <c r="N216" s="97"/>
      <c r="O216" s="94"/>
      <c r="P216" s="2" t="s">
        <v>297</v>
      </c>
    </row>
    <row r="217" spans="1:16">
      <c r="A217" s="1">
        <f t="shared" si="7"/>
        <v>215</v>
      </c>
      <c r="B217" s="34">
        <v>41379</v>
      </c>
      <c r="C217" s="37">
        <f t="shared" si="8"/>
        <v>2013</v>
      </c>
      <c r="D217" s="2" t="s">
        <v>43</v>
      </c>
      <c r="E217" s="57"/>
      <c r="F217" s="3" t="s">
        <v>178</v>
      </c>
      <c r="G217" s="3">
        <v>1135</v>
      </c>
      <c r="H217" s="2" t="s">
        <v>198</v>
      </c>
      <c r="I217" s="3">
        <v>562</v>
      </c>
      <c r="J217" s="2">
        <v>43</v>
      </c>
      <c r="K217" s="55">
        <v>197</v>
      </c>
      <c r="M217" s="74">
        <v>5.2</v>
      </c>
      <c r="N217" s="97"/>
      <c r="O217" s="94"/>
      <c r="P217" s="2" t="s">
        <v>298</v>
      </c>
    </row>
    <row r="218" spans="1:16">
      <c r="A218" s="1">
        <f t="shared" si="7"/>
        <v>216</v>
      </c>
      <c r="B218" s="34">
        <v>41456</v>
      </c>
      <c r="C218" s="37">
        <f t="shared" si="8"/>
        <v>2013</v>
      </c>
      <c r="D218" s="2" t="s">
        <v>43</v>
      </c>
      <c r="E218" s="57"/>
      <c r="F218" s="3" t="s">
        <v>180</v>
      </c>
      <c r="G218" s="3">
        <v>1756</v>
      </c>
      <c r="H218" s="2" t="s">
        <v>29</v>
      </c>
      <c r="I218" s="3">
        <v>400</v>
      </c>
      <c r="J218" s="2">
        <v>49</v>
      </c>
      <c r="K218" s="55">
        <v>414</v>
      </c>
      <c r="M218" s="74" t="s">
        <v>299</v>
      </c>
      <c r="N218" s="97"/>
      <c r="O218" s="94"/>
      <c r="P218" s="2" t="s">
        <v>300</v>
      </c>
    </row>
    <row r="219" spans="1:16">
      <c r="A219" s="1">
        <f t="shared" si="7"/>
        <v>217</v>
      </c>
      <c r="B219" s="34">
        <v>41486</v>
      </c>
      <c r="C219" s="37">
        <f t="shared" si="8"/>
        <v>2013</v>
      </c>
      <c r="D219" s="2" t="s">
        <v>43</v>
      </c>
      <c r="E219" s="57"/>
      <c r="F219" s="3" t="s">
        <v>28</v>
      </c>
      <c r="G219" s="3">
        <v>1405</v>
      </c>
      <c r="H219" s="2" t="s">
        <v>29</v>
      </c>
      <c r="I219" s="3">
        <v>412</v>
      </c>
      <c r="J219" s="2">
        <v>18</v>
      </c>
      <c r="K219" s="55"/>
      <c r="M219" s="74">
        <v>5</v>
      </c>
      <c r="N219" s="97"/>
      <c r="O219" s="94"/>
      <c r="P219" s="2" t="s">
        <v>301</v>
      </c>
    </row>
    <row r="220" spans="1:16">
      <c r="A220" s="1">
        <f t="shared" si="7"/>
        <v>218</v>
      </c>
      <c r="B220" s="34">
        <v>41492</v>
      </c>
      <c r="C220" s="37">
        <f t="shared" si="8"/>
        <v>2013</v>
      </c>
      <c r="D220" s="2" t="s">
        <v>43</v>
      </c>
      <c r="E220" s="57"/>
      <c r="F220" s="3" t="s">
        <v>302</v>
      </c>
      <c r="G220" s="3">
        <v>2455</v>
      </c>
      <c r="H220" s="2" t="s">
        <v>233</v>
      </c>
      <c r="I220" s="3">
        <v>1747</v>
      </c>
      <c r="J220" s="2">
        <v>78</v>
      </c>
      <c r="K220" s="55">
        <v>533</v>
      </c>
      <c r="M220" s="74">
        <v>13.89</v>
      </c>
      <c r="N220" s="97"/>
      <c r="O220" s="94"/>
      <c r="P220" s="2" t="s">
        <v>303</v>
      </c>
    </row>
    <row r="221" spans="1:16">
      <c r="A221" s="1">
        <f t="shared" si="7"/>
        <v>219</v>
      </c>
      <c r="B221" s="34">
        <v>41498</v>
      </c>
      <c r="C221" s="37">
        <f t="shared" si="8"/>
        <v>2013</v>
      </c>
      <c r="D221" s="2" t="s">
        <v>43</v>
      </c>
      <c r="E221" s="57"/>
      <c r="F221" s="3" t="s">
        <v>180</v>
      </c>
      <c r="G221" s="3">
        <v>1756</v>
      </c>
      <c r="H221" s="2" t="s">
        <v>29</v>
      </c>
      <c r="I221" s="3">
        <v>400</v>
      </c>
      <c r="J221" s="2">
        <v>36</v>
      </c>
      <c r="K221" s="55">
        <v>76</v>
      </c>
      <c r="M221" s="74">
        <v>9.64</v>
      </c>
      <c r="N221" s="97"/>
      <c r="O221" s="94"/>
      <c r="P221" s="2" t="s">
        <v>306</v>
      </c>
    </row>
    <row r="222" spans="1:16">
      <c r="A222" s="1">
        <f t="shared" si="7"/>
        <v>220</v>
      </c>
      <c r="B222" s="34">
        <v>41499</v>
      </c>
      <c r="C222" s="37">
        <f t="shared" si="8"/>
        <v>2013</v>
      </c>
      <c r="D222" s="2" t="s">
        <v>43</v>
      </c>
      <c r="E222" s="57"/>
      <c r="F222" s="3" t="s">
        <v>180</v>
      </c>
      <c r="G222" s="3">
        <v>1754</v>
      </c>
      <c r="H222" s="2" t="s">
        <v>29</v>
      </c>
      <c r="I222" s="3">
        <v>433</v>
      </c>
      <c r="J222" s="2">
        <v>98</v>
      </c>
      <c r="K222" s="55">
        <v>369</v>
      </c>
      <c r="M222" s="74">
        <v>20.62</v>
      </c>
      <c r="N222" s="97"/>
      <c r="O222" s="94"/>
      <c r="P222" s="2" t="s">
        <v>310</v>
      </c>
    </row>
    <row r="223" spans="1:16">
      <c r="A223" s="1">
        <f t="shared" si="7"/>
        <v>221</v>
      </c>
      <c r="B223" s="34">
        <v>41500</v>
      </c>
      <c r="C223" s="37">
        <f t="shared" si="8"/>
        <v>2013</v>
      </c>
      <c r="D223" s="2" t="s">
        <v>43</v>
      </c>
      <c r="E223" s="57"/>
      <c r="F223" s="3" t="s">
        <v>28</v>
      </c>
      <c r="G223" s="3">
        <v>1405</v>
      </c>
      <c r="H223" s="2" t="s">
        <v>29</v>
      </c>
      <c r="I223" s="3">
        <v>412</v>
      </c>
      <c r="J223" s="2">
        <v>26</v>
      </c>
      <c r="K223" s="55"/>
      <c r="M223" s="74"/>
      <c r="N223" s="97"/>
      <c r="O223" s="94"/>
      <c r="P223" s="2" t="s">
        <v>307</v>
      </c>
    </row>
    <row r="224" spans="1:16">
      <c r="A224" s="1">
        <f t="shared" si="7"/>
        <v>222</v>
      </c>
      <c r="B224" s="34">
        <v>41501</v>
      </c>
      <c r="C224" s="37">
        <f t="shared" si="8"/>
        <v>2013</v>
      </c>
      <c r="D224" s="2" t="s">
        <v>43</v>
      </c>
      <c r="E224" s="57"/>
      <c r="F224" s="3" t="s">
        <v>28</v>
      </c>
      <c r="G224" s="3">
        <v>1405</v>
      </c>
      <c r="H224" s="2" t="s">
        <v>29</v>
      </c>
      <c r="I224" s="3">
        <v>412</v>
      </c>
      <c r="J224" s="2">
        <v>22</v>
      </c>
      <c r="K224" s="55"/>
      <c r="M224" s="74"/>
      <c r="N224" s="97"/>
      <c r="O224" s="94"/>
      <c r="P224" s="2" t="s">
        <v>308</v>
      </c>
    </row>
    <row r="225" spans="1:16">
      <c r="A225" s="1">
        <f t="shared" si="7"/>
        <v>223</v>
      </c>
      <c r="B225" s="34">
        <v>41501</v>
      </c>
      <c r="C225" s="37">
        <f t="shared" si="8"/>
        <v>2013</v>
      </c>
      <c r="D225" s="2" t="s">
        <v>43</v>
      </c>
      <c r="E225" s="57"/>
      <c r="F225" s="3" t="s">
        <v>28</v>
      </c>
      <c r="G225" s="3">
        <v>1405</v>
      </c>
      <c r="H225" s="2" t="s">
        <v>29</v>
      </c>
      <c r="I225" s="3">
        <v>412</v>
      </c>
      <c r="J225" s="2">
        <v>28</v>
      </c>
      <c r="K225" s="55"/>
      <c r="M225" s="74"/>
      <c r="N225" s="97"/>
      <c r="O225" s="94"/>
      <c r="P225" s="2" t="s">
        <v>307</v>
      </c>
    </row>
    <row r="226" spans="1:16">
      <c r="A226" s="1">
        <f t="shared" si="7"/>
        <v>224</v>
      </c>
      <c r="B226" s="34">
        <v>41501</v>
      </c>
      <c r="C226" s="37">
        <f t="shared" si="8"/>
        <v>2013</v>
      </c>
      <c r="D226" s="2" t="s">
        <v>43</v>
      </c>
      <c r="E226" s="57"/>
      <c r="F226" s="3" t="s">
        <v>28</v>
      </c>
      <c r="G226" s="3">
        <v>1405</v>
      </c>
      <c r="H226" s="2" t="s">
        <v>29</v>
      </c>
      <c r="I226" s="3">
        <v>412</v>
      </c>
      <c r="J226" s="2">
        <v>48</v>
      </c>
      <c r="K226" s="55">
        <v>65</v>
      </c>
      <c r="M226" s="74">
        <v>7.76</v>
      </c>
      <c r="N226" s="97"/>
      <c r="O226" s="94"/>
      <c r="P226" s="2" t="s">
        <v>309</v>
      </c>
    </row>
    <row r="227" spans="1:16">
      <c r="A227" s="1">
        <f t="shared" si="7"/>
        <v>225</v>
      </c>
      <c r="B227" s="34">
        <v>41502</v>
      </c>
      <c r="C227" s="37">
        <f t="shared" si="8"/>
        <v>2013</v>
      </c>
      <c r="D227" s="2" t="s">
        <v>43</v>
      </c>
      <c r="E227" s="57"/>
      <c r="F227" s="3" t="s">
        <v>137</v>
      </c>
      <c r="G227" s="3">
        <v>1588</v>
      </c>
      <c r="H227" s="2" t="s">
        <v>150</v>
      </c>
      <c r="I227" s="3">
        <v>890</v>
      </c>
      <c r="J227" s="2">
        <v>14</v>
      </c>
      <c r="K227" s="55"/>
      <c r="M227" s="74">
        <v>3.71</v>
      </c>
      <c r="N227" s="97"/>
      <c r="O227" s="94"/>
      <c r="P227" s="2" t="s">
        <v>311</v>
      </c>
    </row>
    <row r="228" spans="1:16">
      <c r="A228" s="1">
        <f t="shared" si="7"/>
        <v>226</v>
      </c>
      <c r="B228" s="34">
        <v>41502</v>
      </c>
      <c r="C228" s="37">
        <f t="shared" si="8"/>
        <v>2013</v>
      </c>
      <c r="D228" s="2" t="s">
        <v>43</v>
      </c>
      <c r="E228" s="57"/>
      <c r="F228" s="3" t="s">
        <v>137</v>
      </c>
      <c r="G228" s="3">
        <v>1588</v>
      </c>
      <c r="H228" s="2" t="s">
        <v>150</v>
      </c>
      <c r="I228" s="3">
        <v>890</v>
      </c>
      <c r="J228" s="2">
        <v>19</v>
      </c>
      <c r="K228" s="55"/>
      <c r="M228" s="74">
        <v>3.88</v>
      </c>
      <c r="N228" s="97"/>
      <c r="O228" s="94"/>
      <c r="P228" s="2" t="s">
        <v>312</v>
      </c>
    </row>
    <row r="229" spans="1:16">
      <c r="A229" s="1">
        <f t="shared" si="7"/>
        <v>227</v>
      </c>
      <c r="B229" s="34">
        <v>41502</v>
      </c>
      <c r="C229" s="37">
        <f t="shared" si="8"/>
        <v>2013</v>
      </c>
      <c r="D229" s="2" t="s">
        <v>43</v>
      </c>
      <c r="E229" s="57"/>
      <c r="F229" s="3" t="s">
        <v>137</v>
      </c>
      <c r="G229" s="3">
        <v>1588</v>
      </c>
      <c r="H229" s="2" t="s">
        <v>150</v>
      </c>
      <c r="I229" s="3">
        <v>890</v>
      </c>
      <c r="J229" s="2">
        <v>60</v>
      </c>
      <c r="K229" s="55">
        <v>297</v>
      </c>
      <c r="M229" s="74">
        <v>5.76</v>
      </c>
      <c r="N229" s="97"/>
      <c r="O229" s="94"/>
      <c r="P229" s="2" t="s">
        <v>313</v>
      </c>
    </row>
    <row r="230" spans="1:16">
      <c r="A230" s="1">
        <f t="shared" si="7"/>
        <v>228</v>
      </c>
      <c r="B230" s="34">
        <v>41508</v>
      </c>
      <c r="C230" s="37">
        <f t="shared" si="8"/>
        <v>2013</v>
      </c>
      <c r="D230" s="2" t="s">
        <v>43</v>
      </c>
      <c r="E230" s="57"/>
      <c r="F230" s="3" t="s">
        <v>28</v>
      </c>
      <c r="G230" s="3">
        <v>1405</v>
      </c>
      <c r="H230" s="2" t="s">
        <v>29</v>
      </c>
      <c r="I230" s="3">
        <v>412</v>
      </c>
      <c r="J230" s="2">
        <v>10</v>
      </c>
      <c r="K230" s="55"/>
      <c r="M230" s="74"/>
      <c r="N230" s="97"/>
      <c r="O230" s="94"/>
      <c r="P230" s="2" t="s">
        <v>314</v>
      </c>
    </row>
    <row r="231" spans="1:16">
      <c r="A231" s="1">
        <f t="shared" si="7"/>
        <v>229</v>
      </c>
      <c r="B231" s="34">
        <v>41515</v>
      </c>
      <c r="C231" s="37">
        <f t="shared" si="8"/>
        <v>2013</v>
      </c>
      <c r="D231" s="2" t="s">
        <v>43</v>
      </c>
      <c r="E231" s="57"/>
      <c r="F231" s="3" t="s">
        <v>28</v>
      </c>
      <c r="G231" s="3">
        <v>1405</v>
      </c>
      <c r="H231" s="2" t="s">
        <v>29</v>
      </c>
      <c r="I231" s="3">
        <v>412</v>
      </c>
      <c r="J231" s="2">
        <v>20</v>
      </c>
      <c r="K231" s="55"/>
      <c r="M231" s="74"/>
      <c r="N231" s="97"/>
      <c r="O231" s="94"/>
      <c r="P231" s="2" t="s">
        <v>315</v>
      </c>
    </row>
    <row r="232" spans="1:16">
      <c r="A232" s="1">
        <f t="shared" si="7"/>
        <v>230</v>
      </c>
      <c r="B232" s="34">
        <v>41522</v>
      </c>
      <c r="C232" s="37">
        <f t="shared" si="8"/>
        <v>2013</v>
      </c>
      <c r="D232" s="2" t="s">
        <v>43</v>
      </c>
      <c r="E232" s="57"/>
      <c r="F232" s="3" t="s">
        <v>28</v>
      </c>
      <c r="G232" s="3">
        <v>1405</v>
      </c>
      <c r="H232" s="2" t="s">
        <v>29</v>
      </c>
      <c r="I232" s="3">
        <v>412</v>
      </c>
      <c r="J232" s="2">
        <v>15</v>
      </c>
      <c r="K232" s="55"/>
      <c r="M232" s="74"/>
      <c r="N232" s="97"/>
      <c r="O232" s="94"/>
      <c r="P232" s="2" t="s">
        <v>316</v>
      </c>
    </row>
    <row r="233" spans="1:16">
      <c r="A233" s="1">
        <f t="shared" si="7"/>
        <v>231</v>
      </c>
      <c r="B233" s="34">
        <v>41522</v>
      </c>
      <c r="C233" s="37">
        <f t="shared" si="8"/>
        <v>2013</v>
      </c>
      <c r="D233" s="2" t="s">
        <v>43</v>
      </c>
      <c r="E233" s="57"/>
      <c r="F233" s="3" t="s">
        <v>28</v>
      </c>
      <c r="G233" s="3">
        <v>1405</v>
      </c>
      <c r="H233" s="2" t="s">
        <v>29</v>
      </c>
      <c r="I233" s="3">
        <v>412</v>
      </c>
      <c r="J233" s="2">
        <v>12</v>
      </c>
      <c r="K233" s="55"/>
      <c r="M233" s="74"/>
      <c r="N233" s="97"/>
      <c r="O233" s="94"/>
      <c r="P233" s="2" t="s">
        <v>317</v>
      </c>
    </row>
    <row r="234" spans="1:16">
      <c r="A234" s="1">
        <f t="shared" si="7"/>
        <v>232</v>
      </c>
      <c r="B234" s="34">
        <v>41616</v>
      </c>
      <c r="C234" s="37">
        <f t="shared" si="8"/>
        <v>2013</v>
      </c>
      <c r="D234" s="2" t="s">
        <v>43</v>
      </c>
      <c r="E234" s="57"/>
      <c r="F234" s="3" t="s">
        <v>60</v>
      </c>
      <c r="G234" s="3">
        <v>2050</v>
      </c>
      <c r="H234" s="2" t="s">
        <v>152</v>
      </c>
      <c r="I234" s="3">
        <v>400</v>
      </c>
      <c r="J234" s="2">
        <v>34</v>
      </c>
      <c r="K234" s="55"/>
      <c r="M234" s="74"/>
      <c r="N234" s="97"/>
      <c r="O234" s="94"/>
      <c r="P234" s="2" t="s">
        <v>318</v>
      </c>
    </row>
    <row r="235" spans="1:16">
      <c r="A235" s="1">
        <f t="shared" si="7"/>
        <v>233</v>
      </c>
      <c r="B235" s="34">
        <v>41616</v>
      </c>
      <c r="C235" s="37">
        <f t="shared" si="8"/>
        <v>2013</v>
      </c>
      <c r="D235" s="2" t="s">
        <v>43</v>
      </c>
      <c r="E235" s="57"/>
      <c r="F235" s="3" t="s">
        <v>168</v>
      </c>
      <c r="G235" s="3">
        <v>2675</v>
      </c>
      <c r="H235" s="2" t="s">
        <v>160</v>
      </c>
      <c r="I235" s="3">
        <v>900</v>
      </c>
      <c r="J235" s="2">
        <v>24</v>
      </c>
      <c r="K235" s="55"/>
      <c r="M235" s="74"/>
      <c r="N235" s="97"/>
      <c r="O235" s="94"/>
      <c r="P235" s="2" t="s">
        <v>319</v>
      </c>
    </row>
    <row r="236" spans="1:16">
      <c r="A236" s="1">
        <f t="shared" si="7"/>
        <v>234</v>
      </c>
      <c r="B236" s="34">
        <v>41616</v>
      </c>
      <c r="C236" s="37">
        <f t="shared" si="8"/>
        <v>2013</v>
      </c>
      <c r="D236" s="2" t="s">
        <v>43</v>
      </c>
      <c r="E236" s="57"/>
      <c r="F236" s="3" t="s">
        <v>168</v>
      </c>
      <c r="G236" s="3">
        <v>2675</v>
      </c>
      <c r="H236" s="2" t="s">
        <v>160</v>
      </c>
      <c r="I236" s="3">
        <v>900</v>
      </c>
      <c r="J236" s="2">
        <v>32</v>
      </c>
      <c r="K236" s="55"/>
      <c r="M236" s="74"/>
      <c r="N236" s="97"/>
      <c r="O236" s="94"/>
      <c r="P236" s="2" t="s">
        <v>320</v>
      </c>
    </row>
    <row r="237" spans="1:16">
      <c r="A237" s="1">
        <f t="shared" si="7"/>
        <v>235</v>
      </c>
      <c r="B237" s="34">
        <v>41616</v>
      </c>
      <c r="C237" s="37">
        <f t="shared" si="8"/>
        <v>2013</v>
      </c>
      <c r="D237" s="2" t="s">
        <v>43</v>
      </c>
      <c r="E237" s="57"/>
      <c r="F237" s="3" t="s">
        <v>168</v>
      </c>
      <c r="G237" s="3">
        <v>2675</v>
      </c>
      <c r="H237" s="2" t="s">
        <v>160</v>
      </c>
      <c r="I237" s="3">
        <v>900</v>
      </c>
      <c r="J237" s="2">
        <v>43</v>
      </c>
      <c r="K237" s="55"/>
      <c r="M237" s="74">
        <v>7.09</v>
      </c>
      <c r="N237" s="97"/>
      <c r="O237" s="94"/>
      <c r="P237" s="2" t="s">
        <v>321</v>
      </c>
    </row>
    <row r="238" spans="1:16">
      <c r="A238" s="1">
        <f t="shared" si="7"/>
        <v>236</v>
      </c>
      <c r="B238" s="34">
        <v>41638</v>
      </c>
      <c r="C238" s="37">
        <f t="shared" si="8"/>
        <v>2013</v>
      </c>
      <c r="D238" s="2" t="s">
        <v>43</v>
      </c>
      <c r="E238" s="57"/>
      <c r="F238" s="3" t="s">
        <v>251</v>
      </c>
      <c r="G238" s="3">
        <v>2330</v>
      </c>
      <c r="H238" s="2" t="s">
        <v>257</v>
      </c>
      <c r="I238" s="3">
        <v>550</v>
      </c>
      <c r="J238" s="2">
        <v>20</v>
      </c>
      <c r="K238" s="55"/>
      <c r="M238" s="74"/>
      <c r="N238" s="97"/>
      <c r="O238" s="94"/>
      <c r="P238" s="2" t="s">
        <v>322</v>
      </c>
    </row>
    <row r="239" spans="1:16">
      <c r="A239" s="49">
        <f t="shared" si="7"/>
        <v>237</v>
      </c>
      <c r="B239" s="50">
        <v>41638</v>
      </c>
      <c r="C239" s="51">
        <f t="shared" si="8"/>
        <v>2013</v>
      </c>
      <c r="D239" s="52" t="s">
        <v>43</v>
      </c>
      <c r="E239" s="58"/>
      <c r="F239" s="53" t="s">
        <v>251</v>
      </c>
      <c r="G239" s="53">
        <v>2330</v>
      </c>
      <c r="H239" s="52" t="s">
        <v>257</v>
      </c>
      <c r="I239" s="53">
        <v>550</v>
      </c>
      <c r="J239" s="52">
        <v>28</v>
      </c>
      <c r="K239" s="56"/>
      <c r="L239" s="54"/>
      <c r="M239" s="74"/>
      <c r="N239" s="97"/>
      <c r="O239" s="94"/>
      <c r="P239" s="2" t="s">
        <v>323</v>
      </c>
    </row>
    <row r="240" spans="1:16">
      <c r="A240" s="1">
        <f>IF(COUNTA(B241)=1, (A239+1), "")</f>
        <v>238</v>
      </c>
      <c r="B240" s="34">
        <v>41693</v>
      </c>
      <c r="C240" s="37">
        <f t="shared" si="8"/>
        <v>2014</v>
      </c>
      <c r="D240" s="2" t="s">
        <v>43</v>
      </c>
      <c r="E240" s="57"/>
      <c r="F240" s="3" t="s">
        <v>60</v>
      </c>
      <c r="G240" s="3">
        <v>2048</v>
      </c>
      <c r="H240" s="2" t="s">
        <v>147</v>
      </c>
      <c r="J240" s="2">
        <v>15</v>
      </c>
      <c r="K240" s="55"/>
      <c r="M240" s="74"/>
      <c r="N240" s="97"/>
      <c r="O240" s="94"/>
      <c r="P240" s="2" t="s">
        <v>325</v>
      </c>
    </row>
    <row r="241" spans="1:16">
      <c r="A241" s="1">
        <f>IF(COUNTA(#REF!)=1, (A240+1), "")</f>
        <v>239</v>
      </c>
      <c r="B241" s="34">
        <v>41706</v>
      </c>
      <c r="C241" s="37">
        <f t="shared" si="8"/>
        <v>2014</v>
      </c>
      <c r="D241" s="2" t="s">
        <v>43</v>
      </c>
      <c r="E241" s="57"/>
      <c r="F241" s="3" t="s">
        <v>251</v>
      </c>
      <c r="G241" s="3">
        <v>2330</v>
      </c>
      <c r="H241" s="2" t="s">
        <v>257</v>
      </c>
      <c r="I241" s="3">
        <v>550</v>
      </c>
      <c r="J241" s="2">
        <v>32</v>
      </c>
      <c r="K241" s="55"/>
      <c r="M241" s="74"/>
      <c r="N241" s="97"/>
      <c r="O241" s="94"/>
      <c r="P241" s="2" t="s">
        <v>324</v>
      </c>
    </row>
    <row r="242" spans="1:16">
      <c r="A242" s="1">
        <f t="shared" si="7"/>
        <v>240</v>
      </c>
      <c r="B242" s="34">
        <v>41706</v>
      </c>
      <c r="C242" s="37">
        <f t="shared" si="8"/>
        <v>2014</v>
      </c>
      <c r="D242" s="2" t="s">
        <v>43</v>
      </c>
      <c r="E242" s="57"/>
      <c r="F242" s="3" t="s">
        <v>251</v>
      </c>
      <c r="G242" s="3">
        <v>2330</v>
      </c>
      <c r="H242" s="2" t="s">
        <v>257</v>
      </c>
      <c r="I242" s="3">
        <v>550</v>
      </c>
      <c r="J242" s="2">
        <v>82</v>
      </c>
      <c r="K242" s="55">
        <v>425</v>
      </c>
      <c r="L242" s="3"/>
      <c r="M242" s="74">
        <v>11.71</v>
      </c>
      <c r="N242" s="97"/>
      <c r="O242" s="94"/>
      <c r="P242" s="2" t="s">
        <v>326</v>
      </c>
    </row>
    <row r="243" spans="1:16">
      <c r="A243" s="1">
        <f t="shared" si="7"/>
        <v>241</v>
      </c>
      <c r="B243" s="34">
        <v>41727</v>
      </c>
      <c r="C243" s="37">
        <f t="shared" si="8"/>
        <v>2014</v>
      </c>
      <c r="D243" s="2" t="s">
        <v>43</v>
      </c>
      <c r="E243" s="57"/>
      <c r="F243" s="3" t="s">
        <v>28</v>
      </c>
      <c r="G243" s="3">
        <v>1405</v>
      </c>
      <c r="H243" s="2" t="s">
        <v>29</v>
      </c>
      <c r="I243" s="3">
        <v>412</v>
      </c>
      <c r="J243" s="2">
        <v>15</v>
      </c>
      <c r="K243" s="55"/>
      <c r="L243" s="3"/>
      <c r="M243" s="74"/>
      <c r="N243" s="97"/>
      <c r="O243" s="94"/>
      <c r="P243" s="2" t="s">
        <v>327</v>
      </c>
    </row>
    <row r="244" spans="1:16">
      <c r="A244" s="1">
        <f t="shared" si="7"/>
        <v>242</v>
      </c>
      <c r="B244" s="34">
        <v>41727</v>
      </c>
      <c r="C244" s="37">
        <f t="shared" si="8"/>
        <v>2014</v>
      </c>
      <c r="D244" s="2" t="s">
        <v>43</v>
      </c>
      <c r="E244" s="57"/>
      <c r="F244" s="3" t="s">
        <v>28</v>
      </c>
      <c r="G244" s="3">
        <v>1405</v>
      </c>
      <c r="H244" s="2" t="s">
        <v>29</v>
      </c>
      <c r="I244" s="3">
        <v>412</v>
      </c>
      <c r="J244" s="2">
        <v>15</v>
      </c>
      <c r="K244" s="55"/>
      <c r="L244" s="3"/>
      <c r="M244" s="74"/>
      <c r="N244" s="97"/>
      <c r="O244" s="94"/>
      <c r="P244" s="2" t="s">
        <v>328</v>
      </c>
    </row>
    <row r="245" spans="1:16">
      <c r="A245" s="1">
        <f t="shared" si="7"/>
        <v>243</v>
      </c>
      <c r="B245" s="34">
        <v>41727</v>
      </c>
      <c r="C245" s="37">
        <f t="shared" si="8"/>
        <v>2014</v>
      </c>
      <c r="D245" s="2" t="s">
        <v>43</v>
      </c>
      <c r="E245" s="57"/>
      <c r="F245" s="3" t="s">
        <v>28</v>
      </c>
      <c r="G245" s="3">
        <v>1405</v>
      </c>
      <c r="H245" s="2" t="s">
        <v>29</v>
      </c>
      <c r="I245" s="3">
        <v>412</v>
      </c>
      <c r="J245" s="2">
        <v>11</v>
      </c>
      <c r="K245" s="55"/>
      <c r="L245" s="3"/>
      <c r="M245" s="74"/>
      <c r="N245" s="97"/>
      <c r="O245" s="94"/>
      <c r="P245" s="2" t="s">
        <v>329</v>
      </c>
    </row>
    <row r="246" spans="1:16">
      <c r="A246" s="1">
        <f t="shared" si="7"/>
        <v>244</v>
      </c>
      <c r="B246" s="34">
        <v>41728</v>
      </c>
      <c r="C246" s="37">
        <f t="shared" si="8"/>
        <v>2014</v>
      </c>
      <c r="D246" s="2" t="s">
        <v>43</v>
      </c>
      <c r="E246" s="57"/>
      <c r="F246" s="3" t="s">
        <v>28</v>
      </c>
      <c r="G246" s="3">
        <v>1405</v>
      </c>
      <c r="H246" s="2" t="s">
        <v>29</v>
      </c>
      <c r="I246" s="3">
        <v>412</v>
      </c>
      <c r="J246" s="2">
        <v>14</v>
      </c>
      <c r="K246" s="55"/>
      <c r="M246" s="74">
        <v>4.84</v>
      </c>
      <c r="N246" s="97"/>
      <c r="O246" s="94"/>
    </row>
    <row r="247" spans="1:16">
      <c r="A247" s="1">
        <f t="shared" si="7"/>
        <v>245</v>
      </c>
      <c r="B247" s="34">
        <v>41728</v>
      </c>
      <c r="C247" s="37">
        <f t="shared" si="8"/>
        <v>2014</v>
      </c>
      <c r="D247" s="2" t="s">
        <v>43</v>
      </c>
      <c r="E247" s="57"/>
      <c r="F247" s="3" t="s">
        <v>28</v>
      </c>
      <c r="G247" s="3">
        <v>1405</v>
      </c>
      <c r="H247" s="2" t="s">
        <v>28</v>
      </c>
      <c r="I247" s="3">
        <v>1405</v>
      </c>
      <c r="J247" s="2">
        <v>63</v>
      </c>
      <c r="K247" s="55">
        <v>458</v>
      </c>
      <c r="M247" s="74">
        <v>7.33</v>
      </c>
      <c r="N247" s="97"/>
      <c r="O247" s="94"/>
      <c r="P247" s="2" t="s">
        <v>331</v>
      </c>
    </row>
    <row r="248" spans="1:16">
      <c r="A248" s="1">
        <f t="shared" si="7"/>
        <v>246</v>
      </c>
      <c r="B248" s="34">
        <v>41728</v>
      </c>
      <c r="C248" s="37">
        <f t="shared" si="8"/>
        <v>2014</v>
      </c>
      <c r="D248" s="2" t="s">
        <v>43</v>
      </c>
      <c r="E248" s="57"/>
      <c r="F248" s="3" t="s">
        <v>28</v>
      </c>
      <c r="G248" s="3">
        <v>1405</v>
      </c>
      <c r="H248" s="2" t="s">
        <v>29</v>
      </c>
      <c r="I248" s="3">
        <v>412</v>
      </c>
      <c r="J248" s="2">
        <v>49</v>
      </c>
      <c r="K248" s="55">
        <v>416</v>
      </c>
      <c r="M248" s="74">
        <v>9.9499999999999993</v>
      </c>
      <c r="N248" s="97"/>
      <c r="O248" s="94"/>
      <c r="P248" s="2" t="s">
        <v>332</v>
      </c>
    </row>
    <row r="249" spans="1:16">
      <c r="A249" s="1">
        <f t="shared" si="7"/>
        <v>247</v>
      </c>
      <c r="B249" s="34">
        <v>41735</v>
      </c>
      <c r="C249" s="37">
        <f t="shared" si="8"/>
        <v>2014</v>
      </c>
      <c r="D249" s="2" t="s">
        <v>43</v>
      </c>
      <c r="E249" s="57"/>
      <c r="F249" s="3" t="s">
        <v>178</v>
      </c>
      <c r="G249" s="3">
        <v>1135</v>
      </c>
      <c r="H249" s="2" t="s">
        <v>333</v>
      </c>
      <c r="I249" s="3">
        <v>580</v>
      </c>
      <c r="J249" s="2">
        <v>93</v>
      </c>
      <c r="K249" s="55"/>
      <c r="M249" s="74">
        <v>25.4</v>
      </c>
      <c r="N249" s="97"/>
      <c r="O249" s="94"/>
      <c r="P249" s="2" t="s">
        <v>334</v>
      </c>
    </row>
    <row r="250" spans="1:16">
      <c r="A250" s="1">
        <f t="shared" ref="A250:A314" si="9">IF(COUNTA(B250)=1, (A249+1), "")</f>
        <v>248</v>
      </c>
      <c r="B250" s="34">
        <v>41741</v>
      </c>
      <c r="C250" s="37">
        <f t="shared" si="8"/>
        <v>2014</v>
      </c>
      <c r="D250" s="2" t="s">
        <v>43</v>
      </c>
      <c r="E250" s="57"/>
      <c r="F250" s="3" t="s">
        <v>178</v>
      </c>
      <c r="G250" s="3">
        <v>1135</v>
      </c>
      <c r="H250" s="2" t="s">
        <v>198</v>
      </c>
      <c r="I250" s="3">
        <v>584</v>
      </c>
      <c r="J250" s="2">
        <v>24</v>
      </c>
      <c r="K250" s="55">
        <v>584</v>
      </c>
      <c r="M250" s="74">
        <v>7.63</v>
      </c>
      <c r="N250" s="97"/>
      <c r="O250" s="94"/>
      <c r="P250" s="2" t="s">
        <v>335</v>
      </c>
    </row>
    <row r="251" spans="1:16">
      <c r="A251" s="1">
        <f t="shared" si="9"/>
        <v>249</v>
      </c>
      <c r="B251" s="34">
        <v>41742</v>
      </c>
      <c r="C251" s="37">
        <f t="shared" si="8"/>
        <v>2014</v>
      </c>
      <c r="D251" s="2" t="s">
        <v>43</v>
      </c>
      <c r="E251" s="57"/>
      <c r="F251" s="3" t="s">
        <v>28</v>
      </c>
      <c r="G251" s="3">
        <v>1405</v>
      </c>
      <c r="H251" s="2" t="s">
        <v>29</v>
      </c>
      <c r="I251" s="3">
        <v>412</v>
      </c>
      <c r="J251" s="2">
        <v>25</v>
      </c>
      <c r="K251" s="55">
        <v>326</v>
      </c>
      <c r="M251" s="74">
        <v>7.22</v>
      </c>
      <c r="N251" s="97"/>
      <c r="O251" s="94"/>
      <c r="P251" s="2" t="s">
        <v>337</v>
      </c>
    </row>
    <row r="252" spans="1:16">
      <c r="A252" s="1">
        <f t="shared" si="9"/>
        <v>250</v>
      </c>
      <c r="B252" s="34">
        <v>41743</v>
      </c>
      <c r="C252" s="37">
        <f t="shared" si="8"/>
        <v>2014</v>
      </c>
      <c r="D252" s="2" t="s">
        <v>43</v>
      </c>
      <c r="E252" s="57"/>
      <c r="F252" s="3" t="s">
        <v>28</v>
      </c>
      <c r="G252" s="3">
        <v>1405</v>
      </c>
      <c r="H252" s="2" t="s">
        <v>289</v>
      </c>
      <c r="I252" s="3">
        <v>635</v>
      </c>
      <c r="J252" s="2">
        <v>74</v>
      </c>
      <c r="K252" s="55"/>
      <c r="M252" s="74">
        <v>15.89</v>
      </c>
      <c r="N252" s="97"/>
      <c r="O252" s="94"/>
      <c r="P252" s="2" t="s">
        <v>336</v>
      </c>
    </row>
    <row r="253" spans="1:16">
      <c r="A253" s="1">
        <f t="shared" si="9"/>
        <v>251</v>
      </c>
      <c r="B253" s="34">
        <v>41749</v>
      </c>
      <c r="C253" s="37">
        <f t="shared" si="8"/>
        <v>2014</v>
      </c>
      <c r="D253" s="2" t="s">
        <v>43</v>
      </c>
      <c r="E253" s="57"/>
      <c r="F253" s="3" t="s">
        <v>251</v>
      </c>
      <c r="G253" s="3">
        <v>2322</v>
      </c>
      <c r="H253" s="2" t="s">
        <v>338</v>
      </c>
      <c r="I253" s="3">
        <v>1279</v>
      </c>
      <c r="J253" s="2">
        <v>49</v>
      </c>
      <c r="K253" s="55">
        <v>232</v>
      </c>
      <c r="M253" s="74">
        <v>11.59</v>
      </c>
      <c r="N253" s="97"/>
      <c r="O253" s="94"/>
      <c r="P253" s="2" t="s">
        <v>339</v>
      </c>
    </row>
    <row r="254" spans="1:16">
      <c r="A254" s="1">
        <f t="shared" si="9"/>
        <v>252</v>
      </c>
      <c r="B254" s="34">
        <v>41755</v>
      </c>
      <c r="C254" s="37">
        <f>YEAR(B253)</f>
        <v>2014</v>
      </c>
      <c r="D254" s="2" t="s">
        <v>43</v>
      </c>
      <c r="E254" s="57"/>
      <c r="F254" s="3" t="s">
        <v>28</v>
      </c>
      <c r="G254" s="3">
        <v>1405</v>
      </c>
      <c r="H254" s="2" t="s">
        <v>29</v>
      </c>
      <c r="I254" s="3">
        <v>412</v>
      </c>
      <c r="J254" s="2">
        <v>18</v>
      </c>
      <c r="K254" s="55"/>
      <c r="M254" s="74">
        <v>5.93</v>
      </c>
      <c r="N254" s="97"/>
      <c r="O254" s="94"/>
      <c r="P254" s="2" t="s">
        <v>344</v>
      </c>
    </row>
    <row r="255" spans="1:16">
      <c r="A255" s="1">
        <f t="shared" si="9"/>
        <v>253</v>
      </c>
      <c r="B255" s="34">
        <v>41755</v>
      </c>
      <c r="C255" s="37">
        <f t="shared" si="8"/>
        <v>2014</v>
      </c>
      <c r="D255" s="2" t="s">
        <v>43</v>
      </c>
      <c r="E255" s="57"/>
      <c r="F255" s="3" t="s">
        <v>28</v>
      </c>
      <c r="G255" s="3">
        <v>1405</v>
      </c>
      <c r="H255" s="2" t="s">
        <v>29</v>
      </c>
      <c r="I255" s="3">
        <v>412</v>
      </c>
      <c r="J255" s="2">
        <v>25</v>
      </c>
      <c r="K255" s="55">
        <v>85</v>
      </c>
      <c r="M255" s="74">
        <v>6.86</v>
      </c>
      <c r="N255" s="97"/>
      <c r="O255" s="94"/>
      <c r="P255" s="2" t="s">
        <v>345</v>
      </c>
    </row>
    <row r="256" spans="1:16">
      <c r="A256" s="1">
        <f t="shared" si="9"/>
        <v>254</v>
      </c>
      <c r="B256" s="34">
        <v>41769</v>
      </c>
      <c r="C256" s="37">
        <f t="shared" si="8"/>
        <v>2014</v>
      </c>
      <c r="D256" s="2" t="s">
        <v>346</v>
      </c>
      <c r="E256" s="57"/>
      <c r="F256" s="3" t="s">
        <v>28</v>
      </c>
      <c r="G256" s="3">
        <v>1405</v>
      </c>
      <c r="H256" s="2" t="s">
        <v>29</v>
      </c>
      <c r="I256" s="3">
        <v>412</v>
      </c>
      <c r="J256" s="2">
        <v>24</v>
      </c>
      <c r="K256" s="55">
        <v>44</v>
      </c>
      <c r="M256" s="74">
        <v>5.55</v>
      </c>
      <c r="N256" s="97"/>
      <c r="O256" s="94"/>
      <c r="P256" s="2" t="s">
        <v>347</v>
      </c>
    </row>
    <row r="257" spans="1:16">
      <c r="A257" s="1">
        <f t="shared" si="9"/>
        <v>255</v>
      </c>
      <c r="B257" s="34">
        <v>41776</v>
      </c>
      <c r="C257" s="37">
        <f t="shared" si="8"/>
        <v>2014</v>
      </c>
      <c r="D257" s="2" t="s">
        <v>43</v>
      </c>
      <c r="E257" s="57"/>
      <c r="F257" s="3" t="s">
        <v>256</v>
      </c>
      <c r="G257" s="3">
        <v>1293</v>
      </c>
      <c r="H257" s="2" t="s">
        <v>257</v>
      </c>
      <c r="I257" s="3">
        <v>523</v>
      </c>
      <c r="J257" s="2">
        <v>13</v>
      </c>
      <c r="K257" s="55"/>
      <c r="L257" s="2"/>
      <c r="M257" s="74">
        <v>5.0999999999999996</v>
      </c>
      <c r="N257" s="97"/>
      <c r="O257" s="94"/>
      <c r="P257" s="2" t="s">
        <v>348</v>
      </c>
    </row>
    <row r="258" spans="1:16">
      <c r="A258" s="1">
        <f t="shared" si="9"/>
        <v>256</v>
      </c>
      <c r="B258" s="34">
        <v>41777</v>
      </c>
      <c r="C258" s="37">
        <f t="shared" si="8"/>
        <v>2014</v>
      </c>
      <c r="D258" s="2" t="s">
        <v>43</v>
      </c>
      <c r="E258" s="57"/>
      <c r="F258" s="3" t="s">
        <v>28</v>
      </c>
      <c r="G258" s="3">
        <v>1394</v>
      </c>
      <c r="H258" s="2" t="s">
        <v>29</v>
      </c>
      <c r="I258" s="3">
        <v>378</v>
      </c>
      <c r="J258" s="2">
        <v>13</v>
      </c>
      <c r="K258" s="55"/>
      <c r="L258" s="1"/>
      <c r="M258" s="74">
        <v>4.79</v>
      </c>
      <c r="N258" s="97"/>
      <c r="O258" s="94"/>
      <c r="P258" s="2" t="s">
        <v>350</v>
      </c>
    </row>
    <row r="259" spans="1:16">
      <c r="A259" s="1">
        <f t="shared" si="9"/>
        <v>257</v>
      </c>
      <c r="B259" s="34">
        <v>41777</v>
      </c>
      <c r="C259" s="37">
        <f t="shared" si="8"/>
        <v>2014</v>
      </c>
      <c r="D259" s="2" t="s">
        <v>43</v>
      </c>
      <c r="E259" s="57"/>
      <c r="F259" s="3" t="s">
        <v>180</v>
      </c>
      <c r="G259" s="3">
        <v>1751</v>
      </c>
      <c r="H259" s="2" t="s">
        <v>349</v>
      </c>
      <c r="I259" s="3">
        <v>825</v>
      </c>
      <c r="J259" s="2">
        <v>103</v>
      </c>
      <c r="K259" s="55">
        <v>469</v>
      </c>
      <c r="L259" s="1"/>
      <c r="M259" s="74">
        <v>20.76</v>
      </c>
      <c r="N259" s="97"/>
      <c r="O259" s="94"/>
      <c r="P259" s="2" t="s">
        <v>351</v>
      </c>
    </row>
    <row r="260" spans="1:16">
      <c r="A260" s="1">
        <f t="shared" si="9"/>
        <v>258</v>
      </c>
      <c r="B260" s="34">
        <v>41783</v>
      </c>
      <c r="C260" s="37">
        <f t="shared" si="8"/>
        <v>2014</v>
      </c>
      <c r="D260" s="2" t="s">
        <v>43</v>
      </c>
      <c r="E260" s="57"/>
      <c r="F260" s="3" t="s">
        <v>180</v>
      </c>
      <c r="G260" s="3">
        <v>1753</v>
      </c>
      <c r="H260" s="2" t="s">
        <v>354</v>
      </c>
      <c r="I260" s="3">
        <v>791</v>
      </c>
      <c r="J260" s="2">
        <v>63</v>
      </c>
      <c r="K260" s="55">
        <v>326</v>
      </c>
      <c r="L260" s="1"/>
      <c r="M260" s="74">
        <v>14.85</v>
      </c>
      <c r="N260" s="97"/>
      <c r="O260" s="94"/>
      <c r="P260" s="2" t="s">
        <v>353</v>
      </c>
    </row>
    <row r="261" spans="1:16">
      <c r="A261" s="1">
        <f t="shared" si="9"/>
        <v>259</v>
      </c>
      <c r="B261" s="34">
        <v>41788</v>
      </c>
      <c r="C261" s="37">
        <f t="shared" si="8"/>
        <v>2014</v>
      </c>
      <c r="D261" s="2" t="s">
        <v>43</v>
      </c>
      <c r="E261" s="57"/>
      <c r="F261" s="3" t="s">
        <v>256</v>
      </c>
      <c r="G261" s="3">
        <v>1294</v>
      </c>
      <c r="H261" s="2" t="s">
        <v>257</v>
      </c>
      <c r="I261" s="3">
        <v>525</v>
      </c>
      <c r="J261" s="2">
        <v>9</v>
      </c>
      <c r="K261" s="55"/>
      <c r="L261" s="14"/>
      <c r="M261" s="74">
        <v>4.5599999999999996</v>
      </c>
      <c r="N261" s="97"/>
      <c r="O261" s="94"/>
      <c r="P261" s="2" t="s">
        <v>355</v>
      </c>
    </row>
    <row r="262" spans="1:16">
      <c r="A262" s="1">
        <f t="shared" si="9"/>
        <v>260</v>
      </c>
      <c r="B262" s="34">
        <v>41788</v>
      </c>
      <c r="C262" s="37">
        <f t="shared" si="8"/>
        <v>2014</v>
      </c>
      <c r="D262" s="2" t="s">
        <v>43</v>
      </c>
      <c r="E262" s="57"/>
      <c r="F262" s="3" t="s">
        <v>256</v>
      </c>
      <c r="G262" s="3">
        <v>1296</v>
      </c>
      <c r="H262" s="2" t="s">
        <v>257</v>
      </c>
      <c r="I262" s="3">
        <v>532</v>
      </c>
      <c r="J262" s="2">
        <v>17</v>
      </c>
      <c r="K262" s="55"/>
      <c r="L262" s="14"/>
      <c r="M262" s="74">
        <v>4.74</v>
      </c>
      <c r="N262" s="97"/>
      <c r="O262" s="94"/>
      <c r="P262" s="2" t="s">
        <v>356</v>
      </c>
    </row>
    <row r="263" spans="1:16">
      <c r="A263" s="1">
        <f t="shared" si="9"/>
        <v>261</v>
      </c>
      <c r="B263" s="34">
        <v>41789</v>
      </c>
      <c r="C263" s="37">
        <f t="shared" ref="C263:C264" si="10">YEAR(B263)</f>
        <v>2014</v>
      </c>
      <c r="D263" s="2" t="s">
        <v>43</v>
      </c>
      <c r="E263" s="57">
        <v>650</v>
      </c>
      <c r="F263" s="3" t="s">
        <v>359</v>
      </c>
      <c r="G263" s="3">
        <v>1929</v>
      </c>
      <c r="H263" s="2" t="s">
        <v>257</v>
      </c>
      <c r="I263" s="3">
        <v>527</v>
      </c>
      <c r="J263" s="2">
        <v>16</v>
      </c>
      <c r="K263" s="55"/>
      <c r="L263" s="14"/>
      <c r="M263" s="74">
        <v>6.75</v>
      </c>
      <c r="N263" s="97"/>
      <c r="O263" s="94"/>
      <c r="P263" s="2" t="s">
        <v>358</v>
      </c>
    </row>
    <row r="264" spans="1:16">
      <c r="A264" s="1">
        <f t="shared" si="9"/>
        <v>262</v>
      </c>
      <c r="B264" s="34">
        <v>41789</v>
      </c>
      <c r="C264" s="37">
        <f t="shared" si="10"/>
        <v>2014</v>
      </c>
      <c r="D264" s="2" t="s">
        <v>43</v>
      </c>
      <c r="E264" s="57"/>
      <c r="F264" s="3" t="s">
        <v>256</v>
      </c>
      <c r="G264" s="3">
        <v>1293</v>
      </c>
      <c r="H264" s="2" t="s">
        <v>257</v>
      </c>
      <c r="I264" s="3">
        <v>535</v>
      </c>
      <c r="J264" s="2">
        <v>28</v>
      </c>
      <c r="K264" s="55"/>
      <c r="L264" s="14"/>
      <c r="M264" s="74">
        <v>5.72</v>
      </c>
      <c r="N264" s="97"/>
      <c r="O264" s="94"/>
      <c r="P264" s="2" t="s">
        <v>357</v>
      </c>
    </row>
    <row r="265" spans="1:16">
      <c r="A265" s="1">
        <f t="shared" si="9"/>
        <v>263</v>
      </c>
      <c r="B265" s="34">
        <v>41791</v>
      </c>
      <c r="C265" s="37">
        <f t="shared" ref="C265:C324" si="11">YEAR(B265)</f>
        <v>2014</v>
      </c>
      <c r="D265" s="2" t="s">
        <v>43</v>
      </c>
      <c r="E265" s="57"/>
      <c r="F265" s="3" t="s">
        <v>251</v>
      </c>
      <c r="G265" s="3">
        <v>2329</v>
      </c>
      <c r="H265" s="2" t="s">
        <v>360</v>
      </c>
      <c r="I265" s="3">
        <v>554</v>
      </c>
      <c r="J265" s="2">
        <v>25</v>
      </c>
      <c r="K265" s="55"/>
      <c r="L265" s="1"/>
      <c r="M265" s="74">
        <v>8.86</v>
      </c>
      <c r="N265" s="97"/>
      <c r="O265" s="94"/>
      <c r="P265" s="2" t="s">
        <v>401</v>
      </c>
    </row>
    <row r="266" spans="1:16">
      <c r="A266" s="1">
        <f t="shared" si="9"/>
        <v>264</v>
      </c>
      <c r="B266" s="34">
        <v>41795</v>
      </c>
      <c r="C266" s="37">
        <f t="shared" si="11"/>
        <v>2014</v>
      </c>
      <c r="D266" s="2" t="s">
        <v>346</v>
      </c>
      <c r="E266" s="57"/>
      <c r="F266" s="2" t="s">
        <v>28</v>
      </c>
      <c r="G266" s="3">
        <v>1405</v>
      </c>
      <c r="H266" s="2" t="s">
        <v>29</v>
      </c>
      <c r="I266" s="3">
        <v>412</v>
      </c>
      <c r="J266" s="2">
        <v>11</v>
      </c>
      <c r="K266" s="55"/>
      <c r="L266" s="1"/>
      <c r="M266" s="74">
        <v>5.45</v>
      </c>
      <c r="N266" s="97"/>
      <c r="O266" s="94"/>
      <c r="P266" s="2" t="s">
        <v>361</v>
      </c>
    </row>
    <row r="267" spans="1:16">
      <c r="A267" s="1">
        <f t="shared" si="9"/>
        <v>265</v>
      </c>
      <c r="B267" s="34">
        <v>41797</v>
      </c>
      <c r="C267" s="37">
        <f t="shared" si="11"/>
        <v>2014</v>
      </c>
      <c r="D267" s="2" t="s">
        <v>346</v>
      </c>
      <c r="E267" s="57"/>
      <c r="F267" s="2" t="s">
        <v>28</v>
      </c>
      <c r="G267" s="3">
        <v>1405</v>
      </c>
      <c r="H267" s="2" t="s">
        <v>29</v>
      </c>
      <c r="I267" s="3">
        <v>412</v>
      </c>
      <c r="J267" s="2">
        <v>12</v>
      </c>
      <c r="K267" s="55"/>
      <c r="L267" s="1"/>
      <c r="M267" s="74">
        <v>5.54</v>
      </c>
      <c r="N267" s="97"/>
      <c r="O267" s="94"/>
      <c r="P267" s="2" t="s">
        <v>365</v>
      </c>
    </row>
    <row r="268" spans="1:16">
      <c r="A268" s="1">
        <f t="shared" si="9"/>
        <v>266</v>
      </c>
      <c r="B268" s="34">
        <v>41797</v>
      </c>
      <c r="C268" s="37">
        <f t="shared" si="11"/>
        <v>2014</v>
      </c>
      <c r="D268" s="2" t="s">
        <v>346</v>
      </c>
      <c r="E268" s="57"/>
      <c r="F268" s="2" t="s">
        <v>28</v>
      </c>
      <c r="G268" s="3">
        <v>1405</v>
      </c>
      <c r="H268" s="2" t="s">
        <v>29</v>
      </c>
      <c r="I268" s="3">
        <v>412</v>
      </c>
      <c r="J268" s="2">
        <v>11</v>
      </c>
      <c r="K268" s="55"/>
      <c r="L268" s="1"/>
      <c r="M268" s="74">
        <v>4.8099999999999996</v>
      </c>
      <c r="N268" s="97"/>
      <c r="O268" s="94"/>
      <c r="P268" s="2" t="s">
        <v>366</v>
      </c>
    </row>
    <row r="269" spans="1:16">
      <c r="A269" s="1">
        <f t="shared" si="9"/>
        <v>267</v>
      </c>
      <c r="B269" s="34">
        <v>41798</v>
      </c>
      <c r="C269" s="37">
        <f t="shared" si="11"/>
        <v>2014</v>
      </c>
      <c r="D269" s="2" t="s">
        <v>346</v>
      </c>
      <c r="E269" s="57"/>
      <c r="F269" s="3" t="s">
        <v>370</v>
      </c>
      <c r="G269" s="3">
        <v>1135</v>
      </c>
      <c r="H269" s="2" t="s">
        <v>373</v>
      </c>
      <c r="I269" s="3">
        <v>493</v>
      </c>
      <c r="J269" s="2">
        <v>75</v>
      </c>
      <c r="K269" s="55">
        <v>104</v>
      </c>
      <c r="L269" s="1"/>
      <c r="M269" s="74">
        <v>23.55</v>
      </c>
      <c r="N269" s="97"/>
      <c r="O269" s="94"/>
      <c r="P269" s="2" t="s">
        <v>367</v>
      </c>
    </row>
    <row r="270" spans="1:16">
      <c r="A270" s="1">
        <f t="shared" si="9"/>
        <v>268</v>
      </c>
      <c r="B270" s="34">
        <v>41798</v>
      </c>
      <c r="C270" s="37">
        <f t="shared" si="11"/>
        <v>2014</v>
      </c>
      <c r="D270" s="2" t="s">
        <v>346</v>
      </c>
      <c r="E270" s="57"/>
      <c r="F270" s="3" t="s">
        <v>370</v>
      </c>
      <c r="G270" s="3">
        <v>1160</v>
      </c>
      <c r="H270" s="2" t="s">
        <v>372</v>
      </c>
      <c r="I270" s="3">
        <v>425</v>
      </c>
      <c r="J270" s="2">
        <v>51</v>
      </c>
      <c r="K270" s="55">
        <v>61</v>
      </c>
      <c r="L270" s="1"/>
      <c r="M270" s="74">
        <v>5.84</v>
      </c>
      <c r="N270" s="97"/>
      <c r="O270" s="94"/>
      <c r="P270" s="2" t="s">
        <v>368</v>
      </c>
    </row>
    <row r="271" spans="1:16">
      <c r="A271" s="1">
        <f t="shared" si="9"/>
        <v>269</v>
      </c>
      <c r="B271" s="34">
        <v>41799</v>
      </c>
      <c r="C271" s="37">
        <f t="shared" si="11"/>
        <v>2014</v>
      </c>
      <c r="D271" s="2" t="s">
        <v>346</v>
      </c>
      <c r="E271" s="57"/>
      <c r="F271" s="3" t="s">
        <v>180</v>
      </c>
      <c r="G271" s="3">
        <v>1744</v>
      </c>
      <c r="H271" s="2" t="s">
        <v>371</v>
      </c>
      <c r="I271" s="3">
        <v>797</v>
      </c>
      <c r="J271" s="2">
        <v>112</v>
      </c>
      <c r="K271" s="55">
        <v>573</v>
      </c>
      <c r="L271" s="1"/>
      <c r="M271" s="74">
        <v>30.91</v>
      </c>
      <c r="N271" s="97"/>
      <c r="O271" s="94"/>
      <c r="P271" s="2" t="s">
        <v>369</v>
      </c>
    </row>
    <row r="272" spans="1:16">
      <c r="A272" s="1">
        <f t="shared" si="9"/>
        <v>270</v>
      </c>
      <c r="B272" s="34">
        <v>41810</v>
      </c>
      <c r="C272" s="37">
        <f t="shared" si="11"/>
        <v>2014</v>
      </c>
      <c r="D272" s="2" t="s">
        <v>346</v>
      </c>
      <c r="E272" s="57"/>
      <c r="F272" s="3" t="s">
        <v>28</v>
      </c>
      <c r="G272" s="3">
        <v>1408</v>
      </c>
      <c r="H272" s="2" t="s">
        <v>29</v>
      </c>
      <c r="I272" s="3">
        <v>415</v>
      </c>
      <c r="J272" s="2">
        <v>93</v>
      </c>
      <c r="K272" s="55">
        <v>1039</v>
      </c>
      <c r="L272" s="1"/>
      <c r="M272" s="74">
        <v>18</v>
      </c>
      <c r="N272" s="97"/>
      <c r="O272" s="94"/>
      <c r="P272" s="2" t="s">
        <v>382</v>
      </c>
    </row>
    <row r="273" spans="1:16">
      <c r="A273" s="1">
        <f t="shared" si="9"/>
        <v>271</v>
      </c>
      <c r="B273" s="34">
        <v>41812</v>
      </c>
      <c r="C273" s="37">
        <f t="shared" si="11"/>
        <v>2014</v>
      </c>
      <c r="D273" s="2" t="s">
        <v>346</v>
      </c>
      <c r="E273" s="57"/>
      <c r="F273" s="3" t="s">
        <v>180</v>
      </c>
      <c r="G273" s="3">
        <v>1752</v>
      </c>
      <c r="H273" s="2" t="s">
        <v>181</v>
      </c>
      <c r="I273" s="3">
        <v>918</v>
      </c>
      <c r="J273" s="2">
        <v>132</v>
      </c>
      <c r="K273" s="55">
        <v>811</v>
      </c>
      <c r="L273" s="1"/>
      <c r="M273" s="74">
        <v>32.340000000000003</v>
      </c>
      <c r="N273" s="97"/>
      <c r="O273" s="94"/>
      <c r="P273" s="2" t="s">
        <v>383</v>
      </c>
    </row>
    <row r="274" spans="1:16">
      <c r="A274" s="1">
        <f>IF(COUNTA(B275)=1, (A273+1), "")</f>
        <v>272</v>
      </c>
      <c r="B274" s="34">
        <v>41832</v>
      </c>
      <c r="C274" s="37">
        <f t="shared" si="11"/>
        <v>2014</v>
      </c>
      <c r="D274" s="2" t="s">
        <v>43</v>
      </c>
      <c r="E274" s="57">
        <v>780</v>
      </c>
      <c r="F274" s="3" t="s">
        <v>186</v>
      </c>
      <c r="G274" s="3">
        <v>900</v>
      </c>
      <c r="H274" s="2" t="s">
        <v>402</v>
      </c>
      <c r="I274" s="3">
        <v>372</v>
      </c>
      <c r="J274" s="2">
        <v>8</v>
      </c>
      <c r="K274" s="55"/>
      <c r="M274" s="6" t="s">
        <v>243</v>
      </c>
      <c r="O274" s="6"/>
      <c r="P274" s="2" t="s">
        <v>403</v>
      </c>
    </row>
    <row r="275" spans="1:16">
      <c r="A275" s="1">
        <f>IF(COUNTA(#REF!)=1, (A274+1), "")</f>
        <v>273</v>
      </c>
      <c r="B275" s="34">
        <v>41835</v>
      </c>
      <c r="C275" s="37">
        <f>YEAR(B275)</f>
        <v>2014</v>
      </c>
      <c r="D275" s="2" t="s">
        <v>397</v>
      </c>
      <c r="E275" s="57"/>
      <c r="F275" s="3" t="s">
        <v>398</v>
      </c>
      <c r="G275" s="3">
        <v>1180</v>
      </c>
      <c r="H275" s="2" t="s">
        <v>399</v>
      </c>
      <c r="I275" s="3">
        <v>460</v>
      </c>
      <c r="J275" s="2">
        <v>10</v>
      </c>
      <c r="K275" s="55"/>
      <c r="L275" s="1"/>
      <c r="M275" s="6" t="s">
        <v>243</v>
      </c>
      <c r="O275" s="6"/>
      <c r="P275" s="2" t="s">
        <v>400</v>
      </c>
    </row>
    <row r="276" spans="1:16">
      <c r="A276" s="1">
        <f t="shared" si="9"/>
        <v>274</v>
      </c>
      <c r="B276" s="34">
        <v>41845</v>
      </c>
      <c r="C276" s="37">
        <f t="shared" si="11"/>
        <v>2014</v>
      </c>
      <c r="D276" s="2" t="s">
        <v>405</v>
      </c>
      <c r="E276" s="57"/>
      <c r="F276" s="3" t="s">
        <v>28</v>
      </c>
      <c r="G276" s="3">
        <v>1408</v>
      </c>
      <c r="H276" s="2" t="s">
        <v>29</v>
      </c>
      <c r="I276" s="3">
        <v>415</v>
      </c>
      <c r="J276" s="2">
        <v>22</v>
      </c>
      <c r="K276" s="55">
        <v>50</v>
      </c>
      <c r="L276" s="1"/>
      <c r="M276" s="6" t="s">
        <v>243</v>
      </c>
      <c r="O276" s="6"/>
      <c r="P276" s="2" t="s">
        <v>406</v>
      </c>
    </row>
    <row r="277" spans="1:16">
      <c r="A277" s="1">
        <f t="shared" si="9"/>
        <v>275</v>
      </c>
      <c r="B277" s="34">
        <v>41845</v>
      </c>
      <c r="C277" s="37">
        <f t="shared" si="11"/>
        <v>2014</v>
      </c>
      <c r="D277" s="2" t="s">
        <v>405</v>
      </c>
      <c r="E277" s="57"/>
      <c r="F277" s="3" t="s">
        <v>180</v>
      </c>
      <c r="G277" s="3">
        <v>1744</v>
      </c>
      <c r="H277" s="2" t="s">
        <v>29</v>
      </c>
      <c r="I277" s="3">
        <v>415</v>
      </c>
      <c r="J277" s="2">
        <v>57</v>
      </c>
      <c r="K277" s="55">
        <v>300</v>
      </c>
      <c r="L277" s="1"/>
      <c r="M277" s="74">
        <v>15.6</v>
      </c>
      <c r="N277" s="97"/>
      <c r="O277" s="94"/>
      <c r="P277" s="2" t="s">
        <v>407</v>
      </c>
    </row>
    <row r="278" spans="1:16">
      <c r="A278" s="1">
        <f t="shared" si="9"/>
        <v>276</v>
      </c>
      <c r="B278" s="34">
        <v>41871</v>
      </c>
      <c r="C278" s="37">
        <f t="shared" si="11"/>
        <v>2014</v>
      </c>
      <c r="D278" s="2" t="s">
        <v>342</v>
      </c>
      <c r="E278" s="57"/>
      <c r="F278" s="3" t="s">
        <v>28</v>
      </c>
      <c r="G278" s="3">
        <v>1408</v>
      </c>
      <c r="H278" s="2" t="s">
        <v>29</v>
      </c>
      <c r="I278" s="3">
        <v>415</v>
      </c>
      <c r="J278" s="2">
        <v>10</v>
      </c>
      <c r="K278" s="55"/>
      <c r="L278" s="1"/>
      <c r="M278" s="74">
        <v>5.0199999999999996</v>
      </c>
      <c r="N278" s="97"/>
      <c r="O278" s="94"/>
      <c r="P278" s="2" t="s">
        <v>409</v>
      </c>
    </row>
    <row r="279" spans="1:16">
      <c r="A279" s="1">
        <f t="shared" si="9"/>
        <v>277</v>
      </c>
      <c r="B279" s="34">
        <v>41875</v>
      </c>
      <c r="C279" s="37">
        <f t="shared" si="11"/>
        <v>2014</v>
      </c>
      <c r="D279" s="2" t="s">
        <v>428</v>
      </c>
      <c r="E279" s="57"/>
      <c r="F279" s="3" t="s">
        <v>180</v>
      </c>
      <c r="G279" s="3">
        <v>1744</v>
      </c>
      <c r="H279" s="2" t="s">
        <v>29</v>
      </c>
      <c r="I279" s="3">
        <v>415</v>
      </c>
      <c r="J279" s="2">
        <v>65</v>
      </c>
      <c r="K279" s="55">
        <v>82</v>
      </c>
      <c r="L279" s="1"/>
      <c r="M279" s="74">
        <v>14.21</v>
      </c>
      <c r="N279" s="97"/>
      <c r="O279" s="94"/>
      <c r="P279" s="2" t="s">
        <v>410</v>
      </c>
    </row>
    <row r="280" spans="1:16">
      <c r="A280" s="1">
        <f t="shared" si="9"/>
        <v>278</v>
      </c>
      <c r="B280" s="34">
        <v>41888</v>
      </c>
      <c r="C280" s="37">
        <f t="shared" si="11"/>
        <v>2014</v>
      </c>
      <c r="D280" s="2" t="s">
        <v>43</v>
      </c>
      <c r="E280" s="57"/>
      <c r="F280" s="3" t="s">
        <v>180</v>
      </c>
      <c r="G280" s="3">
        <v>1743</v>
      </c>
      <c r="H280" s="2" t="s">
        <v>415</v>
      </c>
      <c r="I280" s="3">
        <v>871</v>
      </c>
      <c r="J280" s="2">
        <v>67</v>
      </c>
      <c r="K280" s="55">
        <v>359</v>
      </c>
      <c r="L280" s="1"/>
      <c r="M280" s="74">
        <v>15.76</v>
      </c>
      <c r="N280" s="97"/>
      <c r="O280" s="94"/>
      <c r="P280" s="2" t="s">
        <v>416</v>
      </c>
    </row>
    <row r="281" spans="1:16">
      <c r="A281" s="1">
        <f t="shared" si="9"/>
        <v>279</v>
      </c>
      <c r="B281" s="34">
        <v>41904</v>
      </c>
      <c r="C281" s="37">
        <f t="shared" si="11"/>
        <v>2014</v>
      </c>
      <c r="D281" s="2" t="s">
        <v>43</v>
      </c>
      <c r="E281" s="57"/>
      <c r="F281" s="3" t="s">
        <v>28</v>
      </c>
      <c r="G281" s="3">
        <v>1408</v>
      </c>
      <c r="H281" s="2" t="s">
        <v>29</v>
      </c>
      <c r="I281" s="3">
        <v>415</v>
      </c>
      <c r="J281" s="2">
        <v>13</v>
      </c>
      <c r="K281" s="55"/>
      <c r="L281" s="2"/>
      <c r="M281" s="74">
        <v>4.54</v>
      </c>
      <c r="N281" s="97"/>
      <c r="O281" s="94"/>
      <c r="P281" s="2" t="s">
        <v>417</v>
      </c>
    </row>
    <row r="282" spans="1:16">
      <c r="A282" s="1">
        <f t="shared" si="9"/>
        <v>280</v>
      </c>
      <c r="B282" s="34">
        <v>41910</v>
      </c>
      <c r="C282" s="37">
        <f t="shared" si="11"/>
        <v>2014</v>
      </c>
      <c r="D282" s="2" t="s">
        <v>43</v>
      </c>
      <c r="E282" s="57">
        <v>50</v>
      </c>
      <c r="F282" s="3" t="s">
        <v>28</v>
      </c>
      <c r="G282" s="3">
        <v>1408</v>
      </c>
      <c r="H282" s="2" t="s">
        <v>29</v>
      </c>
      <c r="I282" s="3">
        <v>415</v>
      </c>
      <c r="J282" s="2">
        <v>15</v>
      </c>
      <c r="K282" s="55"/>
      <c r="L282" s="2"/>
      <c r="M282" s="74">
        <v>5.44</v>
      </c>
      <c r="N282" s="97"/>
      <c r="O282" s="94"/>
      <c r="P282" s="2" t="s">
        <v>419</v>
      </c>
    </row>
    <row r="283" spans="1:16">
      <c r="A283" s="1">
        <f t="shared" si="9"/>
        <v>281</v>
      </c>
      <c r="B283" s="34">
        <v>41910</v>
      </c>
      <c r="C283" s="37">
        <f t="shared" si="11"/>
        <v>2014</v>
      </c>
      <c r="D283" s="2" t="s">
        <v>43</v>
      </c>
      <c r="E283" s="57"/>
      <c r="F283" s="3" t="s">
        <v>180</v>
      </c>
      <c r="G283" s="3">
        <v>1743</v>
      </c>
      <c r="H283" s="2" t="s">
        <v>418</v>
      </c>
      <c r="I283" s="3">
        <v>450</v>
      </c>
      <c r="J283" s="2">
        <v>73</v>
      </c>
      <c r="K283" s="55">
        <v>200</v>
      </c>
      <c r="L283" s="2"/>
      <c r="M283" s="74">
        <v>10.35</v>
      </c>
      <c r="N283" s="97"/>
      <c r="O283" s="94"/>
      <c r="P283" s="2" t="s">
        <v>420</v>
      </c>
    </row>
    <row r="284" spans="1:16">
      <c r="A284" s="1">
        <f t="shared" si="9"/>
        <v>282</v>
      </c>
      <c r="B284" s="34">
        <v>41917</v>
      </c>
      <c r="C284" s="37">
        <f t="shared" si="11"/>
        <v>2014</v>
      </c>
      <c r="D284" s="2" t="s">
        <v>43</v>
      </c>
      <c r="E284" s="57"/>
      <c r="F284" s="3" t="s">
        <v>180</v>
      </c>
      <c r="G284" s="3">
        <v>1730</v>
      </c>
      <c r="H284" s="2" t="s">
        <v>29</v>
      </c>
      <c r="I284" s="3">
        <v>385</v>
      </c>
      <c r="J284" s="2">
        <v>45</v>
      </c>
      <c r="K284" s="55"/>
      <c r="L284" s="2"/>
      <c r="M284" s="74" t="s">
        <v>421</v>
      </c>
      <c r="N284" s="97"/>
      <c r="O284" s="94"/>
      <c r="P284" s="2" t="s">
        <v>422</v>
      </c>
    </row>
    <row r="285" spans="1:16">
      <c r="A285" s="1">
        <f t="shared" si="9"/>
        <v>283</v>
      </c>
      <c r="B285" s="34">
        <v>41930</v>
      </c>
      <c r="C285" s="37">
        <f t="shared" si="11"/>
        <v>2014</v>
      </c>
      <c r="D285" s="2" t="s">
        <v>408</v>
      </c>
      <c r="E285" s="57"/>
      <c r="F285" s="3" t="s">
        <v>251</v>
      </c>
      <c r="G285" s="3">
        <v>2293</v>
      </c>
      <c r="H285" s="2" t="s">
        <v>257</v>
      </c>
      <c r="I285" s="3">
        <v>538</v>
      </c>
      <c r="J285" s="2">
        <v>27</v>
      </c>
      <c r="K285" s="55"/>
      <c r="L285" s="2"/>
      <c r="M285" s="74">
        <v>11.54</v>
      </c>
      <c r="N285" s="97"/>
      <c r="O285" s="94"/>
      <c r="P285" s="2" t="s">
        <v>423</v>
      </c>
    </row>
    <row r="286" spans="1:16">
      <c r="A286" s="1">
        <f t="shared" si="9"/>
        <v>284</v>
      </c>
      <c r="B286" s="34">
        <v>41930</v>
      </c>
      <c r="C286" s="37">
        <f t="shared" si="11"/>
        <v>2014</v>
      </c>
      <c r="D286" s="2" t="s">
        <v>408</v>
      </c>
      <c r="E286" s="57"/>
      <c r="F286" s="3" t="s">
        <v>251</v>
      </c>
      <c r="G286" s="3">
        <v>2427</v>
      </c>
      <c r="H286" s="3" t="s">
        <v>251</v>
      </c>
      <c r="I286" s="3">
        <v>2301</v>
      </c>
      <c r="J286" s="2">
        <v>26</v>
      </c>
      <c r="K286" s="55">
        <v>137</v>
      </c>
      <c r="L286" s="2"/>
      <c r="M286" s="74">
        <v>3.08</v>
      </c>
      <c r="N286" s="97"/>
      <c r="O286" s="94"/>
      <c r="P286" s="2" t="s">
        <v>424</v>
      </c>
    </row>
    <row r="287" spans="1:16">
      <c r="A287" s="1">
        <f t="shared" si="9"/>
        <v>285</v>
      </c>
      <c r="B287" s="34">
        <v>41930</v>
      </c>
      <c r="C287" s="37">
        <f t="shared" si="11"/>
        <v>2014</v>
      </c>
      <c r="D287" s="2" t="s">
        <v>408</v>
      </c>
      <c r="E287" s="57"/>
      <c r="F287" s="3" t="s">
        <v>251</v>
      </c>
      <c r="G287" s="3">
        <v>2430</v>
      </c>
      <c r="H287" s="2" t="s">
        <v>257</v>
      </c>
      <c r="I287" s="3">
        <v>565</v>
      </c>
      <c r="J287" s="2">
        <v>43</v>
      </c>
      <c r="K287" s="55">
        <v>126</v>
      </c>
      <c r="L287" s="2"/>
      <c r="M287" s="74">
        <v>10.1</v>
      </c>
      <c r="N287" s="97"/>
      <c r="O287" s="94"/>
      <c r="P287" s="2" t="s">
        <v>425</v>
      </c>
    </row>
    <row r="288" spans="1:16">
      <c r="A288" s="1">
        <f t="shared" si="9"/>
        <v>286</v>
      </c>
      <c r="B288" s="34">
        <v>41931</v>
      </c>
      <c r="C288" s="37">
        <f t="shared" si="11"/>
        <v>2014</v>
      </c>
      <c r="D288" s="2" t="s">
        <v>408</v>
      </c>
      <c r="E288" s="57"/>
      <c r="F288" s="3" t="s">
        <v>251</v>
      </c>
      <c r="G288" s="3">
        <v>2290</v>
      </c>
      <c r="H288" s="2" t="s">
        <v>257</v>
      </c>
      <c r="I288" s="3">
        <v>539</v>
      </c>
      <c r="J288" s="2">
        <v>31</v>
      </c>
      <c r="K288" s="55"/>
      <c r="L288" s="2"/>
      <c r="M288" s="74">
        <v>8.35</v>
      </c>
      <c r="N288" s="97"/>
      <c r="O288" s="94"/>
      <c r="P288" s="2" t="s">
        <v>426</v>
      </c>
    </row>
    <row r="289" spans="1:16">
      <c r="A289" s="1">
        <f t="shared" si="9"/>
        <v>287</v>
      </c>
      <c r="B289" s="34">
        <v>41931</v>
      </c>
      <c r="C289" s="37">
        <f t="shared" si="11"/>
        <v>2014</v>
      </c>
      <c r="D289" s="2" t="s">
        <v>408</v>
      </c>
      <c r="E289" s="57"/>
      <c r="F289" s="3" t="s">
        <v>256</v>
      </c>
      <c r="G289" s="3">
        <v>1297</v>
      </c>
      <c r="H289" s="2" t="s">
        <v>257</v>
      </c>
      <c r="I289" s="3">
        <v>559</v>
      </c>
      <c r="J289" s="2">
        <v>7</v>
      </c>
      <c r="K289" s="55"/>
      <c r="L289" s="2"/>
      <c r="M289" s="74">
        <v>2.74</v>
      </c>
      <c r="N289" s="97"/>
      <c r="O289" s="94"/>
      <c r="P289" s="2" t="s">
        <v>427</v>
      </c>
    </row>
    <row r="290" spans="1:16">
      <c r="A290" s="1">
        <f t="shared" si="9"/>
        <v>288</v>
      </c>
      <c r="B290" s="34">
        <v>41945</v>
      </c>
      <c r="C290" s="37">
        <f t="shared" si="11"/>
        <v>2014</v>
      </c>
      <c r="D290" s="2" t="s">
        <v>408</v>
      </c>
      <c r="E290" s="57"/>
      <c r="F290" s="3" t="s">
        <v>180</v>
      </c>
      <c r="G290" s="3">
        <v>1730</v>
      </c>
      <c r="H290" s="2" t="s">
        <v>29</v>
      </c>
      <c r="I290" s="3">
        <v>373</v>
      </c>
      <c r="J290" s="2">
        <v>20</v>
      </c>
      <c r="K290" s="55"/>
      <c r="L290" s="2"/>
      <c r="M290" s="74">
        <v>8.7100000000000009</v>
      </c>
      <c r="N290" s="97"/>
      <c r="O290" s="94"/>
      <c r="P290" s="2" t="s">
        <v>429</v>
      </c>
    </row>
    <row r="291" spans="1:16">
      <c r="A291" s="1">
        <f t="shared" si="9"/>
        <v>289</v>
      </c>
      <c r="B291" s="34">
        <v>41945</v>
      </c>
      <c r="C291" s="37">
        <f t="shared" si="11"/>
        <v>2014</v>
      </c>
      <c r="D291" s="2" t="s">
        <v>408</v>
      </c>
      <c r="E291" s="57"/>
      <c r="F291" s="3" t="s">
        <v>28</v>
      </c>
      <c r="G291" s="3">
        <v>1375</v>
      </c>
      <c r="H291" s="2" t="s">
        <v>29</v>
      </c>
      <c r="I291" s="3">
        <v>376</v>
      </c>
      <c r="J291" s="2">
        <v>11</v>
      </c>
      <c r="K291" s="55"/>
      <c r="L291" s="2"/>
      <c r="M291" s="74">
        <v>5.33</v>
      </c>
      <c r="N291" s="97"/>
      <c r="O291" s="94"/>
      <c r="P291" s="2" t="s">
        <v>143</v>
      </c>
    </row>
    <row r="292" spans="1:16">
      <c r="A292" s="1">
        <f t="shared" si="9"/>
        <v>290</v>
      </c>
      <c r="B292" s="34">
        <v>41967</v>
      </c>
      <c r="C292" s="37">
        <f t="shared" si="11"/>
        <v>2014</v>
      </c>
      <c r="D292" s="2" t="s">
        <v>408</v>
      </c>
      <c r="E292" s="57"/>
      <c r="F292" s="3" t="s">
        <v>168</v>
      </c>
      <c r="G292" s="3">
        <v>2670</v>
      </c>
      <c r="H292" s="2" t="s">
        <v>430</v>
      </c>
      <c r="I292" s="3">
        <v>920</v>
      </c>
      <c r="J292" s="2">
        <v>23</v>
      </c>
      <c r="K292" s="55"/>
      <c r="L292" s="2"/>
      <c r="M292" s="74">
        <v>7.35</v>
      </c>
      <c r="N292" s="97"/>
      <c r="O292" s="94"/>
      <c r="P292" s="2" t="s">
        <v>431</v>
      </c>
    </row>
    <row r="293" spans="1:16">
      <c r="A293" s="1">
        <f t="shared" si="9"/>
        <v>291</v>
      </c>
      <c r="B293" s="34">
        <v>41967</v>
      </c>
      <c r="C293" s="37">
        <f t="shared" si="11"/>
        <v>2014</v>
      </c>
      <c r="D293" s="2" t="s">
        <v>408</v>
      </c>
      <c r="E293" s="57"/>
      <c r="F293" s="3" t="s">
        <v>168</v>
      </c>
      <c r="G293" s="3">
        <v>2670</v>
      </c>
      <c r="H293" s="2" t="s">
        <v>430</v>
      </c>
      <c r="I293" s="3">
        <v>920</v>
      </c>
      <c r="J293" s="2">
        <v>26</v>
      </c>
      <c r="K293" s="55">
        <v>21</v>
      </c>
      <c r="L293" s="2"/>
      <c r="M293" s="74">
        <v>8.31</v>
      </c>
      <c r="N293" s="97"/>
      <c r="O293" s="94"/>
      <c r="P293" s="2" t="s">
        <v>432</v>
      </c>
    </row>
    <row r="294" spans="1:16">
      <c r="A294" s="49">
        <f t="shared" si="9"/>
        <v>292</v>
      </c>
      <c r="B294" s="50">
        <v>41967</v>
      </c>
      <c r="C294" s="51">
        <f t="shared" si="11"/>
        <v>2014</v>
      </c>
      <c r="D294" s="52" t="s">
        <v>408</v>
      </c>
      <c r="E294" s="58"/>
      <c r="F294" s="53" t="s">
        <v>168</v>
      </c>
      <c r="G294" s="53">
        <v>2670</v>
      </c>
      <c r="H294" s="52" t="s">
        <v>430</v>
      </c>
      <c r="I294" s="53">
        <v>920</v>
      </c>
      <c r="J294" s="52">
        <v>19</v>
      </c>
      <c r="K294" s="56"/>
      <c r="L294" s="54"/>
      <c r="M294" s="74">
        <v>5.67</v>
      </c>
      <c r="N294" s="97"/>
      <c r="O294" s="94"/>
      <c r="P294" s="2" t="s">
        <v>433</v>
      </c>
    </row>
    <row r="295" spans="1:16">
      <c r="A295" s="78">
        <f t="shared" si="9"/>
        <v>293</v>
      </c>
      <c r="B295" s="34">
        <v>42035</v>
      </c>
      <c r="C295" s="37">
        <f t="shared" si="11"/>
        <v>2015</v>
      </c>
      <c r="D295" s="2" t="s">
        <v>408</v>
      </c>
      <c r="E295" s="57"/>
      <c r="F295" s="3" t="s">
        <v>60</v>
      </c>
      <c r="G295" s="3">
        <v>2040</v>
      </c>
      <c r="H295" s="2" t="s">
        <v>147</v>
      </c>
      <c r="I295" s="3">
        <v>1270</v>
      </c>
      <c r="J295" s="2">
        <v>27</v>
      </c>
      <c r="K295" s="55"/>
      <c r="L295" s="2"/>
      <c r="M295" s="74">
        <v>6.38</v>
      </c>
      <c r="N295" s="97"/>
      <c r="O295" s="93">
        <f t="shared" ref="O295:O358" si="12">IF(N295="flat",M295*1.2,IF(N295="fai",M295*1.4,M295))</f>
        <v>6.38</v>
      </c>
      <c r="P295" s="2" t="s">
        <v>434</v>
      </c>
    </row>
    <row r="296" spans="1:16">
      <c r="A296" s="78">
        <f t="shared" si="9"/>
        <v>294</v>
      </c>
      <c r="B296" s="34">
        <v>42063</v>
      </c>
      <c r="C296" s="37">
        <f t="shared" ref="C296" si="13">YEAR(B296)</f>
        <v>2015</v>
      </c>
      <c r="D296" s="2" t="s">
        <v>408</v>
      </c>
      <c r="E296" s="57"/>
      <c r="F296" s="3" t="s">
        <v>60</v>
      </c>
      <c r="G296" s="3">
        <v>2027</v>
      </c>
      <c r="H296" s="2" t="s">
        <v>147</v>
      </c>
      <c r="I296" s="3">
        <v>1274</v>
      </c>
      <c r="J296" s="2">
        <v>13</v>
      </c>
      <c r="K296" s="55"/>
      <c r="L296" s="2"/>
      <c r="M296" s="74">
        <v>3.74</v>
      </c>
      <c r="N296" s="97"/>
      <c r="O296" s="93">
        <f t="shared" si="12"/>
        <v>3.74</v>
      </c>
      <c r="P296" s="2" t="s">
        <v>510</v>
      </c>
    </row>
    <row r="297" spans="1:16">
      <c r="A297" s="78">
        <f t="shared" si="9"/>
        <v>295</v>
      </c>
      <c r="B297" s="34">
        <v>42063</v>
      </c>
      <c r="C297" s="37">
        <f t="shared" si="11"/>
        <v>2015</v>
      </c>
      <c r="D297" s="2" t="s">
        <v>408</v>
      </c>
      <c r="E297" s="57"/>
      <c r="F297" s="3" t="s">
        <v>60</v>
      </c>
      <c r="G297" s="3">
        <v>2040</v>
      </c>
      <c r="H297" s="2" t="s">
        <v>147</v>
      </c>
      <c r="I297" s="3">
        <v>1274</v>
      </c>
      <c r="J297" s="2">
        <v>10</v>
      </c>
      <c r="K297" s="55"/>
      <c r="L297" s="2"/>
      <c r="M297" s="74">
        <v>3.15</v>
      </c>
      <c r="N297" s="97"/>
      <c r="O297" s="93">
        <f t="shared" si="12"/>
        <v>3.15</v>
      </c>
      <c r="P297" s="2" t="s">
        <v>511</v>
      </c>
    </row>
    <row r="298" spans="1:16">
      <c r="A298" s="78">
        <f t="shared" si="9"/>
        <v>296</v>
      </c>
      <c r="B298" s="34">
        <v>42083</v>
      </c>
      <c r="C298" s="37">
        <f t="shared" si="11"/>
        <v>2015</v>
      </c>
      <c r="D298" s="2" t="s">
        <v>408</v>
      </c>
      <c r="E298" s="57"/>
      <c r="F298" s="3" t="s">
        <v>159</v>
      </c>
      <c r="G298" s="3">
        <v>2169</v>
      </c>
      <c r="H298" s="2" t="s">
        <v>435</v>
      </c>
      <c r="I298" s="3">
        <v>904</v>
      </c>
      <c r="J298" s="2">
        <v>33</v>
      </c>
      <c r="K298" s="55"/>
      <c r="L298" s="2"/>
      <c r="M298" s="74">
        <v>3.99</v>
      </c>
      <c r="N298" s="97"/>
      <c r="O298" s="93">
        <f t="shared" si="12"/>
        <v>3.99</v>
      </c>
      <c r="P298" s="2" t="s">
        <v>436</v>
      </c>
    </row>
    <row r="299" spans="1:16">
      <c r="A299" s="78">
        <f t="shared" si="9"/>
        <v>297</v>
      </c>
      <c r="B299" s="34">
        <v>42100</v>
      </c>
      <c r="C299" s="37">
        <f t="shared" si="11"/>
        <v>2015</v>
      </c>
      <c r="D299" s="2" t="s">
        <v>408</v>
      </c>
      <c r="E299" s="57"/>
      <c r="F299" s="3" t="s">
        <v>251</v>
      </c>
      <c r="G299" s="3">
        <v>2282</v>
      </c>
      <c r="H299" s="2" t="s">
        <v>257</v>
      </c>
      <c r="I299" s="3">
        <v>425</v>
      </c>
      <c r="J299" s="2">
        <v>39</v>
      </c>
      <c r="K299" s="55"/>
      <c r="L299" s="2"/>
      <c r="M299" s="74">
        <v>10.029999999999999</v>
      </c>
      <c r="N299" s="97"/>
      <c r="O299" s="93">
        <f t="shared" si="12"/>
        <v>10.029999999999999</v>
      </c>
      <c r="P299" s="2" t="s">
        <v>437</v>
      </c>
    </row>
    <row r="300" spans="1:16">
      <c r="A300" s="78">
        <f t="shared" si="9"/>
        <v>298</v>
      </c>
      <c r="B300" s="34">
        <v>42100</v>
      </c>
      <c r="C300" s="37">
        <f t="shared" si="11"/>
        <v>2015</v>
      </c>
      <c r="D300" s="2" t="s">
        <v>408</v>
      </c>
      <c r="E300" s="57"/>
      <c r="F300" s="3" t="s">
        <v>251</v>
      </c>
      <c r="G300" s="3">
        <v>2286</v>
      </c>
      <c r="H300" s="2" t="s">
        <v>257</v>
      </c>
      <c r="I300" s="3">
        <v>443</v>
      </c>
      <c r="J300" s="2">
        <v>54</v>
      </c>
      <c r="K300" s="55">
        <v>232</v>
      </c>
      <c r="L300" s="2"/>
      <c r="M300" s="74">
        <v>13.06</v>
      </c>
      <c r="N300" s="97"/>
      <c r="O300" s="93">
        <f t="shared" si="12"/>
        <v>13.06</v>
      </c>
      <c r="P300" s="2" t="s">
        <v>444</v>
      </c>
    </row>
    <row r="301" spans="1:16">
      <c r="A301" s="78">
        <f t="shared" si="9"/>
        <v>299</v>
      </c>
      <c r="B301" s="34">
        <v>42107</v>
      </c>
      <c r="C301" s="37">
        <f t="shared" si="11"/>
        <v>2015</v>
      </c>
      <c r="D301" s="2" t="s">
        <v>408</v>
      </c>
      <c r="E301" s="57"/>
      <c r="F301" s="3" t="s">
        <v>438</v>
      </c>
      <c r="G301" s="3">
        <v>1970</v>
      </c>
      <c r="H301" s="2" t="s">
        <v>439</v>
      </c>
      <c r="I301" s="3">
        <v>988</v>
      </c>
      <c r="J301" s="2">
        <v>148</v>
      </c>
      <c r="K301" s="55">
        <v>837</v>
      </c>
      <c r="L301" s="2"/>
      <c r="M301" s="74">
        <v>41.88</v>
      </c>
      <c r="N301" s="97"/>
      <c r="O301" s="93">
        <f t="shared" si="12"/>
        <v>41.88</v>
      </c>
      <c r="P301" s="2" t="s">
        <v>440</v>
      </c>
    </row>
    <row r="302" spans="1:16">
      <c r="A302" s="78">
        <f t="shared" si="9"/>
        <v>300</v>
      </c>
      <c r="B302" s="34">
        <v>42148</v>
      </c>
      <c r="C302" s="37">
        <f t="shared" si="11"/>
        <v>2015</v>
      </c>
      <c r="D302" s="2" t="s">
        <v>408</v>
      </c>
      <c r="E302" s="57"/>
      <c r="F302" s="3" t="s">
        <v>256</v>
      </c>
      <c r="G302" s="3">
        <v>1279</v>
      </c>
      <c r="H302" s="2" t="s">
        <v>257</v>
      </c>
      <c r="I302" s="3">
        <v>529</v>
      </c>
      <c r="J302" s="2">
        <v>46</v>
      </c>
      <c r="K302" s="55">
        <v>314</v>
      </c>
      <c r="L302" s="2"/>
      <c r="M302" s="74">
        <v>7.78</v>
      </c>
      <c r="N302" s="97" t="s">
        <v>544</v>
      </c>
      <c r="O302" s="93">
        <f t="shared" si="12"/>
        <v>9.3360000000000003</v>
      </c>
      <c r="P302" s="2" t="s">
        <v>445</v>
      </c>
    </row>
    <row r="303" spans="1:16">
      <c r="A303" s="78">
        <f t="shared" si="9"/>
        <v>301</v>
      </c>
      <c r="B303" s="34">
        <v>42155</v>
      </c>
      <c r="C303" s="37">
        <f t="shared" si="11"/>
        <v>2015</v>
      </c>
      <c r="D303" s="2" t="s">
        <v>408</v>
      </c>
      <c r="E303" s="57"/>
      <c r="F303" s="3" t="s">
        <v>28</v>
      </c>
      <c r="G303" s="3">
        <v>1386</v>
      </c>
      <c r="H303" s="2" t="s">
        <v>29</v>
      </c>
      <c r="I303" s="3">
        <v>375</v>
      </c>
      <c r="J303" s="2">
        <v>23</v>
      </c>
      <c r="K303" s="55">
        <v>3</v>
      </c>
      <c r="L303" s="2"/>
      <c r="M303" s="74">
        <v>6.86</v>
      </c>
      <c r="N303" s="97"/>
      <c r="O303" s="93">
        <f t="shared" si="12"/>
        <v>6.86</v>
      </c>
      <c r="P303" s="2" t="s">
        <v>446</v>
      </c>
    </row>
    <row r="304" spans="1:16">
      <c r="A304" s="78">
        <f t="shared" si="9"/>
        <v>302</v>
      </c>
      <c r="B304" s="34">
        <v>42155</v>
      </c>
      <c r="C304" s="37">
        <f t="shared" si="11"/>
        <v>2015</v>
      </c>
      <c r="D304" s="2" t="s">
        <v>408</v>
      </c>
      <c r="E304" s="57"/>
      <c r="F304" s="3" t="s">
        <v>28</v>
      </c>
      <c r="G304" s="3">
        <v>1382</v>
      </c>
      <c r="H304" s="2" t="s">
        <v>29</v>
      </c>
      <c r="I304" s="3">
        <v>381</v>
      </c>
      <c r="J304" s="2">
        <v>91</v>
      </c>
      <c r="K304" s="55">
        <v>802</v>
      </c>
      <c r="L304" s="2"/>
      <c r="M304" s="74">
        <v>28.41</v>
      </c>
      <c r="N304" s="97" t="s">
        <v>544</v>
      </c>
      <c r="O304" s="93">
        <f t="shared" si="12"/>
        <v>34.091999999999999</v>
      </c>
      <c r="P304" s="2" t="s">
        <v>447</v>
      </c>
    </row>
    <row r="305" spans="1:16">
      <c r="A305" s="78">
        <f t="shared" si="9"/>
        <v>303</v>
      </c>
      <c r="B305" s="34">
        <v>42158</v>
      </c>
      <c r="C305" s="37">
        <f t="shared" si="11"/>
        <v>2015</v>
      </c>
      <c r="D305" s="2" t="s">
        <v>448</v>
      </c>
      <c r="E305" s="57"/>
      <c r="F305" s="3" t="s">
        <v>398</v>
      </c>
      <c r="G305" s="3">
        <v>1186</v>
      </c>
      <c r="H305" s="2" t="s">
        <v>399</v>
      </c>
      <c r="I305" s="3">
        <v>545</v>
      </c>
      <c r="J305" s="2">
        <v>10</v>
      </c>
      <c r="K305" s="55">
        <v>4</v>
      </c>
      <c r="L305" s="2"/>
      <c r="M305" s="74">
        <v>3.32</v>
      </c>
      <c r="N305" s="97"/>
      <c r="O305" s="93">
        <f t="shared" si="12"/>
        <v>3.32</v>
      </c>
      <c r="P305" s="2" t="s">
        <v>450</v>
      </c>
    </row>
    <row r="306" spans="1:16">
      <c r="A306" s="78">
        <f t="shared" si="9"/>
        <v>304</v>
      </c>
      <c r="B306" s="34">
        <v>42162</v>
      </c>
      <c r="C306" s="37">
        <f t="shared" si="11"/>
        <v>2015</v>
      </c>
      <c r="D306" s="2" t="s">
        <v>408</v>
      </c>
      <c r="E306" s="57"/>
      <c r="F306" s="3" t="s">
        <v>28</v>
      </c>
      <c r="G306" s="3">
        <v>1370</v>
      </c>
      <c r="H306" s="2" t="s">
        <v>29</v>
      </c>
      <c r="I306" s="3">
        <v>291</v>
      </c>
      <c r="J306" s="2">
        <v>26</v>
      </c>
      <c r="K306" s="55"/>
      <c r="L306" s="2"/>
      <c r="M306" s="74">
        <v>6.06</v>
      </c>
      <c r="N306" s="97"/>
      <c r="O306" s="93">
        <f t="shared" si="12"/>
        <v>6.06</v>
      </c>
      <c r="P306" s="2" t="s">
        <v>449</v>
      </c>
    </row>
    <row r="307" spans="1:16">
      <c r="A307" s="78">
        <f t="shared" si="9"/>
        <v>305</v>
      </c>
      <c r="B307" s="34">
        <v>42168</v>
      </c>
      <c r="C307" s="37">
        <f t="shared" si="11"/>
        <v>2015</v>
      </c>
      <c r="D307" s="2" t="s">
        <v>408</v>
      </c>
      <c r="E307" s="57"/>
      <c r="F307" s="3" t="s">
        <v>451</v>
      </c>
      <c r="G307" s="3">
        <v>1914</v>
      </c>
      <c r="H307" s="2" t="s">
        <v>452</v>
      </c>
      <c r="I307" s="3">
        <v>1072</v>
      </c>
      <c r="J307" s="2">
        <v>51</v>
      </c>
      <c r="K307" s="55">
        <v>701</v>
      </c>
      <c r="L307" s="2"/>
      <c r="M307" s="74">
        <v>10.26</v>
      </c>
      <c r="N307" s="97" t="s">
        <v>542</v>
      </c>
      <c r="O307" s="93">
        <f t="shared" si="12"/>
        <v>14.363999999999999</v>
      </c>
      <c r="P307" s="2" t="s">
        <v>453</v>
      </c>
    </row>
    <row r="308" spans="1:16">
      <c r="A308" s="78">
        <f t="shared" si="9"/>
        <v>306</v>
      </c>
      <c r="B308" s="34">
        <v>42175</v>
      </c>
      <c r="C308" s="37">
        <f t="shared" si="11"/>
        <v>2015</v>
      </c>
      <c r="D308" s="2" t="s">
        <v>408</v>
      </c>
      <c r="E308" s="57">
        <f>1402-375</f>
        <v>1027</v>
      </c>
      <c r="F308" s="3" t="s">
        <v>28</v>
      </c>
      <c r="G308" s="3">
        <v>1390</v>
      </c>
      <c r="H308" s="2" t="s">
        <v>29</v>
      </c>
      <c r="I308" s="3">
        <v>378</v>
      </c>
      <c r="J308" s="2">
        <v>52</v>
      </c>
      <c r="K308" s="55">
        <v>272</v>
      </c>
      <c r="L308" s="2"/>
      <c r="M308" s="74">
        <v>11.78</v>
      </c>
      <c r="N308" s="97"/>
      <c r="O308" s="93">
        <f t="shared" si="12"/>
        <v>11.78</v>
      </c>
      <c r="P308" s="2" t="s">
        <v>456</v>
      </c>
    </row>
    <row r="309" spans="1:16">
      <c r="A309" s="78">
        <f t="shared" si="9"/>
        <v>307</v>
      </c>
      <c r="B309" s="34">
        <v>42175</v>
      </c>
      <c r="C309" s="37">
        <f t="shared" si="11"/>
        <v>2015</v>
      </c>
      <c r="D309" s="2" t="s">
        <v>408</v>
      </c>
      <c r="E309" s="57"/>
      <c r="F309" s="3" t="s">
        <v>28</v>
      </c>
      <c r="G309" s="3">
        <v>1381</v>
      </c>
      <c r="H309" s="2" t="s">
        <v>418</v>
      </c>
      <c r="I309" s="3">
        <v>440</v>
      </c>
      <c r="J309" s="2">
        <v>38</v>
      </c>
      <c r="K309" s="55">
        <v>172</v>
      </c>
      <c r="L309" s="2"/>
      <c r="M309" s="74">
        <v>9.16</v>
      </c>
      <c r="N309" s="97"/>
      <c r="O309" s="93">
        <f t="shared" si="12"/>
        <v>9.16</v>
      </c>
      <c r="P309" s="2" t="s">
        <v>457</v>
      </c>
    </row>
    <row r="310" spans="1:16">
      <c r="A310" s="78">
        <f t="shared" si="9"/>
        <v>308</v>
      </c>
      <c r="B310" s="34">
        <v>42176</v>
      </c>
      <c r="C310" s="37">
        <f t="shared" si="11"/>
        <v>2015</v>
      </c>
      <c r="D310" s="2" t="s">
        <v>408</v>
      </c>
      <c r="E310" s="57"/>
      <c r="F310" s="3" t="s">
        <v>28</v>
      </c>
      <c r="G310" s="3">
        <v>1730</v>
      </c>
      <c r="H310" s="2" t="s">
        <v>454</v>
      </c>
      <c r="I310" s="3">
        <v>849</v>
      </c>
      <c r="J310" s="2">
        <v>75</v>
      </c>
      <c r="K310" s="55">
        <v>448</v>
      </c>
      <c r="L310" s="2"/>
      <c r="M310" s="74">
        <v>21.13</v>
      </c>
      <c r="N310" s="97" t="s">
        <v>543</v>
      </c>
      <c r="O310" s="93">
        <f t="shared" si="12"/>
        <v>21.13</v>
      </c>
      <c r="P310" s="2" t="s">
        <v>455</v>
      </c>
    </row>
    <row r="311" spans="1:16">
      <c r="A311" s="78">
        <f t="shared" si="9"/>
        <v>309</v>
      </c>
      <c r="B311" s="34">
        <v>42150</v>
      </c>
      <c r="C311" s="37">
        <f t="shared" si="11"/>
        <v>2015</v>
      </c>
      <c r="D311" s="2" t="s">
        <v>408</v>
      </c>
      <c r="E311" s="57"/>
      <c r="F311" s="3" t="s">
        <v>28</v>
      </c>
      <c r="G311" s="3">
        <v>1380</v>
      </c>
      <c r="H311" s="2" t="s">
        <v>29</v>
      </c>
      <c r="I311" s="3">
        <v>389</v>
      </c>
      <c r="J311" s="2">
        <v>28</v>
      </c>
      <c r="K311" s="55">
        <v>46</v>
      </c>
      <c r="L311" s="2"/>
      <c r="M311" s="74">
        <v>7.45</v>
      </c>
      <c r="N311" s="97"/>
      <c r="O311" s="93">
        <f t="shared" si="12"/>
        <v>7.45</v>
      </c>
      <c r="P311" s="2" t="s">
        <v>458</v>
      </c>
    </row>
    <row r="312" spans="1:16">
      <c r="A312" s="78">
        <f t="shared" si="9"/>
        <v>310</v>
      </c>
      <c r="B312" s="34">
        <v>42152</v>
      </c>
      <c r="C312" s="37">
        <f t="shared" si="11"/>
        <v>2015</v>
      </c>
      <c r="D312" s="2" t="s">
        <v>408</v>
      </c>
      <c r="E312" s="57"/>
      <c r="F312" s="3" t="s">
        <v>251</v>
      </c>
      <c r="G312" s="3">
        <v>2291</v>
      </c>
      <c r="H312" s="2" t="s">
        <v>459</v>
      </c>
      <c r="I312" s="3">
        <v>1248</v>
      </c>
      <c r="J312" s="2">
        <v>70</v>
      </c>
      <c r="K312" s="55">
        <v>354</v>
      </c>
      <c r="L312" s="2"/>
      <c r="M312" s="74">
        <v>19.079999999999998</v>
      </c>
      <c r="N312" s="97"/>
      <c r="O312" s="93">
        <f t="shared" si="12"/>
        <v>19.079999999999998</v>
      </c>
      <c r="P312" s="2" t="s">
        <v>460</v>
      </c>
    </row>
    <row r="313" spans="1:16">
      <c r="A313" s="78">
        <f t="shared" si="9"/>
        <v>311</v>
      </c>
      <c r="B313" s="34">
        <v>42186</v>
      </c>
      <c r="C313" s="37">
        <f t="shared" si="11"/>
        <v>2015</v>
      </c>
      <c r="D313" s="2" t="s">
        <v>408</v>
      </c>
      <c r="E313" s="57"/>
      <c r="F313" s="3" t="s">
        <v>28</v>
      </c>
      <c r="G313" s="3">
        <v>1382</v>
      </c>
      <c r="H313" s="2" t="s">
        <v>29</v>
      </c>
      <c r="I313" s="3">
        <v>415</v>
      </c>
      <c r="J313" s="2">
        <v>39</v>
      </c>
      <c r="K313" s="55">
        <v>15</v>
      </c>
      <c r="L313" s="2"/>
      <c r="M313" s="74">
        <v>8.32</v>
      </c>
      <c r="N313" s="97"/>
      <c r="O313" s="93">
        <f t="shared" si="12"/>
        <v>8.32</v>
      </c>
      <c r="P313" s="2" t="s">
        <v>461</v>
      </c>
    </row>
    <row r="314" spans="1:16">
      <c r="A314" s="78">
        <f t="shared" si="9"/>
        <v>312</v>
      </c>
      <c r="B314" s="34">
        <v>42187</v>
      </c>
      <c r="C314" s="37">
        <f t="shared" si="11"/>
        <v>2015</v>
      </c>
      <c r="D314" s="2" t="s">
        <v>408</v>
      </c>
      <c r="E314" s="57"/>
      <c r="F314" s="3" t="s">
        <v>180</v>
      </c>
      <c r="G314" s="3">
        <v>1733</v>
      </c>
      <c r="H314" s="2" t="s">
        <v>29</v>
      </c>
      <c r="I314" s="3">
        <v>445</v>
      </c>
      <c r="J314" s="2">
        <v>64</v>
      </c>
      <c r="K314" s="55">
        <v>476</v>
      </c>
      <c r="L314" s="2"/>
      <c r="M314" s="74">
        <v>15.7</v>
      </c>
      <c r="N314" s="97"/>
      <c r="O314" s="93">
        <f t="shared" si="12"/>
        <v>15.7</v>
      </c>
      <c r="P314" s="2" t="s">
        <v>462</v>
      </c>
    </row>
    <row r="315" spans="1:16">
      <c r="A315" s="78">
        <f t="shared" ref="A315:A352" si="14">IF(COUNTA(B315)=1, (A314+1), "")</f>
        <v>313</v>
      </c>
      <c r="B315" s="34">
        <v>42187</v>
      </c>
      <c r="C315" s="37">
        <f t="shared" si="11"/>
        <v>2015</v>
      </c>
      <c r="D315" s="2" t="s">
        <v>408</v>
      </c>
      <c r="E315" s="57"/>
      <c r="F315" s="3" t="s">
        <v>28</v>
      </c>
      <c r="G315" s="3">
        <v>1381</v>
      </c>
      <c r="H315" s="2" t="s">
        <v>29</v>
      </c>
      <c r="I315" s="3">
        <v>417</v>
      </c>
      <c r="J315" s="2">
        <v>16</v>
      </c>
      <c r="K315" s="55"/>
      <c r="L315" s="2"/>
      <c r="M315" s="74">
        <v>6</v>
      </c>
      <c r="N315" s="97"/>
      <c r="O315" s="93">
        <f t="shared" si="12"/>
        <v>6</v>
      </c>
      <c r="P315" s="2" t="s">
        <v>463</v>
      </c>
    </row>
    <row r="316" spans="1:16">
      <c r="A316" s="78">
        <f t="shared" si="14"/>
        <v>314</v>
      </c>
      <c r="B316" s="34">
        <v>42188</v>
      </c>
      <c r="C316" s="37">
        <f t="shared" si="11"/>
        <v>2015</v>
      </c>
      <c r="D316" s="2" t="s">
        <v>408</v>
      </c>
      <c r="E316" s="57"/>
      <c r="F316" s="3" t="s">
        <v>28</v>
      </c>
      <c r="G316" s="3">
        <v>1388</v>
      </c>
      <c r="H316" s="2" t="s">
        <v>29</v>
      </c>
      <c r="I316" s="3">
        <v>433</v>
      </c>
      <c r="J316" s="2">
        <v>25</v>
      </c>
      <c r="K316" s="55">
        <v>1</v>
      </c>
      <c r="L316" s="2"/>
      <c r="M316" s="74">
        <v>7.01</v>
      </c>
      <c r="N316" s="97"/>
      <c r="O316" s="93">
        <f t="shared" si="12"/>
        <v>7.01</v>
      </c>
      <c r="P316" s="2" t="s">
        <v>464</v>
      </c>
    </row>
    <row r="317" spans="1:16">
      <c r="A317" s="78">
        <f t="shared" si="14"/>
        <v>315</v>
      </c>
      <c r="B317" s="34">
        <v>42190</v>
      </c>
      <c r="C317" s="37">
        <f t="shared" si="11"/>
        <v>2015</v>
      </c>
      <c r="D317" s="2" t="s">
        <v>408</v>
      </c>
      <c r="E317" s="57"/>
      <c r="F317" s="3" t="s">
        <v>159</v>
      </c>
      <c r="G317" s="3">
        <v>2164</v>
      </c>
      <c r="H317" s="2" t="s">
        <v>430</v>
      </c>
      <c r="I317" s="3">
        <v>985</v>
      </c>
      <c r="J317" s="2">
        <v>21</v>
      </c>
      <c r="K317" s="55"/>
      <c r="L317" s="2"/>
      <c r="M317" s="74">
        <v>8.91</v>
      </c>
      <c r="N317" s="97"/>
      <c r="O317" s="93">
        <f t="shared" si="12"/>
        <v>8.91</v>
      </c>
      <c r="P317" s="2" t="s">
        <v>466</v>
      </c>
    </row>
    <row r="318" spans="1:16">
      <c r="A318" s="78">
        <f t="shared" si="14"/>
        <v>316</v>
      </c>
      <c r="B318" s="34">
        <v>42190</v>
      </c>
      <c r="C318" s="37">
        <f t="shared" ref="C318:C321" si="15">YEAR(B318)</f>
        <v>2015</v>
      </c>
      <c r="D318" s="2" t="s">
        <v>408</v>
      </c>
      <c r="E318" s="57"/>
      <c r="F318" s="3" t="s">
        <v>159</v>
      </c>
      <c r="G318" s="3">
        <v>2155</v>
      </c>
      <c r="H318" s="2" t="s">
        <v>430</v>
      </c>
      <c r="I318" s="3">
        <v>962</v>
      </c>
      <c r="J318" s="2">
        <v>23</v>
      </c>
      <c r="K318" s="55"/>
      <c r="L318" s="2"/>
      <c r="M318" s="74">
        <v>4.5999999999999996</v>
      </c>
      <c r="N318" s="97"/>
      <c r="O318" s="93">
        <f t="shared" si="12"/>
        <v>4.5999999999999996</v>
      </c>
      <c r="P318" s="2" t="s">
        <v>465</v>
      </c>
    </row>
    <row r="319" spans="1:16">
      <c r="A319" s="78">
        <f t="shared" si="14"/>
        <v>317</v>
      </c>
      <c r="B319" s="34">
        <v>42196</v>
      </c>
      <c r="C319" s="37">
        <f t="shared" si="15"/>
        <v>2015</v>
      </c>
      <c r="D319" s="2" t="s">
        <v>408</v>
      </c>
      <c r="E319" s="57">
        <v>870</v>
      </c>
      <c r="F319" s="3" t="s">
        <v>186</v>
      </c>
      <c r="G319" s="3">
        <v>1240</v>
      </c>
      <c r="H319" s="2" t="s">
        <v>402</v>
      </c>
      <c r="I319" s="3">
        <v>372</v>
      </c>
      <c r="J319" s="2">
        <v>10</v>
      </c>
      <c r="K319" s="55"/>
      <c r="L319" s="2"/>
      <c r="M319" s="74">
        <v>3.2</v>
      </c>
      <c r="N319" s="97"/>
      <c r="O319" s="93">
        <f t="shared" si="12"/>
        <v>3.2</v>
      </c>
      <c r="P319" s="2" t="s">
        <v>469</v>
      </c>
    </row>
    <row r="320" spans="1:16">
      <c r="A320" s="78">
        <f t="shared" si="14"/>
        <v>318</v>
      </c>
      <c r="B320" s="34">
        <v>42197</v>
      </c>
      <c r="C320" s="37">
        <f t="shared" si="15"/>
        <v>2015</v>
      </c>
      <c r="D320" s="2" t="s">
        <v>408</v>
      </c>
      <c r="E320" s="57"/>
      <c r="F320" s="3" t="s">
        <v>186</v>
      </c>
      <c r="G320" s="3">
        <v>1240</v>
      </c>
      <c r="H320" s="2" t="s">
        <v>402</v>
      </c>
      <c r="I320" s="3">
        <v>372</v>
      </c>
      <c r="J320" s="2">
        <v>20</v>
      </c>
      <c r="K320" s="55"/>
      <c r="L320" s="2"/>
      <c r="M320" s="74">
        <v>3.2</v>
      </c>
      <c r="N320" s="97"/>
      <c r="O320" s="93">
        <f t="shared" si="12"/>
        <v>3.2</v>
      </c>
      <c r="P320" s="2" t="s">
        <v>467</v>
      </c>
    </row>
    <row r="321" spans="1:16">
      <c r="A321" s="78">
        <f t="shared" si="14"/>
        <v>319</v>
      </c>
      <c r="B321" s="34">
        <v>42197</v>
      </c>
      <c r="C321" s="37">
        <f t="shared" si="15"/>
        <v>2015</v>
      </c>
      <c r="D321" s="2" t="s">
        <v>408</v>
      </c>
      <c r="E321" s="57"/>
      <c r="F321" s="3" t="s">
        <v>186</v>
      </c>
      <c r="G321" s="3">
        <v>1240</v>
      </c>
      <c r="H321" s="2" t="s">
        <v>402</v>
      </c>
      <c r="I321" s="3">
        <v>372</v>
      </c>
      <c r="J321" s="2">
        <v>15</v>
      </c>
      <c r="K321" s="55"/>
      <c r="L321" s="2"/>
      <c r="M321" s="74">
        <v>3.2</v>
      </c>
      <c r="N321" s="97"/>
      <c r="O321" s="93">
        <f t="shared" si="12"/>
        <v>3.2</v>
      </c>
      <c r="P321" s="2" t="s">
        <v>468</v>
      </c>
    </row>
    <row r="322" spans="1:16">
      <c r="A322" s="78">
        <f t="shared" si="14"/>
        <v>320</v>
      </c>
      <c r="B322" s="34">
        <v>42218</v>
      </c>
      <c r="C322" s="37">
        <f t="shared" si="11"/>
        <v>2015</v>
      </c>
      <c r="D322" s="2" t="s">
        <v>408</v>
      </c>
      <c r="E322" s="57"/>
      <c r="F322" s="3" t="s">
        <v>28</v>
      </c>
      <c r="G322" s="3">
        <v>1426</v>
      </c>
      <c r="H322" s="2" t="s">
        <v>29</v>
      </c>
      <c r="I322" s="3">
        <v>375</v>
      </c>
      <c r="J322" s="2">
        <v>21</v>
      </c>
      <c r="K322" s="55">
        <v>54</v>
      </c>
      <c r="L322" s="2"/>
      <c r="M322" s="74">
        <v>5.45</v>
      </c>
      <c r="N322" s="97"/>
      <c r="O322" s="93">
        <f t="shared" si="12"/>
        <v>5.45</v>
      </c>
      <c r="P322" s="2" t="s">
        <v>470</v>
      </c>
    </row>
    <row r="323" spans="1:16">
      <c r="A323" s="78">
        <f t="shared" si="14"/>
        <v>321</v>
      </c>
      <c r="B323" s="34">
        <v>42219</v>
      </c>
      <c r="C323" s="37">
        <f t="shared" si="11"/>
        <v>2015</v>
      </c>
      <c r="D323" s="2" t="s">
        <v>408</v>
      </c>
      <c r="E323" s="57"/>
      <c r="F323" s="3" t="s">
        <v>182</v>
      </c>
      <c r="G323" s="3">
        <v>2411</v>
      </c>
      <c r="H323" s="2" t="s">
        <v>233</v>
      </c>
      <c r="I323" s="3">
        <v>1711</v>
      </c>
      <c r="J323" s="2">
        <v>13</v>
      </c>
      <c r="K323" s="55"/>
      <c r="L323" s="2"/>
      <c r="M323" s="74">
        <v>4.29</v>
      </c>
      <c r="N323" s="97"/>
      <c r="O323" s="93">
        <f t="shared" si="12"/>
        <v>4.29</v>
      </c>
      <c r="P323" s="2" t="s">
        <v>479</v>
      </c>
    </row>
    <row r="324" spans="1:16">
      <c r="A324" s="78">
        <f t="shared" si="14"/>
        <v>322</v>
      </c>
      <c r="B324" s="34">
        <v>42219</v>
      </c>
      <c r="C324" s="37">
        <f t="shared" si="11"/>
        <v>2015</v>
      </c>
      <c r="D324" s="2" t="s">
        <v>408</v>
      </c>
      <c r="E324" s="57">
        <v>260</v>
      </c>
      <c r="F324" s="3" t="s">
        <v>187</v>
      </c>
      <c r="G324" s="3">
        <v>2690</v>
      </c>
      <c r="H324" s="2" t="s">
        <v>233</v>
      </c>
      <c r="I324" s="3">
        <v>1750</v>
      </c>
      <c r="J324" s="2">
        <v>114</v>
      </c>
      <c r="K324" s="55">
        <v>1215</v>
      </c>
      <c r="L324" s="2"/>
      <c r="M324" s="74">
        <v>22.51</v>
      </c>
      <c r="N324" s="97" t="s">
        <v>542</v>
      </c>
      <c r="O324" s="93">
        <f t="shared" si="12"/>
        <v>31.513999999999999</v>
      </c>
      <c r="P324" s="2" t="s">
        <v>480</v>
      </c>
    </row>
    <row r="325" spans="1:16">
      <c r="A325" s="78">
        <f t="shared" si="14"/>
        <v>323</v>
      </c>
      <c r="B325" s="34">
        <v>42220</v>
      </c>
      <c r="C325" s="37">
        <f t="shared" ref="C325:C389" si="16">YEAR(B325)</f>
        <v>2015</v>
      </c>
      <c r="D325" s="2" t="s">
        <v>408</v>
      </c>
      <c r="E325" s="57">
        <v>60</v>
      </c>
      <c r="F325" s="3" t="s">
        <v>489</v>
      </c>
      <c r="G325" s="3">
        <v>2465</v>
      </c>
      <c r="H325" s="2" t="s">
        <v>471</v>
      </c>
      <c r="I325" s="3">
        <v>1684</v>
      </c>
      <c r="J325" s="2">
        <v>115</v>
      </c>
      <c r="K325" s="55">
        <v>1223</v>
      </c>
      <c r="L325" s="2"/>
      <c r="M325" s="74">
        <v>20.170000000000002</v>
      </c>
      <c r="N325" s="97" t="s">
        <v>544</v>
      </c>
      <c r="O325" s="93">
        <f t="shared" si="12"/>
        <v>24.204000000000001</v>
      </c>
      <c r="P325" s="2" t="s">
        <v>481</v>
      </c>
    </row>
    <row r="326" spans="1:16">
      <c r="A326" s="78">
        <f t="shared" si="14"/>
        <v>324</v>
      </c>
      <c r="B326" s="34">
        <v>42220</v>
      </c>
      <c r="C326" s="37">
        <f t="shared" si="16"/>
        <v>2015</v>
      </c>
      <c r="D326" s="2" t="s">
        <v>408</v>
      </c>
      <c r="E326" s="57"/>
      <c r="F326" s="3" t="s">
        <v>478</v>
      </c>
      <c r="G326" s="3">
        <v>2414</v>
      </c>
      <c r="H326" s="2" t="s">
        <v>473</v>
      </c>
      <c r="I326" s="3">
        <v>1719</v>
      </c>
      <c r="J326" s="2">
        <v>24</v>
      </c>
      <c r="K326" s="55">
        <v>6</v>
      </c>
      <c r="L326" s="2"/>
      <c r="M326" s="74">
        <v>7.54</v>
      </c>
      <c r="N326" s="97"/>
      <c r="O326" s="93">
        <f t="shared" si="12"/>
        <v>7.54</v>
      </c>
      <c r="P326" s="2" t="s">
        <v>482</v>
      </c>
    </row>
    <row r="327" spans="1:16">
      <c r="A327" s="78">
        <f t="shared" si="14"/>
        <v>325</v>
      </c>
      <c r="B327" s="34">
        <v>42221</v>
      </c>
      <c r="C327" s="37">
        <f t="shared" si="16"/>
        <v>2015</v>
      </c>
      <c r="D327" s="2" t="s">
        <v>408</v>
      </c>
      <c r="E327" s="57">
        <v>60</v>
      </c>
      <c r="F327" s="3" t="s">
        <v>489</v>
      </c>
      <c r="G327" s="3">
        <v>2502</v>
      </c>
      <c r="H327" s="2" t="s">
        <v>182</v>
      </c>
      <c r="I327" s="3">
        <v>2429</v>
      </c>
      <c r="J327" s="2">
        <v>91</v>
      </c>
      <c r="K327" s="55">
        <v>514</v>
      </c>
      <c r="L327" s="2"/>
      <c r="M327" s="74">
        <v>11.85</v>
      </c>
      <c r="N327" s="97" t="s">
        <v>542</v>
      </c>
      <c r="O327" s="93">
        <f t="shared" si="12"/>
        <v>16.59</v>
      </c>
      <c r="P327" s="2" t="s">
        <v>483</v>
      </c>
    </row>
    <row r="328" spans="1:16">
      <c r="A328" s="78">
        <f t="shared" si="14"/>
        <v>326</v>
      </c>
      <c r="B328" s="34">
        <v>42221</v>
      </c>
      <c r="C328" s="37">
        <f t="shared" si="16"/>
        <v>2015</v>
      </c>
      <c r="D328" s="2" t="s">
        <v>408</v>
      </c>
      <c r="E328" s="57">
        <v>260</v>
      </c>
      <c r="F328" s="3" t="s">
        <v>187</v>
      </c>
      <c r="G328" s="3">
        <v>2691</v>
      </c>
      <c r="H328" s="2" t="s">
        <v>472</v>
      </c>
      <c r="I328" s="3">
        <v>2583</v>
      </c>
      <c r="J328" s="2">
        <v>137</v>
      </c>
      <c r="K328" s="55">
        <v>1091</v>
      </c>
      <c r="L328" s="2"/>
      <c r="M328" s="74">
        <v>19.170000000000002</v>
      </c>
      <c r="N328" s="97"/>
      <c r="O328" s="93">
        <f t="shared" si="12"/>
        <v>19.170000000000002</v>
      </c>
      <c r="P328" s="2" t="s">
        <v>484</v>
      </c>
    </row>
    <row r="329" spans="1:16">
      <c r="A329" s="78">
        <f t="shared" si="14"/>
        <v>327</v>
      </c>
      <c r="B329" s="34">
        <v>42221</v>
      </c>
      <c r="C329" s="37">
        <f t="shared" si="16"/>
        <v>2015</v>
      </c>
      <c r="D329" s="2" t="s">
        <v>408</v>
      </c>
      <c r="E329" s="57"/>
      <c r="F329" s="2" t="s">
        <v>472</v>
      </c>
      <c r="G329" s="3">
        <v>2540</v>
      </c>
      <c r="H329" s="2" t="s">
        <v>473</v>
      </c>
      <c r="I329" s="3">
        <v>1718</v>
      </c>
      <c r="J329" s="2">
        <v>33</v>
      </c>
      <c r="K329" s="55">
        <v>275</v>
      </c>
      <c r="L329" s="2"/>
      <c r="M329" s="74">
        <v>10.01</v>
      </c>
      <c r="N329" s="97" t="s">
        <v>544</v>
      </c>
      <c r="O329" s="93">
        <f t="shared" si="12"/>
        <v>12.011999999999999</v>
      </c>
      <c r="P329" s="2" t="s">
        <v>485</v>
      </c>
    </row>
    <row r="330" spans="1:16">
      <c r="A330" s="78">
        <f t="shared" si="14"/>
        <v>328</v>
      </c>
      <c r="B330" s="34">
        <v>42222</v>
      </c>
      <c r="C330" s="37">
        <f t="shared" si="16"/>
        <v>2015</v>
      </c>
      <c r="D330" s="2" t="s">
        <v>408</v>
      </c>
      <c r="E330" s="57">
        <v>160</v>
      </c>
      <c r="F330" s="3" t="s">
        <v>474</v>
      </c>
      <c r="G330" s="3">
        <v>2260</v>
      </c>
      <c r="H330" s="2" t="s">
        <v>475</v>
      </c>
      <c r="I330" s="3">
        <v>1337</v>
      </c>
      <c r="J330" s="2">
        <v>44</v>
      </c>
      <c r="K330" s="55">
        <v>41</v>
      </c>
      <c r="L330" s="2"/>
      <c r="M330" s="74">
        <v>10.5</v>
      </c>
      <c r="N330" s="97"/>
      <c r="O330" s="93">
        <f t="shared" si="12"/>
        <v>10.5</v>
      </c>
      <c r="P330" s="2" t="s">
        <v>486</v>
      </c>
    </row>
    <row r="331" spans="1:16">
      <c r="A331" s="78">
        <f t="shared" si="14"/>
        <v>329</v>
      </c>
      <c r="B331" s="34">
        <v>42222</v>
      </c>
      <c r="C331" s="37">
        <f t="shared" si="16"/>
        <v>2015</v>
      </c>
      <c r="D331" s="2" t="s">
        <v>408</v>
      </c>
      <c r="E331" s="57"/>
      <c r="F331" s="3" t="s">
        <v>251</v>
      </c>
      <c r="G331" s="3">
        <v>2323</v>
      </c>
      <c r="H331" s="2" t="s">
        <v>473</v>
      </c>
      <c r="I331" s="3">
        <v>1722</v>
      </c>
      <c r="J331" s="2">
        <v>213</v>
      </c>
      <c r="K331" s="55">
        <v>1928</v>
      </c>
      <c r="L331" s="2"/>
      <c r="M331" s="74">
        <v>55.92</v>
      </c>
      <c r="N331" s="97"/>
      <c r="O331" s="93">
        <f t="shared" si="12"/>
        <v>55.92</v>
      </c>
      <c r="P331" s="2" t="s">
        <v>539</v>
      </c>
    </row>
    <row r="332" spans="1:16">
      <c r="A332" s="78">
        <f t="shared" si="14"/>
        <v>330</v>
      </c>
      <c r="B332" s="34">
        <v>42223</v>
      </c>
      <c r="C332" s="37">
        <f t="shared" si="16"/>
        <v>2015</v>
      </c>
      <c r="D332" s="2" t="s">
        <v>408</v>
      </c>
      <c r="E332" s="57">
        <v>60</v>
      </c>
      <c r="F332" s="3" t="s">
        <v>489</v>
      </c>
      <c r="G332" s="3">
        <v>2513</v>
      </c>
      <c r="H332" s="2" t="s">
        <v>472</v>
      </c>
      <c r="I332" s="3">
        <v>2566</v>
      </c>
      <c r="J332" s="2">
        <v>70</v>
      </c>
      <c r="K332" s="55">
        <v>1467</v>
      </c>
      <c r="L332" s="2"/>
      <c r="M332" s="74">
        <v>15.89</v>
      </c>
      <c r="N332" s="97" t="s">
        <v>544</v>
      </c>
      <c r="O332" s="93">
        <f t="shared" si="12"/>
        <v>19.068000000000001</v>
      </c>
      <c r="P332" s="2" t="s">
        <v>487</v>
      </c>
    </row>
    <row r="333" spans="1:16">
      <c r="A333" s="78">
        <f t="shared" si="14"/>
        <v>331</v>
      </c>
      <c r="B333" s="34">
        <v>42223</v>
      </c>
      <c r="C333" s="37">
        <f t="shared" si="16"/>
        <v>2015</v>
      </c>
      <c r="D333" s="2" t="s">
        <v>408</v>
      </c>
      <c r="E333" s="57"/>
      <c r="F333" s="2" t="s">
        <v>472</v>
      </c>
      <c r="G333" s="3">
        <v>2534</v>
      </c>
      <c r="H333" s="2" t="s">
        <v>473</v>
      </c>
      <c r="I333" s="3">
        <v>1717</v>
      </c>
      <c r="J333" s="2">
        <v>132</v>
      </c>
      <c r="K333" s="55">
        <v>2005</v>
      </c>
      <c r="L333" s="2"/>
      <c r="M333" s="74">
        <v>27.62</v>
      </c>
      <c r="N333" s="97" t="s">
        <v>542</v>
      </c>
      <c r="O333" s="93">
        <f t="shared" si="12"/>
        <v>38.667999999999999</v>
      </c>
      <c r="P333" s="2" t="s">
        <v>540</v>
      </c>
    </row>
    <row r="334" spans="1:16">
      <c r="A334" s="78">
        <f t="shared" si="14"/>
        <v>332</v>
      </c>
      <c r="B334" s="34">
        <v>42224</v>
      </c>
      <c r="C334" s="37">
        <f t="shared" si="16"/>
        <v>2015</v>
      </c>
      <c r="D334" s="2" t="s">
        <v>408</v>
      </c>
      <c r="E334" s="57"/>
      <c r="F334" s="3" t="s">
        <v>476</v>
      </c>
      <c r="G334" s="3">
        <v>2842</v>
      </c>
      <c r="H334" s="2" t="s">
        <v>477</v>
      </c>
      <c r="I334" s="3">
        <v>1657</v>
      </c>
      <c r="J334" s="2">
        <v>44</v>
      </c>
      <c r="K334" s="55"/>
      <c r="L334" s="2"/>
      <c r="M334" s="74">
        <v>9.5299999999999994</v>
      </c>
      <c r="N334" s="97"/>
      <c r="O334" s="93">
        <f t="shared" si="12"/>
        <v>9.5299999999999994</v>
      </c>
      <c r="P334" s="2" t="s">
        <v>488</v>
      </c>
    </row>
    <row r="335" spans="1:16">
      <c r="A335" s="78">
        <f t="shared" si="14"/>
        <v>333</v>
      </c>
      <c r="B335" s="34">
        <v>42245</v>
      </c>
      <c r="C335" s="37">
        <f t="shared" si="16"/>
        <v>2015</v>
      </c>
      <c r="D335" s="2" t="s">
        <v>408</v>
      </c>
      <c r="E335" s="57"/>
      <c r="F335" s="3" t="s">
        <v>492</v>
      </c>
      <c r="G335" s="3">
        <v>1919</v>
      </c>
      <c r="H335" s="2" t="s">
        <v>493</v>
      </c>
      <c r="I335" s="3">
        <v>1110</v>
      </c>
      <c r="J335" s="2">
        <v>93</v>
      </c>
      <c r="K335" s="55">
        <v>185</v>
      </c>
      <c r="L335" s="2"/>
      <c r="M335" s="74">
        <v>22.3</v>
      </c>
      <c r="N335" s="97" t="s">
        <v>544</v>
      </c>
      <c r="O335" s="93">
        <f t="shared" si="12"/>
        <v>26.76</v>
      </c>
      <c r="P335" s="2" t="s">
        <v>490</v>
      </c>
    </row>
    <row r="336" spans="1:16">
      <c r="A336" s="78">
        <f t="shared" si="14"/>
        <v>334</v>
      </c>
      <c r="B336" s="34">
        <v>42246</v>
      </c>
      <c r="C336" s="37">
        <f t="shared" si="16"/>
        <v>2015</v>
      </c>
      <c r="D336" s="2" t="s">
        <v>408</v>
      </c>
      <c r="E336" s="57"/>
      <c r="F336" s="3" t="s">
        <v>36</v>
      </c>
      <c r="G336" s="3">
        <v>1707</v>
      </c>
      <c r="H336" s="2" t="s">
        <v>494</v>
      </c>
      <c r="I336" s="3">
        <v>1163</v>
      </c>
      <c r="J336" s="2">
        <v>34</v>
      </c>
      <c r="K336" s="55">
        <v>8</v>
      </c>
      <c r="L336" s="2"/>
      <c r="M336" s="74">
        <v>6.29</v>
      </c>
      <c r="N336" s="97"/>
      <c r="O336" s="93">
        <f t="shared" si="12"/>
        <v>6.29</v>
      </c>
      <c r="P336" s="2" t="s">
        <v>143</v>
      </c>
    </row>
    <row r="337" spans="1:16">
      <c r="A337" s="78">
        <f t="shared" si="14"/>
        <v>335</v>
      </c>
      <c r="B337" s="34">
        <v>42246</v>
      </c>
      <c r="C337" s="37">
        <f t="shared" si="16"/>
        <v>2015</v>
      </c>
      <c r="D337" s="2" t="s">
        <v>408</v>
      </c>
      <c r="E337" s="57"/>
      <c r="F337" s="3" t="s">
        <v>36</v>
      </c>
      <c r="G337" s="3">
        <v>1655</v>
      </c>
      <c r="H337" s="2" t="s">
        <v>494</v>
      </c>
      <c r="I337" s="3">
        <v>1142</v>
      </c>
      <c r="J337" s="2">
        <v>20</v>
      </c>
      <c r="K337" s="55">
        <v>9</v>
      </c>
      <c r="L337" s="2"/>
      <c r="M337" s="74">
        <v>4.82</v>
      </c>
      <c r="N337" s="97"/>
      <c r="O337" s="93">
        <f t="shared" si="12"/>
        <v>4.82</v>
      </c>
      <c r="P337" s="2" t="s">
        <v>491</v>
      </c>
    </row>
    <row r="338" spans="1:16">
      <c r="A338" s="78">
        <f t="shared" si="14"/>
        <v>336</v>
      </c>
      <c r="B338" s="34">
        <v>42273</v>
      </c>
      <c r="C338" s="37">
        <f t="shared" si="16"/>
        <v>2015</v>
      </c>
      <c r="D338" s="2" t="s">
        <v>408</v>
      </c>
      <c r="E338" s="57">
        <v>140</v>
      </c>
      <c r="F338" s="3" t="s">
        <v>28</v>
      </c>
      <c r="G338" s="3">
        <v>1361</v>
      </c>
      <c r="H338" s="2" t="s">
        <v>29</v>
      </c>
      <c r="I338" s="3">
        <v>349</v>
      </c>
      <c r="J338" s="2">
        <v>15</v>
      </c>
      <c r="K338" s="55">
        <v>2</v>
      </c>
      <c r="L338" s="2"/>
      <c r="M338" s="74">
        <v>5.23</v>
      </c>
      <c r="N338" s="97"/>
      <c r="O338" s="93">
        <f t="shared" si="12"/>
        <v>5.23</v>
      </c>
      <c r="P338" s="2" t="s">
        <v>498</v>
      </c>
    </row>
    <row r="339" spans="1:16">
      <c r="A339" s="78">
        <f t="shared" si="14"/>
        <v>337</v>
      </c>
      <c r="B339" s="34">
        <v>42279</v>
      </c>
      <c r="C339" s="37">
        <f t="shared" si="16"/>
        <v>2015</v>
      </c>
      <c r="D339" s="2" t="s">
        <v>408</v>
      </c>
      <c r="E339" s="57">
        <v>140</v>
      </c>
      <c r="F339" s="3" t="s">
        <v>28</v>
      </c>
      <c r="G339" s="3">
        <v>1362</v>
      </c>
      <c r="H339" s="2" t="s">
        <v>29</v>
      </c>
      <c r="I339" s="3">
        <v>368</v>
      </c>
      <c r="J339" s="2">
        <v>12</v>
      </c>
      <c r="K339" s="55"/>
      <c r="L339" s="2"/>
      <c r="M339" s="74">
        <v>4.91</v>
      </c>
      <c r="N339" s="97"/>
      <c r="O339" s="93">
        <f t="shared" si="12"/>
        <v>4.91</v>
      </c>
      <c r="P339" s="2" t="s">
        <v>499</v>
      </c>
    </row>
    <row r="340" spans="1:16">
      <c r="A340" s="78">
        <f t="shared" si="14"/>
        <v>338</v>
      </c>
      <c r="B340" s="34">
        <v>42279</v>
      </c>
      <c r="C340" s="37">
        <f t="shared" si="16"/>
        <v>2015</v>
      </c>
      <c r="D340" s="2" t="s">
        <v>408</v>
      </c>
      <c r="E340" s="57">
        <v>140</v>
      </c>
      <c r="F340" s="3" t="s">
        <v>28</v>
      </c>
      <c r="G340" s="3">
        <v>1361</v>
      </c>
      <c r="H340" s="2" t="s">
        <v>29</v>
      </c>
      <c r="I340" s="3">
        <v>355</v>
      </c>
      <c r="J340" s="2">
        <v>13</v>
      </c>
      <c r="K340" s="55"/>
      <c r="L340" s="2"/>
      <c r="M340" s="74">
        <v>4.78</v>
      </c>
      <c r="N340" s="97"/>
      <c r="O340" s="93">
        <f t="shared" si="12"/>
        <v>4.78</v>
      </c>
      <c r="P340" s="2" t="s">
        <v>500</v>
      </c>
    </row>
    <row r="341" spans="1:16">
      <c r="A341" s="78">
        <f t="shared" si="14"/>
        <v>339</v>
      </c>
      <c r="B341" s="34">
        <v>42302</v>
      </c>
      <c r="C341" s="37">
        <f t="shared" si="16"/>
        <v>2015</v>
      </c>
      <c r="D341" s="2" t="s">
        <v>408</v>
      </c>
      <c r="E341" s="57">
        <v>0</v>
      </c>
      <c r="F341" s="3" t="s">
        <v>60</v>
      </c>
      <c r="G341" s="3">
        <f>2005+35</f>
        <v>2040</v>
      </c>
      <c r="H341" s="2" t="s">
        <v>155</v>
      </c>
      <c r="I341" s="3">
        <f>408+35</f>
        <v>443</v>
      </c>
      <c r="J341" s="2">
        <v>24</v>
      </c>
      <c r="K341" s="55">
        <v>0</v>
      </c>
      <c r="L341" s="2"/>
      <c r="M341" s="74">
        <v>8.5299999999999994</v>
      </c>
      <c r="N341" s="97"/>
      <c r="O341" s="93">
        <f t="shared" si="12"/>
        <v>8.5299999999999994</v>
      </c>
      <c r="P341" s="2" t="s">
        <v>501</v>
      </c>
    </row>
    <row r="342" spans="1:16">
      <c r="A342" s="78">
        <f t="shared" si="14"/>
        <v>340</v>
      </c>
      <c r="B342" s="34">
        <v>42302</v>
      </c>
      <c r="C342" s="37">
        <f t="shared" si="16"/>
        <v>2015</v>
      </c>
      <c r="D342" s="2" t="s">
        <v>408</v>
      </c>
      <c r="E342" s="57">
        <v>0</v>
      </c>
      <c r="F342" s="3" t="s">
        <v>60</v>
      </c>
      <c r="G342" s="3">
        <f>1942+98</f>
        <v>2040</v>
      </c>
      <c r="H342" s="2" t="s">
        <v>155</v>
      </c>
      <c r="I342" s="3">
        <f>354+98</f>
        <v>452</v>
      </c>
      <c r="J342" s="2">
        <v>64</v>
      </c>
      <c r="K342" s="55">
        <v>142</v>
      </c>
      <c r="L342" s="2"/>
      <c r="M342" s="74">
        <v>11.05</v>
      </c>
      <c r="N342" s="97"/>
      <c r="O342" s="93">
        <f t="shared" si="12"/>
        <v>11.05</v>
      </c>
      <c r="P342" s="2" t="s">
        <v>502</v>
      </c>
    </row>
    <row r="343" spans="1:16">
      <c r="A343" s="78">
        <f t="shared" si="14"/>
        <v>341</v>
      </c>
      <c r="B343" s="34">
        <v>42308</v>
      </c>
      <c r="C343" s="37">
        <f t="shared" si="16"/>
        <v>2015</v>
      </c>
      <c r="D343" s="2" t="s">
        <v>408</v>
      </c>
      <c r="E343" s="57"/>
      <c r="F343" s="3" t="s">
        <v>256</v>
      </c>
      <c r="G343" s="3">
        <v>1300</v>
      </c>
      <c r="H343" s="2" t="s">
        <v>257</v>
      </c>
      <c r="I343" s="3">
        <v>545</v>
      </c>
      <c r="J343" s="2">
        <v>11</v>
      </c>
      <c r="K343" s="55"/>
      <c r="L343" s="2"/>
      <c r="M343" s="74">
        <v>5.22</v>
      </c>
      <c r="N343" s="97"/>
      <c r="O343" s="93">
        <f t="shared" si="12"/>
        <v>5.22</v>
      </c>
      <c r="P343" s="2" t="s">
        <v>143</v>
      </c>
    </row>
    <row r="344" spans="1:16">
      <c r="A344" s="78">
        <f t="shared" si="14"/>
        <v>342</v>
      </c>
      <c r="B344" s="34">
        <v>42308</v>
      </c>
      <c r="C344" s="37">
        <f t="shared" si="16"/>
        <v>2015</v>
      </c>
      <c r="D344" s="2" t="s">
        <v>408</v>
      </c>
      <c r="E344" s="57"/>
      <c r="F344" s="3" t="s">
        <v>256</v>
      </c>
      <c r="G344" s="3">
        <v>1300</v>
      </c>
      <c r="H344" s="2" t="s">
        <v>257</v>
      </c>
      <c r="I344" s="3">
        <v>545</v>
      </c>
      <c r="J344" s="2">
        <v>9</v>
      </c>
      <c r="K344" s="55"/>
      <c r="L344" s="2"/>
      <c r="M344" s="79">
        <v>3.39</v>
      </c>
      <c r="N344" s="98"/>
      <c r="O344" s="93">
        <f t="shared" si="12"/>
        <v>3.39</v>
      </c>
      <c r="P344" s="2" t="s">
        <v>221</v>
      </c>
    </row>
    <row r="345" spans="1:16">
      <c r="A345" s="78">
        <f t="shared" si="14"/>
        <v>343</v>
      </c>
      <c r="B345" s="34">
        <v>42322</v>
      </c>
      <c r="C345" s="37">
        <f t="shared" si="16"/>
        <v>2015</v>
      </c>
      <c r="D345" s="2" t="s">
        <v>408</v>
      </c>
      <c r="E345" s="57">
        <v>0</v>
      </c>
      <c r="F345" s="3" t="s">
        <v>28</v>
      </c>
      <c r="G345" s="3">
        <v>1362</v>
      </c>
      <c r="H345" s="2" t="s">
        <v>29</v>
      </c>
      <c r="I345" s="3">
        <v>368</v>
      </c>
      <c r="J345" s="2">
        <v>12</v>
      </c>
      <c r="K345" s="55"/>
      <c r="L345" s="2"/>
      <c r="M345" s="79">
        <v>4.7</v>
      </c>
      <c r="N345" s="98"/>
      <c r="O345" s="93">
        <f t="shared" si="12"/>
        <v>4.7</v>
      </c>
      <c r="P345" s="2" t="s">
        <v>143</v>
      </c>
    </row>
    <row r="346" spans="1:16">
      <c r="A346" s="78">
        <f t="shared" si="14"/>
        <v>344</v>
      </c>
      <c r="B346" s="34">
        <v>42351</v>
      </c>
      <c r="C346" s="37">
        <f t="shared" si="16"/>
        <v>2015</v>
      </c>
      <c r="D346" s="2" t="s">
        <v>408</v>
      </c>
      <c r="E346" s="57">
        <v>0</v>
      </c>
      <c r="F346" s="3" t="s">
        <v>60</v>
      </c>
      <c r="G346" s="3">
        <v>1970</v>
      </c>
      <c r="H346" s="2" t="s">
        <v>152</v>
      </c>
      <c r="I346" s="3">
        <v>292</v>
      </c>
      <c r="J346" s="2">
        <v>27</v>
      </c>
      <c r="K346" s="55"/>
      <c r="L346" s="2"/>
      <c r="M346" s="79">
        <v>10.08</v>
      </c>
      <c r="N346" s="98"/>
      <c r="O346" s="93">
        <f t="shared" si="12"/>
        <v>10.08</v>
      </c>
      <c r="P346" s="2" t="s">
        <v>503</v>
      </c>
    </row>
    <row r="347" spans="1:16">
      <c r="A347" s="78">
        <f t="shared" si="14"/>
        <v>345</v>
      </c>
      <c r="B347" s="34">
        <v>42351</v>
      </c>
      <c r="C347" s="37">
        <f t="shared" si="16"/>
        <v>2015</v>
      </c>
      <c r="D347" s="2" t="s">
        <v>408</v>
      </c>
      <c r="E347" s="57">
        <v>0</v>
      </c>
      <c r="F347" s="3" t="s">
        <v>60</v>
      </c>
      <c r="G347" s="3">
        <v>1991</v>
      </c>
      <c r="H347" s="2" t="s">
        <v>152</v>
      </c>
      <c r="I347" s="3">
        <v>293</v>
      </c>
      <c r="J347" s="2">
        <v>18</v>
      </c>
      <c r="K347" s="55"/>
      <c r="L347" s="2"/>
      <c r="M347" s="79">
        <v>8.8699999999999992</v>
      </c>
      <c r="N347" s="98"/>
      <c r="O347" s="93">
        <f t="shared" si="12"/>
        <v>8.8699999999999992</v>
      </c>
      <c r="P347" s="2" t="s">
        <v>504</v>
      </c>
    </row>
    <row r="348" spans="1:16">
      <c r="A348" s="78">
        <f t="shared" si="14"/>
        <v>346</v>
      </c>
      <c r="B348" s="34">
        <v>42357</v>
      </c>
      <c r="C348" s="37">
        <f t="shared" si="16"/>
        <v>2015</v>
      </c>
      <c r="D348" s="2" t="s">
        <v>408</v>
      </c>
      <c r="E348" s="57">
        <v>0</v>
      </c>
      <c r="F348" s="3" t="s">
        <v>60</v>
      </c>
      <c r="G348" s="3">
        <v>1949</v>
      </c>
      <c r="H348" s="2" t="s">
        <v>147</v>
      </c>
      <c r="I348" s="3">
        <v>1231</v>
      </c>
      <c r="J348" s="2">
        <v>22</v>
      </c>
      <c r="K348" s="55">
        <v>8</v>
      </c>
      <c r="L348" s="2"/>
      <c r="M348" s="79">
        <v>4.8</v>
      </c>
      <c r="N348" s="98"/>
      <c r="O348" s="93">
        <f t="shared" si="12"/>
        <v>4.8</v>
      </c>
      <c r="P348" s="2" t="s">
        <v>505</v>
      </c>
    </row>
    <row r="349" spans="1:16">
      <c r="A349" s="78">
        <f t="shared" si="14"/>
        <v>347</v>
      </c>
      <c r="B349" s="34">
        <v>42365</v>
      </c>
      <c r="C349" s="37">
        <f t="shared" si="16"/>
        <v>2015</v>
      </c>
      <c r="D349" s="2" t="s">
        <v>408</v>
      </c>
      <c r="E349" s="57">
        <v>0</v>
      </c>
      <c r="F349" s="3" t="s">
        <v>251</v>
      </c>
      <c r="G349" s="3">
        <v>2289</v>
      </c>
      <c r="H349" s="2" t="s">
        <v>257</v>
      </c>
      <c r="I349" s="3">
        <v>498</v>
      </c>
      <c r="J349" s="2">
        <v>22</v>
      </c>
      <c r="K349" s="57"/>
      <c r="L349" s="2"/>
      <c r="M349" s="79">
        <v>8.09</v>
      </c>
      <c r="N349" s="98"/>
      <c r="O349" s="93">
        <f t="shared" si="12"/>
        <v>8.09</v>
      </c>
      <c r="P349" s="2" t="s">
        <v>506</v>
      </c>
    </row>
    <row r="350" spans="1:16">
      <c r="A350" s="78">
        <f t="shared" si="14"/>
        <v>348</v>
      </c>
      <c r="B350" s="34">
        <v>42365</v>
      </c>
      <c r="C350" s="37">
        <f t="shared" si="16"/>
        <v>2015</v>
      </c>
      <c r="D350" s="2" t="s">
        <v>408</v>
      </c>
      <c r="E350" s="57">
        <v>0</v>
      </c>
      <c r="F350" s="3" t="s">
        <v>251</v>
      </c>
      <c r="G350" s="3">
        <v>2290</v>
      </c>
      <c r="H350" s="2" t="s">
        <v>257</v>
      </c>
      <c r="I350" s="3">
        <v>512</v>
      </c>
      <c r="J350" s="2">
        <v>61</v>
      </c>
      <c r="K350" s="55">
        <v>136</v>
      </c>
      <c r="L350" s="2"/>
      <c r="M350" s="79">
        <v>8.68</v>
      </c>
      <c r="N350" s="98"/>
      <c r="O350" s="93">
        <f t="shared" si="12"/>
        <v>8.68</v>
      </c>
      <c r="P350" s="2" t="s">
        <v>508</v>
      </c>
    </row>
    <row r="351" spans="1:16">
      <c r="A351" s="78">
        <f t="shared" si="14"/>
        <v>349</v>
      </c>
      <c r="B351" s="34">
        <v>42367</v>
      </c>
      <c r="C351" s="37">
        <f t="shared" si="16"/>
        <v>2015</v>
      </c>
      <c r="D351" s="2" t="s">
        <v>408</v>
      </c>
      <c r="E351" s="57">
        <v>0</v>
      </c>
      <c r="F351" s="3" t="s">
        <v>251</v>
      </c>
      <c r="G351" s="3">
        <v>2293</v>
      </c>
      <c r="H351" s="2" t="s">
        <v>257</v>
      </c>
      <c r="I351" s="3">
        <v>474</v>
      </c>
      <c r="J351" s="2">
        <v>25</v>
      </c>
      <c r="K351" s="55"/>
      <c r="L351" s="2"/>
      <c r="M351" s="79">
        <v>8.0299999999999994</v>
      </c>
      <c r="N351" s="98"/>
      <c r="O351" s="93">
        <f t="shared" si="12"/>
        <v>8.0299999999999994</v>
      </c>
      <c r="P351" s="2" t="s">
        <v>507</v>
      </c>
    </row>
    <row r="352" spans="1:16">
      <c r="A352" s="78">
        <f t="shared" si="14"/>
        <v>350</v>
      </c>
      <c r="B352" s="34">
        <v>42367</v>
      </c>
      <c r="C352" s="37">
        <f t="shared" si="16"/>
        <v>2015</v>
      </c>
      <c r="D352" s="2" t="s">
        <v>408</v>
      </c>
      <c r="E352" s="57">
        <v>0</v>
      </c>
      <c r="F352" s="3" t="s">
        <v>251</v>
      </c>
      <c r="G352" s="3">
        <v>2285</v>
      </c>
      <c r="H352" s="2" t="s">
        <v>257</v>
      </c>
      <c r="I352" s="3">
        <v>479</v>
      </c>
      <c r="J352" s="2">
        <v>28</v>
      </c>
      <c r="K352" s="55">
        <v>21</v>
      </c>
      <c r="L352" s="2"/>
      <c r="M352" s="79">
        <v>7.37</v>
      </c>
      <c r="N352" s="98"/>
      <c r="O352" s="93">
        <f t="shared" si="12"/>
        <v>7.37</v>
      </c>
      <c r="P352" s="2" t="s">
        <v>509</v>
      </c>
    </row>
    <row r="353" spans="1:16">
      <c r="A353" s="1">
        <f t="shared" ref="A353:A379" si="17">IF(COUNTA(B353)=1, (A352+1), "")</f>
        <v>351</v>
      </c>
      <c r="B353" s="34">
        <v>42370</v>
      </c>
      <c r="C353" s="37">
        <f t="shared" si="16"/>
        <v>2016</v>
      </c>
      <c r="D353" s="2" t="s">
        <v>408</v>
      </c>
      <c r="E353" s="57"/>
      <c r="F353" s="3" t="s">
        <v>251</v>
      </c>
      <c r="G353" s="3">
        <v>2303</v>
      </c>
      <c r="H353" s="3" t="s">
        <v>251</v>
      </c>
      <c r="I353" s="3">
        <v>2303</v>
      </c>
      <c r="J353" s="2">
        <v>11</v>
      </c>
      <c r="K353" s="55">
        <v>65</v>
      </c>
      <c r="L353" s="2"/>
      <c r="M353" s="79">
        <v>2.27</v>
      </c>
      <c r="N353" s="98"/>
      <c r="O353" s="93">
        <f t="shared" si="12"/>
        <v>2.27</v>
      </c>
      <c r="P353" s="2" t="s">
        <v>512</v>
      </c>
    </row>
    <row r="354" spans="1:16">
      <c r="A354" s="1">
        <f t="shared" si="17"/>
        <v>352</v>
      </c>
      <c r="B354" s="34">
        <v>42370</v>
      </c>
      <c r="C354" s="37">
        <f t="shared" si="16"/>
        <v>2016</v>
      </c>
      <c r="D354" s="2" t="s">
        <v>408</v>
      </c>
      <c r="E354" s="57"/>
      <c r="F354" s="3" t="s">
        <v>251</v>
      </c>
      <c r="G354" s="3">
        <v>2303</v>
      </c>
      <c r="H354" s="2" t="s">
        <v>257</v>
      </c>
      <c r="I354" s="3">
        <v>483</v>
      </c>
      <c r="J354" s="2">
        <v>49</v>
      </c>
      <c r="K354" s="55">
        <v>96</v>
      </c>
      <c r="L354" s="2"/>
      <c r="M354" s="79">
        <v>8.32</v>
      </c>
      <c r="N354" s="98"/>
      <c r="O354" s="93">
        <f t="shared" si="12"/>
        <v>8.32</v>
      </c>
      <c r="P354" s="2" t="s">
        <v>513</v>
      </c>
    </row>
    <row r="355" spans="1:16">
      <c r="A355" s="1">
        <f t="shared" si="17"/>
        <v>353</v>
      </c>
      <c r="B355" s="34">
        <v>42393</v>
      </c>
      <c r="C355" s="37">
        <f t="shared" si="16"/>
        <v>2016</v>
      </c>
      <c r="D355" s="2" t="s">
        <v>408</v>
      </c>
      <c r="E355" s="57"/>
      <c r="F355" s="3" t="s">
        <v>60</v>
      </c>
      <c r="G355" s="3">
        <v>2040</v>
      </c>
      <c r="H355" s="2" t="s">
        <v>152</v>
      </c>
      <c r="I355" s="3">
        <v>380</v>
      </c>
      <c r="J355" s="2">
        <v>26</v>
      </c>
      <c r="K355" s="55"/>
      <c r="L355" s="2"/>
      <c r="M355" s="79" t="s">
        <v>243</v>
      </c>
      <c r="N355" s="98"/>
      <c r="O355" s="93" t="str">
        <f t="shared" si="12"/>
        <v>-</v>
      </c>
      <c r="P355" s="2" t="s">
        <v>514</v>
      </c>
    </row>
    <row r="356" spans="1:16">
      <c r="A356" s="1">
        <f t="shared" si="17"/>
        <v>354</v>
      </c>
      <c r="B356" s="34">
        <v>42444</v>
      </c>
      <c r="C356" s="37">
        <f t="shared" si="16"/>
        <v>2016</v>
      </c>
      <c r="D356" s="2" t="s">
        <v>408</v>
      </c>
      <c r="E356" s="57"/>
      <c r="F356" s="3" t="s">
        <v>200</v>
      </c>
      <c r="G356" s="3">
        <v>731</v>
      </c>
      <c r="H356" s="2" t="s">
        <v>517</v>
      </c>
      <c r="I356" s="3">
        <v>337</v>
      </c>
      <c r="J356" s="2">
        <v>34</v>
      </c>
      <c r="K356" s="55">
        <v>399</v>
      </c>
      <c r="L356" s="2"/>
      <c r="M356" s="79">
        <v>2.89</v>
      </c>
      <c r="N356" s="98"/>
      <c r="O356" s="93">
        <f t="shared" si="12"/>
        <v>2.89</v>
      </c>
      <c r="P356" s="2" t="s">
        <v>524</v>
      </c>
    </row>
    <row r="357" spans="1:16">
      <c r="A357" s="1">
        <f t="shared" si="17"/>
        <v>355</v>
      </c>
      <c r="B357" s="34">
        <v>42444</v>
      </c>
      <c r="C357" s="37">
        <f t="shared" si="16"/>
        <v>2016</v>
      </c>
      <c r="D357" s="2" t="s">
        <v>408</v>
      </c>
      <c r="E357" s="57"/>
      <c r="F357" s="3" t="s">
        <v>179</v>
      </c>
      <c r="G357" s="3">
        <v>668</v>
      </c>
      <c r="H357" s="2" t="s">
        <v>54</v>
      </c>
      <c r="I357" s="3">
        <v>6</v>
      </c>
      <c r="J357" s="2">
        <v>27</v>
      </c>
      <c r="K357" s="55">
        <v>23</v>
      </c>
      <c r="L357" s="2"/>
      <c r="M357" s="79">
        <v>3.74</v>
      </c>
      <c r="N357" s="98" t="s">
        <v>542</v>
      </c>
      <c r="O357" s="93">
        <f t="shared" si="12"/>
        <v>5.2359999999999998</v>
      </c>
      <c r="P357" s="2" t="s">
        <v>523</v>
      </c>
    </row>
    <row r="358" spans="1:16">
      <c r="A358" s="1">
        <f t="shared" si="17"/>
        <v>356</v>
      </c>
      <c r="B358" s="34">
        <v>42447</v>
      </c>
      <c r="C358" s="37">
        <f t="shared" si="16"/>
        <v>2016</v>
      </c>
      <c r="D358" s="2" t="s">
        <v>408</v>
      </c>
      <c r="E358" s="57"/>
      <c r="F358" s="3" t="s">
        <v>179</v>
      </c>
      <c r="G358" s="3">
        <v>432</v>
      </c>
      <c r="H358" s="2" t="s">
        <v>54</v>
      </c>
      <c r="I358" s="3">
        <v>12</v>
      </c>
      <c r="J358" s="2">
        <v>170</v>
      </c>
      <c r="K358" s="55">
        <v>789</v>
      </c>
      <c r="L358" s="2"/>
      <c r="M358" s="79">
        <v>12.47</v>
      </c>
      <c r="N358" s="98" t="s">
        <v>544</v>
      </c>
      <c r="O358" s="93">
        <f t="shared" si="12"/>
        <v>14.964</v>
      </c>
      <c r="P358" s="2" t="s">
        <v>522</v>
      </c>
    </row>
    <row r="359" spans="1:16">
      <c r="A359" s="1">
        <f t="shared" si="17"/>
        <v>357</v>
      </c>
      <c r="B359" s="34">
        <v>42447</v>
      </c>
      <c r="C359" s="37">
        <f t="shared" si="16"/>
        <v>2016</v>
      </c>
      <c r="D359" s="2" t="s">
        <v>408</v>
      </c>
      <c r="E359" s="57"/>
      <c r="F359" s="3" t="s">
        <v>516</v>
      </c>
      <c r="G359" s="3">
        <v>374</v>
      </c>
      <c r="H359" s="2" t="s">
        <v>516</v>
      </c>
      <c r="I359" s="3">
        <v>0</v>
      </c>
      <c r="J359" s="2">
        <v>25</v>
      </c>
      <c r="K359" s="55">
        <v>58</v>
      </c>
      <c r="L359" s="2"/>
      <c r="M359" s="79">
        <v>3.73</v>
      </c>
      <c r="N359" s="98"/>
      <c r="O359" s="93">
        <f t="shared" ref="O359:O364" si="18">IF(N359="flat",M359*1.2,IF(N359="fai",M359*1.4,M359))</f>
        <v>3.73</v>
      </c>
      <c r="P359" s="2" t="s">
        <v>521</v>
      </c>
    </row>
    <row r="360" spans="1:16">
      <c r="A360" s="1">
        <f t="shared" si="17"/>
        <v>358</v>
      </c>
      <c r="B360" s="34">
        <v>42448</v>
      </c>
      <c r="C360" s="37">
        <f t="shared" si="16"/>
        <v>2016</v>
      </c>
      <c r="D360" s="2" t="s">
        <v>408</v>
      </c>
      <c r="E360" s="57"/>
      <c r="F360" s="3" t="s">
        <v>515</v>
      </c>
      <c r="G360" s="3">
        <v>287</v>
      </c>
      <c r="H360" s="2" t="s">
        <v>515</v>
      </c>
      <c r="I360" s="3">
        <v>0</v>
      </c>
      <c r="J360" s="2">
        <v>39</v>
      </c>
      <c r="K360" s="55">
        <v>39</v>
      </c>
      <c r="L360" s="2"/>
      <c r="M360" s="79">
        <v>4.0599999999999996</v>
      </c>
      <c r="N360" s="98"/>
      <c r="O360" s="93">
        <f t="shared" si="18"/>
        <v>4.0599999999999996</v>
      </c>
      <c r="P360" s="2" t="s">
        <v>520</v>
      </c>
    </row>
    <row r="361" spans="1:16">
      <c r="A361" s="1">
        <f t="shared" si="17"/>
        <v>359</v>
      </c>
      <c r="B361" s="34">
        <v>42448</v>
      </c>
      <c r="C361" s="37">
        <f t="shared" si="16"/>
        <v>2016</v>
      </c>
      <c r="D361" s="2" t="s">
        <v>408</v>
      </c>
      <c r="E361" s="57"/>
      <c r="F361" s="3" t="s">
        <v>515</v>
      </c>
      <c r="G361" s="3">
        <v>308</v>
      </c>
      <c r="H361" s="2" t="s">
        <v>515</v>
      </c>
      <c r="I361" s="3">
        <v>17</v>
      </c>
      <c r="J361" s="2">
        <v>84</v>
      </c>
      <c r="K361" s="55">
        <v>225</v>
      </c>
      <c r="L361" s="2"/>
      <c r="M361" s="79">
        <v>10.75</v>
      </c>
      <c r="N361" s="98"/>
      <c r="O361" s="93">
        <f t="shared" si="18"/>
        <v>10.75</v>
      </c>
      <c r="P361" s="2" t="s">
        <v>519</v>
      </c>
    </row>
    <row r="362" spans="1:16">
      <c r="A362" s="1">
        <f t="shared" si="17"/>
        <v>360</v>
      </c>
      <c r="B362" s="34">
        <v>42448</v>
      </c>
      <c r="C362" s="37">
        <f t="shared" si="16"/>
        <v>2016</v>
      </c>
      <c r="D362" s="2" t="s">
        <v>408</v>
      </c>
      <c r="E362" s="57"/>
      <c r="F362" s="3" t="s">
        <v>515</v>
      </c>
      <c r="G362" s="3">
        <v>281</v>
      </c>
      <c r="H362" s="2" t="s">
        <v>516</v>
      </c>
      <c r="I362" s="3">
        <v>0</v>
      </c>
      <c r="J362" s="2">
        <v>15</v>
      </c>
      <c r="K362" s="55">
        <v>94</v>
      </c>
      <c r="L362" s="2"/>
      <c r="M362" s="79">
        <v>4.25</v>
      </c>
      <c r="N362" s="98"/>
      <c r="O362" s="93">
        <f t="shared" si="18"/>
        <v>4.25</v>
      </c>
      <c r="P362" s="2" t="s">
        <v>518</v>
      </c>
    </row>
    <row r="363" spans="1:16">
      <c r="A363" s="1">
        <f t="shared" si="17"/>
        <v>361</v>
      </c>
      <c r="B363" s="34">
        <v>42449</v>
      </c>
      <c r="C363" s="37">
        <f t="shared" si="16"/>
        <v>2016</v>
      </c>
      <c r="D363" s="2" t="s">
        <v>408</v>
      </c>
      <c r="E363" s="57"/>
      <c r="F363" s="3" t="s">
        <v>515</v>
      </c>
      <c r="G363" s="3">
        <v>286</v>
      </c>
      <c r="H363" s="2" t="s">
        <v>515</v>
      </c>
      <c r="I363" s="3">
        <v>0</v>
      </c>
      <c r="J363" s="2">
        <v>16</v>
      </c>
      <c r="K363" s="55">
        <v>8</v>
      </c>
      <c r="L363" s="2"/>
      <c r="M363" s="79">
        <v>4.08</v>
      </c>
      <c r="N363" s="98"/>
      <c r="O363" s="93">
        <f t="shared" si="18"/>
        <v>4.08</v>
      </c>
      <c r="P363" s="2" t="s">
        <v>527</v>
      </c>
    </row>
    <row r="364" spans="1:16">
      <c r="A364" s="1">
        <f t="shared" si="17"/>
        <v>362</v>
      </c>
      <c r="B364" s="34">
        <v>42449</v>
      </c>
      <c r="C364" s="37">
        <f t="shared" si="16"/>
        <v>2016</v>
      </c>
      <c r="D364" s="2" t="s">
        <v>408</v>
      </c>
      <c r="E364" s="57"/>
      <c r="F364" s="3" t="s">
        <v>525</v>
      </c>
      <c r="G364" s="3">
        <v>280</v>
      </c>
      <c r="H364" s="2" t="s">
        <v>528</v>
      </c>
      <c r="I364" s="3">
        <v>0</v>
      </c>
      <c r="J364" s="2">
        <v>8</v>
      </c>
      <c r="K364" s="55">
        <v>3</v>
      </c>
      <c r="L364" s="2"/>
      <c r="M364" s="79">
        <v>2.38</v>
      </c>
      <c r="N364" s="98"/>
      <c r="O364" s="93">
        <f t="shared" si="18"/>
        <v>2.38</v>
      </c>
      <c r="P364" s="2" t="s">
        <v>526</v>
      </c>
    </row>
    <row r="365" spans="1:16">
      <c r="A365" s="1">
        <f t="shared" si="17"/>
        <v>363</v>
      </c>
      <c r="B365" s="34">
        <v>42455</v>
      </c>
      <c r="C365" s="37">
        <f t="shared" si="16"/>
        <v>2016</v>
      </c>
      <c r="D365" s="2" t="s">
        <v>408</v>
      </c>
      <c r="E365" s="57"/>
      <c r="F365" s="3" t="s">
        <v>251</v>
      </c>
      <c r="G365" s="3">
        <v>2292</v>
      </c>
      <c r="H365" s="2" t="s">
        <v>257</v>
      </c>
      <c r="I365" s="3">
        <v>493</v>
      </c>
      <c r="J365" s="2">
        <v>29</v>
      </c>
      <c r="K365" s="55" t="s">
        <v>243</v>
      </c>
      <c r="L365" s="2"/>
      <c r="M365" s="79">
        <v>9.48</v>
      </c>
      <c r="N365" s="98"/>
      <c r="O365" s="93">
        <f>IF(N365="flat",M365*1.2,IF(N365="fai",M365*1.4,M365))</f>
        <v>9.48</v>
      </c>
      <c r="P365" s="2" t="s">
        <v>529</v>
      </c>
    </row>
    <row r="366" spans="1:16">
      <c r="A366" s="1">
        <f t="shared" si="17"/>
        <v>364</v>
      </c>
      <c r="B366" s="34">
        <v>42455</v>
      </c>
      <c r="C366" s="37">
        <f t="shared" si="16"/>
        <v>2016</v>
      </c>
      <c r="D366" s="2" t="s">
        <v>408</v>
      </c>
      <c r="E366" s="57"/>
      <c r="F366" s="3" t="s">
        <v>251</v>
      </c>
      <c r="G366" s="3">
        <v>2302</v>
      </c>
      <c r="H366" s="2" t="s">
        <v>257</v>
      </c>
      <c r="I366" s="3">
        <v>526</v>
      </c>
      <c r="J366" s="2">
        <v>143</v>
      </c>
      <c r="K366" s="55">
        <v>613</v>
      </c>
      <c r="L366" s="2"/>
      <c r="M366" s="79">
        <v>25.95</v>
      </c>
      <c r="N366" s="98" t="s">
        <v>544</v>
      </c>
      <c r="O366" s="93">
        <f t="shared" ref="O366:O429" si="19">IF(N366="flat",M366*1.2,IF(N366="fai",M366*1.4,M366))</f>
        <v>31.139999999999997</v>
      </c>
      <c r="P366" s="2" t="s">
        <v>530</v>
      </c>
    </row>
    <row r="367" spans="1:16">
      <c r="A367" s="1">
        <f t="shared" si="17"/>
        <v>365</v>
      </c>
      <c r="B367" s="34">
        <v>42470</v>
      </c>
      <c r="C367" s="37">
        <f t="shared" si="16"/>
        <v>2016</v>
      </c>
      <c r="D367" s="2" t="s">
        <v>408</v>
      </c>
      <c r="E367" s="57"/>
      <c r="F367" s="3" t="s">
        <v>251</v>
      </c>
      <c r="G367" s="3">
        <v>2292</v>
      </c>
      <c r="H367" s="2" t="s">
        <v>257</v>
      </c>
      <c r="I367" s="3">
        <v>491</v>
      </c>
      <c r="J367" s="2">
        <v>37</v>
      </c>
      <c r="K367" s="55" t="s">
        <v>243</v>
      </c>
      <c r="L367" s="2"/>
      <c r="M367" s="79">
        <v>10.33</v>
      </c>
      <c r="N367" s="98"/>
      <c r="O367" s="93">
        <f t="shared" si="19"/>
        <v>10.33</v>
      </c>
      <c r="P367" s="2" t="s">
        <v>532</v>
      </c>
    </row>
    <row r="368" spans="1:16">
      <c r="A368" s="1">
        <f t="shared" si="17"/>
        <v>366</v>
      </c>
      <c r="B368" s="34">
        <v>42470</v>
      </c>
      <c r="C368" s="37">
        <f t="shared" si="16"/>
        <v>2016</v>
      </c>
      <c r="D368" s="2" t="s">
        <v>408</v>
      </c>
      <c r="E368" s="57"/>
      <c r="F368" s="3" t="s">
        <v>251</v>
      </c>
      <c r="G368" s="3">
        <v>2298</v>
      </c>
      <c r="H368" s="2" t="s">
        <v>257</v>
      </c>
      <c r="I368" s="3">
        <v>525</v>
      </c>
      <c r="J368" s="2">
        <v>80</v>
      </c>
      <c r="K368" s="55">
        <v>46</v>
      </c>
      <c r="L368" s="2"/>
      <c r="M368" s="79">
        <v>18.57</v>
      </c>
      <c r="N368" s="98"/>
      <c r="O368" s="93">
        <f t="shared" si="19"/>
        <v>18.57</v>
      </c>
      <c r="P368" s="2" t="s">
        <v>533</v>
      </c>
    </row>
    <row r="369" spans="1:16">
      <c r="A369" s="1">
        <f t="shared" si="17"/>
        <v>367</v>
      </c>
      <c r="B369" s="34">
        <v>42481</v>
      </c>
      <c r="C369" s="37">
        <f t="shared" si="16"/>
        <v>2016</v>
      </c>
      <c r="D369" s="2" t="s">
        <v>534</v>
      </c>
      <c r="E369" s="57"/>
      <c r="F369" s="3" t="s">
        <v>28</v>
      </c>
      <c r="G369" s="3">
        <v>1361</v>
      </c>
      <c r="H369" s="2" t="s">
        <v>29</v>
      </c>
      <c r="I369" s="3">
        <v>363</v>
      </c>
      <c r="J369" s="2">
        <v>12</v>
      </c>
      <c r="K369" s="55" t="s">
        <v>243</v>
      </c>
      <c r="L369" s="2"/>
      <c r="M369" s="79">
        <v>5.13</v>
      </c>
      <c r="N369" s="98"/>
      <c r="O369" s="93">
        <f t="shared" si="19"/>
        <v>5.13</v>
      </c>
      <c r="P369" s="2" t="s">
        <v>546</v>
      </c>
    </row>
    <row r="370" spans="1:16">
      <c r="A370" s="1">
        <f t="shared" si="17"/>
        <v>368</v>
      </c>
      <c r="B370" s="34">
        <v>42496</v>
      </c>
      <c r="C370" s="37">
        <f t="shared" si="16"/>
        <v>2016</v>
      </c>
      <c r="D370" s="2" t="s">
        <v>408</v>
      </c>
      <c r="E370" s="57"/>
      <c r="F370" s="3" t="s">
        <v>180</v>
      </c>
      <c r="G370" s="3">
        <v>1732</v>
      </c>
      <c r="H370" s="2" t="s">
        <v>536</v>
      </c>
      <c r="I370" s="3">
        <v>670</v>
      </c>
      <c r="J370" s="2">
        <v>211</v>
      </c>
      <c r="K370" s="55">
        <v>1031</v>
      </c>
      <c r="L370" s="2"/>
      <c r="M370" s="79">
        <v>62.37</v>
      </c>
      <c r="N370" s="98"/>
      <c r="O370" s="93">
        <f t="shared" si="19"/>
        <v>62.37</v>
      </c>
      <c r="P370" s="2" t="s">
        <v>545</v>
      </c>
    </row>
    <row r="371" spans="1:16">
      <c r="A371" s="1">
        <f t="shared" si="17"/>
        <v>369</v>
      </c>
      <c r="B371" s="34">
        <v>42497</v>
      </c>
      <c r="C371" s="37">
        <f t="shared" si="16"/>
        <v>2016</v>
      </c>
      <c r="D371" s="2" t="s">
        <v>408</v>
      </c>
      <c r="E371" s="57"/>
      <c r="F371" s="3" t="s">
        <v>535</v>
      </c>
      <c r="G371" s="3">
        <v>1197</v>
      </c>
      <c r="H371" s="2" t="s">
        <v>178</v>
      </c>
      <c r="I371" s="3">
        <v>554</v>
      </c>
      <c r="J371" s="2">
        <v>271</v>
      </c>
      <c r="K371" s="55">
        <v>1496</v>
      </c>
      <c r="L371" s="2"/>
      <c r="M371" s="79">
        <v>99.13</v>
      </c>
      <c r="N371" s="98"/>
      <c r="O371" s="93">
        <f t="shared" si="19"/>
        <v>99.13</v>
      </c>
      <c r="P371" s="2" t="s">
        <v>541</v>
      </c>
    </row>
    <row r="372" spans="1:16">
      <c r="A372" s="1" t="str">
        <f t="shared" si="17"/>
        <v/>
      </c>
      <c r="C372" s="37">
        <f t="shared" si="16"/>
        <v>1900</v>
      </c>
      <c r="E372" s="57"/>
      <c r="F372" s="3"/>
      <c r="K372" s="55"/>
      <c r="L372" s="2"/>
      <c r="M372" s="79"/>
      <c r="N372" s="98"/>
      <c r="O372" s="93" t="str">
        <f>IF(M372="","",IF(N372="flat",M372*1.2,IF(N372="fai",M372*1.4,M372)))</f>
        <v/>
      </c>
    </row>
    <row r="373" spans="1:16">
      <c r="A373" s="1" t="str">
        <f t="shared" si="17"/>
        <v/>
      </c>
      <c r="C373" s="37">
        <f t="shared" si="16"/>
        <v>1900</v>
      </c>
      <c r="E373" s="57"/>
      <c r="F373" s="3"/>
      <c r="K373" s="55"/>
      <c r="L373" s="2"/>
      <c r="M373" s="79"/>
      <c r="N373" s="98"/>
      <c r="O373" s="93" t="str">
        <f t="shared" ref="O373:O436" si="20">IF(M373="","",IF(N373="flat",M373*1.2,IF(N373="fai",M373*1.4,M373)))</f>
        <v/>
      </c>
    </row>
    <row r="374" spans="1:16">
      <c r="A374" s="1" t="str">
        <f t="shared" si="17"/>
        <v/>
      </c>
      <c r="C374" s="37">
        <f t="shared" si="16"/>
        <v>1900</v>
      </c>
      <c r="E374" s="57"/>
      <c r="F374" s="3"/>
      <c r="K374" s="55"/>
      <c r="L374" s="2"/>
      <c r="M374" s="79"/>
      <c r="N374" s="98"/>
      <c r="O374" s="93" t="str">
        <f t="shared" si="20"/>
        <v/>
      </c>
    </row>
    <row r="375" spans="1:16">
      <c r="A375" s="1" t="str">
        <f t="shared" si="17"/>
        <v/>
      </c>
      <c r="C375" s="37">
        <f t="shared" si="16"/>
        <v>1900</v>
      </c>
      <c r="E375" s="57"/>
      <c r="F375" s="3"/>
      <c r="K375" s="55"/>
      <c r="L375" s="2"/>
      <c r="M375" s="79"/>
      <c r="N375" s="98"/>
      <c r="O375" s="93" t="str">
        <f t="shared" si="20"/>
        <v/>
      </c>
    </row>
    <row r="376" spans="1:16">
      <c r="A376" s="1" t="str">
        <f t="shared" si="17"/>
        <v/>
      </c>
      <c r="C376" s="37">
        <f t="shared" si="16"/>
        <v>1900</v>
      </c>
      <c r="E376" s="57"/>
      <c r="F376" s="3"/>
      <c r="K376" s="55"/>
      <c r="L376" s="2"/>
      <c r="M376" s="79"/>
      <c r="N376" s="98"/>
      <c r="O376" s="93" t="str">
        <f t="shared" si="20"/>
        <v/>
      </c>
    </row>
    <row r="377" spans="1:16">
      <c r="A377" s="1" t="str">
        <f t="shared" si="17"/>
        <v/>
      </c>
      <c r="C377" s="37">
        <f t="shared" si="16"/>
        <v>1900</v>
      </c>
      <c r="E377" s="57"/>
      <c r="F377" s="3"/>
      <c r="K377" s="55"/>
      <c r="L377" s="2"/>
      <c r="M377" s="79"/>
      <c r="N377" s="98"/>
      <c r="O377" s="93" t="str">
        <f t="shared" si="20"/>
        <v/>
      </c>
    </row>
    <row r="378" spans="1:16">
      <c r="A378" s="1" t="str">
        <f t="shared" si="17"/>
        <v/>
      </c>
      <c r="C378" s="37">
        <f t="shared" si="16"/>
        <v>1900</v>
      </c>
      <c r="E378" s="57"/>
      <c r="F378" s="3"/>
      <c r="K378" s="55"/>
      <c r="L378" s="2"/>
      <c r="M378" s="79"/>
      <c r="N378" s="98"/>
      <c r="O378" s="93" t="str">
        <f t="shared" si="20"/>
        <v/>
      </c>
    </row>
    <row r="379" spans="1:16">
      <c r="A379" s="1" t="str">
        <f t="shared" si="17"/>
        <v/>
      </c>
      <c r="C379" s="37">
        <f t="shared" si="16"/>
        <v>1900</v>
      </c>
      <c r="E379" s="57"/>
      <c r="F379" s="3"/>
      <c r="K379" s="55"/>
      <c r="L379" s="2"/>
      <c r="M379" s="79"/>
      <c r="N379" s="98"/>
      <c r="O379" s="93" t="str">
        <f t="shared" si="20"/>
        <v/>
      </c>
    </row>
    <row r="380" spans="1:16">
      <c r="A380" s="1" t="str">
        <f t="shared" ref="A380:A411" si="21">IF(COUNTA(B380)=1, (A379+1), "")</f>
        <v/>
      </c>
      <c r="C380" s="37">
        <f t="shared" si="16"/>
        <v>1900</v>
      </c>
      <c r="E380" s="57"/>
      <c r="F380" s="3"/>
      <c r="K380" s="55"/>
      <c r="L380" s="2"/>
      <c r="M380" s="79"/>
      <c r="N380" s="98"/>
      <c r="O380" s="93" t="str">
        <f t="shared" si="20"/>
        <v/>
      </c>
    </row>
    <row r="381" spans="1:16">
      <c r="A381" s="1" t="str">
        <f t="shared" si="21"/>
        <v/>
      </c>
      <c r="C381" s="37">
        <f t="shared" si="16"/>
        <v>1900</v>
      </c>
      <c r="E381" s="57"/>
      <c r="F381" s="3"/>
      <c r="K381" s="55"/>
      <c r="L381" s="2"/>
      <c r="M381" s="79"/>
      <c r="N381" s="98"/>
      <c r="O381" s="93" t="str">
        <f t="shared" si="20"/>
        <v/>
      </c>
    </row>
    <row r="382" spans="1:16">
      <c r="A382" s="1" t="str">
        <f t="shared" si="21"/>
        <v/>
      </c>
      <c r="C382" s="37">
        <f t="shared" si="16"/>
        <v>1900</v>
      </c>
      <c r="E382" s="57"/>
      <c r="F382" s="3"/>
      <c r="K382" s="55"/>
      <c r="L382" s="2"/>
      <c r="M382" s="79"/>
      <c r="N382" s="98"/>
      <c r="O382" s="93" t="str">
        <f t="shared" si="20"/>
        <v/>
      </c>
    </row>
    <row r="383" spans="1:16">
      <c r="A383" s="1" t="str">
        <f t="shared" si="21"/>
        <v/>
      </c>
      <c r="C383" s="37">
        <f t="shared" si="16"/>
        <v>1900</v>
      </c>
      <c r="E383" s="57"/>
      <c r="F383" s="3"/>
      <c r="K383" s="55"/>
      <c r="L383" s="2"/>
      <c r="M383" s="79"/>
      <c r="N383" s="98"/>
      <c r="O383" s="93" t="str">
        <f t="shared" si="20"/>
        <v/>
      </c>
    </row>
    <row r="384" spans="1:16">
      <c r="A384" s="1" t="str">
        <f t="shared" si="21"/>
        <v/>
      </c>
      <c r="C384" s="37">
        <f t="shared" si="16"/>
        <v>1900</v>
      </c>
      <c r="E384" s="57"/>
      <c r="F384" s="3"/>
      <c r="K384" s="55"/>
      <c r="L384" s="2"/>
      <c r="M384" s="79"/>
      <c r="N384" s="98"/>
      <c r="O384" s="93" t="str">
        <f t="shared" si="20"/>
        <v/>
      </c>
    </row>
    <row r="385" spans="1:15">
      <c r="A385" s="1" t="str">
        <f t="shared" si="21"/>
        <v/>
      </c>
      <c r="C385" s="37">
        <f t="shared" si="16"/>
        <v>1900</v>
      </c>
      <c r="E385" s="57"/>
      <c r="F385" s="3"/>
      <c r="K385" s="55"/>
      <c r="L385" s="2"/>
      <c r="M385" s="79"/>
      <c r="N385" s="98"/>
      <c r="O385" s="93" t="str">
        <f t="shared" si="20"/>
        <v/>
      </c>
    </row>
    <row r="386" spans="1:15">
      <c r="A386" s="1" t="str">
        <f t="shared" si="21"/>
        <v/>
      </c>
      <c r="C386" s="37">
        <f t="shared" si="16"/>
        <v>1900</v>
      </c>
      <c r="E386" s="57"/>
      <c r="F386" s="3"/>
      <c r="K386" s="55"/>
      <c r="L386" s="2"/>
      <c r="M386" s="79"/>
      <c r="N386" s="98"/>
      <c r="O386" s="93" t="str">
        <f t="shared" si="20"/>
        <v/>
      </c>
    </row>
    <row r="387" spans="1:15">
      <c r="A387" s="1" t="str">
        <f t="shared" si="21"/>
        <v/>
      </c>
      <c r="C387" s="37">
        <f t="shared" si="16"/>
        <v>1900</v>
      </c>
      <c r="E387" s="57"/>
      <c r="F387" s="3"/>
      <c r="K387" s="55"/>
      <c r="L387" s="2"/>
      <c r="M387" s="79"/>
      <c r="N387" s="98"/>
      <c r="O387" s="93" t="str">
        <f t="shared" si="20"/>
        <v/>
      </c>
    </row>
    <row r="388" spans="1:15">
      <c r="A388" s="1" t="str">
        <f t="shared" si="21"/>
        <v/>
      </c>
      <c r="C388" s="37">
        <f t="shared" si="16"/>
        <v>1900</v>
      </c>
      <c r="E388" s="57"/>
      <c r="F388" s="3"/>
      <c r="K388" s="55"/>
      <c r="L388" s="2"/>
      <c r="M388" s="79"/>
      <c r="N388" s="98"/>
      <c r="O388" s="93" t="str">
        <f t="shared" si="20"/>
        <v/>
      </c>
    </row>
    <row r="389" spans="1:15">
      <c r="A389" s="1" t="str">
        <f t="shared" si="21"/>
        <v/>
      </c>
      <c r="C389" s="37">
        <f t="shared" si="16"/>
        <v>1900</v>
      </c>
      <c r="E389" s="57"/>
      <c r="F389" s="3"/>
      <c r="K389" s="55"/>
      <c r="L389" s="2"/>
      <c r="M389" s="79"/>
      <c r="N389" s="98"/>
      <c r="O389" s="93" t="str">
        <f t="shared" si="20"/>
        <v/>
      </c>
    </row>
    <row r="390" spans="1:15">
      <c r="A390" s="1" t="str">
        <f t="shared" si="21"/>
        <v/>
      </c>
      <c r="C390" s="37">
        <f t="shared" ref="C390:C453" si="22">YEAR(B390)</f>
        <v>1900</v>
      </c>
      <c r="E390" s="57"/>
      <c r="F390" s="3"/>
      <c r="K390" s="55"/>
      <c r="L390" s="2"/>
      <c r="M390" s="79"/>
      <c r="N390" s="98"/>
      <c r="O390" s="93" t="str">
        <f t="shared" si="20"/>
        <v/>
      </c>
    </row>
    <row r="391" spans="1:15">
      <c r="A391" s="1" t="str">
        <f t="shared" si="21"/>
        <v/>
      </c>
      <c r="C391" s="37">
        <f t="shared" si="22"/>
        <v>1900</v>
      </c>
      <c r="E391" s="57"/>
      <c r="F391" s="3"/>
      <c r="K391" s="55"/>
      <c r="L391" s="2"/>
      <c r="M391" s="79"/>
      <c r="N391" s="98"/>
      <c r="O391" s="93" t="str">
        <f t="shared" si="20"/>
        <v/>
      </c>
    </row>
    <row r="392" spans="1:15">
      <c r="A392" s="1" t="str">
        <f t="shared" si="21"/>
        <v/>
      </c>
      <c r="C392" s="37">
        <f t="shared" si="22"/>
        <v>1900</v>
      </c>
      <c r="E392" s="57"/>
      <c r="F392" s="3"/>
      <c r="K392" s="55"/>
      <c r="L392" s="2"/>
      <c r="M392" s="79"/>
      <c r="N392" s="98"/>
      <c r="O392" s="93" t="str">
        <f t="shared" si="20"/>
        <v/>
      </c>
    </row>
    <row r="393" spans="1:15">
      <c r="A393" s="1" t="str">
        <f t="shared" si="21"/>
        <v/>
      </c>
      <c r="C393" s="37">
        <f t="shared" si="22"/>
        <v>1900</v>
      </c>
      <c r="E393" s="57"/>
      <c r="F393" s="3"/>
      <c r="K393" s="55"/>
      <c r="L393" s="2"/>
      <c r="M393" s="79"/>
      <c r="N393" s="98"/>
      <c r="O393" s="93" t="str">
        <f t="shared" si="20"/>
        <v/>
      </c>
    </row>
    <row r="394" spans="1:15">
      <c r="A394" s="1" t="str">
        <f t="shared" si="21"/>
        <v/>
      </c>
      <c r="C394" s="37">
        <f t="shared" si="22"/>
        <v>1900</v>
      </c>
      <c r="E394" s="57"/>
      <c r="F394" s="3"/>
      <c r="K394" s="55"/>
      <c r="L394" s="2"/>
      <c r="M394" s="79"/>
      <c r="N394" s="98"/>
      <c r="O394" s="93" t="str">
        <f t="shared" si="20"/>
        <v/>
      </c>
    </row>
    <row r="395" spans="1:15">
      <c r="A395" s="1" t="str">
        <f t="shared" si="21"/>
        <v/>
      </c>
      <c r="C395" s="37">
        <f t="shared" si="22"/>
        <v>1900</v>
      </c>
      <c r="E395" s="57"/>
      <c r="F395" s="3"/>
      <c r="K395" s="55"/>
      <c r="L395" s="2"/>
      <c r="M395" s="79"/>
      <c r="N395" s="98"/>
      <c r="O395" s="93" t="str">
        <f t="shared" si="20"/>
        <v/>
      </c>
    </row>
    <row r="396" spans="1:15">
      <c r="A396" s="1" t="str">
        <f t="shared" si="21"/>
        <v/>
      </c>
      <c r="C396" s="37">
        <f t="shared" si="22"/>
        <v>1900</v>
      </c>
      <c r="E396" s="57"/>
      <c r="F396" s="3"/>
      <c r="K396" s="55"/>
      <c r="L396" s="2"/>
      <c r="M396" s="79"/>
      <c r="N396" s="98"/>
      <c r="O396" s="93" t="str">
        <f t="shared" si="20"/>
        <v/>
      </c>
    </row>
    <row r="397" spans="1:15">
      <c r="A397" s="1" t="str">
        <f t="shared" si="21"/>
        <v/>
      </c>
      <c r="C397" s="37">
        <f t="shared" si="22"/>
        <v>1900</v>
      </c>
      <c r="E397" s="57"/>
      <c r="F397" s="3"/>
      <c r="K397" s="55"/>
      <c r="L397" s="2"/>
      <c r="M397" s="79"/>
      <c r="N397" s="98"/>
      <c r="O397" s="93" t="str">
        <f t="shared" si="20"/>
        <v/>
      </c>
    </row>
    <row r="398" spans="1:15">
      <c r="A398" s="1" t="str">
        <f t="shared" si="21"/>
        <v/>
      </c>
      <c r="C398" s="37">
        <f t="shared" si="22"/>
        <v>1900</v>
      </c>
      <c r="E398" s="57"/>
      <c r="F398" s="3"/>
      <c r="K398" s="55"/>
      <c r="L398" s="2"/>
      <c r="M398" s="79"/>
      <c r="N398" s="98"/>
      <c r="O398" s="93" t="str">
        <f t="shared" si="20"/>
        <v/>
      </c>
    </row>
    <row r="399" spans="1:15">
      <c r="A399" s="1" t="str">
        <f t="shared" si="21"/>
        <v/>
      </c>
      <c r="C399" s="37">
        <f t="shared" si="22"/>
        <v>1900</v>
      </c>
      <c r="E399" s="57"/>
      <c r="F399" s="3"/>
      <c r="K399" s="55"/>
      <c r="L399" s="2"/>
      <c r="M399" s="79"/>
      <c r="N399" s="98"/>
      <c r="O399" s="93" t="str">
        <f t="shared" si="20"/>
        <v/>
      </c>
    </row>
    <row r="400" spans="1:15">
      <c r="A400" s="1" t="str">
        <f t="shared" si="21"/>
        <v/>
      </c>
      <c r="C400" s="37">
        <f t="shared" si="22"/>
        <v>1900</v>
      </c>
      <c r="E400" s="57"/>
      <c r="F400" s="3"/>
      <c r="K400" s="55"/>
      <c r="L400" s="2"/>
      <c r="M400" s="79"/>
      <c r="N400" s="98"/>
      <c r="O400" s="93" t="str">
        <f t="shared" si="20"/>
        <v/>
      </c>
    </row>
    <row r="401" spans="1:15">
      <c r="A401" s="1" t="str">
        <f t="shared" si="21"/>
        <v/>
      </c>
      <c r="C401" s="37">
        <f t="shared" si="22"/>
        <v>1900</v>
      </c>
      <c r="E401" s="57"/>
      <c r="F401" s="3"/>
      <c r="K401" s="55"/>
      <c r="L401" s="2"/>
      <c r="M401" s="79"/>
      <c r="N401" s="98"/>
      <c r="O401" s="93" t="str">
        <f t="shared" si="20"/>
        <v/>
      </c>
    </row>
    <row r="402" spans="1:15">
      <c r="A402" s="1" t="str">
        <f t="shared" si="21"/>
        <v/>
      </c>
      <c r="C402" s="37">
        <f t="shared" si="22"/>
        <v>1900</v>
      </c>
      <c r="E402" s="57"/>
      <c r="F402" s="3"/>
      <c r="K402" s="55"/>
      <c r="L402" s="2"/>
      <c r="M402" s="79"/>
      <c r="N402" s="98"/>
      <c r="O402" s="93" t="str">
        <f t="shared" si="20"/>
        <v/>
      </c>
    </row>
    <row r="403" spans="1:15">
      <c r="A403" s="1" t="str">
        <f t="shared" si="21"/>
        <v/>
      </c>
      <c r="C403" s="37">
        <f t="shared" si="22"/>
        <v>1900</v>
      </c>
      <c r="E403" s="57"/>
      <c r="F403" s="3"/>
      <c r="K403" s="55"/>
      <c r="L403" s="2"/>
      <c r="M403" s="79"/>
      <c r="N403" s="98"/>
      <c r="O403" s="93" t="str">
        <f t="shared" si="20"/>
        <v/>
      </c>
    </row>
    <row r="404" spans="1:15">
      <c r="A404" s="1" t="str">
        <f t="shared" si="21"/>
        <v/>
      </c>
      <c r="C404" s="37">
        <f t="shared" si="22"/>
        <v>1900</v>
      </c>
      <c r="E404" s="57"/>
      <c r="F404" s="3"/>
      <c r="K404" s="55"/>
      <c r="L404" s="2"/>
      <c r="M404" s="79"/>
      <c r="N404" s="98"/>
      <c r="O404" s="93" t="str">
        <f t="shared" si="20"/>
        <v/>
      </c>
    </row>
    <row r="405" spans="1:15">
      <c r="A405" s="1" t="str">
        <f t="shared" si="21"/>
        <v/>
      </c>
      <c r="C405" s="37">
        <f t="shared" si="22"/>
        <v>1900</v>
      </c>
      <c r="E405" s="57"/>
      <c r="F405" s="3"/>
      <c r="K405" s="55"/>
      <c r="L405" s="2"/>
      <c r="M405" s="79"/>
      <c r="N405" s="98"/>
      <c r="O405" s="93" t="str">
        <f t="shared" si="20"/>
        <v/>
      </c>
    </row>
    <row r="406" spans="1:15">
      <c r="A406" s="1" t="str">
        <f t="shared" si="21"/>
        <v/>
      </c>
      <c r="C406" s="37">
        <f t="shared" si="22"/>
        <v>1900</v>
      </c>
      <c r="E406" s="57"/>
      <c r="F406" s="3"/>
      <c r="K406" s="55"/>
      <c r="L406" s="2"/>
      <c r="M406" s="79"/>
      <c r="N406" s="98"/>
      <c r="O406" s="93" t="str">
        <f t="shared" si="20"/>
        <v/>
      </c>
    </row>
    <row r="407" spans="1:15">
      <c r="A407" s="1" t="str">
        <f t="shared" si="21"/>
        <v/>
      </c>
      <c r="C407" s="37">
        <f t="shared" si="22"/>
        <v>1900</v>
      </c>
      <c r="E407" s="57"/>
      <c r="F407" s="3"/>
      <c r="K407" s="55"/>
      <c r="L407" s="2"/>
      <c r="M407" s="79"/>
      <c r="N407" s="98"/>
      <c r="O407" s="93" t="str">
        <f t="shared" si="20"/>
        <v/>
      </c>
    </row>
    <row r="408" spans="1:15">
      <c r="A408" s="1" t="str">
        <f t="shared" si="21"/>
        <v/>
      </c>
      <c r="C408" s="37">
        <f t="shared" si="22"/>
        <v>1900</v>
      </c>
      <c r="E408" s="57"/>
      <c r="F408" s="3"/>
      <c r="K408" s="55"/>
      <c r="L408" s="2"/>
      <c r="M408" s="79"/>
      <c r="N408" s="98"/>
      <c r="O408" s="93" t="str">
        <f t="shared" si="20"/>
        <v/>
      </c>
    </row>
    <row r="409" spans="1:15">
      <c r="A409" s="1" t="str">
        <f t="shared" si="21"/>
        <v/>
      </c>
      <c r="C409" s="37">
        <f t="shared" si="22"/>
        <v>1900</v>
      </c>
      <c r="E409" s="57"/>
      <c r="F409" s="3"/>
      <c r="K409" s="55"/>
      <c r="L409" s="2"/>
      <c r="M409" s="79"/>
      <c r="N409" s="98"/>
      <c r="O409" s="93" t="str">
        <f t="shared" si="20"/>
        <v/>
      </c>
    </row>
    <row r="410" spans="1:15">
      <c r="A410" s="1" t="str">
        <f t="shared" si="21"/>
        <v/>
      </c>
      <c r="C410" s="37">
        <f t="shared" si="22"/>
        <v>1900</v>
      </c>
      <c r="E410" s="57"/>
      <c r="F410" s="3"/>
      <c r="K410" s="55"/>
      <c r="L410" s="2"/>
      <c r="M410" s="79"/>
      <c r="N410" s="98"/>
      <c r="O410" s="93" t="str">
        <f t="shared" si="20"/>
        <v/>
      </c>
    </row>
    <row r="411" spans="1:15">
      <c r="A411" s="1" t="str">
        <f t="shared" si="21"/>
        <v/>
      </c>
      <c r="C411" s="37">
        <f t="shared" si="22"/>
        <v>1900</v>
      </c>
      <c r="E411" s="57"/>
      <c r="F411" s="3"/>
      <c r="K411" s="55"/>
      <c r="L411" s="2"/>
      <c r="M411" s="79"/>
      <c r="N411" s="98"/>
      <c r="O411" s="93" t="str">
        <f t="shared" si="20"/>
        <v/>
      </c>
    </row>
    <row r="412" spans="1:15">
      <c r="C412" s="37">
        <f t="shared" si="22"/>
        <v>1900</v>
      </c>
      <c r="E412" s="57"/>
      <c r="F412" s="3"/>
      <c r="K412" s="55"/>
      <c r="L412" s="2"/>
      <c r="M412" s="79"/>
      <c r="N412" s="98"/>
      <c r="O412" s="93" t="str">
        <f t="shared" si="20"/>
        <v/>
      </c>
    </row>
    <row r="413" spans="1:15">
      <c r="C413" s="37">
        <f t="shared" si="22"/>
        <v>1900</v>
      </c>
      <c r="E413" s="57"/>
      <c r="F413" s="3"/>
      <c r="K413" s="55"/>
      <c r="L413" s="2"/>
      <c r="M413" s="79"/>
      <c r="N413" s="98"/>
      <c r="O413" s="93" t="str">
        <f t="shared" si="20"/>
        <v/>
      </c>
    </row>
    <row r="414" spans="1:15">
      <c r="C414" s="37">
        <f t="shared" si="22"/>
        <v>1900</v>
      </c>
      <c r="E414" s="57"/>
      <c r="F414" s="3"/>
      <c r="K414" s="55"/>
      <c r="L414" s="2"/>
      <c r="M414" s="79"/>
      <c r="N414" s="98"/>
      <c r="O414" s="93" t="str">
        <f t="shared" si="20"/>
        <v/>
      </c>
    </row>
    <row r="415" spans="1:15">
      <c r="C415" s="37">
        <f t="shared" si="22"/>
        <v>1900</v>
      </c>
      <c r="E415" s="57"/>
      <c r="F415" s="3"/>
      <c r="K415" s="55"/>
      <c r="L415" s="2"/>
      <c r="M415" s="79"/>
      <c r="N415" s="98"/>
      <c r="O415" s="93" t="str">
        <f t="shared" si="20"/>
        <v/>
      </c>
    </row>
    <row r="416" spans="1:15">
      <c r="C416" s="37">
        <f t="shared" si="22"/>
        <v>1900</v>
      </c>
      <c r="E416" s="57"/>
      <c r="F416" s="3"/>
      <c r="K416" s="55"/>
      <c r="L416" s="2"/>
      <c r="M416" s="79"/>
      <c r="N416" s="98"/>
      <c r="O416" s="93" t="str">
        <f t="shared" si="20"/>
        <v/>
      </c>
    </row>
    <row r="417" spans="1:15">
      <c r="C417" s="37">
        <f t="shared" si="22"/>
        <v>1900</v>
      </c>
      <c r="E417" s="57"/>
      <c r="F417" s="3"/>
      <c r="K417" s="55"/>
      <c r="L417" s="2"/>
      <c r="M417" s="79"/>
      <c r="N417" s="98"/>
      <c r="O417" s="93" t="str">
        <f t="shared" si="20"/>
        <v/>
      </c>
    </row>
    <row r="418" spans="1:15">
      <c r="C418" s="37">
        <f t="shared" si="22"/>
        <v>1900</v>
      </c>
      <c r="E418" s="57"/>
      <c r="F418" s="3"/>
      <c r="K418" s="55"/>
      <c r="L418" s="2"/>
      <c r="M418" s="79"/>
      <c r="N418" s="98"/>
      <c r="O418" s="93" t="str">
        <f t="shared" si="20"/>
        <v/>
      </c>
    </row>
    <row r="419" spans="1:15">
      <c r="A419" s="2"/>
      <c r="B419" s="35"/>
      <c r="C419" s="37">
        <f t="shared" si="22"/>
        <v>1900</v>
      </c>
      <c r="E419" s="57"/>
      <c r="F419" s="3"/>
      <c r="K419" s="55"/>
      <c r="L419" s="2"/>
      <c r="M419" s="79"/>
      <c r="N419" s="98"/>
      <c r="O419" s="93" t="str">
        <f t="shared" si="20"/>
        <v/>
      </c>
    </row>
    <row r="420" spans="1:15">
      <c r="A420" s="2"/>
      <c r="B420" s="35"/>
      <c r="C420" s="37">
        <f t="shared" si="22"/>
        <v>1900</v>
      </c>
      <c r="E420" s="57"/>
      <c r="F420" s="3"/>
      <c r="K420" s="55"/>
      <c r="L420" s="2"/>
      <c r="M420" s="79"/>
      <c r="N420" s="98"/>
      <c r="O420" s="93" t="str">
        <f t="shared" si="20"/>
        <v/>
      </c>
    </row>
    <row r="421" spans="1:15">
      <c r="A421" s="2"/>
      <c r="B421" s="35"/>
      <c r="C421" s="37">
        <f t="shared" si="22"/>
        <v>1900</v>
      </c>
      <c r="E421" s="57"/>
      <c r="F421" s="3"/>
      <c r="K421" s="55"/>
      <c r="L421" s="2"/>
      <c r="M421" s="79"/>
      <c r="N421" s="98"/>
      <c r="O421" s="93" t="str">
        <f t="shared" si="20"/>
        <v/>
      </c>
    </row>
    <row r="422" spans="1:15">
      <c r="A422" s="2"/>
      <c r="B422" s="35"/>
      <c r="C422" s="37">
        <f t="shared" si="22"/>
        <v>1900</v>
      </c>
      <c r="E422" s="57"/>
      <c r="F422" s="3"/>
      <c r="K422" s="55"/>
      <c r="L422" s="2"/>
      <c r="M422" s="79"/>
      <c r="N422" s="98"/>
      <c r="O422" s="93" t="str">
        <f t="shared" si="20"/>
        <v/>
      </c>
    </row>
    <row r="423" spans="1:15">
      <c r="A423" s="2"/>
      <c r="B423" s="35"/>
      <c r="C423" s="37">
        <f t="shared" si="22"/>
        <v>1900</v>
      </c>
      <c r="E423" s="57"/>
      <c r="F423" s="3"/>
      <c r="K423" s="55"/>
      <c r="L423" s="2"/>
      <c r="M423" s="79"/>
      <c r="N423" s="98"/>
      <c r="O423" s="93" t="str">
        <f t="shared" si="20"/>
        <v/>
      </c>
    </row>
    <row r="424" spans="1:15">
      <c r="A424" s="2"/>
      <c r="B424" s="35"/>
      <c r="C424" s="37">
        <f t="shared" si="22"/>
        <v>1900</v>
      </c>
      <c r="E424" s="57"/>
      <c r="F424" s="3"/>
      <c r="K424" s="55"/>
      <c r="L424" s="2"/>
      <c r="M424" s="79"/>
      <c r="N424" s="98"/>
      <c r="O424" s="93" t="str">
        <f t="shared" si="20"/>
        <v/>
      </c>
    </row>
    <row r="425" spans="1:15">
      <c r="A425" s="2"/>
      <c r="B425" s="35"/>
      <c r="C425" s="37">
        <f t="shared" si="22"/>
        <v>1900</v>
      </c>
      <c r="E425" s="57"/>
      <c r="F425" s="3"/>
      <c r="K425" s="55"/>
      <c r="L425" s="2"/>
      <c r="M425" s="79"/>
      <c r="N425" s="98"/>
      <c r="O425" s="93" t="str">
        <f t="shared" si="20"/>
        <v/>
      </c>
    </row>
    <row r="426" spans="1:15">
      <c r="A426" s="2"/>
      <c r="B426" s="35"/>
      <c r="C426" s="37">
        <f t="shared" si="22"/>
        <v>1900</v>
      </c>
      <c r="E426" s="57"/>
      <c r="F426" s="3"/>
      <c r="K426" s="55"/>
      <c r="L426" s="2"/>
      <c r="M426" s="79"/>
      <c r="N426" s="98"/>
      <c r="O426" s="93" t="str">
        <f t="shared" si="20"/>
        <v/>
      </c>
    </row>
    <row r="427" spans="1:15">
      <c r="A427" s="2"/>
      <c r="B427" s="35"/>
      <c r="C427" s="37">
        <f t="shared" si="22"/>
        <v>1900</v>
      </c>
      <c r="E427" s="57"/>
      <c r="F427" s="3"/>
      <c r="K427" s="55"/>
      <c r="L427" s="2"/>
      <c r="M427" s="79"/>
      <c r="N427" s="98"/>
      <c r="O427" s="93" t="str">
        <f t="shared" si="20"/>
        <v/>
      </c>
    </row>
    <row r="428" spans="1:15">
      <c r="A428" s="2"/>
      <c r="B428" s="35"/>
      <c r="C428" s="37">
        <f t="shared" si="22"/>
        <v>1900</v>
      </c>
      <c r="E428" s="57"/>
      <c r="F428" s="3"/>
      <c r="K428" s="55"/>
      <c r="L428" s="2"/>
      <c r="M428" s="79"/>
      <c r="N428" s="98"/>
      <c r="O428" s="93" t="str">
        <f t="shared" si="20"/>
        <v/>
      </c>
    </row>
    <row r="429" spans="1:15">
      <c r="A429" s="2"/>
      <c r="B429" s="35"/>
      <c r="C429" s="37">
        <f t="shared" si="22"/>
        <v>1900</v>
      </c>
      <c r="E429" s="57"/>
      <c r="F429" s="3"/>
      <c r="K429" s="55"/>
      <c r="L429" s="2"/>
      <c r="M429" s="79"/>
      <c r="N429" s="98"/>
      <c r="O429" s="93" t="str">
        <f t="shared" si="20"/>
        <v/>
      </c>
    </row>
    <row r="430" spans="1:15">
      <c r="A430" s="2"/>
      <c r="B430" s="35"/>
      <c r="C430" s="37">
        <f t="shared" si="22"/>
        <v>1900</v>
      </c>
      <c r="E430" s="57"/>
      <c r="F430" s="3"/>
      <c r="K430" s="55"/>
      <c r="L430" s="2"/>
      <c r="M430" s="79"/>
      <c r="N430" s="98"/>
      <c r="O430" s="93" t="str">
        <f t="shared" si="20"/>
        <v/>
      </c>
    </row>
    <row r="431" spans="1:15">
      <c r="A431" s="2"/>
      <c r="B431" s="35"/>
      <c r="C431" s="37">
        <f t="shared" si="22"/>
        <v>1900</v>
      </c>
      <c r="E431" s="57"/>
      <c r="F431" s="3"/>
      <c r="K431" s="55"/>
      <c r="L431" s="2"/>
      <c r="M431" s="79"/>
      <c r="N431" s="98"/>
      <c r="O431" s="93" t="str">
        <f t="shared" si="20"/>
        <v/>
      </c>
    </row>
    <row r="432" spans="1:15">
      <c r="A432" s="2"/>
      <c r="B432" s="35"/>
      <c r="C432" s="37">
        <f t="shared" si="22"/>
        <v>1900</v>
      </c>
      <c r="E432" s="57"/>
      <c r="F432" s="3"/>
      <c r="K432" s="55"/>
      <c r="L432" s="2"/>
      <c r="M432" s="79"/>
      <c r="N432" s="98"/>
      <c r="O432" s="93" t="str">
        <f t="shared" si="20"/>
        <v/>
      </c>
    </row>
    <row r="433" spans="1:15">
      <c r="A433" s="2"/>
      <c r="B433" s="35"/>
      <c r="C433" s="37">
        <f t="shared" si="22"/>
        <v>1900</v>
      </c>
      <c r="E433" s="57"/>
      <c r="F433" s="3"/>
      <c r="K433" s="55"/>
      <c r="L433" s="2"/>
      <c r="M433" s="79"/>
      <c r="N433" s="98"/>
      <c r="O433" s="93" t="str">
        <f t="shared" si="20"/>
        <v/>
      </c>
    </row>
    <row r="434" spans="1:15">
      <c r="A434" s="2"/>
      <c r="B434" s="35"/>
      <c r="C434" s="37">
        <f t="shared" si="22"/>
        <v>1900</v>
      </c>
      <c r="E434" s="57"/>
      <c r="F434" s="3"/>
      <c r="K434" s="55"/>
      <c r="L434" s="2"/>
      <c r="M434" s="79"/>
      <c r="N434" s="98"/>
      <c r="O434" s="93" t="str">
        <f t="shared" si="20"/>
        <v/>
      </c>
    </row>
    <row r="435" spans="1:15">
      <c r="A435" s="2"/>
      <c r="B435" s="35"/>
      <c r="C435" s="37">
        <f t="shared" si="22"/>
        <v>1900</v>
      </c>
      <c r="E435" s="57"/>
      <c r="F435" s="3"/>
      <c r="K435" s="55"/>
      <c r="L435" s="2"/>
      <c r="M435" s="79"/>
      <c r="N435" s="98"/>
      <c r="O435" s="93" t="str">
        <f t="shared" si="20"/>
        <v/>
      </c>
    </row>
    <row r="436" spans="1:15">
      <c r="A436" s="2"/>
      <c r="B436" s="35"/>
      <c r="C436" s="37">
        <f t="shared" si="22"/>
        <v>1900</v>
      </c>
      <c r="E436" s="57"/>
      <c r="F436" s="3"/>
      <c r="K436" s="55"/>
      <c r="L436" s="2"/>
      <c r="M436" s="79"/>
      <c r="N436" s="98"/>
      <c r="O436" s="93" t="str">
        <f t="shared" si="20"/>
        <v/>
      </c>
    </row>
    <row r="437" spans="1:15">
      <c r="A437" s="2"/>
      <c r="B437" s="35"/>
      <c r="C437" s="37">
        <f t="shared" si="22"/>
        <v>1900</v>
      </c>
      <c r="E437" s="57"/>
      <c r="F437" s="3"/>
      <c r="K437" s="55"/>
      <c r="L437" s="2"/>
      <c r="M437" s="79"/>
      <c r="N437" s="98"/>
      <c r="O437" s="93" t="str">
        <f t="shared" ref="O437:O500" si="23">IF(M437="","",IF(N437="flat",M437*1.2,IF(N437="fai",M437*1.4,M437)))</f>
        <v/>
      </c>
    </row>
    <row r="438" spans="1:15">
      <c r="A438" s="2"/>
      <c r="B438" s="35"/>
      <c r="C438" s="37">
        <f t="shared" si="22"/>
        <v>1900</v>
      </c>
      <c r="E438" s="57"/>
      <c r="F438" s="3"/>
      <c r="K438" s="55"/>
      <c r="L438" s="2"/>
      <c r="M438" s="79"/>
      <c r="N438" s="98"/>
      <c r="O438" s="93" t="str">
        <f t="shared" si="23"/>
        <v/>
      </c>
    </row>
    <row r="439" spans="1:15">
      <c r="A439" s="2"/>
      <c r="B439" s="35"/>
      <c r="C439" s="37">
        <f t="shared" si="22"/>
        <v>1900</v>
      </c>
      <c r="E439" s="57"/>
      <c r="F439" s="3"/>
      <c r="K439" s="55"/>
      <c r="L439" s="2"/>
      <c r="M439" s="79"/>
      <c r="N439" s="98"/>
      <c r="O439" s="93" t="str">
        <f t="shared" si="23"/>
        <v/>
      </c>
    </row>
    <row r="440" spans="1:15">
      <c r="A440" s="2"/>
      <c r="B440" s="35"/>
      <c r="C440" s="37">
        <f t="shared" si="22"/>
        <v>1900</v>
      </c>
      <c r="E440" s="57"/>
      <c r="F440" s="3"/>
      <c r="K440" s="55"/>
      <c r="L440" s="2"/>
      <c r="M440" s="79"/>
      <c r="N440" s="98"/>
      <c r="O440" s="93" t="str">
        <f t="shared" si="23"/>
        <v/>
      </c>
    </row>
    <row r="441" spans="1:15">
      <c r="A441" s="2"/>
      <c r="B441" s="35"/>
      <c r="C441" s="37">
        <f t="shared" si="22"/>
        <v>1900</v>
      </c>
      <c r="E441" s="57"/>
      <c r="F441" s="3"/>
      <c r="K441" s="55"/>
      <c r="L441" s="2"/>
      <c r="M441" s="79"/>
      <c r="N441" s="98"/>
      <c r="O441" s="93" t="str">
        <f t="shared" si="23"/>
        <v/>
      </c>
    </row>
    <row r="442" spans="1:15">
      <c r="A442" s="2"/>
      <c r="B442" s="35"/>
      <c r="C442" s="37">
        <f t="shared" si="22"/>
        <v>1900</v>
      </c>
      <c r="E442" s="57"/>
      <c r="F442" s="3"/>
      <c r="K442" s="55"/>
      <c r="L442" s="2"/>
      <c r="M442" s="79"/>
      <c r="N442" s="98"/>
      <c r="O442" s="93" t="str">
        <f t="shared" si="23"/>
        <v/>
      </c>
    </row>
    <row r="443" spans="1:15">
      <c r="A443" s="2"/>
      <c r="B443" s="35"/>
      <c r="C443" s="37">
        <f t="shared" si="22"/>
        <v>1900</v>
      </c>
      <c r="E443" s="57"/>
      <c r="F443" s="3"/>
      <c r="K443" s="55"/>
      <c r="L443" s="2"/>
      <c r="M443" s="79"/>
      <c r="N443" s="98"/>
      <c r="O443" s="93" t="str">
        <f t="shared" si="23"/>
        <v/>
      </c>
    </row>
    <row r="444" spans="1:15">
      <c r="A444" s="2"/>
      <c r="B444" s="35"/>
      <c r="C444" s="37">
        <f t="shared" si="22"/>
        <v>1900</v>
      </c>
      <c r="E444" s="57"/>
      <c r="F444" s="3"/>
      <c r="K444" s="55"/>
      <c r="L444" s="2"/>
      <c r="M444" s="79"/>
      <c r="N444" s="98"/>
      <c r="O444" s="93" t="str">
        <f t="shared" si="23"/>
        <v/>
      </c>
    </row>
    <row r="445" spans="1:15">
      <c r="A445" s="2"/>
      <c r="B445" s="35"/>
      <c r="C445" s="37">
        <f t="shared" si="22"/>
        <v>1900</v>
      </c>
      <c r="E445" s="57"/>
      <c r="F445" s="3"/>
      <c r="K445" s="55"/>
      <c r="L445" s="2"/>
      <c r="M445" s="79"/>
      <c r="N445" s="98"/>
      <c r="O445" s="93" t="str">
        <f t="shared" si="23"/>
        <v/>
      </c>
    </row>
    <row r="446" spans="1:15">
      <c r="A446" s="2"/>
      <c r="B446" s="35"/>
      <c r="C446" s="37">
        <f t="shared" si="22"/>
        <v>1900</v>
      </c>
      <c r="E446" s="57"/>
      <c r="F446" s="3"/>
      <c r="K446" s="55"/>
      <c r="L446" s="2"/>
      <c r="M446" s="79"/>
      <c r="N446" s="98"/>
      <c r="O446" s="93" t="str">
        <f t="shared" si="23"/>
        <v/>
      </c>
    </row>
    <row r="447" spans="1:15">
      <c r="A447" s="2"/>
      <c r="B447" s="35"/>
      <c r="C447" s="37">
        <f t="shared" si="22"/>
        <v>1900</v>
      </c>
      <c r="E447" s="57"/>
      <c r="F447" s="3"/>
      <c r="K447" s="55"/>
      <c r="L447" s="2"/>
      <c r="M447" s="79"/>
      <c r="N447" s="98"/>
      <c r="O447" s="93" t="str">
        <f t="shared" si="23"/>
        <v/>
      </c>
    </row>
    <row r="448" spans="1:15">
      <c r="A448" s="2"/>
      <c r="B448" s="35"/>
      <c r="C448" s="37">
        <f t="shared" si="22"/>
        <v>1900</v>
      </c>
      <c r="E448" s="57"/>
      <c r="F448" s="3"/>
      <c r="K448" s="55"/>
      <c r="L448" s="2"/>
      <c r="M448" s="79"/>
      <c r="N448" s="98"/>
      <c r="O448" s="93" t="str">
        <f t="shared" si="23"/>
        <v/>
      </c>
    </row>
    <row r="449" spans="1:15">
      <c r="A449" s="2"/>
      <c r="B449" s="35"/>
      <c r="C449" s="37">
        <f t="shared" si="22"/>
        <v>1900</v>
      </c>
      <c r="E449" s="57"/>
      <c r="F449" s="3"/>
      <c r="K449" s="55"/>
      <c r="L449" s="2"/>
      <c r="M449" s="2"/>
      <c r="O449" s="93" t="str">
        <f t="shared" si="23"/>
        <v/>
      </c>
    </row>
    <row r="450" spans="1:15">
      <c r="A450" s="2"/>
      <c r="B450" s="35"/>
      <c r="C450" s="37">
        <f t="shared" si="22"/>
        <v>1900</v>
      </c>
      <c r="E450" s="57"/>
      <c r="F450" s="3"/>
      <c r="K450" s="55"/>
      <c r="L450" s="2"/>
      <c r="M450" s="2"/>
      <c r="O450" s="93" t="str">
        <f t="shared" si="23"/>
        <v/>
      </c>
    </row>
    <row r="451" spans="1:15">
      <c r="A451" s="2"/>
      <c r="B451" s="35"/>
      <c r="C451" s="37">
        <f t="shared" si="22"/>
        <v>1900</v>
      </c>
      <c r="E451" s="57"/>
      <c r="F451" s="3"/>
      <c r="K451" s="55"/>
      <c r="L451" s="2"/>
      <c r="M451" s="2"/>
      <c r="O451" s="93" t="str">
        <f t="shared" si="23"/>
        <v/>
      </c>
    </row>
    <row r="452" spans="1:15">
      <c r="A452" s="2"/>
      <c r="B452" s="35"/>
      <c r="C452" s="37">
        <f t="shared" si="22"/>
        <v>1900</v>
      </c>
      <c r="E452" s="57"/>
      <c r="F452" s="3"/>
      <c r="K452" s="55"/>
      <c r="L452" s="2"/>
      <c r="M452" s="2"/>
      <c r="O452" s="93" t="str">
        <f t="shared" si="23"/>
        <v/>
      </c>
    </row>
    <row r="453" spans="1:15">
      <c r="A453" s="2"/>
      <c r="B453" s="35"/>
      <c r="C453" s="37">
        <f t="shared" si="22"/>
        <v>1900</v>
      </c>
      <c r="E453" s="57"/>
      <c r="F453" s="3"/>
      <c r="K453" s="55"/>
      <c r="L453" s="2"/>
      <c r="M453" s="2"/>
      <c r="O453" s="93" t="str">
        <f t="shared" si="23"/>
        <v/>
      </c>
    </row>
    <row r="454" spans="1:15">
      <c r="A454" s="2"/>
      <c r="B454" s="35"/>
      <c r="C454" s="37">
        <f t="shared" ref="C454:C517" si="24">YEAR(B454)</f>
        <v>1900</v>
      </c>
      <c r="E454" s="57"/>
      <c r="F454" s="3"/>
      <c r="K454" s="55"/>
      <c r="L454" s="2"/>
      <c r="M454" s="2"/>
      <c r="O454" s="93" t="str">
        <f t="shared" si="23"/>
        <v/>
      </c>
    </row>
    <row r="455" spans="1:15">
      <c r="A455" s="2"/>
      <c r="B455" s="35"/>
      <c r="C455" s="37">
        <f t="shared" si="24"/>
        <v>1900</v>
      </c>
      <c r="E455" s="57"/>
      <c r="F455" s="3"/>
      <c r="K455" s="55"/>
      <c r="L455" s="2"/>
      <c r="M455" s="2"/>
      <c r="O455" s="93" t="str">
        <f t="shared" si="23"/>
        <v/>
      </c>
    </row>
    <row r="456" spans="1:15">
      <c r="A456" s="2"/>
      <c r="B456" s="35"/>
      <c r="C456" s="37">
        <f t="shared" si="24"/>
        <v>1900</v>
      </c>
      <c r="E456" s="57"/>
      <c r="F456" s="3"/>
      <c r="K456" s="55"/>
      <c r="L456" s="2"/>
      <c r="M456" s="2"/>
      <c r="O456" s="93" t="str">
        <f t="shared" si="23"/>
        <v/>
      </c>
    </row>
    <row r="457" spans="1:15">
      <c r="A457" s="2"/>
      <c r="B457" s="35"/>
      <c r="C457" s="37">
        <f t="shared" si="24"/>
        <v>1900</v>
      </c>
      <c r="E457" s="57"/>
      <c r="F457" s="3"/>
      <c r="K457" s="55"/>
      <c r="L457" s="2"/>
      <c r="M457" s="2"/>
      <c r="O457" s="93" t="str">
        <f t="shared" si="23"/>
        <v/>
      </c>
    </row>
    <row r="458" spans="1:15">
      <c r="A458" s="2"/>
      <c r="B458" s="35"/>
      <c r="C458" s="37">
        <f t="shared" si="24"/>
        <v>1900</v>
      </c>
      <c r="E458" s="57"/>
      <c r="F458" s="3"/>
      <c r="K458" s="55"/>
      <c r="L458" s="2"/>
      <c r="M458" s="2"/>
      <c r="O458" s="93" t="str">
        <f t="shared" si="23"/>
        <v/>
      </c>
    </row>
    <row r="459" spans="1:15">
      <c r="A459" s="2"/>
      <c r="B459" s="35"/>
      <c r="C459" s="37">
        <f t="shared" si="24"/>
        <v>1900</v>
      </c>
      <c r="E459" s="57"/>
      <c r="F459" s="3"/>
      <c r="K459" s="55"/>
      <c r="L459" s="2"/>
      <c r="M459" s="2"/>
      <c r="O459" s="93" t="str">
        <f t="shared" si="23"/>
        <v/>
      </c>
    </row>
    <row r="460" spans="1:15">
      <c r="A460" s="2"/>
      <c r="B460" s="35"/>
      <c r="C460" s="37">
        <f t="shared" si="24"/>
        <v>1900</v>
      </c>
      <c r="E460" s="57"/>
      <c r="F460" s="3"/>
      <c r="K460" s="55"/>
      <c r="L460" s="2"/>
      <c r="M460" s="2"/>
      <c r="O460" s="93" t="str">
        <f t="shared" si="23"/>
        <v/>
      </c>
    </row>
    <row r="461" spans="1:15">
      <c r="A461" s="2"/>
      <c r="B461" s="35"/>
      <c r="C461" s="37">
        <f t="shared" si="24"/>
        <v>1900</v>
      </c>
      <c r="E461" s="57"/>
      <c r="F461" s="3"/>
      <c r="K461" s="55"/>
      <c r="L461" s="2"/>
      <c r="M461" s="2"/>
      <c r="O461" s="93" t="str">
        <f t="shared" si="23"/>
        <v/>
      </c>
    </row>
    <row r="462" spans="1:15">
      <c r="A462" s="2"/>
      <c r="B462" s="35"/>
      <c r="C462" s="37">
        <f t="shared" si="24"/>
        <v>1900</v>
      </c>
      <c r="E462" s="57"/>
      <c r="F462" s="3"/>
      <c r="K462" s="55"/>
      <c r="L462" s="2"/>
      <c r="M462" s="2"/>
      <c r="O462" s="93" t="str">
        <f t="shared" si="23"/>
        <v/>
      </c>
    </row>
    <row r="463" spans="1:15">
      <c r="A463" s="2"/>
      <c r="B463" s="35"/>
      <c r="C463" s="37">
        <f t="shared" si="24"/>
        <v>1900</v>
      </c>
      <c r="E463" s="57"/>
      <c r="F463" s="3"/>
      <c r="K463" s="55"/>
      <c r="L463" s="2"/>
      <c r="M463" s="2"/>
      <c r="O463" s="93" t="str">
        <f t="shared" si="23"/>
        <v/>
      </c>
    </row>
    <row r="464" spans="1:15">
      <c r="A464" s="2"/>
      <c r="B464" s="35"/>
      <c r="C464" s="37">
        <f t="shared" si="24"/>
        <v>1900</v>
      </c>
      <c r="E464" s="57"/>
      <c r="F464" s="3"/>
      <c r="K464" s="55"/>
      <c r="L464" s="2"/>
      <c r="M464" s="2"/>
      <c r="O464" s="93" t="str">
        <f t="shared" si="23"/>
        <v/>
      </c>
    </row>
    <row r="465" spans="1:15">
      <c r="A465" s="2"/>
      <c r="B465" s="35"/>
      <c r="C465" s="37">
        <f t="shared" si="24"/>
        <v>1900</v>
      </c>
      <c r="E465" s="57"/>
      <c r="F465" s="3"/>
      <c r="K465" s="55"/>
      <c r="L465" s="2"/>
      <c r="M465" s="2"/>
      <c r="O465" s="93" t="str">
        <f t="shared" si="23"/>
        <v/>
      </c>
    </row>
    <row r="466" spans="1:15">
      <c r="A466" s="2"/>
      <c r="B466" s="35"/>
      <c r="C466" s="37">
        <f t="shared" si="24"/>
        <v>1900</v>
      </c>
      <c r="E466" s="57"/>
      <c r="F466" s="3"/>
      <c r="K466" s="55"/>
      <c r="L466" s="2"/>
      <c r="M466" s="2"/>
      <c r="O466" s="93" t="str">
        <f t="shared" si="23"/>
        <v/>
      </c>
    </row>
    <row r="467" spans="1:15">
      <c r="A467" s="2"/>
      <c r="B467" s="35"/>
      <c r="C467" s="37">
        <f t="shared" si="24"/>
        <v>1900</v>
      </c>
      <c r="E467" s="57"/>
      <c r="F467" s="3"/>
      <c r="K467" s="55"/>
      <c r="L467" s="2"/>
      <c r="M467" s="2"/>
      <c r="O467" s="93" t="str">
        <f t="shared" si="23"/>
        <v/>
      </c>
    </row>
    <row r="468" spans="1:15">
      <c r="A468" s="2"/>
      <c r="B468" s="35"/>
      <c r="C468" s="37">
        <f t="shared" si="24"/>
        <v>1900</v>
      </c>
      <c r="E468" s="57"/>
      <c r="F468" s="3"/>
      <c r="K468" s="55"/>
      <c r="L468" s="2"/>
      <c r="M468" s="2"/>
      <c r="O468" s="93" t="str">
        <f t="shared" si="23"/>
        <v/>
      </c>
    </row>
    <row r="469" spans="1:15">
      <c r="A469" s="2"/>
      <c r="B469" s="35"/>
      <c r="C469" s="37">
        <f t="shared" si="24"/>
        <v>1900</v>
      </c>
      <c r="E469" s="57"/>
      <c r="F469" s="3"/>
      <c r="K469" s="55"/>
      <c r="L469" s="2"/>
      <c r="M469" s="2"/>
      <c r="O469" s="93" t="str">
        <f t="shared" si="23"/>
        <v/>
      </c>
    </row>
    <row r="470" spans="1:15">
      <c r="A470" s="2"/>
      <c r="B470" s="35"/>
      <c r="C470" s="37">
        <f t="shared" si="24"/>
        <v>1900</v>
      </c>
      <c r="E470" s="57"/>
      <c r="F470" s="3"/>
      <c r="K470" s="55"/>
      <c r="L470" s="2"/>
      <c r="M470" s="2"/>
      <c r="O470" s="93" t="str">
        <f t="shared" si="23"/>
        <v/>
      </c>
    </row>
    <row r="471" spans="1:15">
      <c r="A471" s="2"/>
      <c r="B471" s="35"/>
      <c r="C471" s="37">
        <f t="shared" si="24"/>
        <v>1900</v>
      </c>
      <c r="E471" s="57"/>
      <c r="F471" s="3"/>
      <c r="K471" s="55"/>
      <c r="L471" s="2"/>
      <c r="M471" s="2"/>
      <c r="O471" s="93" t="str">
        <f t="shared" si="23"/>
        <v/>
      </c>
    </row>
    <row r="472" spans="1:15">
      <c r="A472" s="2"/>
      <c r="B472" s="35"/>
      <c r="C472" s="37">
        <f t="shared" si="24"/>
        <v>1900</v>
      </c>
      <c r="E472" s="57"/>
      <c r="F472" s="3"/>
      <c r="K472" s="55"/>
      <c r="L472" s="2"/>
      <c r="M472" s="2"/>
      <c r="O472" s="93" t="str">
        <f t="shared" si="23"/>
        <v/>
      </c>
    </row>
    <row r="473" spans="1:15">
      <c r="A473" s="2"/>
      <c r="B473" s="35"/>
      <c r="C473" s="37">
        <f t="shared" si="24"/>
        <v>1900</v>
      </c>
      <c r="E473" s="57"/>
      <c r="F473" s="3"/>
      <c r="K473" s="55"/>
      <c r="L473" s="2"/>
      <c r="M473" s="2"/>
      <c r="O473" s="93" t="str">
        <f t="shared" si="23"/>
        <v/>
      </c>
    </row>
    <row r="474" spans="1:15">
      <c r="A474" s="2"/>
      <c r="B474" s="35"/>
      <c r="C474" s="37">
        <f t="shared" si="24"/>
        <v>1900</v>
      </c>
      <c r="E474" s="57"/>
      <c r="F474" s="3"/>
      <c r="K474" s="55"/>
      <c r="L474" s="2"/>
      <c r="M474" s="2"/>
      <c r="O474" s="93" t="str">
        <f t="shared" si="23"/>
        <v/>
      </c>
    </row>
    <row r="475" spans="1:15">
      <c r="A475" s="2"/>
      <c r="B475" s="35"/>
      <c r="C475" s="37">
        <f t="shared" si="24"/>
        <v>1900</v>
      </c>
      <c r="E475" s="57"/>
      <c r="F475" s="3"/>
      <c r="K475" s="55"/>
      <c r="L475" s="2"/>
      <c r="M475" s="2"/>
      <c r="O475" s="93" t="str">
        <f t="shared" si="23"/>
        <v/>
      </c>
    </row>
    <row r="476" spans="1:15">
      <c r="A476" s="2"/>
      <c r="B476" s="35"/>
      <c r="C476" s="37">
        <f t="shared" si="24"/>
        <v>1900</v>
      </c>
      <c r="E476" s="57"/>
      <c r="F476" s="3"/>
      <c r="K476" s="55"/>
      <c r="L476" s="2"/>
      <c r="M476" s="2"/>
      <c r="O476" s="93" t="str">
        <f t="shared" si="23"/>
        <v/>
      </c>
    </row>
    <row r="477" spans="1:15">
      <c r="A477" s="2"/>
      <c r="B477" s="35"/>
      <c r="C477" s="37">
        <f t="shared" si="24"/>
        <v>1900</v>
      </c>
      <c r="E477" s="57"/>
      <c r="F477" s="3"/>
      <c r="K477" s="55"/>
      <c r="L477" s="2"/>
      <c r="M477" s="2"/>
      <c r="O477" s="93" t="str">
        <f t="shared" si="23"/>
        <v/>
      </c>
    </row>
    <row r="478" spans="1:15">
      <c r="A478" s="2"/>
      <c r="B478" s="35"/>
      <c r="C478" s="37">
        <f t="shared" si="24"/>
        <v>1900</v>
      </c>
      <c r="E478" s="57"/>
      <c r="F478" s="3"/>
      <c r="K478" s="55"/>
      <c r="L478" s="2"/>
      <c r="M478" s="2"/>
      <c r="O478" s="93" t="str">
        <f t="shared" si="23"/>
        <v/>
      </c>
    </row>
    <row r="479" spans="1:15">
      <c r="A479" s="2"/>
      <c r="B479" s="35"/>
      <c r="C479" s="37">
        <f t="shared" si="24"/>
        <v>1900</v>
      </c>
      <c r="E479" s="57"/>
      <c r="F479" s="3"/>
      <c r="K479" s="55"/>
      <c r="L479" s="2"/>
      <c r="M479" s="2"/>
      <c r="O479" s="93" t="str">
        <f t="shared" si="23"/>
        <v/>
      </c>
    </row>
    <row r="480" spans="1:15">
      <c r="A480" s="2"/>
      <c r="B480" s="35"/>
      <c r="C480" s="37">
        <f t="shared" si="24"/>
        <v>1900</v>
      </c>
      <c r="E480" s="57"/>
      <c r="F480" s="3"/>
      <c r="K480" s="55"/>
      <c r="L480" s="2"/>
      <c r="M480" s="2"/>
      <c r="O480" s="93" t="str">
        <f t="shared" si="23"/>
        <v/>
      </c>
    </row>
    <row r="481" spans="1:15">
      <c r="A481" s="2"/>
      <c r="B481" s="35"/>
      <c r="C481" s="37">
        <f t="shared" si="24"/>
        <v>1900</v>
      </c>
      <c r="E481" s="57"/>
      <c r="F481" s="3"/>
      <c r="K481" s="55"/>
      <c r="L481" s="2"/>
      <c r="M481" s="2"/>
      <c r="O481" s="93" t="str">
        <f t="shared" si="23"/>
        <v/>
      </c>
    </row>
    <row r="482" spans="1:15">
      <c r="A482" s="2"/>
      <c r="B482" s="35"/>
      <c r="C482" s="37">
        <f t="shared" si="24"/>
        <v>1900</v>
      </c>
      <c r="E482" s="57"/>
      <c r="F482" s="3"/>
      <c r="K482" s="55"/>
      <c r="L482" s="2"/>
      <c r="M482" s="2"/>
      <c r="O482" s="93" t="str">
        <f t="shared" si="23"/>
        <v/>
      </c>
    </row>
    <row r="483" spans="1:15">
      <c r="A483" s="2"/>
      <c r="B483" s="35"/>
      <c r="C483" s="37">
        <f t="shared" si="24"/>
        <v>1900</v>
      </c>
      <c r="E483" s="57"/>
      <c r="F483" s="3"/>
      <c r="K483" s="55"/>
      <c r="L483" s="2"/>
      <c r="M483" s="2"/>
      <c r="O483" s="93" t="str">
        <f t="shared" si="23"/>
        <v/>
      </c>
    </row>
    <row r="484" spans="1:15">
      <c r="A484" s="2"/>
      <c r="B484" s="35"/>
      <c r="C484" s="37">
        <f t="shared" si="24"/>
        <v>1900</v>
      </c>
      <c r="E484" s="57"/>
      <c r="F484" s="3"/>
      <c r="K484" s="55"/>
      <c r="L484" s="2"/>
      <c r="M484" s="2"/>
      <c r="O484" s="93" t="str">
        <f t="shared" si="23"/>
        <v/>
      </c>
    </row>
    <row r="485" spans="1:15">
      <c r="A485" s="2"/>
      <c r="B485" s="35"/>
      <c r="C485" s="37">
        <f t="shared" si="24"/>
        <v>1900</v>
      </c>
      <c r="E485" s="57"/>
      <c r="F485" s="3"/>
      <c r="K485" s="55"/>
      <c r="L485" s="2"/>
      <c r="M485" s="2"/>
      <c r="O485" s="93" t="str">
        <f t="shared" si="23"/>
        <v/>
      </c>
    </row>
    <row r="486" spans="1:15">
      <c r="A486" s="2"/>
      <c r="B486" s="35"/>
      <c r="C486" s="37">
        <f t="shared" si="24"/>
        <v>1900</v>
      </c>
      <c r="E486" s="57"/>
      <c r="F486" s="3"/>
      <c r="K486" s="55"/>
      <c r="L486" s="2"/>
      <c r="M486" s="2"/>
      <c r="O486" s="93" t="str">
        <f t="shared" si="23"/>
        <v/>
      </c>
    </row>
    <row r="487" spans="1:15">
      <c r="A487" s="2"/>
      <c r="B487" s="35"/>
      <c r="C487" s="37">
        <f t="shared" si="24"/>
        <v>1900</v>
      </c>
      <c r="E487" s="57"/>
      <c r="F487" s="3"/>
      <c r="K487" s="55"/>
      <c r="L487" s="2"/>
      <c r="M487" s="2"/>
      <c r="O487" s="93" t="str">
        <f t="shared" si="23"/>
        <v/>
      </c>
    </row>
    <row r="488" spans="1:15">
      <c r="A488" s="2"/>
      <c r="B488" s="35"/>
      <c r="C488" s="37">
        <f t="shared" si="24"/>
        <v>1900</v>
      </c>
      <c r="E488" s="57"/>
      <c r="F488" s="3"/>
      <c r="K488" s="55"/>
      <c r="L488" s="2"/>
      <c r="M488" s="2"/>
      <c r="O488" s="93" t="str">
        <f t="shared" si="23"/>
        <v/>
      </c>
    </row>
    <row r="489" spans="1:15">
      <c r="A489" s="2"/>
      <c r="B489" s="35"/>
      <c r="C489" s="37">
        <f t="shared" si="24"/>
        <v>1900</v>
      </c>
      <c r="E489" s="57"/>
      <c r="F489" s="3"/>
      <c r="K489" s="55"/>
      <c r="L489" s="2"/>
      <c r="M489" s="2"/>
      <c r="O489" s="93" t="str">
        <f t="shared" si="23"/>
        <v/>
      </c>
    </row>
    <row r="490" spans="1:15">
      <c r="A490" s="2"/>
      <c r="B490" s="35"/>
      <c r="C490" s="37">
        <f t="shared" si="24"/>
        <v>1900</v>
      </c>
      <c r="E490" s="57"/>
      <c r="F490" s="3"/>
      <c r="K490" s="55"/>
      <c r="L490" s="2"/>
      <c r="M490" s="2"/>
      <c r="O490" s="93" t="str">
        <f t="shared" si="23"/>
        <v/>
      </c>
    </row>
    <row r="491" spans="1:15">
      <c r="A491" s="2"/>
      <c r="B491" s="35"/>
      <c r="C491" s="37">
        <f t="shared" si="24"/>
        <v>1900</v>
      </c>
      <c r="E491" s="57"/>
      <c r="F491" s="3"/>
      <c r="K491" s="55"/>
      <c r="L491" s="2"/>
      <c r="M491" s="2"/>
      <c r="O491" s="93" t="str">
        <f t="shared" si="23"/>
        <v/>
      </c>
    </row>
    <row r="492" spans="1:15">
      <c r="A492" s="2"/>
      <c r="B492" s="35"/>
      <c r="C492" s="37">
        <f t="shared" si="24"/>
        <v>1900</v>
      </c>
      <c r="E492" s="57"/>
      <c r="F492" s="3"/>
      <c r="K492" s="55"/>
      <c r="L492" s="2"/>
      <c r="M492" s="2"/>
      <c r="O492" s="93" t="str">
        <f t="shared" si="23"/>
        <v/>
      </c>
    </row>
    <row r="493" spans="1:15">
      <c r="A493" s="2"/>
      <c r="B493" s="35"/>
      <c r="C493" s="37">
        <f t="shared" si="24"/>
        <v>1900</v>
      </c>
      <c r="E493" s="57"/>
      <c r="F493" s="3"/>
      <c r="K493" s="55"/>
      <c r="L493" s="2"/>
      <c r="M493" s="2"/>
      <c r="O493" s="93" t="str">
        <f t="shared" si="23"/>
        <v/>
      </c>
    </row>
    <row r="494" spans="1:15">
      <c r="A494" s="2"/>
      <c r="B494" s="35"/>
      <c r="C494" s="37">
        <f t="shared" si="24"/>
        <v>1900</v>
      </c>
      <c r="E494" s="57"/>
      <c r="F494" s="3"/>
      <c r="K494" s="55"/>
      <c r="L494" s="2"/>
      <c r="M494" s="2"/>
      <c r="O494" s="93" t="str">
        <f t="shared" si="23"/>
        <v/>
      </c>
    </row>
    <row r="495" spans="1:15">
      <c r="A495" s="2"/>
      <c r="B495" s="35"/>
      <c r="C495" s="37">
        <f t="shared" si="24"/>
        <v>1900</v>
      </c>
      <c r="E495" s="57"/>
      <c r="F495" s="3"/>
      <c r="K495" s="55"/>
      <c r="L495" s="2"/>
      <c r="M495" s="2"/>
      <c r="O495" s="93" t="str">
        <f t="shared" si="23"/>
        <v/>
      </c>
    </row>
    <row r="496" spans="1:15">
      <c r="A496" s="2"/>
      <c r="B496" s="35"/>
      <c r="C496" s="37">
        <f t="shared" si="24"/>
        <v>1900</v>
      </c>
      <c r="E496" s="57"/>
      <c r="F496" s="3"/>
      <c r="K496" s="55"/>
      <c r="L496" s="2"/>
      <c r="M496" s="2"/>
      <c r="O496" s="93" t="str">
        <f t="shared" si="23"/>
        <v/>
      </c>
    </row>
    <row r="497" spans="1:15">
      <c r="A497" s="2"/>
      <c r="B497" s="35"/>
      <c r="C497" s="37">
        <f t="shared" si="24"/>
        <v>1900</v>
      </c>
      <c r="E497" s="57"/>
      <c r="F497" s="3"/>
      <c r="K497" s="55"/>
      <c r="L497" s="2"/>
      <c r="M497" s="2"/>
      <c r="O497" s="93" t="str">
        <f t="shared" si="23"/>
        <v/>
      </c>
    </row>
    <row r="498" spans="1:15">
      <c r="A498" s="2"/>
      <c r="B498" s="35"/>
      <c r="C498" s="37">
        <f t="shared" si="24"/>
        <v>1900</v>
      </c>
      <c r="E498" s="57"/>
      <c r="F498" s="3"/>
      <c r="K498" s="55"/>
      <c r="L498" s="2"/>
      <c r="M498" s="2"/>
      <c r="O498" s="93" t="str">
        <f t="shared" si="23"/>
        <v/>
      </c>
    </row>
    <row r="499" spans="1:15">
      <c r="A499" s="2"/>
      <c r="B499" s="35"/>
      <c r="C499" s="37">
        <f t="shared" si="24"/>
        <v>1900</v>
      </c>
      <c r="E499" s="57"/>
      <c r="F499" s="3"/>
      <c r="K499" s="55"/>
      <c r="L499" s="2"/>
      <c r="M499" s="2"/>
      <c r="O499" s="93" t="str">
        <f t="shared" si="23"/>
        <v/>
      </c>
    </row>
    <row r="500" spans="1:15">
      <c r="A500" s="2"/>
      <c r="B500" s="35"/>
      <c r="C500" s="37">
        <f t="shared" si="24"/>
        <v>1900</v>
      </c>
      <c r="E500" s="57"/>
      <c r="F500" s="3"/>
      <c r="K500" s="55"/>
      <c r="L500" s="2"/>
      <c r="M500" s="2"/>
      <c r="O500" s="93" t="str">
        <f t="shared" si="23"/>
        <v/>
      </c>
    </row>
    <row r="501" spans="1:15">
      <c r="A501" s="2"/>
      <c r="B501" s="35"/>
      <c r="C501" s="37">
        <f t="shared" si="24"/>
        <v>1900</v>
      </c>
      <c r="E501" s="57"/>
      <c r="F501" s="3"/>
      <c r="K501" s="55"/>
      <c r="L501" s="2"/>
      <c r="M501" s="2"/>
      <c r="O501" s="93" t="str">
        <f t="shared" ref="O501:O564" si="25">IF(M501="","",IF(N501="flat",M501*1.2,IF(N501="fai",M501*1.4,M501)))</f>
        <v/>
      </c>
    </row>
    <row r="502" spans="1:15">
      <c r="A502" s="2"/>
      <c r="B502" s="35"/>
      <c r="C502" s="37">
        <f t="shared" si="24"/>
        <v>1900</v>
      </c>
      <c r="E502" s="57"/>
      <c r="F502" s="3"/>
      <c r="K502" s="55"/>
      <c r="L502" s="2"/>
      <c r="M502" s="2"/>
      <c r="O502" s="93" t="str">
        <f t="shared" si="25"/>
        <v/>
      </c>
    </row>
    <row r="503" spans="1:15">
      <c r="A503" s="2"/>
      <c r="B503" s="35"/>
      <c r="C503" s="37">
        <f t="shared" si="24"/>
        <v>1900</v>
      </c>
      <c r="E503" s="57"/>
      <c r="F503" s="3"/>
      <c r="K503" s="55"/>
      <c r="L503" s="2"/>
      <c r="M503" s="2"/>
      <c r="O503" s="93" t="str">
        <f t="shared" si="25"/>
        <v/>
      </c>
    </row>
    <row r="504" spans="1:15">
      <c r="A504" s="2"/>
      <c r="B504" s="35"/>
      <c r="C504" s="37">
        <f t="shared" si="24"/>
        <v>1900</v>
      </c>
      <c r="E504" s="57"/>
      <c r="F504" s="3"/>
      <c r="K504" s="55"/>
      <c r="L504" s="2"/>
      <c r="M504" s="2"/>
      <c r="O504" s="93" t="str">
        <f t="shared" si="25"/>
        <v/>
      </c>
    </row>
    <row r="505" spans="1:15">
      <c r="A505" s="2"/>
      <c r="B505" s="35"/>
      <c r="C505" s="37">
        <f t="shared" si="24"/>
        <v>1900</v>
      </c>
      <c r="E505" s="57"/>
      <c r="F505" s="3"/>
      <c r="K505" s="55"/>
      <c r="L505" s="2"/>
      <c r="M505" s="2"/>
      <c r="O505" s="93" t="str">
        <f t="shared" si="25"/>
        <v/>
      </c>
    </row>
    <row r="506" spans="1:15">
      <c r="A506" s="2"/>
      <c r="B506" s="35"/>
      <c r="C506" s="37">
        <f t="shared" si="24"/>
        <v>1900</v>
      </c>
      <c r="E506" s="57"/>
      <c r="F506" s="3"/>
      <c r="K506" s="55"/>
      <c r="L506" s="2"/>
      <c r="M506" s="2"/>
      <c r="O506" s="93" t="str">
        <f t="shared" si="25"/>
        <v/>
      </c>
    </row>
    <row r="507" spans="1:15">
      <c r="A507" s="2"/>
      <c r="B507" s="35"/>
      <c r="C507" s="37">
        <f t="shared" si="24"/>
        <v>1900</v>
      </c>
      <c r="E507" s="57"/>
      <c r="F507" s="3"/>
      <c r="K507" s="55"/>
      <c r="L507" s="2"/>
      <c r="M507" s="2"/>
      <c r="O507" s="93" t="str">
        <f t="shared" si="25"/>
        <v/>
      </c>
    </row>
    <row r="508" spans="1:15">
      <c r="A508" s="2"/>
      <c r="B508" s="35"/>
      <c r="C508" s="37">
        <f t="shared" si="24"/>
        <v>1900</v>
      </c>
      <c r="E508" s="57"/>
      <c r="F508" s="3"/>
      <c r="K508" s="55"/>
      <c r="L508" s="2"/>
      <c r="M508" s="2"/>
      <c r="O508" s="93" t="str">
        <f t="shared" si="25"/>
        <v/>
      </c>
    </row>
    <row r="509" spans="1:15">
      <c r="A509" s="2"/>
      <c r="B509" s="35"/>
      <c r="C509" s="37">
        <f t="shared" si="24"/>
        <v>1900</v>
      </c>
      <c r="E509" s="57"/>
      <c r="F509" s="3"/>
      <c r="K509" s="55"/>
      <c r="L509" s="2"/>
      <c r="M509" s="2"/>
      <c r="O509" s="93" t="str">
        <f t="shared" si="25"/>
        <v/>
      </c>
    </row>
    <row r="510" spans="1:15">
      <c r="A510" s="2"/>
      <c r="B510" s="35"/>
      <c r="C510" s="37">
        <f t="shared" si="24"/>
        <v>1900</v>
      </c>
      <c r="E510" s="57"/>
      <c r="F510" s="3"/>
      <c r="K510" s="55"/>
      <c r="L510" s="2"/>
      <c r="M510" s="2"/>
      <c r="O510" s="93" t="str">
        <f t="shared" si="25"/>
        <v/>
      </c>
    </row>
    <row r="511" spans="1:15">
      <c r="A511" s="2"/>
      <c r="B511" s="35"/>
      <c r="C511" s="37">
        <f t="shared" si="24"/>
        <v>1900</v>
      </c>
      <c r="E511" s="57"/>
      <c r="F511" s="3"/>
      <c r="K511" s="55"/>
      <c r="L511" s="2"/>
      <c r="M511" s="2"/>
      <c r="O511" s="93" t="str">
        <f t="shared" si="25"/>
        <v/>
      </c>
    </row>
    <row r="512" spans="1:15">
      <c r="A512" s="2"/>
      <c r="B512" s="35"/>
      <c r="C512" s="37">
        <f t="shared" si="24"/>
        <v>1900</v>
      </c>
      <c r="E512" s="57"/>
      <c r="F512" s="3"/>
      <c r="K512" s="55"/>
      <c r="L512" s="2"/>
      <c r="M512" s="2"/>
      <c r="O512" s="93" t="str">
        <f t="shared" si="25"/>
        <v/>
      </c>
    </row>
    <row r="513" spans="1:15">
      <c r="A513" s="2"/>
      <c r="B513" s="35"/>
      <c r="C513" s="37">
        <f t="shared" si="24"/>
        <v>1900</v>
      </c>
      <c r="E513" s="57"/>
      <c r="F513" s="3"/>
      <c r="K513" s="55"/>
      <c r="L513" s="2"/>
      <c r="M513" s="2"/>
      <c r="O513" s="93" t="str">
        <f t="shared" si="25"/>
        <v/>
      </c>
    </row>
    <row r="514" spans="1:15">
      <c r="A514" s="2"/>
      <c r="B514" s="35"/>
      <c r="C514" s="37">
        <f t="shared" si="24"/>
        <v>1900</v>
      </c>
      <c r="E514" s="57"/>
      <c r="F514" s="3"/>
      <c r="K514" s="55"/>
      <c r="L514" s="2"/>
      <c r="M514" s="2"/>
      <c r="O514" s="93" t="str">
        <f t="shared" si="25"/>
        <v/>
      </c>
    </row>
    <row r="515" spans="1:15">
      <c r="A515" s="2"/>
      <c r="B515" s="35"/>
      <c r="C515" s="37">
        <f t="shared" si="24"/>
        <v>1900</v>
      </c>
      <c r="E515" s="57"/>
      <c r="F515" s="3"/>
      <c r="K515" s="55"/>
      <c r="L515" s="2"/>
      <c r="M515" s="2"/>
      <c r="O515" s="93" t="str">
        <f t="shared" si="25"/>
        <v/>
      </c>
    </row>
    <row r="516" spans="1:15">
      <c r="A516" s="2"/>
      <c r="B516" s="35"/>
      <c r="C516" s="37">
        <f t="shared" si="24"/>
        <v>1900</v>
      </c>
      <c r="E516" s="57"/>
      <c r="F516" s="3"/>
      <c r="K516" s="55"/>
      <c r="L516" s="2"/>
      <c r="M516" s="2"/>
      <c r="O516" s="93" t="str">
        <f t="shared" si="25"/>
        <v/>
      </c>
    </row>
    <row r="517" spans="1:15">
      <c r="A517" s="2"/>
      <c r="B517" s="35"/>
      <c r="C517" s="37">
        <f t="shared" si="24"/>
        <v>1900</v>
      </c>
      <c r="E517" s="57"/>
      <c r="F517" s="3"/>
      <c r="K517" s="55"/>
      <c r="L517" s="2"/>
      <c r="M517" s="2"/>
      <c r="O517" s="93" t="str">
        <f t="shared" si="25"/>
        <v/>
      </c>
    </row>
    <row r="518" spans="1:15">
      <c r="A518" s="2"/>
      <c r="B518" s="35"/>
      <c r="C518" s="37">
        <f t="shared" ref="C518:C581" si="26">YEAR(B518)</f>
        <v>1900</v>
      </c>
      <c r="E518" s="57"/>
      <c r="F518" s="3"/>
      <c r="K518" s="55"/>
      <c r="L518" s="2"/>
      <c r="M518" s="2"/>
      <c r="O518" s="93" t="str">
        <f t="shared" si="25"/>
        <v/>
      </c>
    </row>
    <row r="519" spans="1:15">
      <c r="A519" s="2"/>
      <c r="B519" s="35"/>
      <c r="C519" s="37">
        <f t="shared" si="26"/>
        <v>1900</v>
      </c>
      <c r="E519" s="57"/>
      <c r="F519" s="3"/>
      <c r="K519" s="55"/>
      <c r="L519" s="2"/>
      <c r="M519" s="2"/>
      <c r="O519" s="93" t="str">
        <f t="shared" si="25"/>
        <v/>
      </c>
    </row>
    <row r="520" spans="1:15">
      <c r="A520" s="2"/>
      <c r="B520" s="35"/>
      <c r="C520" s="37">
        <f t="shared" si="26"/>
        <v>1900</v>
      </c>
      <c r="E520" s="57"/>
      <c r="F520" s="3"/>
      <c r="K520" s="55"/>
      <c r="L520" s="2"/>
      <c r="M520" s="2"/>
      <c r="O520" s="93" t="str">
        <f t="shared" si="25"/>
        <v/>
      </c>
    </row>
    <row r="521" spans="1:15">
      <c r="A521" s="2"/>
      <c r="B521" s="35"/>
      <c r="C521" s="37">
        <f t="shared" si="26"/>
        <v>1900</v>
      </c>
      <c r="E521" s="57"/>
      <c r="F521" s="3"/>
      <c r="K521" s="55"/>
      <c r="L521" s="2"/>
      <c r="M521" s="2"/>
      <c r="O521" s="93" t="str">
        <f t="shared" si="25"/>
        <v/>
      </c>
    </row>
    <row r="522" spans="1:15">
      <c r="A522" s="2"/>
      <c r="B522" s="35"/>
      <c r="C522" s="37">
        <f t="shared" si="26"/>
        <v>1900</v>
      </c>
      <c r="E522" s="57"/>
      <c r="F522" s="3"/>
      <c r="K522" s="55"/>
      <c r="L522" s="2"/>
      <c r="M522" s="2"/>
      <c r="O522" s="93" t="str">
        <f t="shared" si="25"/>
        <v/>
      </c>
    </row>
    <row r="523" spans="1:15">
      <c r="A523" s="2"/>
      <c r="B523" s="35"/>
      <c r="C523" s="37">
        <f t="shared" si="26"/>
        <v>1900</v>
      </c>
      <c r="E523" s="57"/>
      <c r="F523" s="3"/>
      <c r="K523" s="55"/>
      <c r="L523" s="2"/>
      <c r="M523" s="2"/>
      <c r="O523" s="93" t="str">
        <f t="shared" si="25"/>
        <v/>
      </c>
    </row>
    <row r="524" spans="1:15">
      <c r="A524" s="2"/>
      <c r="B524" s="35"/>
      <c r="C524" s="37">
        <f t="shared" si="26"/>
        <v>1900</v>
      </c>
      <c r="E524" s="57"/>
      <c r="F524" s="3"/>
      <c r="K524" s="55"/>
      <c r="L524" s="2"/>
      <c r="M524" s="2"/>
      <c r="O524" s="93" t="str">
        <f t="shared" si="25"/>
        <v/>
      </c>
    </row>
    <row r="525" spans="1:15">
      <c r="A525" s="2"/>
      <c r="B525" s="35"/>
      <c r="C525" s="37">
        <f t="shared" si="26"/>
        <v>1900</v>
      </c>
      <c r="E525" s="57"/>
      <c r="F525" s="3"/>
      <c r="K525" s="55"/>
      <c r="L525" s="2"/>
      <c r="M525" s="2"/>
      <c r="O525" s="93" t="str">
        <f t="shared" si="25"/>
        <v/>
      </c>
    </row>
    <row r="526" spans="1:15">
      <c r="A526" s="2"/>
      <c r="B526" s="35"/>
      <c r="C526" s="37">
        <f t="shared" si="26"/>
        <v>1900</v>
      </c>
      <c r="E526" s="57"/>
      <c r="F526" s="3"/>
      <c r="K526" s="55"/>
      <c r="L526" s="2"/>
      <c r="M526" s="2"/>
      <c r="O526" s="93" t="str">
        <f t="shared" si="25"/>
        <v/>
      </c>
    </row>
    <row r="527" spans="1:15">
      <c r="A527" s="2"/>
      <c r="B527" s="35"/>
      <c r="C527" s="37">
        <f t="shared" si="26"/>
        <v>1900</v>
      </c>
      <c r="E527" s="57"/>
      <c r="F527" s="3"/>
      <c r="K527" s="55"/>
      <c r="L527" s="2"/>
      <c r="M527" s="2"/>
      <c r="O527" s="93" t="str">
        <f t="shared" si="25"/>
        <v/>
      </c>
    </row>
    <row r="528" spans="1:15">
      <c r="A528" s="2"/>
      <c r="B528" s="35"/>
      <c r="C528" s="37">
        <f t="shared" si="26"/>
        <v>1900</v>
      </c>
      <c r="E528" s="57"/>
      <c r="F528" s="3"/>
      <c r="K528" s="55"/>
      <c r="L528" s="2"/>
      <c r="M528" s="2"/>
      <c r="O528" s="93" t="str">
        <f t="shared" si="25"/>
        <v/>
      </c>
    </row>
    <row r="529" spans="1:15">
      <c r="A529" s="2"/>
      <c r="B529" s="35"/>
      <c r="C529" s="37">
        <f t="shared" si="26"/>
        <v>1900</v>
      </c>
      <c r="E529" s="57"/>
      <c r="F529" s="3"/>
      <c r="K529" s="55"/>
      <c r="L529" s="2"/>
      <c r="M529" s="2"/>
      <c r="O529" s="93" t="str">
        <f t="shared" si="25"/>
        <v/>
      </c>
    </row>
    <row r="530" spans="1:15">
      <c r="A530" s="2"/>
      <c r="B530" s="35"/>
      <c r="C530" s="37">
        <f t="shared" si="26"/>
        <v>1900</v>
      </c>
      <c r="E530" s="57"/>
      <c r="F530" s="3"/>
      <c r="K530" s="55"/>
      <c r="L530" s="2"/>
      <c r="M530" s="2"/>
      <c r="O530" s="93" t="str">
        <f t="shared" si="25"/>
        <v/>
      </c>
    </row>
    <row r="531" spans="1:15">
      <c r="A531" s="2"/>
      <c r="B531" s="35"/>
      <c r="C531" s="37">
        <f t="shared" si="26"/>
        <v>1900</v>
      </c>
      <c r="E531" s="57"/>
      <c r="F531" s="3"/>
      <c r="K531" s="55"/>
      <c r="L531" s="2"/>
      <c r="M531" s="2"/>
      <c r="O531" s="93" t="str">
        <f t="shared" si="25"/>
        <v/>
      </c>
    </row>
    <row r="532" spans="1:15">
      <c r="A532" s="2"/>
      <c r="B532" s="35"/>
      <c r="C532" s="37">
        <f t="shared" si="26"/>
        <v>1900</v>
      </c>
      <c r="E532" s="57"/>
      <c r="F532" s="3"/>
      <c r="K532" s="55"/>
      <c r="L532" s="2"/>
      <c r="M532" s="2"/>
      <c r="O532" s="93" t="str">
        <f t="shared" si="25"/>
        <v/>
      </c>
    </row>
    <row r="533" spans="1:15">
      <c r="A533" s="2"/>
      <c r="B533" s="35"/>
      <c r="C533" s="37">
        <f t="shared" si="26"/>
        <v>1900</v>
      </c>
      <c r="E533" s="57"/>
      <c r="F533" s="3"/>
      <c r="K533" s="55"/>
      <c r="L533" s="2"/>
      <c r="M533" s="2"/>
      <c r="O533" s="93" t="str">
        <f t="shared" si="25"/>
        <v/>
      </c>
    </row>
    <row r="534" spans="1:15">
      <c r="A534" s="2"/>
      <c r="B534" s="35"/>
      <c r="C534" s="37">
        <f t="shared" si="26"/>
        <v>1900</v>
      </c>
      <c r="E534" s="57"/>
      <c r="F534" s="3"/>
      <c r="K534" s="55"/>
      <c r="L534" s="2"/>
      <c r="M534" s="2"/>
      <c r="O534" s="93" t="str">
        <f t="shared" si="25"/>
        <v/>
      </c>
    </row>
    <row r="535" spans="1:15">
      <c r="A535" s="2"/>
      <c r="B535" s="35"/>
      <c r="C535" s="37">
        <f t="shared" si="26"/>
        <v>1900</v>
      </c>
      <c r="E535" s="57"/>
      <c r="F535" s="3"/>
      <c r="K535" s="55"/>
      <c r="L535" s="2"/>
      <c r="M535" s="2"/>
      <c r="O535" s="93" t="str">
        <f t="shared" si="25"/>
        <v/>
      </c>
    </row>
    <row r="536" spans="1:15">
      <c r="A536" s="2"/>
      <c r="B536" s="35"/>
      <c r="C536" s="37">
        <f t="shared" si="26"/>
        <v>1900</v>
      </c>
      <c r="E536" s="57"/>
      <c r="F536" s="3"/>
      <c r="K536" s="55"/>
      <c r="L536" s="2"/>
      <c r="M536" s="2"/>
      <c r="O536" s="93" t="str">
        <f t="shared" si="25"/>
        <v/>
      </c>
    </row>
    <row r="537" spans="1:15">
      <c r="A537" s="2"/>
      <c r="B537" s="35"/>
      <c r="C537" s="37">
        <f t="shared" si="26"/>
        <v>1900</v>
      </c>
      <c r="E537" s="57"/>
      <c r="F537" s="3"/>
      <c r="K537" s="55"/>
      <c r="L537" s="2"/>
      <c r="M537" s="2"/>
      <c r="O537" s="93" t="str">
        <f t="shared" si="25"/>
        <v/>
      </c>
    </row>
    <row r="538" spans="1:15">
      <c r="A538" s="2"/>
      <c r="B538" s="35"/>
      <c r="C538" s="37">
        <f t="shared" si="26"/>
        <v>1900</v>
      </c>
      <c r="E538" s="57"/>
      <c r="F538" s="3"/>
      <c r="K538" s="55"/>
      <c r="L538" s="2"/>
      <c r="M538" s="2"/>
      <c r="O538" s="93" t="str">
        <f t="shared" si="25"/>
        <v/>
      </c>
    </row>
    <row r="539" spans="1:15">
      <c r="A539" s="2"/>
      <c r="B539" s="35"/>
      <c r="C539" s="37">
        <f t="shared" si="26"/>
        <v>1900</v>
      </c>
      <c r="E539" s="57"/>
      <c r="F539" s="3"/>
      <c r="K539" s="55"/>
      <c r="L539" s="2"/>
      <c r="M539" s="2"/>
      <c r="O539" s="93" t="str">
        <f t="shared" si="25"/>
        <v/>
      </c>
    </row>
    <row r="540" spans="1:15">
      <c r="A540" s="2"/>
      <c r="B540" s="35"/>
      <c r="C540" s="37">
        <f t="shared" si="26"/>
        <v>1900</v>
      </c>
      <c r="E540" s="57"/>
      <c r="F540" s="3"/>
      <c r="K540" s="55"/>
      <c r="L540" s="2"/>
      <c r="M540" s="2"/>
      <c r="O540" s="93" t="str">
        <f t="shared" si="25"/>
        <v/>
      </c>
    </row>
    <row r="541" spans="1:15">
      <c r="A541" s="2"/>
      <c r="B541" s="35"/>
      <c r="C541" s="37">
        <f t="shared" si="26"/>
        <v>1900</v>
      </c>
      <c r="E541" s="57"/>
      <c r="F541" s="3"/>
      <c r="K541" s="55"/>
      <c r="L541" s="2"/>
      <c r="M541" s="2"/>
      <c r="O541" s="93" t="str">
        <f t="shared" si="25"/>
        <v/>
      </c>
    </row>
    <row r="542" spans="1:15">
      <c r="A542" s="2"/>
      <c r="B542" s="35"/>
      <c r="C542" s="37">
        <f t="shared" si="26"/>
        <v>1900</v>
      </c>
      <c r="F542" s="3"/>
      <c r="L542" s="2"/>
      <c r="M542" s="2"/>
      <c r="O542" s="93" t="str">
        <f t="shared" si="25"/>
        <v/>
      </c>
    </row>
    <row r="543" spans="1:15">
      <c r="A543" s="2"/>
      <c r="B543" s="35"/>
      <c r="C543" s="37">
        <f t="shared" si="26"/>
        <v>1900</v>
      </c>
      <c r="F543" s="3"/>
      <c r="L543" s="2"/>
      <c r="M543" s="2"/>
      <c r="O543" s="93" t="str">
        <f t="shared" si="25"/>
        <v/>
      </c>
    </row>
    <row r="544" spans="1:15">
      <c r="A544" s="2"/>
      <c r="B544" s="35"/>
      <c r="C544" s="37">
        <f t="shared" si="26"/>
        <v>1900</v>
      </c>
      <c r="F544" s="3"/>
      <c r="L544" s="2"/>
      <c r="M544" s="2"/>
      <c r="O544" s="93" t="str">
        <f t="shared" si="25"/>
        <v/>
      </c>
    </row>
    <row r="545" spans="1:15">
      <c r="A545" s="2"/>
      <c r="B545" s="35"/>
      <c r="C545" s="37">
        <f t="shared" si="26"/>
        <v>1900</v>
      </c>
      <c r="F545" s="3"/>
      <c r="L545" s="2"/>
      <c r="M545" s="2"/>
      <c r="O545" s="93" t="str">
        <f t="shared" si="25"/>
        <v/>
      </c>
    </row>
    <row r="546" spans="1:15">
      <c r="A546" s="2"/>
      <c r="B546" s="35"/>
      <c r="C546" s="37">
        <f t="shared" si="26"/>
        <v>1900</v>
      </c>
      <c r="F546" s="3"/>
      <c r="L546" s="2"/>
      <c r="M546" s="2"/>
      <c r="O546" s="93" t="str">
        <f t="shared" si="25"/>
        <v/>
      </c>
    </row>
    <row r="547" spans="1:15">
      <c r="A547" s="2"/>
      <c r="B547" s="35"/>
      <c r="C547" s="37">
        <f t="shared" si="26"/>
        <v>1900</v>
      </c>
      <c r="F547" s="3"/>
      <c r="L547" s="2"/>
      <c r="M547" s="2"/>
      <c r="O547" s="93" t="str">
        <f t="shared" si="25"/>
        <v/>
      </c>
    </row>
    <row r="548" spans="1:15">
      <c r="A548" s="2"/>
      <c r="B548" s="35"/>
      <c r="C548" s="37">
        <f t="shared" si="26"/>
        <v>1900</v>
      </c>
      <c r="F548" s="3"/>
      <c r="L548" s="2"/>
      <c r="M548" s="2"/>
      <c r="O548" s="93" t="str">
        <f t="shared" si="25"/>
        <v/>
      </c>
    </row>
    <row r="549" spans="1:15">
      <c r="A549" s="2"/>
      <c r="B549" s="35"/>
      <c r="C549" s="37">
        <f t="shared" si="26"/>
        <v>1900</v>
      </c>
      <c r="F549" s="3"/>
      <c r="L549" s="2"/>
      <c r="M549" s="2"/>
      <c r="O549" s="93" t="str">
        <f t="shared" si="25"/>
        <v/>
      </c>
    </row>
    <row r="550" spans="1:15">
      <c r="A550" s="2"/>
      <c r="B550" s="35"/>
      <c r="C550" s="37">
        <f t="shared" si="26"/>
        <v>1900</v>
      </c>
      <c r="F550" s="3"/>
      <c r="L550" s="2"/>
      <c r="M550" s="2"/>
      <c r="O550" s="93" t="str">
        <f t="shared" si="25"/>
        <v/>
      </c>
    </row>
    <row r="551" spans="1:15">
      <c r="A551" s="2"/>
      <c r="B551" s="35"/>
      <c r="C551" s="37">
        <f t="shared" si="26"/>
        <v>1900</v>
      </c>
      <c r="F551" s="3"/>
      <c r="L551" s="2"/>
      <c r="M551" s="2"/>
      <c r="O551" s="93" t="str">
        <f t="shared" si="25"/>
        <v/>
      </c>
    </row>
    <row r="552" spans="1:15">
      <c r="A552" s="2"/>
      <c r="B552" s="35"/>
      <c r="C552" s="37">
        <f t="shared" si="26"/>
        <v>1900</v>
      </c>
      <c r="F552" s="3"/>
      <c r="L552" s="2"/>
      <c r="M552" s="2"/>
      <c r="O552" s="93" t="str">
        <f t="shared" si="25"/>
        <v/>
      </c>
    </row>
    <row r="553" spans="1:15">
      <c r="A553" s="2"/>
      <c r="B553" s="35"/>
      <c r="C553" s="37">
        <f t="shared" si="26"/>
        <v>1900</v>
      </c>
      <c r="F553" s="3"/>
      <c r="L553" s="2"/>
      <c r="M553" s="2"/>
      <c r="O553" s="93" t="str">
        <f t="shared" si="25"/>
        <v/>
      </c>
    </row>
    <row r="554" spans="1:15">
      <c r="A554" s="2"/>
      <c r="B554" s="35"/>
      <c r="C554" s="37">
        <f t="shared" si="26"/>
        <v>1900</v>
      </c>
      <c r="F554" s="3"/>
      <c r="L554" s="2"/>
      <c r="M554" s="2"/>
      <c r="O554" s="93" t="str">
        <f t="shared" si="25"/>
        <v/>
      </c>
    </row>
    <row r="555" spans="1:15">
      <c r="A555" s="2"/>
      <c r="B555" s="35"/>
      <c r="C555" s="37">
        <f t="shared" si="26"/>
        <v>1900</v>
      </c>
      <c r="F555" s="3"/>
      <c r="L555" s="2"/>
      <c r="M555" s="2"/>
      <c r="O555" s="93" t="str">
        <f t="shared" si="25"/>
        <v/>
      </c>
    </row>
    <row r="556" spans="1:15">
      <c r="A556" s="2"/>
      <c r="B556" s="35"/>
      <c r="C556" s="37">
        <f t="shared" si="26"/>
        <v>1900</v>
      </c>
      <c r="F556" s="3"/>
      <c r="L556" s="2"/>
      <c r="M556" s="2"/>
      <c r="O556" s="93" t="str">
        <f t="shared" si="25"/>
        <v/>
      </c>
    </row>
    <row r="557" spans="1:15">
      <c r="A557" s="2"/>
      <c r="B557" s="35"/>
      <c r="C557" s="37">
        <f t="shared" si="26"/>
        <v>1900</v>
      </c>
      <c r="F557" s="3"/>
      <c r="L557" s="2"/>
      <c r="M557" s="2"/>
      <c r="O557" s="93" t="str">
        <f t="shared" si="25"/>
        <v/>
      </c>
    </row>
    <row r="558" spans="1:15">
      <c r="A558" s="2"/>
      <c r="B558" s="35"/>
      <c r="C558" s="37">
        <f t="shared" si="26"/>
        <v>1900</v>
      </c>
      <c r="F558" s="3"/>
      <c r="L558" s="2"/>
      <c r="M558" s="2"/>
      <c r="O558" s="93" t="str">
        <f t="shared" si="25"/>
        <v/>
      </c>
    </row>
    <row r="559" spans="1:15">
      <c r="A559" s="2"/>
      <c r="B559" s="35"/>
      <c r="C559" s="37">
        <f t="shared" si="26"/>
        <v>1900</v>
      </c>
      <c r="F559" s="3"/>
      <c r="L559" s="2"/>
      <c r="M559" s="2"/>
      <c r="O559" s="93" t="str">
        <f t="shared" si="25"/>
        <v/>
      </c>
    </row>
    <row r="560" spans="1:15">
      <c r="A560" s="2"/>
      <c r="B560" s="35"/>
      <c r="C560" s="37">
        <f t="shared" si="26"/>
        <v>1900</v>
      </c>
      <c r="F560" s="3"/>
      <c r="L560" s="2"/>
      <c r="M560" s="2"/>
      <c r="O560" s="93" t="str">
        <f t="shared" si="25"/>
        <v/>
      </c>
    </row>
    <row r="561" spans="1:15">
      <c r="A561" s="2"/>
      <c r="B561" s="35"/>
      <c r="C561" s="37">
        <f t="shared" si="26"/>
        <v>1900</v>
      </c>
      <c r="F561" s="3"/>
      <c r="L561" s="2"/>
      <c r="M561" s="2"/>
      <c r="O561" s="93" t="str">
        <f t="shared" si="25"/>
        <v/>
      </c>
    </row>
    <row r="562" spans="1:15">
      <c r="A562" s="2"/>
      <c r="B562" s="35"/>
      <c r="C562" s="37">
        <f t="shared" si="26"/>
        <v>1900</v>
      </c>
      <c r="F562" s="3"/>
      <c r="L562" s="2"/>
      <c r="M562" s="2"/>
      <c r="O562" s="93" t="str">
        <f t="shared" si="25"/>
        <v/>
      </c>
    </row>
    <row r="563" spans="1:15">
      <c r="A563" s="2"/>
      <c r="B563" s="35"/>
      <c r="C563" s="37">
        <f t="shared" si="26"/>
        <v>1900</v>
      </c>
      <c r="F563" s="3"/>
      <c r="L563" s="2"/>
      <c r="M563" s="2"/>
      <c r="O563" s="93" t="str">
        <f t="shared" si="25"/>
        <v/>
      </c>
    </row>
    <row r="564" spans="1:15">
      <c r="A564" s="2"/>
      <c r="B564" s="35"/>
      <c r="C564" s="37">
        <f t="shared" si="26"/>
        <v>1900</v>
      </c>
      <c r="F564" s="3"/>
      <c r="L564" s="2"/>
      <c r="M564" s="2"/>
      <c r="O564" s="93" t="str">
        <f t="shared" si="25"/>
        <v/>
      </c>
    </row>
    <row r="565" spans="1:15">
      <c r="A565" s="2"/>
      <c r="B565" s="35"/>
      <c r="C565" s="37">
        <f t="shared" si="26"/>
        <v>1900</v>
      </c>
      <c r="F565" s="3"/>
      <c r="L565" s="2"/>
      <c r="M565" s="2"/>
      <c r="O565" s="93" t="str">
        <f t="shared" ref="O565:O600" si="27">IF(M565="","",IF(N565="flat",M565*1.2,IF(N565="fai",M565*1.4,M565)))</f>
        <v/>
      </c>
    </row>
    <row r="566" spans="1:15">
      <c r="A566" s="2"/>
      <c r="B566" s="35"/>
      <c r="C566" s="37">
        <f t="shared" si="26"/>
        <v>1900</v>
      </c>
      <c r="F566" s="3"/>
      <c r="L566" s="2"/>
      <c r="M566" s="2"/>
      <c r="O566" s="93" t="str">
        <f t="shared" si="27"/>
        <v/>
      </c>
    </row>
    <row r="567" spans="1:15">
      <c r="A567" s="2"/>
      <c r="B567" s="35"/>
      <c r="C567" s="37">
        <f t="shared" si="26"/>
        <v>1900</v>
      </c>
      <c r="F567" s="3"/>
      <c r="L567" s="2"/>
      <c r="M567" s="2"/>
      <c r="O567" s="93" t="str">
        <f t="shared" si="27"/>
        <v/>
      </c>
    </row>
    <row r="568" spans="1:15">
      <c r="A568" s="2"/>
      <c r="B568" s="35"/>
      <c r="C568" s="37">
        <f t="shared" si="26"/>
        <v>1900</v>
      </c>
      <c r="F568" s="3"/>
      <c r="L568" s="2"/>
      <c r="M568" s="2"/>
      <c r="O568" s="93" t="str">
        <f t="shared" si="27"/>
        <v/>
      </c>
    </row>
    <row r="569" spans="1:15">
      <c r="A569" s="2"/>
      <c r="B569" s="35"/>
      <c r="C569" s="37">
        <f t="shared" si="26"/>
        <v>1900</v>
      </c>
      <c r="F569" s="3"/>
      <c r="L569" s="2"/>
      <c r="M569" s="2"/>
      <c r="O569" s="93" t="str">
        <f t="shared" si="27"/>
        <v/>
      </c>
    </row>
    <row r="570" spans="1:15">
      <c r="A570" s="2"/>
      <c r="B570" s="35"/>
      <c r="C570" s="37">
        <f t="shared" si="26"/>
        <v>1900</v>
      </c>
      <c r="F570" s="3"/>
      <c r="L570" s="2"/>
      <c r="M570" s="2"/>
      <c r="O570" s="93" t="str">
        <f t="shared" si="27"/>
        <v/>
      </c>
    </row>
    <row r="571" spans="1:15">
      <c r="A571" s="2"/>
      <c r="B571" s="35"/>
      <c r="C571" s="37">
        <f t="shared" si="26"/>
        <v>1900</v>
      </c>
      <c r="F571" s="3"/>
      <c r="L571" s="2"/>
      <c r="M571" s="2"/>
      <c r="O571" s="93" t="str">
        <f t="shared" si="27"/>
        <v/>
      </c>
    </row>
    <row r="572" spans="1:15">
      <c r="A572" s="2"/>
      <c r="B572" s="35"/>
      <c r="C572" s="37">
        <f t="shared" si="26"/>
        <v>1900</v>
      </c>
      <c r="F572" s="3"/>
      <c r="L572" s="2"/>
      <c r="M572" s="2"/>
      <c r="O572" s="93" t="str">
        <f t="shared" si="27"/>
        <v/>
      </c>
    </row>
    <row r="573" spans="1:15">
      <c r="A573" s="2"/>
      <c r="B573" s="35"/>
      <c r="C573" s="37">
        <f t="shared" si="26"/>
        <v>1900</v>
      </c>
      <c r="F573" s="3"/>
      <c r="L573" s="2"/>
      <c r="M573" s="2"/>
      <c r="O573" s="93" t="str">
        <f t="shared" si="27"/>
        <v/>
      </c>
    </row>
    <row r="574" spans="1:15">
      <c r="A574" s="2"/>
      <c r="B574" s="35"/>
      <c r="C574" s="37">
        <f t="shared" si="26"/>
        <v>1900</v>
      </c>
      <c r="F574" s="3"/>
      <c r="L574" s="2"/>
      <c r="M574" s="2"/>
      <c r="O574" s="93" t="str">
        <f t="shared" si="27"/>
        <v/>
      </c>
    </row>
    <row r="575" spans="1:15">
      <c r="A575" s="2"/>
      <c r="B575" s="35"/>
      <c r="C575" s="37">
        <f t="shared" si="26"/>
        <v>1900</v>
      </c>
      <c r="F575" s="3"/>
      <c r="L575" s="2"/>
      <c r="M575" s="2"/>
      <c r="O575" s="93" t="str">
        <f t="shared" si="27"/>
        <v/>
      </c>
    </row>
    <row r="576" spans="1:15">
      <c r="A576" s="2"/>
      <c r="B576" s="35"/>
      <c r="C576" s="37">
        <f t="shared" si="26"/>
        <v>1900</v>
      </c>
      <c r="F576" s="3"/>
      <c r="L576" s="2"/>
      <c r="M576" s="2"/>
      <c r="O576" s="93" t="str">
        <f t="shared" si="27"/>
        <v/>
      </c>
    </row>
    <row r="577" spans="1:15">
      <c r="A577" s="2"/>
      <c r="B577" s="35"/>
      <c r="C577" s="37">
        <f t="shared" si="26"/>
        <v>1900</v>
      </c>
      <c r="F577" s="3"/>
      <c r="L577" s="2"/>
      <c r="M577" s="2"/>
      <c r="O577" s="93" t="str">
        <f t="shared" si="27"/>
        <v/>
      </c>
    </row>
    <row r="578" spans="1:15">
      <c r="A578" s="2"/>
      <c r="B578" s="35"/>
      <c r="C578" s="37">
        <f t="shared" si="26"/>
        <v>1900</v>
      </c>
      <c r="F578" s="3"/>
      <c r="L578" s="2"/>
      <c r="M578" s="2"/>
      <c r="O578" s="93" t="str">
        <f t="shared" si="27"/>
        <v/>
      </c>
    </row>
    <row r="579" spans="1:15">
      <c r="A579" s="2"/>
      <c r="B579" s="35"/>
      <c r="C579" s="37">
        <f t="shared" si="26"/>
        <v>1900</v>
      </c>
      <c r="F579" s="3"/>
      <c r="L579" s="2"/>
      <c r="M579" s="2"/>
      <c r="O579" s="93" t="str">
        <f t="shared" si="27"/>
        <v/>
      </c>
    </row>
    <row r="580" spans="1:15">
      <c r="A580" s="2"/>
      <c r="B580" s="35"/>
      <c r="C580" s="37">
        <f t="shared" si="26"/>
        <v>1900</v>
      </c>
      <c r="F580" s="3"/>
      <c r="L580" s="2"/>
      <c r="M580" s="2"/>
      <c r="O580" s="93" t="str">
        <f t="shared" si="27"/>
        <v/>
      </c>
    </row>
    <row r="581" spans="1:15">
      <c r="A581" s="2"/>
      <c r="B581" s="35"/>
      <c r="C581" s="37">
        <f t="shared" si="26"/>
        <v>1900</v>
      </c>
      <c r="F581" s="3"/>
      <c r="L581" s="2"/>
      <c r="M581" s="2"/>
      <c r="O581" s="93" t="str">
        <f t="shared" si="27"/>
        <v/>
      </c>
    </row>
    <row r="582" spans="1:15">
      <c r="A582" s="2"/>
      <c r="B582" s="35"/>
      <c r="C582" s="37">
        <f t="shared" ref="C582:C645" si="28">YEAR(B582)</f>
        <v>1900</v>
      </c>
      <c r="F582" s="3"/>
      <c r="L582" s="2"/>
      <c r="M582" s="2"/>
      <c r="O582" s="93" t="str">
        <f t="shared" si="27"/>
        <v/>
      </c>
    </row>
    <row r="583" spans="1:15">
      <c r="A583" s="2"/>
      <c r="B583" s="35"/>
      <c r="C583" s="37">
        <f t="shared" si="28"/>
        <v>1900</v>
      </c>
      <c r="F583" s="3"/>
      <c r="L583" s="2"/>
      <c r="M583" s="2"/>
      <c r="O583" s="93" t="str">
        <f t="shared" si="27"/>
        <v/>
      </c>
    </row>
    <row r="584" spans="1:15">
      <c r="A584" s="2"/>
      <c r="B584" s="35"/>
      <c r="C584" s="37">
        <f t="shared" si="28"/>
        <v>1900</v>
      </c>
      <c r="F584" s="3"/>
      <c r="L584" s="2"/>
      <c r="M584" s="2"/>
      <c r="O584" s="93" t="str">
        <f t="shared" si="27"/>
        <v/>
      </c>
    </row>
    <row r="585" spans="1:15">
      <c r="A585" s="2"/>
      <c r="B585" s="35"/>
      <c r="C585" s="37">
        <f t="shared" si="28"/>
        <v>1900</v>
      </c>
      <c r="F585" s="3"/>
      <c r="L585" s="2"/>
      <c r="M585" s="2"/>
      <c r="O585" s="93" t="str">
        <f t="shared" si="27"/>
        <v/>
      </c>
    </row>
    <row r="586" spans="1:15">
      <c r="A586" s="2"/>
      <c r="B586" s="35"/>
      <c r="C586" s="37">
        <f t="shared" si="28"/>
        <v>1900</v>
      </c>
      <c r="F586" s="3"/>
      <c r="L586" s="2"/>
      <c r="M586" s="2"/>
      <c r="O586" s="93" t="str">
        <f t="shared" si="27"/>
        <v/>
      </c>
    </row>
    <row r="587" spans="1:15">
      <c r="A587" s="2"/>
      <c r="B587" s="35"/>
      <c r="C587" s="37">
        <f t="shared" si="28"/>
        <v>1900</v>
      </c>
      <c r="F587" s="3"/>
      <c r="L587" s="2"/>
      <c r="M587" s="2"/>
      <c r="O587" s="93" t="str">
        <f t="shared" si="27"/>
        <v/>
      </c>
    </row>
    <row r="588" spans="1:15">
      <c r="A588" s="2"/>
      <c r="B588" s="35"/>
      <c r="C588" s="37">
        <f t="shared" si="28"/>
        <v>1900</v>
      </c>
      <c r="F588" s="3"/>
      <c r="L588" s="2"/>
      <c r="M588" s="2"/>
      <c r="O588" s="93" t="str">
        <f t="shared" si="27"/>
        <v/>
      </c>
    </row>
    <row r="589" spans="1:15">
      <c r="A589" s="2"/>
      <c r="B589" s="35"/>
      <c r="C589" s="37">
        <f t="shared" si="28"/>
        <v>1900</v>
      </c>
      <c r="F589" s="3"/>
      <c r="L589" s="2"/>
      <c r="M589" s="2"/>
      <c r="O589" s="93" t="str">
        <f t="shared" si="27"/>
        <v/>
      </c>
    </row>
    <row r="590" spans="1:15">
      <c r="A590" s="2"/>
      <c r="B590" s="35"/>
      <c r="C590" s="37">
        <f t="shared" si="28"/>
        <v>1900</v>
      </c>
      <c r="F590" s="3"/>
      <c r="L590" s="2"/>
      <c r="M590" s="2"/>
      <c r="O590" s="93" t="str">
        <f t="shared" si="27"/>
        <v/>
      </c>
    </row>
    <row r="591" spans="1:15">
      <c r="A591" s="2"/>
      <c r="B591" s="35"/>
      <c r="C591" s="37">
        <f t="shared" si="28"/>
        <v>1900</v>
      </c>
      <c r="F591" s="3"/>
      <c r="L591" s="2"/>
      <c r="M591" s="2"/>
      <c r="O591" s="93" t="str">
        <f t="shared" si="27"/>
        <v/>
      </c>
    </row>
    <row r="592" spans="1:15">
      <c r="A592" s="2"/>
      <c r="B592" s="35"/>
      <c r="C592" s="37">
        <f t="shared" si="28"/>
        <v>1900</v>
      </c>
      <c r="F592" s="3"/>
      <c r="L592" s="2"/>
      <c r="M592" s="2"/>
      <c r="O592" s="93" t="str">
        <f t="shared" si="27"/>
        <v/>
      </c>
    </row>
    <row r="593" spans="1:15">
      <c r="A593" s="2"/>
      <c r="B593" s="35"/>
      <c r="C593" s="37">
        <f t="shared" si="28"/>
        <v>1900</v>
      </c>
      <c r="F593" s="3"/>
      <c r="L593" s="2"/>
      <c r="M593" s="2"/>
      <c r="O593" s="93" t="str">
        <f t="shared" si="27"/>
        <v/>
      </c>
    </row>
    <row r="594" spans="1:15">
      <c r="A594" s="2"/>
      <c r="B594" s="35"/>
      <c r="C594" s="37">
        <f t="shared" si="28"/>
        <v>1900</v>
      </c>
      <c r="F594" s="3"/>
      <c r="L594" s="2"/>
      <c r="M594" s="2"/>
      <c r="O594" s="93" t="str">
        <f t="shared" si="27"/>
        <v/>
      </c>
    </row>
    <row r="595" spans="1:15">
      <c r="A595" s="2"/>
      <c r="B595" s="35"/>
      <c r="C595" s="37">
        <f t="shared" si="28"/>
        <v>1900</v>
      </c>
      <c r="F595" s="3"/>
      <c r="L595" s="2"/>
      <c r="M595" s="2"/>
      <c r="O595" s="93" t="str">
        <f t="shared" si="27"/>
        <v/>
      </c>
    </row>
    <row r="596" spans="1:15">
      <c r="A596" s="2"/>
      <c r="B596" s="35"/>
      <c r="C596" s="37">
        <f t="shared" si="28"/>
        <v>1900</v>
      </c>
      <c r="F596" s="3"/>
      <c r="L596" s="2"/>
      <c r="M596" s="2"/>
      <c r="O596" s="93" t="str">
        <f t="shared" si="27"/>
        <v/>
      </c>
    </row>
    <row r="597" spans="1:15">
      <c r="A597" s="2"/>
      <c r="B597" s="35"/>
      <c r="C597" s="37">
        <f t="shared" si="28"/>
        <v>1900</v>
      </c>
      <c r="F597" s="3"/>
      <c r="L597" s="2"/>
      <c r="M597" s="2"/>
      <c r="O597" s="93" t="str">
        <f t="shared" si="27"/>
        <v/>
      </c>
    </row>
    <row r="598" spans="1:15">
      <c r="A598" s="2"/>
      <c r="B598" s="35"/>
      <c r="C598" s="37">
        <f t="shared" si="28"/>
        <v>1900</v>
      </c>
      <c r="F598" s="3"/>
      <c r="L598" s="2"/>
      <c r="M598" s="2"/>
      <c r="O598" s="93" t="str">
        <f t="shared" si="27"/>
        <v/>
      </c>
    </row>
    <row r="599" spans="1:15">
      <c r="A599" s="2"/>
      <c r="B599" s="35"/>
      <c r="C599" s="37">
        <f t="shared" si="28"/>
        <v>1900</v>
      </c>
      <c r="F599" s="3"/>
      <c r="L599" s="2"/>
      <c r="M599" s="2"/>
      <c r="O599" s="93" t="str">
        <f t="shared" si="27"/>
        <v/>
      </c>
    </row>
    <row r="600" spans="1:15">
      <c r="A600" s="2"/>
      <c r="B600" s="35"/>
      <c r="C600" s="37">
        <f t="shared" si="28"/>
        <v>1900</v>
      </c>
      <c r="F600" s="3"/>
      <c r="L600" s="2"/>
      <c r="M600" s="2"/>
      <c r="O600" s="93" t="str">
        <f t="shared" si="27"/>
        <v/>
      </c>
    </row>
    <row r="601" spans="1:15">
      <c r="A601" s="2"/>
      <c r="B601" s="35"/>
      <c r="C601" s="37">
        <f t="shared" si="28"/>
        <v>1900</v>
      </c>
      <c r="F601" s="3"/>
      <c r="L601" s="2"/>
      <c r="M601" s="2"/>
      <c r="O601" s="3"/>
    </row>
    <row r="602" spans="1:15">
      <c r="A602" s="2"/>
      <c r="B602" s="35"/>
      <c r="C602" s="37">
        <f t="shared" si="28"/>
        <v>1900</v>
      </c>
      <c r="F602" s="3"/>
      <c r="L602" s="2"/>
      <c r="M602" s="2"/>
      <c r="O602" s="3"/>
    </row>
    <row r="603" spans="1:15">
      <c r="A603" s="2"/>
      <c r="B603" s="35"/>
      <c r="C603" s="37">
        <f t="shared" si="28"/>
        <v>1900</v>
      </c>
      <c r="F603" s="3"/>
      <c r="L603" s="2"/>
      <c r="M603" s="2"/>
      <c r="O603" s="3"/>
    </row>
    <row r="604" spans="1:15">
      <c r="A604" s="2"/>
      <c r="B604" s="35"/>
      <c r="C604" s="37">
        <f t="shared" si="28"/>
        <v>1900</v>
      </c>
      <c r="F604" s="3"/>
      <c r="L604" s="2"/>
      <c r="M604" s="2"/>
      <c r="O604" s="3"/>
    </row>
    <row r="605" spans="1:15">
      <c r="A605" s="2"/>
      <c r="B605" s="35"/>
      <c r="C605" s="37">
        <f t="shared" si="28"/>
        <v>1900</v>
      </c>
      <c r="F605" s="3"/>
      <c r="L605" s="2"/>
      <c r="M605" s="2"/>
      <c r="O605" s="3"/>
    </row>
    <row r="606" spans="1:15">
      <c r="A606" s="2"/>
      <c r="B606" s="35"/>
      <c r="C606" s="37">
        <f t="shared" si="28"/>
        <v>1900</v>
      </c>
      <c r="F606" s="3"/>
      <c r="L606" s="2"/>
      <c r="M606" s="2"/>
      <c r="O606" s="3"/>
    </row>
    <row r="607" spans="1:15">
      <c r="A607" s="2"/>
      <c r="B607" s="35"/>
      <c r="C607" s="37">
        <f t="shared" si="28"/>
        <v>1900</v>
      </c>
      <c r="F607" s="3"/>
      <c r="L607" s="2"/>
      <c r="M607" s="2"/>
      <c r="O607" s="3"/>
    </row>
    <row r="608" spans="1:15">
      <c r="A608" s="2"/>
      <c r="B608" s="35"/>
      <c r="C608" s="37">
        <f t="shared" si="28"/>
        <v>1900</v>
      </c>
      <c r="F608" s="3"/>
      <c r="L608" s="2"/>
      <c r="M608" s="2"/>
      <c r="O608" s="3"/>
    </row>
    <row r="609" spans="1:15">
      <c r="A609" s="2"/>
      <c r="B609" s="35"/>
      <c r="C609" s="37">
        <f t="shared" si="28"/>
        <v>1900</v>
      </c>
      <c r="F609" s="3"/>
      <c r="L609" s="2"/>
      <c r="M609" s="2"/>
      <c r="O609" s="3"/>
    </row>
    <row r="610" spans="1:15">
      <c r="A610" s="2"/>
      <c r="B610" s="35"/>
      <c r="C610" s="37">
        <f t="shared" si="28"/>
        <v>1900</v>
      </c>
      <c r="F610" s="3"/>
      <c r="L610" s="2"/>
      <c r="M610" s="2"/>
      <c r="O610" s="3"/>
    </row>
    <row r="611" spans="1:15">
      <c r="A611" s="2"/>
      <c r="B611" s="35"/>
      <c r="C611" s="37">
        <f t="shared" si="28"/>
        <v>1900</v>
      </c>
      <c r="F611" s="3"/>
      <c r="L611" s="2"/>
      <c r="M611" s="2"/>
      <c r="O611" s="3"/>
    </row>
    <row r="612" spans="1:15">
      <c r="A612" s="2"/>
      <c r="B612" s="35"/>
      <c r="C612" s="37">
        <f t="shared" si="28"/>
        <v>1900</v>
      </c>
      <c r="F612" s="3"/>
      <c r="L612" s="2"/>
      <c r="M612" s="2"/>
      <c r="O612" s="3"/>
    </row>
    <row r="613" spans="1:15">
      <c r="A613" s="2"/>
      <c r="B613" s="35"/>
      <c r="C613" s="37">
        <f t="shared" si="28"/>
        <v>1900</v>
      </c>
      <c r="F613" s="3"/>
      <c r="L613" s="2"/>
      <c r="M613" s="2"/>
      <c r="O613" s="3"/>
    </row>
    <row r="614" spans="1:15">
      <c r="A614" s="2"/>
      <c r="B614" s="35"/>
      <c r="C614" s="37">
        <f t="shared" si="28"/>
        <v>1900</v>
      </c>
      <c r="F614" s="3"/>
      <c r="L614" s="2"/>
      <c r="M614" s="2"/>
      <c r="O614" s="3"/>
    </row>
    <row r="615" spans="1:15">
      <c r="A615" s="2"/>
      <c r="B615" s="35"/>
      <c r="C615" s="37">
        <f t="shared" si="28"/>
        <v>1900</v>
      </c>
      <c r="F615" s="3"/>
      <c r="L615" s="2"/>
      <c r="M615" s="2"/>
      <c r="O615" s="3"/>
    </row>
    <row r="616" spans="1:15">
      <c r="A616" s="2"/>
      <c r="B616" s="35"/>
      <c r="C616" s="37">
        <f t="shared" si="28"/>
        <v>1900</v>
      </c>
      <c r="F616" s="3"/>
      <c r="L616" s="2"/>
      <c r="M616" s="2"/>
      <c r="O616" s="3"/>
    </row>
    <row r="617" spans="1:15">
      <c r="A617" s="2"/>
      <c r="B617" s="35"/>
      <c r="C617" s="37">
        <f t="shared" si="28"/>
        <v>1900</v>
      </c>
      <c r="F617" s="3"/>
      <c r="L617" s="2"/>
      <c r="M617" s="2"/>
      <c r="O617" s="3"/>
    </row>
    <row r="618" spans="1:15">
      <c r="A618" s="2"/>
      <c r="B618" s="35"/>
      <c r="C618" s="37">
        <f t="shared" si="28"/>
        <v>1900</v>
      </c>
      <c r="F618" s="3"/>
      <c r="L618" s="2"/>
      <c r="M618" s="2"/>
      <c r="O618" s="3"/>
    </row>
    <row r="619" spans="1:15">
      <c r="A619" s="2"/>
      <c r="B619" s="35"/>
      <c r="C619" s="37">
        <f t="shared" si="28"/>
        <v>1900</v>
      </c>
      <c r="F619" s="3"/>
      <c r="L619" s="2"/>
      <c r="M619" s="2"/>
      <c r="O619" s="3"/>
    </row>
    <row r="620" spans="1:15">
      <c r="A620" s="2"/>
      <c r="B620" s="35"/>
      <c r="C620" s="37">
        <f t="shared" si="28"/>
        <v>1900</v>
      </c>
      <c r="F620" s="3"/>
      <c r="L620" s="2"/>
      <c r="M620" s="2"/>
      <c r="O620" s="3"/>
    </row>
    <row r="621" spans="1:15">
      <c r="A621" s="2"/>
      <c r="B621" s="35"/>
      <c r="C621" s="37">
        <f t="shared" si="28"/>
        <v>1900</v>
      </c>
      <c r="F621" s="3"/>
      <c r="L621" s="2"/>
      <c r="M621" s="2"/>
      <c r="O621" s="3"/>
    </row>
    <row r="622" spans="1:15">
      <c r="A622" s="2"/>
      <c r="B622" s="35"/>
      <c r="C622" s="37">
        <f t="shared" si="28"/>
        <v>1900</v>
      </c>
      <c r="F622" s="3"/>
      <c r="L622" s="2"/>
      <c r="M622" s="2"/>
      <c r="O622" s="3"/>
    </row>
    <row r="623" spans="1:15">
      <c r="A623" s="2"/>
      <c r="B623" s="35"/>
      <c r="C623" s="37">
        <f t="shared" si="28"/>
        <v>1900</v>
      </c>
      <c r="F623" s="3"/>
      <c r="L623" s="2"/>
      <c r="M623" s="2"/>
      <c r="O623" s="3"/>
    </row>
    <row r="624" spans="1:15">
      <c r="A624" s="2"/>
      <c r="B624" s="35"/>
      <c r="C624" s="37">
        <f t="shared" si="28"/>
        <v>1900</v>
      </c>
      <c r="F624" s="3"/>
      <c r="L624" s="2"/>
      <c r="M624" s="2"/>
      <c r="O624" s="3"/>
    </row>
    <row r="625" spans="1:15">
      <c r="A625" s="2"/>
      <c r="B625" s="35"/>
      <c r="C625" s="37">
        <f t="shared" si="28"/>
        <v>1900</v>
      </c>
      <c r="F625" s="3"/>
      <c r="L625" s="2"/>
      <c r="M625" s="2"/>
      <c r="O625" s="3"/>
    </row>
    <row r="626" spans="1:15">
      <c r="A626" s="2"/>
      <c r="B626" s="35"/>
      <c r="C626" s="37">
        <f t="shared" si="28"/>
        <v>1900</v>
      </c>
      <c r="F626" s="3"/>
      <c r="L626" s="2"/>
      <c r="M626" s="2"/>
      <c r="O626" s="3"/>
    </row>
    <row r="627" spans="1:15">
      <c r="A627" s="2"/>
      <c r="B627" s="35"/>
      <c r="C627" s="37">
        <f t="shared" si="28"/>
        <v>1900</v>
      </c>
      <c r="F627" s="3"/>
      <c r="L627" s="2"/>
      <c r="M627" s="2"/>
      <c r="O627" s="3"/>
    </row>
    <row r="628" spans="1:15">
      <c r="A628" s="2"/>
      <c r="B628" s="35"/>
      <c r="C628" s="37">
        <f t="shared" si="28"/>
        <v>1900</v>
      </c>
      <c r="F628" s="3"/>
      <c r="L628" s="2"/>
      <c r="M628" s="2"/>
      <c r="O628" s="3"/>
    </row>
    <row r="629" spans="1:15">
      <c r="A629" s="2"/>
      <c r="B629" s="35"/>
      <c r="C629" s="37">
        <f t="shared" si="28"/>
        <v>1900</v>
      </c>
      <c r="F629" s="3"/>
      <c r="L629" s="2"/>
      <c r="M629" s="2"/>
      <c r="O629" s="3"/>
    </row>
    <row r="630" spans="1:15">
      <c r="A630" s="2"/>
      <c r="B630" s="35"/>
      <c r="C630" s="37">
        <f t="shared" si="28"/>
        <v>1900</v>
      </c>
      <c r="F630" s="3"/>
      <c r="L630" s="2"/>
      <c r="M630" s="2"/>
      <c r="O630" s="3"/>
    </row>
    <row r="631" spans="1:15">
      <c r="A631" s="2"/>
      <c r="B631" s="35"/>
      <c r="C631" s="37">
        <f t="shared" si="28"/>
        <v>1900</v>
      </c>
      <c r="F631" s="3"/>
      <c r="L631" s="2"/>
      <c r="M631" s="2"/>
      <c r="O631" s="3"/>
    </row>
    <row r="632" spans="1:15">
      <c r="A632" s="2"/>
      <c r="B632" s="35"/>
      <c r="C632" s="37">
        <f t="shared" si="28"/>
        <v>1900</v>
      </c>
      <c r="F632" s="3"/>
      <c r="L632" s="2"/>
      <c r="M632" s="2"/>
      <c r="O632" s="3"/>
    </row>
    <row r="633" spans="1:15">
      <c r="A633" s="2"/>
      <c r="B633" s="35"/>
      <c r="C633" s="37">
        <f t="shared" si="28"/>
        <v>1900</v>
      </c>
      <c r="F633" s="3"/>
      <c r="L633" s="2"/>
      <c r="M633" s="2"/>
      <c r="O633" s="3"/>
    </row>
    <row r="634" spans="1:15">
      <c r="A634" s="2"/>
      <c r="B634" s="35"/>
      <c r="C634" s="37">
        <f t="shared" si="28"/>
        <v>1900</v>
      </c>
      <c r="F634" s="3"/>
      <c r="L634" s="2"/>
      <c r="M634" s="2"/>
      <c r="O634" s="3"/>
    </row>
    <row r="635" spans="1:15">
      <c r="A635" s="2"/>
      <c r="B635" s="35"/>
      <c r="C635" s="37">
        <f t="shared" si="28"/>
        <v>1900</v>
      </c>
      <c r="F635" s="3"/>
      <c r="L635" s="2"/>
      <c r="M635" s="2"/>
      <c r="O635" s="3"/>
    </row>
    <row r="636" spans="1:15">
      <c r="A636" s="2"/>
      <c r="B636" s="35"/>
      <c r="C636" s="37">
        <f t="shared" si="28"/>
        <v>1900</v>
      </c>
      <c r="F636" s="3"/>
      <c r="L636" s="2"/>
      <c r="M636" s="2"/>
      <c r="O636" s="3"/>
    </row>
    <row r="637" spans="1:15">
      <c r="A637" s="2"/>
      <c r="B637" s="35"/>
      <c r="C637" s="37">
        <f t="shared" si="28"/>
        <v>1900</v>
      </c>
      <c r="F637" s="3"/>
      <c r="L637" s="2"/>
      <c r="M637" s="2"/>
      <c r="O637" s="3"/>
    </row>
    <row r="638" spans="1:15">
      <c r="A638" s="2"/>
      <c r="B638" s="35"/>
      <c r="C638" s="37">
        <f t="shared" si="28"/>
        <v>1900</v>
      </c>
      <c r="F638" s="3"/>
      <c r="L638" s="2"/>
      <c r="M638" s="2"/>
      <c r="O638" s="3"/>
    </row>
    <row r="639" spans="1:15">
      <c r="A639" s="2"/>
      <c r="B639" s="35"/>
      <c r="C639" s="37">
        <f t="shared" si="28"/>
        <v>1900</v>
      </c>
      <c r="F639" s="3"/>
      <c r="L639" s="2"/>
      <c r="M639" s="2"/>
      <c r="O639" s="3"/>
    </row>
    <row r="640" spans="1:15">
      <c r="A640" s="2"/>
      <c r="B640" s="35"/>
      <c r="C640" s="37">
        <f t="shared" si="28"/>
        <v>1900</v>
      </c>
      <c r="F640" s="3"/>
      <c r="L640" s="2"/>
      <c r="M640" s="2"/>
      <c r="O640" s="3"/>
    </row>
    <row r="641" spans="1:15">
      <c r="A641" s="2"/>
      <c r="B641" s="35"/>
      <c r="C641" s="37">
        <f t="shared" si="28"/>
        <v>1900</v>
      </c>
      <c r="F641" s="3"/>
      <c r="L641" s="2"/>
      <c r="M641" s="2"/>
      <c r="O641" s="3"/>
    </row>
    <row r="642" spans="1:15">
      <c r="A642" s="2"/>
      <c r="B642" s="35"/>
      <c r="C642" s="37">
        <f t="shared" si="28"/>
        <v>1900</v>
      </c>
      <c r="F642" s="3"/>
      <c r="L642" s="2"/>
      <c r="M642" s="2"/>
      <c r="O642" s="3"/>
    </row>
    <row r="643" spans="1:15">
      <c r="A643" s="2"/>
      <c r="B643" s="35"/>
      <c r="C643" s="37">
        <f t="shared" si="28"/>
        <v>1900</v>
      </c>
      <c r="F643" s="3"/>
      <c r="L643" s="2"/>
      <c r="M643" s="2"/>
      <c r="O643" s="3"/>
    </row>
    <row r="644" spans="1:15">
      <c r="A644" s="2"/>
      <c r="B644" s="35"/>
      <c r="C644" s="37">
        <f t="shared" si="28"/>
        <v>1900</v>
      </c>
      <c r="F644" s="3"/>
      <c r="L644" s="2"/>
      <c r="M644" s="2"/>
      <c r="O644" s="3"/>
    </row>
    <row r="645" spans="1:15">
      <c r="A645" s="2"/>
      <c r="B645" s="35"/>
      <c r="C645" s="37">
        <f t="shared" si="28"/>
        <v>1900</v>
      </c>
      <c r="F645" s="3"/>
      <c r="L645" s="2"/>
      <c r="M645" s="2"/>
      <c r="O645" s="3"/>
    </row>
    <row r="646" spans="1:15">
      <c r="A646" s="2"/>
      <c r="B646" s="35"/>
      <c r="C646" s="37">
        <f t="shared" ref="C646:C709" si="29">YEAR(B646)</f>
        <v>1900</v>
      </c>
      <c r="F646" s="3"/>
      <c r="L646" s="2"/>
      <c r="M646" s="2"/>
      <c r="O646" s="3"/>
    </row>
    <row r="647" spans="1:15">
      <c r="A647" s="2"/>
      <c r="B647" s="35"/>
      <c r="C647" s="37">
        <f t="shared" si="29"/>
        <v>1900</v>
      </c>
      <c r="F647" s="3"/>
      <c r="L647" s="2"/>
      <c r="M647" s="2"/>
      <c r="O647" s="3"/>
    </row>
    <row r="648" spans="1:15">
      <c r="A648" s="2"/>
      <c r="B648" s="35"/>
      <c r="C648" s="37">
        <f t="shared" si="29"/>
        <v>1900</v>
      </c>
      <c r="F648" s="3"/>
      <c r="L648" s="2"/>
      <c r="M648" s="2"/>
      <c r="O648" s="3"/>
    </row>
    <row r="649" spans="1:15">
      <c r="A649" s="2"/>
      <c r="B649" s="35"/>
      <c r="C649" s="37">
        <f t="shared" si="29"/>
        <v>1900</v>
      </c>
      <c r="F649" s="3"/>
      <c r="L649" s="2"/>
      <c r="M649" s="2"/>
      <c r="O649" s="3"/>
    </row>
    <row r="650" spans="1:15">
      <c r="A650" s="2"/>
      <c r="B650" s="35"/>
      <c r="C650" s="37">
        <f t="shared" si="29"/>
        <v>1900</v>
      </c>
      <c r="F650" s="3"/>
      <c r="L650" s="2"/>
      <c r="M650" s="2"/>
      <c r="O650" s="3"/>
    </row>
    <row r="651" spans="1:15">
      <c r="A651" s="2"/>
      <c r="B651" s="35"/>
      <c r="C651" s="37">
        <f t="shared" si="29"/>
        <v>1900</v>
      </c>
      <c r="F651" s="3"/>
      <c r="L651" s="2"/>
      <c r="M651" s="2"/>
      <c r="O651" s="3"/>
    </row>
    <row r="652" spans="1:15">
      <c r="A652" s="2"/>
      <c r="B652" s="35"/>
      <c r="C652" s="37">
        <f t="shared" si="29"/>
        <v>1900</v>
      </c>
      <c r="F652" s="3"/>
      <c r="L652" s="2"/>
      <c r="M652" s="2"/>
      <c r="O652" s="3"/>
    </row>
    <row r="653" spans="1:15">
      <c r="A653" s="2"/>
      <c r="B653" s="35"/>
      <c r="C653" s="37">
        <f t="shared" si="29"/>
        <v>1900</v>
      </c>
      <c r="F653" s="3"/>
      <c r="L653" s="2"/>
      <c r="M653" s="2"/>
      <c r="O653" s="3"/>
    </row>
    <row r="654" spans="1:15">
      <c r="A654" s="2"/>
      <c r="B654" s="35"/>
      <c r="C654" s="37">
        <f t="shared" si="29"/>
        <v>1900</v>
      </c>
      <c r="F654" s="3"/>
      <c r="L654" s="2"/>
      <c r="M654" s="2"/>
      <c r="O654" s="3"/>
    </row>
    <row r="655" spans="1:15">
      <c r="A655" s="2"/>
      <c r="B655" s="35"/>
      <c r="C655" s="37">
        <f t="shared" si="29"/>
        <v>1900</v>
      </c>
      <c r="F655" s="3"/>
      <c r="L655" s="2"/>
      <c r="M655" s="2"/>
      <c r="O655" s="3"/>
    </row>
    <row r="656" spans="1:15">
      <c r="A656" s="2"/>
      <c r="B656" s="35"/>
      <c r="C656" s="37">
        <f t="shared" si="29"/>
        <v>1900</v>
      </c>
      <c r="F656" s="3"/>
      <c r="L656" s="2"/>
      <c r="M656" s="2"/>
      <c r="O656" s="3"/>
    </row>
    <row r="657" spans="1:15">
      <c r="A657" s="2"/>
      <c r="B657" s="35"/>
      <c r="C657" s="37">
        <f t="shared" si="29"/>
        <v>1900</v>
      </c>
      <c r="F657" s="3"/>
      <c r="L657" s="2"/>
      <c r="M657" s="2"/>
      <c r="O657" s="3"/>
    </row>
    <row r="658" spans="1:15">
      <c r="A658" s="2"/>
      <c r="B658" s="35"/>
      <c r="C658" s="37">
        <f t="shared" si="29"/>
        <v>1900</v>
      </c>
      <c r="F658" s="3"/>
      <c r="L658" s="2"/>
      <c r="M658" s="2"/>
      <c r="O658" s="3"/>
    </row>
    <row r="659" spans="1:15">
      <c r="A659" s="2"/>
      <c r="B659" s="35"/>
      <c r="C659" s="37">
        <f t="shared" si="29"/>
        <v>1900</v>
      </c>
      <c r="F659" s="3"/>
      <c r="L659" s="2"/>
      <c r="M659" s="2"/>
      <c r="O659" s="3"/>
    </row>
    <row r="660" spans="1:15">
      <c r="A660" s="2"/>
      <c r="B660" s="35"/>
      <c r="C660" s="37">
        <f t="shared" si="29"/>
        <v>1900</v>
      </c>
      <c r="F660" s="3"/>
      <c r="L660" s="2"/>
      <c r="M660" s="2"/>
      <c r="O660" s="3"/>
    </row>
    <row r="661" spans="1:15">
      <c r="A661" s="2"/>
      <c r="B661" s="35"/>
      <c r="C661" s="37">
        <f t="shared" si="29"/>
        <v>1900</v>
      </c>
      <c r="F661" s="3"/>
      <c r="L661" s="2"/>
      <c r="M661" s="2"/>
      <c r="O661" s="3"/>
    </row>
    <row r="662" spans="1:15">
      <c r="A662" s="2"/>
      <c r="B662" s="35"/>
      <c r="C662" s="37">
        <f t="shared" si="29"/>
        <v>1900</v>
      </c>
      <c r="F662" s="3"/>
      <c r="L662" s="2"/>
      <c r="M662" s="2"/>
      <c r="O662" s="3"/>
    </row>
    <row r="663" spans="1:15">
      <c r="A663" s="2"/>
      <c r="B663" s="35"/>
      <c r="C663" s="37">
        <f t="shared" si="29"/>
        <v>1900</v>
      </c>
      <c r="F663" s="3"/>
      <c r="L663" s="2"/>
      <c r="M663" s="2"/>
      <c r="O663" s="3"/>
    </row>
    <row r="664" spans="1:15">
      <c r="A664" s="2"/>
      <c r="B664" s="35"/>
      <c r="C664" s="37">
        <f t="shared" si="29"/>
        <v>1900</v>
      </c>
      <c r="F664" s="3"/>
      <c r="L664" s="2"/>
      <c r="M664" s="2"/>
      <c r="O664" s="3"/>
    </row>
    <row r="665" spans="1:15">
      <c r="A665" s="2"/>
      <c r="B665" s="35"/>
      <c r="C665" s="37">
        <f t="shared" si="29"/>
        <v>1900</v>
      </c>
      <c r="F665" s="3"/>
      <c r="L665" s="2"/>
      <c r="M665" s="2"/>
      <c r="O665" s="3"/>
    </row>
    <row r="666" spans="1:15">
      <c r="A666" s="2"/>
      <c r="B666" s="35"/>
      <c r="C666" s="37">
        <f t="shared" si="29"/>
        <v>1900</v>
      </c>
      <c r="F666" s="3"/>
      <c r="L666" s="2"/>
      <c r="M666" s="2"/>
      <c r="O666" s="3"/>
    </row>
    <row r="667" spans="1:15">
      <c r="A667" s="2"/>
      <c r="B667" s="35"/>
      <c r="C667" s="37">
        <f t="shared" si="29"/>
        <v>1900</v>
      </c>
      <c r="F667" s="3"/>
      <c r="L667" s="2"/>
      <c r="M667" s="2"/>
      <c r="O667" s="3"/>
    </row>
    <row r="668" spans="1:15">
      <c r="A668" s="2"/>
      <c r="B668" s="35"/>
      <c r="C668" s="37">
        <f t="shared" si="29"/>
        <v>1900</v>
      </c>
      <c r="F668" s="3"/>
      <c r="L668" s="2"/>
      <c r="M668" s="2"/>
      <c r="O668" s="3"/>
    </row>
    <row r="669" spans="1:15">
      <c r="A669" s="2"/>
      <c r="B669" s="35"/>
      <c r="C669" s="37">
        <f t="shared" si="29"/>
        <v>1900</v>
      </c>
      <c r="F669" s="3"/>
      <c r="L669" s="2"/>
      <c r="M669" s="2"/>
      <c r="O669" s="3"/>
    </row>
    <row r="670" spans="1:15">
      <c r="A670" s="2"/>
      <c r="B670" s="35"/>
      <c r="C670" s="37">
        <f t="shared" si="29"/>
        <v>1900</v>
      </c>
      <c r="F670" s="3"/>
      <c r="L670" s="2"/>
      <c r="M670" s="2"/>
      <c r="O670" s="3"/>
    </row>
    <row r="671" spans="1:15">
      <c r="A671" s="2"/>
      <c r="B671" s="35"/>
      <c r="C671" s="37">
        <f t="shared" si="29"/>
        <v>1900</v>
      </c>
      <c r="F671" s="3"/>
      <c r="L671" s="2"/>
      <c r="M671" s="2"/>
      <c r="O671" s="3"/>
    </row>
    <row r="672" spans="1:15">
      <c r="A672" s="2"/>
      <c r="B672" s="35"/>
      <c r="C672" s="37">
        <f t="shared" si="29"/>
        <v>1900</v>
      </c>
      <c r="F672" s="3"/>
      <c r="L672" s="2"/>
      <c r="M672" s="2"/>
      <c r="O672" s="3"/>
    </row>
    <row r="673" spans="1:15">
      <c r="A673" s="2"/>
      <c r="B673" s="35"/>
      <c r="C673" s="37">
        <f t="shared" si="29"/>
        <v>1900</v>
      </c>
      <c r="F673" s="3"/>
      <c r="L673" s="2"/>
      <c r="M673" s="2"/>
      <c r="O673" s="3"/>
    </row>
    <row r="674" spans="1:15">
      <c r="A674" s="2"/>
      <c r="B674" s="35"/>
      <c r="C674" s="37">
        <f t="shared" si="29"/>
        <v>1900</v>
      </c>
      <c r="F674" s="3"/>
      <c r="L674" s="2"/>
      <c r="M674" s="2"/>
      <c r="O674" s="3"/>
    </row>
    <row r="675" spans="1:15">
      <c r="A675" s="2"/>
      <c r="B675" s="35"/>
      <c r="C675" s="37">
        <f t="shared" si="29"/>
        <v>1900</v>
      </c>
      <c r="F675" s="3"/>
      <c r="L675" s="2"/>
      <c r="M675" s="2"/>
      <c r="O675" s="3"/>
    </row>
    <row r="676" spans="1:15">
      <c r="A676" s="2"/>
      <c r="B676" s="35"/>
      <c r="C676" s="37">
        <f t="shared" si="29"/>
        <v>1900</v>
      </c>
      <c r="F676" s="3"/>
      <c r="L676" s="2"/>
      <c r="M676" s="2"/>
      <c r="O676" s="3"/>
    </row>
    <row r="677" spans="1:15">
      <c r="A677" s="2"/>
      <c r="B677" s="35"/>
      <c r="C677" s="37">
        <f t="shared" si="29"/>
        <v>1900</v>
      </c>
      <c r="F677" s="3"/>
      <c r="L677" s="2"/>
      <c r="M677" s="2"/>
      <c r="O677" s="3"/>
    </row>
    <row r="678" spans="1:15">
      <c r="A678" s="2"/>
      <c r="B678" s="35"/>
      <c r="C678" s="37">
        <f t="shared" si="29"/>
        <v>1900</v>
      </c>
      <c r="F678" s="3"/>
      <c r="L678" s="2"/>
      <c r="M678" s="2"/>
      <c r="O678" s="3"/>
    </row>
    <row r="679" spans="1:15">
      <c r="A679" s="2"/>
      <c r="B679" s="35"/>
      <c r="C679" s="37">
        <f t="shared" si="29"/>
        <v>1900</v>
      </c>
      <c r="F679" s="3"/>
      <c r="L679" s="2"/>
      <c r="M679" s="2"/>
      <c r="O679" s="3"/>
    </row>
    <row r="680" spans="1:15">
      <c r="A680" s="2"/>
      <c r="B680" s="35"/>
      <c r="C680" s="37">
        <f t="shared" si="29"/>
        <v>1900</v>
      </c>
      <c r="F680" s="3"/>
      <c r="L680" s="2"/>
      <c r="M680" s="2"/>
      <c r="O680" s="3"/>
    </row>
    <row r="681" spans="1:15">
      <c r="A681" s="2"/>
      <c r="B681" s="35"/>
      <c r="C681" s="37">
        <f t="shared" si="29"/>
        <v>1900</v>
      </c>
      <c r="F681" s="3"/>
      <c r="L681" s="2"/>
      <c r="M681" s="2"/>
      <c r="O681" s="3"/>
    </row>
    <row r="682" spans="1:15">
      <c r="A682" s="2"/>
      <c r="B682" s="35"/>
      <c r="C682" s="37">
        <f t="shared" si="29"/>
        <v>1900</v>
      </c>
      <c r="F682" s="3"/>
      <c r="L682" s="2"/>
      <c r="M682" s="2"/>
      <c r="O682" s="3"/>
    </row>
    <row r="683" spans="1:15">
      <c r="A683" s="2"/>
      <c r="B683" s="35"/>
      <c r="C683" s="37">
        <f t="shared" si="29"/>
        <v>1900</v>
      </c>
      <c r="F683" s="3"/>
      <c r="L683" s="2"/>
      <c r="M683" s="2"/>
      <c r="O683" s="3"/>
    </row>
    <row r="684" spans="1:15">
      <c r="A684" s="2"/>
      <c r="B684" s="35"/>
      <c r="C684" s="37">
        <f t="shared" si="29"/>
        <v>1900</v>
      </c>
      <c r="F684" s="3"/>
      <c r="L684" s="2"/>
      <c r="M684" s="2"/>
      <c r="O684" s="3"/>
    </row>
    <row r="685" spans="1:15">
      <c r="A685" s="2"/>
      <c r="B685" s="35"/>
      <c r="C685" s="37">
        <f t="shared" si="29"/>
        <v>1900</v>
      </c>
      <c r="F685" s="3"/>
      <c r="L685" s="2"/>
      <c r="M685" s="2"/>
      <c r="O685" s="3"/>
    </row>
    <row r="686" spans="1:15">
      <c r="A686" s="2"/>
      <c r="B686" s="35"/>
      <c r="C686" s="37">
        <f t="shared" si="29"/>
        <v>1900</v>
      </c>
      <c r="F686" s="3"/>
      <c r="L686" s="2"/>
      <c r="M686" s="2"/>
      <c r="O686" s="3"/>
    </row>
    <row r="687" spans="1:15">
      <c r="A687" s="2"/>
      <c r="B687" s="35"/>
      <c r="C687" s="37">
        <f t="shared" si="29"/>
        <v>1900</v>
      </c>
      <c r="F687" s="3"/>
      <c r="L687" s="2"/>
      <c r="M687" s="2"/>
      <c r="O687" s="3"/>
    </row>
    <row r="688" spans="1:15">
      <c r="A688" s="2"/>
      <c r="B688" s="35"/>
      <c r="C688" s="37">
        <f t="shared" si="29"/>
        <v>1900</v>
      </c>
      <c r="F688" s="3"/>
      <c r="L688" s="2"/>
      <c r="M688" s="2"/>
      <c r="O688" s="3"/>
    </row>
    <row r="689" spans="1:15">
      <c r="A689" s="2"/>
      <c r="B689" s="35"/>
      <c r="C689" s="37">
        <f t="shared" si="29"/>
        <v>1900</v>
      </c>
      <c r="F689" s="3"/>
      <c r="L689" s="2"/>
      <c r="M689" s="2"/>
      <c r="O689" s="3"/>
    </row>
    <row r="690" spans="1:15">
      <c r="A690" s="2"/>
      <c r="B690" s="35"/>
      <c r="C690" s="37">
        <f t="shared" si="29"/>
        <v>1900</v>
      </c>
      <c r="F690" s="3"/>
      <c r="L690" s="2"/>
      <c r="M690" s="2"/>
      <c r="O690" s="3"/>
    </row>
    <row r="691" spans="1:15">
      <c r="A691" s="2"/>
      <c r="B691" s="35"/>
      <c r="C691" s="37">
        <f t="shared" si="29"/>
        <v>1900</v>
      </c>
      <c r="F691" s="3"/>
      <c r="L691" s="2"/>
      <c r="M691" s="2"/>
      <c r="O691" s="3"/>
    </row>
    <row r="692" spans="1:15">
      <c r="A692" s="2"/>
      <c r="B692" s="35"/>
      <c r="C692" s="37">
        <f t="shared" si="29"/>
        <v>1900</v>
      </c>
      <c r="F692" s="3"/>
      <c r="L692" s="2"/>
      <c r="M692" s="2"/>
      <c r="O692" s="3"/>
    </row>
    <row r="693" spans="1:15">
      <c r="A693" s="2"/>
      <c r="B693" s="35"/>
      <c r="C693" s="37">
        <f t="shared" si="29"/>
        <v>1900</v>
      </c>
      <c r="F693" s="3"/>
      <c r="L693" s="2"/>
      <c r="M693" s="2"/>
      <c r="O693" s="3"/>
    </row>
    <row r="694" spans="1:15">
      <c r="A694" s="2"/>
      <c r="B694" s="35"/>
      <c r="C694" s="37">
        <f t="shared" si="29"/>
        <v>1900</v>
      </c>
      <c r="F694" s="3"/>
      <c r="L694" s="2"/>
      <c r="M694" s="2"/>
      <c r="O694" s="3"/>
    </row>
    <row r="695" spans="1:15">
      <c r="A695" s="2"/>
      <c r="B695" s="35"/>
      <c r="C695" s="37">
        <f t="shared" si="29"/>
        <v>1900</v>
      </c>
      <c r="F695" s="3"/>
      <c r="L695" s="2"/>
      <c r="M695" s="2"/>
      <c r="O695" s="3"/>
    </row>
    <row r="696" spans="1:15">
      <c r="A696" s="2"/>
      <c r="B696" s="35"/>
      <c r="C696" s="37">
        <f t="shared" si="29"/>
        <v>1900</v>
      </c>
      <c r="F696" s="3"/>
      <c r="L696" s="2"/>
      <c r="M696" s="2"/>
      <c r="O696" s="3"/>
    </row>
    <row r="697" spans="1:15">
      <c r="A697" s="2"/>
      <c r="B697" s="35"/>
      <c r="C697" s="37">
        <f t="shared" si="29"/>
        <v>1900</v>
      </c>
      <c r="F697" s="3"/>
      <c r="L697" s="2"/>
      <c r="M697" s="2"/>
      <c r="O697" s="3"/>
    </row>
    <row r="698" spans="1:15">
      <c r="A698" s="2"/>
      <c r="B698" s="35"/>
      <c r="C698" s="37">
        <f t="shared" si="29"/>
        <v>1900</v>
      </c>
      <c r="F698" s="3"/>
      <c r="L698" s="2"/>
      <c r="M698" s="2"/>
      <c r="O698" s="3"/>
    </row>
    <row r="699" spans="1:15">
      <c r="A699" s="2"/>
      <c r="B699" s="35"/>
      <c r="C699" s="37">
        <f t="shared" si="29"/>
        <v>1900</v>
      </c>
      <c r="F699" s="3"/>
      <c r="L699" s="2"/>
      <c r="M699" s="2"/>
      <c r="O699" s="3"/>
    </row>
    <row r="700" spans="1:15">
      <c r="A700" s="2"/>
      <c r="B700" s="35"/>
      <c r="C700" s="37">
        <f t="shared" si="29"/>
        <v>1900</v>
      </c>
      <c r="F700" s="3"/>
      <c r="L700" s="2"/>
      <c r="M700" s="2"/>
      <c r="O700" s="3"/>
    </row>
    <row r="701" spans="1:15">
      <c r="A701" s="2"/>
      <c r="B701" s="35"/>
      <c r="C701" s="37">
        <f t="shared" si="29"/>
        <v>1900</v>
      </c>
      <c r="F701" s="3"/>
      <c r="L701" s="2"/>
      <c r="M701" s="2"/>
      <c r="O701" s="3"/>
    </row>
    <row r="702" spans="1:15">
      <c r="A702" s="2"/>
      <c r="B702" s="35"/>
      <c r="C702" s="37">
        <f t="shared" si="29"/>
        <v>1900</v>
      </c>
      <c r="F702" s="3"/>
      <c r="L702" s="2"/>
      <c r="M702" s="2"/>
      <c r="O702" s="3"/>
    </row>
    <row r="703" spans="1:15">
      <c r="A703" s="2"/>
      <c r="B703" s="35"/>
      <c r="C703" s="37">
        <f t="shared" si="29"/>
        <v>1900</v>
      </c>
      <c r="F703" s="3"/>
      <c r="L703" s="2"/>
      <c r="M703" s="2"/>
      <c r="O703" s="3"/>
    </row>
    <row r="704" spans="1:15">
      <c r="A704" s="2"/>
      <c r="B704" s="35"/>
      <c r="C704" s="37">
        <f t="shared" si="29"/>
        <v>1900</v>
      </c>
      <c r="F704" s="3"/>
      <c r="L704" s="2"/>
      <c r="M704" s="2"/>
      <c r="O704" s="3"/>
    </row>
    <row r="705" spans="1:15">
      <c r="A705" s="2"/>
      <c r="B705" s="35"/>
      <c r="C705" s="37">
        <f t="shared" si="29"/>
        <v>1900</v>
      </c>
      <c r="F705" s="3"/>
      <c r="L705" s="2"/>
      <c r="M705" s="2"/>
      <c r="O705" s="3"/>
    </row>
    <row r="706" spans="1:15">
      <c r="A706" s="2"/>
      <c r="B706" s="35"/>
      <c r="C706" s="37">
        <f t="shared" si="29"/>
        <v>1900</v>
      </c>
      <c r="F706" s="3"/>
      <c r="L706" s="2"/>
      <c r="M706" s="2"/>
      <c r="O706" s="3"/>
    </row>
    <row r="707" spans="1:15">
      <c r="A707" s="2"/>
      <c r="B707" s="35"/>
      <c r="C707" s="37">
        <f t="shared" si="29"/>
        <v>1900</v>
      </c>
      <c r="F707" s="3"/>
      <c r="L707" s="2"/>
      <c r="M707" s="2"/>
      <c r="O707" s="3"/>
    </row>
    <row r="708" spans="1:15">
      <c r="A708" s="2"/>
      <c r="B708" s="35"/>
      <c r="C708" s="37">
        <f t="shared" si="29"/>
        <v>1900</v>
      </c>
      <c r="F708" s="3"/>
      <c r="L708" s="2"/>
      <c r="M708" s="2"/>
      <c r="O708" s="3"/>
    </row>
    <row r="709" spans="1:15">
      <c r="A709" s="2"/>
      <c r="B709" s="35"/>
      <c r="C709" s="37">
        <f t="shared" si="29"/>
        <v>1900</v>
      </c>
      <c r="F709" s="3"/>
      <c r="L709" s="2"/>
      <c r="M709" s="2"/>
      <c r="O709" s="3"/>
    </row>
    <row r="710" spans="1:15">
      <c r="A710" s="2"/>
      <c r="B710" s="35"/>
      <c r="C710" s="37">
        <f t="shared" ref="C710:C773" si="30">YEAR(B710)</f>
        <v>1900</v>
      </c>
      <c r="F710" s="3"/>
      <c r="L710" s="2"/>
      <c r="M710" s="2"/>
      <c r="O710" s="3"/>
    </row>
    <row r="711" spans="1:15">
      <c r="A711" s="2"/>
      <c r="B711" s="35"/>
      <c r="C711" s="37">
        <f t="shared" si="30"/>
        <v>1900</v>
      </c>
      <c r="F711" s="3"/>
      <c r="L711" s="2"/>
      <c r="M711" s="2"/>
      <c r="O711" s="3"/>
    </row>
    <row r="712" spans="1:15">
      <c r="A712" s="2"/>
      <c r="B712" s="35"/>
      <c r="C712" s="37">
        <f t="shared" si="30"/>
        <v>1900</v>
      </c>
      <c r="F712" s="3"/>
      <c r="L712" s="2"/>
      <c r="M712" s="2"/>
      <c r="O712" s="3"/>
    </row>
    <row r="713" spans="1:15">
      <c r="A713" s="2"/>
      <c r="B713" s="35"/>
      <c r="C713" s="37">
        <f t="shared" si="30"/>
        <v>1900</v>
      </c>
      <c r="F713" s="3"/>
      <c r="L713" s="2"/>
      <c r="M713" s="2"/>
      <c r="O713" s="3"/>
    </row>
    <row r="714" spans="1:15">
      <c r="A714" s="2"/>
      <c r="B714" s="35"/>
      <c r="C714" s="37">
        <f t="shared" si="30"/>
        <v>1900</v>
      </c>
      <c r="F714" s="3"/>
      <c r="L714" s="2"/>
      <c r="M714" s="2"/>
      <c r="O714" s="3"/>
    </row>
    <row r="715" spans="1:15">
      <c r="A715" s="2"/>
      <c r="B715" s="35"/>
      <c r="C715" s="37">
        <f t="shared" si="30"/>
        <v>1900</v>
      </c>
      <c r="F715" s="3"/>
      <c r="L715" s="2"/>
      <c r="M715" s="2"/>
      <c r="O715" s="3"/>
    </row>
    <row r="716" spans="1:15">
      <c r="A716" s="2"/>
      <c r="B716" s="35"/>
      <c r="C716" s="37">
        <f t="shared" si="30"/>
        <v>1900</v>
      </c>
      <c r="F716" s="3"/>
      <c r="L716" s="2"/>
      <c r="M716" s="2"/>
      <c r="O716" s="3"/>
    </row>
    <row r="717" spans="1:15">
      <c r="A717" s="2"/>
      <c r="B717" s="35"/>
      <c r="C717" s="37">
        <f t="shared" si="30"/>
        <v>1900</v>
      </c>
      <c r="F717" s="3"/>
      <c r="L717" s="2"/>
      <c r="M717" s="2"/>
      <c r="O717" s="3"/>
    </row>
    <row r="718" spans="1:15">
      <c r="A718" s="2"/>
      <c r="B718" s="35"/>
      <c r="C718" s="37">
        <f t="shared" si="30"/>
        <v>1900</v>
      </c>
      <c r="F718" s="3"/>
      <c r="L718" s="2"/>
      <c r="M718" s="2"/>
      <c r="O718" s="3"/>
    </row>
    <row r="719" spans="1:15">
      <c r="A719" s="2"/>
      <c r="B719" s="35"/>
      <c r="C719" s="37">
        <f t="shared" si="30"/>
        <v>1900</v>
      </c>
      <c r="F719" s="3"/>
      <c r="L719" s="2"/>
      <c r="M719" s="2"/>
      <c r="O719" s="3"/>
    </row>
    <row r="720" spans="1:15">
      <c r="A720" s="2"/>
      <c r="B720" s="35"/>
      <c r="C720" s="37">
        <f t="shared" si="30"/>
        <v>1900</v>
      </c>
      <c r="F720" s="3"/>
      <c r="L720" s="2"/>
      <c r="M720" s="2"/>
      <c r="O720" s="3"/>
    </row>
    <row r="721" spans="1:15">
      <c r="A721" s="2"/>
      <c r="B721" s="35"/>
      <c r="C721" s="37">
        <f t="shared" si="30"/>
        <v>1900</v>
      </c>
      <c r="F721" s="3"/>
      <c r="L721" s="2"/>
      <c r="M721" s="2"/>
      <c r="O721" s="3"/>
    </row>
    <row r="722" spans="1:15">
      <c r="A722" s="2"/>
      <c r="B722" s="35"/>
      <c r="C722" s="37">
        <f t="shared" si="30"/>
        <v>1900</v>
      </c>
      <c r="F722" s="3"/>
      <c r="L722" s="2"/>
      <c r="M722" s="2"/>
      <c r="O722" s="3"/>
    </row>
    <row r="723" spans="1:15">
      <c r="A723" s="2"/>
      <c r="B723" s="35"/>
      <c r="C723" s="37">
        <f t="shared" si="30"/>
        <v>1900</v>
      </c>
      <c r="F723" s="3"/>
      <c r="L723" s="2"/>
      <c r="M723" s="2"/>
      <c r="O723" s="3"/>
    </row>
    <row r="724" spans="1:15">
      <c r="A724" s="2"/>
      <c r="B724" s="35"/>
      <c r="C724" s="37">
        <f t="shared" si="30"/>
        <v>1900</v>
      </c>
      <c r="F724" s="3"/>
      <c r="L724" s="2"/>
      <c r="M724" s="2"/>
      <c r="O724" s="3"/>
    </row>
    <row r="725" spans="1:15">
      <c r="A725" s="2"/>
      <c r="B725" s="35"/>
      <c r="C725" s="37">
        <f t="shared" si="30"/>
        <v>1900</v>
      </c>
      <c r="F725" s="3"/>
      <c r="L725" s="2"/>
      <c r="M725" s="2"/>
      <c r="O725" s="3"/>
    </row>
    <row r="726" spans="1:15">
      <c r="A726" s="2"/>
      <c r="B726" s="35"/>
      <c r="C726" s="37">
        <f t="shared" si="30"/>
        <v>1900</v>
      </c>
      <c r="F726" s="3"/>
      <c r="L726" s="2"/>
      <c r="M726" s="2"/>
      <c r="O726" s="3"/>
    </row>
    <row r="727" spans="1:15">
      <c r="A727" s="2"/>
      <c r="B727" s="35"/>
      <c r="C727" s="37">
        <f t="shared" si="30"/>
        <v>1900</v>
      </c>
      <c r="F727" s="3"/>
      <c r="L727" s="2"/>
      <c r="M727" s="2"/>
      <c r="O727" s="3"/>
    </row>
    <row r="728" spans="1:15">
      <c r="A728" s="2"/>
      <c r="B728" s="35"/>
      <c r="C728" s="37">
        <f t="shared" si="30"/>
        <v>1900</v>
      </c>
      <c r="F728" s="3"/>
      <c r="L728" s="2"/>
      <c r="M728" s="2"/>
      <c r="O728" s="3"/>
    </row>
    <row r="729" spans="1:15">
      <c r="A729" s="2"/>
      <c r="B729" s="35"/>
      <c r="C729" s="37">
        <f t="shared" si="30"/>
        <v>1900</v>
      </c>
      <c r="F729" s="3"/>
      <c r="L729" s="2"/>
      <c r="M729" s="2"/>
      <c r="O729" s="3"/>
    </row>
    <row r="730" spans="1:15">
      <c r="A730" s="2"/>
      <c r="B730" s="35"/>
      <c r="C730" s="37">
        <f t="shared" si="30"/>
        <v>1900</v>
      </c>
      <c r="F730" s="3"/>
      <c r="L730" s="2"/>
      <c r="M730" s="2"/>
      <c r="O730" s="3"/>
    </row>
    <row r="731" spans="1:15">
      <c r="A731" s="2"/>
      <c r="B731" s="35"/>
      <c r="C731" s="37">
        <f t="shared" si="30"/>
        <v>1900</v>
      </c>
      <c r="F731" s="3"/>
      <c r="L731" s="2"/>
      <c r="M731" s="2"/>
      <c r="O731" s="3"/>
    </row>
    <row r="732" spans="1:15">
      <c r="A732" s="2"/>
      <c r="B732" s="35"/>
      <c r="C732" s="37">
        <f t="shared" si="30"/>
        <v>1900</v>
      </c>
      <c r="F732" s="3"/>
      <c r="L732" s="2"/>
      <c r="M732" s="2"/>
      <c r="O732" s="3"/>
    </row>
    <row r="733" spans="1:15">
      <c r="A733" s="2"/>
      <c r="B733" s="35"/>
      <c r="C733" s="37">
        <f t="shared" si="30"/>
        <v>1900</v>
      </c>
      <c r="F733" s="3"/>
      <c r="L733" s="2"/>
      <c r="M733" s="2"/>
      <c r="O733" s="3"/>
    </row>
    <row r="734" spans="1:15">
      <c r="A734" s="2"/>
      <c r="B734" s="35"/>
      <c r="C734" s="37">
        <f t="shared" si="30"/>
        <v>1900</v>
      </c>
      <c r="F734" s="3"/>
      <c r="L734" s="2"/>
      <c r="M734" s="2"/>
      <c r="O734" s="3"/>
    </row>
    <row r="735" spans="1:15">
      <c r="A735" s="2"/>
      <c r="B735" s="35"/>
      <c r="C735" s="37">
        <f t="shared" si="30"/>
        <v>1900</v>
      </c>
      <c r="F735" s="3"/>
      <c r="L735" s="2"/>
      <c r="M735" s="2"/>
      <c r="O735" s="3"/>
    </row>
    <row r="736" spans="1:15">
      <c r="A736" s="2"/>
      <c r="B736" s="35"/>
      <c r="C736" s="37">
        <f t="shared" si="30"/>
        <v>1900</v>
      </c>
      <c r="F736" s="3"/>
      <c r="L736" s="2"/>
      <c r="M736" s="2"/>
      <c r="O736" s="3"/>
    </row>
    <row r="737" spans="1:15">
      <c r="A737" s="2"/>
      <c r="B737" s="35"/>
      <c r="C737" s="37">
        <f t="shared" si="30"/>
        <v>1900</v>
      </c>
      <c r="F737" s="3"/>
      <c r="L737" s="2"/>
      <c r="M737" s="2"/>
      <c r="O737" s="3"/>
    </row>
    <row r="738" spans="1:15">
      <c r="A738" s="2"/>
      <c r="B738" s="35"/>
      <c r="C738" s="37">
        <f t="shared" si="30"/>
        <v>1900</v>
      </c>
      <c r="F738" s="3"/>
      <c r="L738" s="2"/>
      <c r="M738" s="2"/>
      <c r="O738" s="3"/>
    </row>
    <row r="739" spans="1:15">
      <c r="A739" s="2"/>
      <c r="B739" s="35"/>
      <c r="C739" s="37">
        <f t="shared" si="30"/>
        <v>1900</v>
      </c>
      <c r="F739" s="3"/>
      <c r="L739" s="2"/>
      <c r="M739" s="2"/>
      <c r="O739" s="3"/>
    </row>
    <row r="740" spans="1:15">
      <c r="A740" s="2"/>
      <c r="B740" s="35"/>
      <c r="C740" s="37">
        <f t="shared" si="30"/>
        <v>1900</v>
      </c>
      <c r="F740" s="3"/>
      <c r="L740" s="2"/>
      <c r="M740" s="2"/>
      <c r="O740" s="3"/>
    </row>
    <row r="741" spans="1:15">
      <c r="A741" s="2"/>
      <c r="B741" s="35"/>
      <c r="C741" s="37">
        <f t="shared" si="30"/>
        <v>1900</v>
      </c>
      <c r="F741" s="3"/>
      <c r="L741" s="2"/>
      <c r="M741" s="2"/>
      <c r="O741" s="3"/>
    </row>
    <row r="742" spans="1:15">
      <c r="A742" s="2"/>
      <c r="B742" s="35"/>
      <c r="C742" s="37">
        <f t="shared" si="30"/>
        <v>1900</v>
      </c>
      <c r="F742" s="3"/>
      <c r="L742" s="2"/>
      <c r="M742" s="2"/>
      <c r="O742" s="3"/>
    </row>
    <row r="743" spans="1:15">
      <c r="A743" s="2"/>
      <c r="B743" s="35"/>
      <c r="C743" s="37">
        <f t="shared" si="30"/>
        <v>1900</v>
      </c>
      <c r="F743" s="3"/>
      <c r="L743" s="2"/>
      <c r="M743" s="2"/>
      <c r="O743" s="3"/>
    </row>
    <row r="744" spans="1:15">
      <c r="A744" s="2"/>
      <c r="B744" s="35"/>
      <c r="C744" s="37">
        <f t="shared" si="30"/>
        <v>1900</v>
      </c>
      <c r="F744" s="3"/>
      <c r="L744" s="2"/>
      <c r="M744" s="2"/>
      <c r="O744" s="3"/>
    </row>
    <row r="745" spans="1:15">
      <c r="A745" s="2"/>
      <c r="B745" s="35"/>
      <c r="C745" s="37">
        <f t="shared" si="30"/>
        <v>1900</v>
      </c>
      <c r="F745" s="3"/>
      <c r="L745" s="2"/>
      <c r="M745" s="2"/>
      <c r="O745" s="3"/>
    </row>
    <row r="746" spans="1:15">
      <c r="A746" s="2"/>
      <c r="B746" s="35"/>
      <c r="C746" s="37">
        <f t="shared" si="30"/>
        <v>1900</v>
      </c>
      <c r="F746" s="3"/>
      <c r="L746" s="2"/>
      <c r="M746" s="2"/>
      <c r="O746" s="3"/>
    </row>
    <row r="747" spans="1:15">
      <c r="A747" s="2"/>
      <c r="B747" s="35"/>
      <c r="C747" s="37">
        <f t="shared" si="30"/>
        <v>1900</v>
      </c>
      <c r="F747" s="3"/>
      <c r="L747" s="2"/>
      <c r="M747" s="2"/>
      <c r="O747" s="3"/>
    </row>
    <row r="748" spans="1:15">
      <c r="A748" s="2"/>
      <c r="B748" s="35"/>
      <c r="C748" s="37">
        <f t="shared" si="30"/>
        <v>1900</v>
      </c>
      <c r="F748" s="3"/>
      <c r="L748" s="2"/>
      <c r="M748" s="2"/>
      <c r="O748" s="3"/>
    </row>
    <row r="749" spans="1:15">
      <c r="A749" s="2"/>
      <c r="B749" s="35"/>
      <c r="C749" s="37">
        <f t="shared" si="30"/>
        <v>1900</v>
      </c>
      <c r="F749" s="3"/>
      <c r="L749" s="2"/>
      <c r="M749" s="2"/>
      <c r="O749" s="3"/>
    </row>
    <row r="750" spans="1:15">
      <c r="A750" s="2"/>
      <c r="B750" s="35"/>
      <c r="C750" s="37">
        <f t="shared" si="30"/>
        <v>1900</v>
      </c>
      <c r="F750" s="3"/>
      <c r="L750" s="2"/>
      <c r="M750" s="2"/>
      <c r="O750" s="3"/>
    </row>
    <row r="751" spans="1:15">
      <c r="A751" s="2"/>
      <c r="B751" s="35"/>
      <c r="C751" s="37">
        <f t="shared" si="30"/>
        <v>1900</v>
      </c>
      <c r="F751" s="3"/>
      <c r="L751" s="2"/>
      <c r="M751" s="2"/>
      <c r="O751" s="3"/>
    </row>
    <row r="752" spans="1:15">
      <c r="A752" s="2"/>
      <c r="B752" s="35"/>
      <c r="C752" s="37">
        <f t="shared" si="30"/>
        <v>1900</v>
      </c>
      <c r="F752" s="3"/>
      <c r="L752" s="2"/>
      <c r="M752" s="2"/>
      <c r="O752" s="3"/>
    </row>
    <row r="753" spans="1:15">
      <c r="A753" s="2"/>
      <c r="B753" s="35"/>
      <c r="C753" s="37">
        <f t="shared" si="30"/>
        <v>1900</v>
      </c>
      <c r="F753" s="3"/>
      <c r="L753" s="2"/>
      <c r="M753" s="2"/>
      <c r="O753" s="3"/>
    </row>
    <row r="754" spans="1:15">
      <c r="A754" s="2"/>
      <c r="B754" s="35"/>
      <c r="C754" s="37">
        <f t="shared" si="30"/>
        <v>1900</v>
      </c>
      <c r="F754" s="3"/>
      <c r="L754" s="2"/>
      <c r="M754" s="2"/>
      <c r="O754" s="3"/>
    </row>
    <row r="755" spans="1:15">
      <c r="A755" s="2"/>
      <c r="B755" s="35"/>
      <c r="C755" s="37">
        <f t="shared" si="30"/>
        <v>1900</v>
      </c>
      <c r="F755" s="3"/>
      <c r="L755" s="2"/>
      <c r="M755" s="2"/>
      <c r="O755" s="3"/>
    </row>
    <row r="756" spans="1:15">
      <c r="A756" s="2"/>
      <c r="B756" s="35"/>
      <c r="C756" s="37">
        <f t="shared" si="30"/>
        <v>1900</v>
      </c>
      <c r="F756" s="3"/>
      <c r="L756" s="2"/>
      <c r="M756" s="2"/>
      <c r="O756" s="3"/>
    </row>
    <row r="757" spans="1:15">
      <c r="A757" s="2"/>
      <c r="B757" s="35"/>
      <c r="C757" s="37">
        <f t="shared" si="30"/>
        <v>1900</v>
      </c>
      <c r="F757" s="3"/>
      <c r="L757" s="2"/>
      <c r="M757" s="2"/>
      <c r="O757" s="3"/>
    </row>
    <row r="758" spans="1:15">
      <c r="A758" s="2"/>
      <c r="B758" s="35"/>
      <c r="C758" s="37">
        <f t="shared" si="30"/>
        <v>1900</v>
      </c>
      <c r="F758" s="3"/>
      <c r="L758" s="2"/>
      <c r="M758" s="2"/>
      <c r="O758" s="3"/>
    </row>
    <row r="759" spans="1:15">
      <c r="A759" s="2"/>
      <c r="B759" s="35"/>
      <c r="C759" s="37">
        <f t="shared" si="30"/>
        <v>1900</v>
      </c>
      <c r="F759" s="3"/>
      <c r="L759" s="2"/>
      <c r="M759" s="2"/>
      <c r="O759" s="3"/>
    </row>
    <row r="760" spans="1:15">
      <c r="A760" s="2"/>
      <c r="B760" s="35"/>
      <c r="C760" s="37">
        <f t="shared" si="30"/>
        <v>1900</v>
      </c>
      <c r="F760" s="3"/>
      <c r="L760" s="2"/>
      <c r="M760" s="2"/>
      <c r="O760" s="3"/>
    </row>
    <row r="761" spans="1:15">
      <c r="A761" s="2"/>
      <c r="B761" s="35"/>
      <c r="C761" s="37">
        <f t="shared" si="30"/>
        <v>1900</v>
      </c>
      <c r="F761" s="3"/>
      <c r="L761" s="2"/>
      <c r="M761" s="2"/>
      <c r="O761" s="3"/>
    </row>
    <row r="762" spans="1:15">
      <c r="A762" s="2"/>
      <c r="B762" s="35"/>
      <c r="C762" s="37">
        <f t="shared" si="30"/>
        <v>1900</v>
      </c>
      <c r="F762" s="3"/>
      <c r="L762" s="2"/>
      <c r="M762" s="2"/>
      <c r="O762" s="3"/>
    </row>
    <row r="763" spans="1:15">
      <c r="A763" s="2"/>
      <c r="B763" s="35"/>
      <c r="C763" s="37">
        <f t="shared" si="30"/>
        <v>1900</v>
      </c>
      <c r="F763" s="3"/>
      <c r="L763" s="2"/>
      <c r="M763" s="2"/>
      <c r="O763" s="3"/>
    </row>
    <row r="764" spans="1:15">
      <c r="A764" s="2"/>
      <c r="B764" s="35"/>
      <c r="C764" s="37">
        <f t="shared" si="30"/>
        <v>1900</v>
      </c>
      <c r="F764" s="3"/>
      <c r="L764" s="2"/>
      <c r="M764" s="2"/>
      <c r="O764" s="3"/>
    </row>
    <row r="765" spans="1:15">
      <c r="A765" s="2"/>
      <c r="B765" s="35"/>
      <c r="C765" s="37">
        <f t="shared" si="30"/>
        <v>1900</v>
      </c>
      <c r="F765" s="3"/>
      <c r="L765" s="2"/>
      <c r="M765" s="2"/>
      <c r="O765" s="3"/>
    </row>
    <row r="766" spans="1:15">
      <c r="A766" s="2"/>
      <c r="B766" s="35"/>
      <c r="C766" s="37">
        <f t="shared" si="30"/>
        <v>1900</v>
      </c>
      <c r="F766" s="3"/>
      <c r="L766" s="2"/>
      <c r="M766" s="2"/>
      <c r="O766" s="3"/>
    </row>
    <row r="767" spans="1:15">
      <c r="A767" s="2"/>
      <c r="B767" s="35"/>
      <c r="C767" s="37">
        <f t="shared" si="30"/>
        <v>1900</v>
      </c>
      <c r="F767" s="3"/>
      <c r="L767" s="2"/>
      <c r="M767" s="2"/>
      <c r="O767" s="3"/>
    </row>
    <row r="768" spans="1:15">
      <c r="A768" s="2"/>
      <c r="B768" s="35"/>
      <c r="C768" s="37">
        <f t="shared" si="30"/>
        <v>1900</v>
      </c>
      <c r="F768" s="3"/>
      <c r="L768" s="2"/>
      <c r="M768" s="2"/>
      <c r="O768" s="3"/>
    </row>
    <row r="769" spans="1:15">
      <c r="A769" s="2"/>
      <c r="B769" s="35"/>
      <c r="C769" s="37">
        <f t="shared" si="30"/>
        <v>1900</v>
      </c>
      <c r="F769" s="3"/>
      <c r="L769" s="2"/>
      <c r="M769" s="2"/>
      <c r="O769" s="3"/>
    </row>
    <row r="770" spans="1:15">
      <c r="A770" s="2"/>
      <c r="B770" s="35"/>
      <c r="C770" s="37">
        <f t="shared" si="30"/>
        <v>1900</v>
      </c>
      <c r="F770" s="3"/>
      <c r="L770" s="2"/>
      <c r="M770" s="2"/>
      <c r="O770" s="3"/>
    </row>
    <row r="771" spans="1:15">
      <c r="A771" s="2"/>
      <c r="B771" s="35"/>
      <c r="C771" s="37">
        <f t="shared" si="30"/>
        <v>1900</v>
      </c>
      <c r="F771" s="3"/>
      <c r="L771" s="2"/>
      <c r="M771" s="2"/>
      <c r="O771" s="3"/>
    </row>
    <row r="772" spans="1:15">
      <c r="A772" s="2"/>
      <c r="B772" s="35"/>
      <c r="C772" s="37">
        <f t="shared" si="30"/>
        <v>1900</v>
      </c>
      <c r="F772" s="3"/>
      <c r="L772" s="2"/>
      <c r="M772" s="2"/>
      <c r="O772" s="3"/>
    </row>
    <row r="773" spans="1:15">
      <c r="A773" s="2"/>
      <c r="B773" s="35"/>
      <c r="C773" s="37">
        <f t="shared" si="30"/>
        <v>1900</v>
      </c>
      <c r="F773" s="3"/>
      <c r="L773" s="2"/>
      <c r="M773" s="2"/>
      <c r="O773" s="3"/>
    </row>
    <row r="774" spans="1:15">
      <c r="A774" s="2"/>
      <c r="B774" s="35"/>
      <c r="C774" s="37">
        <f t="shared" ref="C774:C837" si="31">YEAR(B774)</f>
        <v>1900</v>
      </c>
      <c r="F774" s="3"/>
      <c r="L774" s="2"/>
      <c r="M774" s="2"/>
      <c r="O774" s="3"/>
    </row>
    <row r="775" spans="1:15">
      <c r="A775" s="2"/>
      <c r="B775" s="35"/>
      <c r="C775" s="37">
        <f t="shared" si="31"/>
        <v>1900</v>
      </c>
      <c r="F775" s="3"/>
      <c r="L775" s="2"/>
      <c r="M775" s="2"/>
      <c r="O775" s="3"/>
    </row>
    <row r="776" spans="1:15">
      <c r="A776" s="2"/>
      <c r="B776" s="35"/>
      <c r="C776" s="37">
        <f t="shared" si="31"/>
        <v>1900</v>
      </c>
      <c r="F776" s="3"/>
      <c r="L776" s="2"/>
      <c r="M776" s="2"/>
      <c r="O776" s="3"/>
    </row>
    <row r="777" spans="1:15">
      <c r="A777" s="2"/>
      <c r="B777" s="35"/>
      <c r="C777" s="37">
        <f t="shared" si="31"/>
        <v>1900</v>
      </c>
      <c r="F777" s="3"/>
      <c r="L777" s="2"/>
      <c r="M777" s="2"/>
      <c r="O777" s="3"/>
    </row>
    <row r="778" spans="1:15">
      <c r="A778" s="2"/>
      <c r="B778" s="35"/>
      <c r="C778" s="37">
        <f t="shared" si="31"/>
        <v>1900</v>
      </c>
      <c r="F778" s="3"/>
      <c r="L778" s="2"/>
      <c r="M778" s="2"/>
      <c r="O778" s="3"/>
    </row>
    <row r="779" spans="1:15">
      <c r="A779" s="2"/>
      <c r="B779" s="35"/>
      <c r="C779" s="37">
        <f t="shared" si="31"/>
        <v>1900</v>
      </c>
      <c r="F779" s="3"/>
      <c r="L779" s="2"/>
      <c r="M779" s="2"/>
      <c r="O779" s="3"/>
    </row>
    <row r="780" spans="1:15">
      <c r="A780" s="2"/>
      <c r="B780" s="35"/>
      <c r="C780" s="37">
        <f t="shared" si="31"/>
        <v>1900</v>
      </c>
      <c r="F780" s="3"/>
      <c r="L780" s="2"/>
      <c r="M780" s="2"/>
      <c r="O780" s="3"/>
    </row>
    <row r="781" spans="1:15">
      <c r="A781" s="2"/>
      <c r="B781" s="35"/>
      <c r="C781" s="37">
        <f t="shared" si="31"/>
        <v>1900</v>
      </c>
      <c r="F781" s="3"/>
      <c r="L781" s="2"/>
      <c r="M781" s="2"/>
      <c r="O781" s="3"/>
    </row>
    <row r="782" spans="1:15">
      <c r="A782" s="2"/>
      <c r="B782" s="35"/>
      <c r="C782" s="37">
        <f t="shared" si="31"/>
        <v>1900</v>
      </c>
      <c r="F782" s="3"/>
      <c r="L782" s="2"/>
      <c r="M782" s="2"/>
      <c r="O782" s="3"/>
    </row>
    <row r="783" spans="1:15">
      <c r="A783" s="2"/>
      <c r="B783" s="35"/>
      <c r="C783" s="37">
        <f t="shared" si="31"/>
        <v>1900</v>
      </c>
      <c r="F783" s="3"/>
      <c r="L783" s="2"/>
      <c r="M783" s="2"/>
      <c r="O783" s="3"/>
    </row>
    <row r="784" spans="1:15">
      <c r="A784" s="2"/>
      <c r="B784" s="35"/>
      <c r="C784" s="37">
        <f t="shared" si="31"/>
        <v>1900</v>
      </c>
      <c r="F784" s="3"/>
      <c r="L784" s="2"/>
      <c r="M784" s="2"/>
      <c r="O784" s="3"/>
    </row>
    <row r="785" spans="1:15">
      <c r="A785" s="2"/>
      <c r="B785" s="35"/>
      <c r="C785" s="37">
        <f t="shared" si="31"/>
        <v>1900</v>
      </c>
      <c r="F785" s="3"/>
      <c r="L785" s="2"/>
      <c r="M785" s="2"/>
      <c r="O785" s="3"/>
    </row>
    <row r="786" spans="1:15">
      <c r="A786" s="2"/>
      <c r="B786" s="35"/>
      <c r="C786" s="37">
        <f t="shared" si="31"/>
        <v>1900</v>
      </c>
      <c r="F786" s="3"/>
      <c r="L786" s="2"/>
      <c r="M786" s="2"/>
      <c r="O786" s="3"/>
    </row>
    <row r="787" spans="1:15">
      <c r="A787" s="2"/>
      <c r="B787" s="35"/>
      <c r="C787" s="37">
        <f t="shared" si="31"/>
        <v>1900</v>
      </c>
      <c r="F787" s="3"/>
      <c r="L787" s="2"/>
      <c r="M787" s="2"/>
      <c r="O787" s="3"/>
    </row>
    <row r="788" spans="1:15">
      <c r="A788" s="2"/>
      <c r="B788" s="35"/>
      <c r="C788" s="37">
        <f t="shared" si="31"/>
        <v>1900</v>
      </c>
      <c r="F788" s="3"/>
      <c r="L788" s="2"/>
      <c r="M788" s="2"/>
      <c r="O788" s="3"/>
    </row>
    <row r="789" spans="1:15">
      <c r="A789" s="2"/>
      <c r="B789" s="35"/>
      <c r="C789" s="37">
        <f t="shared" si="31"/>
        <v>1900</v>
      </c>
      <c r="F789" s="3"/>
      <c r="L789" s="2"/>
      <c r="M789" s="2"/>
      <c r="O789" s="3"/>
    </row>
    <row r="790" spans="1:15">
      <c r="A790" s="2"/>
      <c r="B790" s="35"/>
      <c r="C790" s="37">
        <f t="shared" si="31"/>
        <v>1900</v>
      </c>
      <c r="F790" s="3"/>
      <c r="L790" s="2"/>
      <c r="M790" s="2"/>
      <c r="O790" s="3"/>
    </row>
    <row r="791" spans="1:15">
      <c r="A791" s="2"/>
      <c r="B791" s="35"/>
      <c r="C791" s="37">
        <f t="shared" si="31"/>
        <v>1900</v>
      </c>
      <c r="F791" s="3"/>
      <c r="L791" s="2"/>
      <c r="M791" s="2"/>
      <c r="O791" s="3"/>
    </row>
    <row r="792" spans="1:15">
      <c r="A792" s="2"/>
      <c r="B792" s="35"/>
      <c r="C792" s="37">
        <f t="shared" si="31"/>
        <v>1900</v>
      </c>
      <c r="F792" s="3"/>
      <c r="L792" s="2"/>
      <c r="M792" s="2"/>
      <c r="O792" s="3"/>
    </row>
    <row r="793" spans="1:15">
      <c r="A793" s="2"/>
      <c r="B793" s="35"/>
      <c r="C793" s="37">
        <f t="shared" si="31"/>
        <v>1900</v>
      </c>
      <c r="F793" s="3"/>
      <c r="L793" s="2"/>
      <c r="M793" s="2"/>
      <c r="O793" s="3"/>
    </row>
    <row r="794" spans="1:15">
      <c r="A794" s="2"/>
      <c r="B794" s="35"/>
      <c r="C794" s="37">
        <f t="shared" si="31"/>
        <v>1900</v>
      </c>
      <c r="F794" s="3"/>
      <c r="L794" s="2"/>
      <c r="M794" s="2"/>
      <c r="O794" s="3"/>
    </row>
    <row r="795" spans="1:15">
      <c r="A795" s="2"/>
      <c r="B795" s="35"/>
      <c r="C795" s="37">
        <f t="shared" si="31"/>
        <v>1900</v>
      </c>
      <c r="F795" s="3"/>
      <c r="L795" s="2"/>
      <c r="M795" s="2"/>
      <c r="O795" s="3"/>
    </row>
    <row r="796" spans="1:15">
      <c r="A796" s="2"/>
      <c r="B796" s="35"/>
      <c r="C796" s="37">
        <f t="shared" si="31"/>
        <v>1900</v>
      </c>
      <c r="F796" s="3"/>
      <c r="L796" s="2"/>
      <c r="M796" s="2"/>
      <c r="O796" s="3"/>
    </row>
    <row r="797" spans="1:15">
      <c r="A797" s="2"/>
      <c r="B797" s="35"/>
      <c r="C797" s="37">
        <f t="shared" si="31"/>
        <v>1900</v>
      </c>
      <c r="F797" s="3"/>
      <c r="L797" s="2"/>
      <c r="M797" s="2"/>
      <c r="O797" s="3"/>
    </row>
    <row r="798" spans="1:15">
      <c r="A798" s="2"/>
      <c r="B798" s="35"/>
      <c r="C798" s="37">
        <f t="shared" si="31"/>
        <v>1900</v>
      </c>
      <c r="F798" s="3"/>
      <c r="L798" s="2"/>
      <c r="M798" s="2"/>
      <c r="O798" s="3"/>
    </row>
    <row r="799" spans="1:15">
      <c r="A799" s="2"/>
      <c r="B799" s="35"/>
      <c r="C799" s="37">
        <f t="shared" si="31"/>
        <v>1900</v>
      </c>
      <c r="F799" s="3"/>
      <c r="L799" s="2"/>
      <c r="M799" s="2"/>
      <c r="O799" s="3"/>
    </row>
    <row r="800" spans="1:15">
      <c r="A800" s="2"/>
      <c r="B800" s="35"/>
      <c r="C800" s="37">
        <f t="shared" si="31"/>
        <v>1900</v>
      </c>
      <c r="F800" s="3"/>
      <c r="L800" s="2"/>
      <c r="M800" s="2"/>
      <c r="O800" s="3"/>
    </row>
    <row r="801" spans="1:15">
      <c r="A801" s="2"/>
      <c r="B801" s="35"/>
      <c r="C801" s="37">
        <f t="shared" si="31"/>
        <v>1900</v>
      </c>
      <c r="F801" s="3"/>
      <c r="L801" s="2"/>
      <c r="M801" s="2"/>
      <c r="O801" s="3"/>
    </row>
    <row r="802" spans="1:15">
      <c r="A802" s="2"/>
      <c r="B802" s="35"/>
      <c r="C802" s="37">
        <f t="shared" si="31"/>
        <v>1900</v>
      </c>
      <c r="F802" s="3"/>
      <c r="L802" s="2"/>
      <c r="M802" s="2"/>
      <c r="O802" s="3"/>
    </row>
    <row r="803" spans="1:15">
      <c r="A803" s="2"/>
      <c r="B803" s="35"/>
      <c r="C803" s="37">
        <f t="shared" si="31"/>
        <v>1900</v>
      </c>
      <c r="F803" s="3"/>
      <c r="L803" s="2"/>
      <c r="M803" s="2"/>
      <c r="O803" s="3"/>
    </row>
    <row r="804" spans="1:15">
      <c r="A804" s="2"/>
      <c r="B804" s="35"/>
      <c r="C804" s="37">
        <f t="shared" si="31"/>
        <v>1900</v>
      </c>
      <c r="F804" s="3"/>
      <c r="L804" s="2"/>
      <c r="M804" s="2"/>
      <c r="O804" s="3"/>
    </row>
    <row r="805" spans="1:15">
      <c r="A805" s="2"/>
      <c r="B805" s="35"/>
      <c r="C805" s="37">
        <f t="shared" si="31"/>
        <v>1900</v>
      </c>
      <c r="F805" s="3"/>
      <c r="L805" s="2"/>
      <c r="M805" s="2"/>
      <c r="O805" s="3"/>
    </row>
    <row r="806" spans="1:15">
      <c r="A806" s="2"/>
      <c r="B806" s="35"/>
      <c r="C806" s="37">
        <f t="shared" si="31"/>
        <v>1900</v>
      </c>
      <c r="F806" s="3"/>
      <c r="L806" s="2"/>
      <c r="M806" s="2"/>
      <c r="O806" s="3"/>
    </row>
    <row r="807" spans="1:15">
      <c r="A807" s="2"/>
      <c r="B807" s="35"/>
      <c r="C807" s="37">
        <f t="shared" si="31"/>
        <v>1900</v>
      </c>
      <c r="F807" s="3"/>
      <c r="L807" s="2"/>
      <c r="M807" s="2"/>
      <c r="O807" s="3"/>
    </row>
    <row r="808" spans="1:15">
      <c r="A808" s="2"/>
      <c r="B808" s="35"/>
      <c r="C808" s="37">
        <f t="shared" si="31"/>
        <v>1900</v>
      </c>
      <c r="F808" s="3"/>
      <c r="L808" s="2"/>
      <c r="M808" s="2"/>
      <c r="O808" s="3"/>
    </row>
    <row r="809" spans="1:15">
      <c r="A809" s="2"/>
      <c r="B809" s="35"/>
      <c r="C809" s="37">
        <f t="shared" si="31"/>
        <v>1900</v>
      </c>
      <c r="F809" s="3"/>
      <c r="L809" s="2"/>
      <c r="M809" s="2"/>
      <c r="O809" s="3"/>
    </row>
    <row r="810" spans="1:15">
      <c r="A810" s="2"/>
      <c r="B810" s="35"/>
      <c r="C810" s="37">
        <f t="shared" si="31"/>
        <v>1900</v>
      </c>
      <c r="F810" s="3"/>
      <c r="L810" s="2"/>
      <c r="M810" s="2"/>
      <c r="O810" s="3"/>
    </row>
    <row r="811" spans="1:15">
      <c r="A811" s="2"/>
      <c r="B811" s="35"/>
      <c r="C811" s="37">
        <f t="shared" si="31"/>
        <v>1900</v>
      </c>
      <c r="F811" s="3"/>
      <c r="L811" s="2"/>
      <c r="M811" s="2"/>
      <c r="O811" s="3"/>
    </row>
    <row r="812" spans="1:15">
      <c r="A812" s="2"/>
      <c r="B812" s="35"/>
      <c r="C812" s="37">
        <f t="shared" si="31"/>
        <v>1900</v>
      </c>
      <c r="F812" s="3"/>
      <c r="L812" s="2"/>
      <c r="M812" s="2"/>
      <c r="O812" s="3"/>
    </row>
    <row r="813" spans="1:15">
      <c r="A813" s="2"/>
      <c r="B813" s="35"/>
      <c r="C813" s="37">
        <f t="shared" si="31"/>
        <v>1900</v>
      </c>
      <c r="F813" s="3"/>
      <c r="L813" s="2"/>
      <c r="M813" s="2"/>
      <c r="O813" s="3"/>
    </row>
    <row r="814" spans="1:15">
      <c r="A814" s="2"/>
      <c r="B814" s="35"/>
      <c r="C814" s="37">
        <f t="shared" si="31"/>
        <v>1900</v>
      </c>
      <c r="F814" s="3"/>
      <c r="L814" s="2"/>
      <c r="M814" s="2"/>
      <c r="O814" s="3"/>
    </row>
    <row r="815" spans="1:15">
      <c r="A815" s="2"/>
      <c r="B815" s="35"/>
      <c r="C815" s="37">
        <f t="shared" si="31"/>
        <v>1900</v>
      </c>
      <c r="F815" s="3"/>
      <c r="L815" s="2"/>
      <c r="M815" s="2"/>
      <c r="O815" s="3"/>
    </row>
    <row r="816" spans="1:15">
      <c r="A816" s="2"/>
      <c r="B816" s="35"/>
      <c r="C816" s="37">
        <f t="shared" si="31"/>
        <v>1900</v>
      </c>
      <c r="F816" s="3"/>
      <c r="L816" s="2"/>
      <c r="M816" s="2"/>
      <c r="O816" s="3"/>
    </row>
    <row r="817" spans="1:15">
      <c r="A817" s="2"/>
      <c r="B817" s="35"/>
      <c r="C817" s="37">
        <f t="shared" si="31"/>
        <v>1900</v>
      </c>
      <c r="F817" s="3"/>
      <c r="L817" s="2"/>
      <c r="M817" s="2"/>
      <c r="O817" s="3"/>
    </row>
    <row r="818" spans="1:15">
      <c r="A818" s="2"/>
      <c r="B818" s="35"/>
      <c r="C818" s="37">
        <f t="shared" si="31"/>
        <v>1900</v>
      </c>
      <c r="F818" s="3"/>
      <c r="L818" s="2"/>
      <c r="M818" s="2"/>
      <c r="O818" s="3"/>
    </row>
    <row r="819" spans="1:15">
      <c r="A819" s="2"/>
      <c r="B819" s="35"/>
      <c r="C819" s="37">
        <f t="shared" si="31"/>
        <v>1900</v>
      </c>
      <c r="F819" s="3"/>
      <c r="L819" s="2"/>
      <c r="M819" s="2"/>
      <c r="O819" s="3"/>
    </row>
    <row r="820" spans="1:15">
      <c r="A820" s="2"/>
      <c r="B820" s="35"/>
      <c r="C820" s="37">
        <f t="shared" si="31"/>
        <v>1900</v>
      </c>
      <c r="F820" s="3"/>
      <c r="L820" s="2"/>
      <c r="M820" s="2"/>
      <c r="O820" s="3"/>
    </row>
    <row r="821" spans="1:15">
      <c r="A821" s="2"/>
      <c r="B821" s="35"/>
      <c r="C821" s="37">
        <f t="shared" si="31"/>
        <v>1900</v>
      </c>
      <c r="F821" s="3"/>
      <c r="L821" s="2"/>
      <c r="M821" s="2"/>
      <c r="O821" s="3"/>
    </row>
    <row r="822" spans="1:15">
      <c r="A822" s="2"/>
      <c r="B822" s="35"/>
      <c r="C822" s="37">
        <f t="shared" si="31"/>
        <v>1900</v>
      </c>
      <c r="F822" s="3"/>
      <c r="L822" s="2"/>
      <c r="M822" s="2"/>
      <c r="O822" s="3"/>
    </row>
    <row r="823" spans="1:15">
      <c r="A823" s="2"/>
      <c r="B823" s="35"/>
      <c r="C823" s="37">
        <f t="shared" si="31"/>
        <v>1900</v>
      </c>
      <c r="F823" s="3"/>
      <c r="L823" s="2"/>
      <c r="M823" s="2"/>
      <c r="O823" s="3"/>
    </row>
    <row r="824" spans="1:15">
      <c r="A824" s="2"/>
      <c r="B824" s="35"/>
      <c r="C824" s="37">
        <f t="shared" si="31"/>
        <v>1900</v>
      </c>
      <c r="F824" s="3"/>
      <c r="L824" s="2"/>
      <c r="M824" s="2"/>
      <c r="O824" s="3"/>
    </row>
    <row r="825" spans="1:15">
      <c r="A825" s="2"/>
      <c r="B825" s="35"/>
      <c r="C825" s="37">
        <f t="shared" si="31"/>
        <v>1900</v>
      </c>
      <c r="F825" s="3"/>
      <c r="L825" s="2"/>
      <c r="M825" s="2"/>
      <c r="O825" s="3"/>
    </row>
    <row r="826" spans="1:15">
      <c r="A826" s="2"/>
      <c r="B826" s="35"/>
      <c r="C826" s="37">
        <f t="shared" si="31"/>
        <v>1900</v>
      </c>
      <c r="F826" s="3"/>
      <c r="L826" s="2"/>
      <c r="M826" s="2"/>
      <c r="O826" s="3"/>
    </row>
    <row r="827" spans="1:15">
      <c r="A827" s="2"/>
      <c r="B827" s="35"/>
      <c r="C827" s="37">
        <f t="shared" si="31"/>
        <v>1900</v>
      </c>
      <c r="F827" s="3"/>
      <c r="L827" s="2"/>
      <c r="M827" s="2"/>
      <c r="O827" s="3"/>
    </row>
    <row r="828" spans="1:15">
      <c r="A828" s="2"/>
      <c r="B828" s="35"/>
      <c r="C828" s="37">
        <f t="shared" si="31"/>
        <v>1900</v>
      </c>
      <c r="F828" s="3"/>
      <c r="L828" s="2"/>
      <c r="M828" s="2"/>
      <c r="O828" s="3"/>
    </row>
    <row r="829" spans="1:15">
      <c r="A829" s="2"/>
      <c r="B829" s="35"/>
      <c r="C829" s="37">
        <f t="shared" si="31"/>
        <v>1900</v>
      </c>
      <c r="F829" s="3"/>
      <c r="L829" s="2"/>
      <c r="M829" s="2"/>
      <c r="O829" s="3"/>
    </row>
    <row r="830" spans="1:15">
      <c r="A830" s="2"/>
      <c r="B830" s="35"/>
      <c r="C830" s="37">
        <f t="shared" si="31"/>
        <v>1900</v>
      </c>
      <c r="F830" s="3"/>
      <c r="L830" s="2"/>
      <c r="M830" s="2"/>
      <c r="O830" s="3"/>
    </row>
    <row r="831" spans="1:15">
      <c r="A831" s="2"/>
      <c r="B831" s="35"/>
      <c r="C831" s="37">
        <f t="shared" si="31"/>
        <v>1900</v>
      </c>
      <c r="F831" s="3"/>
      <c r="L831" s="2"/>
      <c r="M831" s="2"/>
      <c r="O831" s="3"/>
    </row>
    <row r="832" spans="1:15">
      <c r="A832" s="2"/>
      <c r="B832" s="35"/>
      <c r="C832" s="37">
        <f t="shared" si="31"/>
        <v>1900</v>
      </c>
      <c r="F832" s="3"/>
      <c r="L832" s="2"/>
      <c r="M832" s="2"/>
      <c r="O832" s="3"/>
    </row>
    <row r="833" spans="1:15">
      <c r="A833" s="2"/>
      <c r="B833" s="35"/>
      <c r="C833" s="37">
        <f t="shared" si="31"/>
        <v>1900</v>
      </c>
      <c r="F833" s="3"/>
      <c r="L833" s="2"/>
      <c r="M833" s="2"/>
      <c r="O833" s="3"/>
    </row>
    <row r="834" spans="1:15">
      <c r="A834" s="2"/>
      <c r="B834" s="35"/>
      <c r="C834" s="37">
        <f t="shared" si="31"/>
        <v>1900</v>
      </c>
      <c r="F834" s="3"/>
      <c r="L834" s="2"/>
      <c r="M834" s="2"/>
      <c r="O834" s="3"/>
    </row>
    <row r="835" spans="1:15">
      <c r="A835" s="2"/>
      <c r="B835" s="35"/>
      <c r="C835" s="37">
        <f t="shared" si="31"/>
        <v>1900</v>
      </c>
      <c r="F835" s="3"/>
      <c r="L835" s="2"/>
      <c r="M835" s="2"/>
      <c r="O835" s="3"/>
    </row>
    <row r="836" spans="1:15">
      <c r="A836" s="2"/>
      <c r="B836" s="35"/>
      <c r="C836" s="37">
        <f t="shared" si="31"/>
        <v>1900</v>
      </c>
      <c r="F836" s="3"/>
      <c r="L836" s="2"/>
      <c r="M836" s="2"/>
      <c r="O836" s="3"/>
    </row>
    <row r="837" spans="1:15">
      <c r="A837" s="2"/>
      <c r="B837" s="35"/>
      <c r="C837" s="37">
        <f t="shared" si="31"/>
        <v>1900</v>
      </c>
      <c r="F837" s="3"/>
      <c r="L837" s="2"/>
      <c r="M837" s="2"/>
      <c r="O837" s="3"/>
    </row>
    <row r="838" spans="1:15">
      <c r="A838" s="2"/>
      <c r="B838" s="35"/>
      <c r="C838" s="37">
        <f t="shared" ref="C838:C901" si="32">YEAR(B838)</f>
        <v>1900</v>
      </c>
      <c r="F838" s="3"/>
      <c r="L838" s="2"/>
      <c r="M838" s="2"/>
      <c r="O838" s="3"/>
    </row>
    <row r="839" spans="1:15">
      <c r="A839" s="2"/>
      <c r="B839" s="35"/>
      <c r="C839" s="37">
        <f t="shared" si="32"/>
        <v>1900</v>
      </c>
      <c r="F839" s="3"/>
      <c r="L839" s="2"/>
      <c r="M839" s="2"/>
      <c r="O839" s="3"/>
    </row>
    <row r="840" spans="1:15">
      <c r="A840" s="2"/>
      <c r="B840" s="35"/>
      <c r="C840" s="37">
        <f t="shared" si="32"/>
        <v>1900</v>
      </c>
      <c r="F840" s="3"/>
      <c r="L840" s="2"/>
      <c r="M840" s="2"/>
      <c r="O840" s="3"/>
    </row>
    <row r="841" spans="1:15">
      <c r="A841" s="2"/>
      <c r="B841" s="35"/>
      <c r="C841" s="37">
        <f t="shared" si="32"/>
        <v>1900</v>
      </c>
      <c r="F841" s="3"/>
      <c r="L841" s="2"/>
      <c r="M841" s="2"/>
      <c r="O841" s="3"/>
    </row>
    <row r="842" spans="1:15">
      <c r="A842" s="2"/>
      <c r="B842" s="35"/>
      <c r="C842" s="37">
        <f t="shared" si="32"/>
        <v>1900</v>
      </c>
      <c r="F842" s="3"/>
      <c r="L842" s="2"/>
      <c r="M842" s="2"/>
      <c r="O842" s="3"/>
    </row>
    <row r="843" spans="1:15">
      <c r="A843" s="2"/>
      <c r="B843" s="35"/>
      <c r="C843" s="37">
        <f t="shared" si="32"/>
        <v>1900</v>
      </c>
      <c r="F843" s="3"/>
      <c r="L843" s="2"/>
      <c r="M843" s="2"/>
      <c r="O843" s="3"/>
    </row>
    <row r="844" spans="1:15">
      <c r="A844" s="2"/>
      <c r="B844" s="35"/>
      <c r="C844" s="37">
        <f t="shared" si="32"/>
        <v>1900</v>
      </c>
      <c r="F844" s="3"/>
      <c r="L844" s="2"/>
      <c r="M844" s="2"/>
      <c r="O844" s="3"/>
    </row>
    <row r="845" spans="1:15">
      <c r="A845" s="2"/>
      <c r="B845" s="35"/>
      <c r="C845" s="37">
        <f t="shared" si="32"/>
        <v>1900</v>
      </c>
      <c r="F845" s="3"/>
      <c r="L845" s="2"/>
      <c r="M845" s="2"/>
      <c r="O845" s="3"/>
    </row>
    <row r="846" spans="1:15">
      <c r="A846" s="2"/>
      <c r="B846" s="35"/>
      <c r="C846" s="37">
        <f t="shared" si="32"/>
        <v>1900</v>
      </c>
      <c r="F846" s="3"/>
      <c r="L846" s="2"/>
      <c r="M846" s="2"/>
      <c r="O846" s="3"/>
    </row>
    <row r="847" spans="1:15">
      <c r="A847" s="2"/>
      <c r="B847" s="35"/>
      <c r="C847" s="37">
        <f t="shared" si="32"/>
        <v>1900</v>
      </c>
      <c r="F847" s="3"/>
      <c r="L847" s="2"/>
      <c r="M847" s="2"/>
      <c r="O847" s="3"/>
    </row>
    <row r="848" spans="1:15">
      <c r="A848" s="2"/>
      <c r="B848" s="35"/>
      <c r="C848" s="37">
        <f t="shared" si="32"/>
        <v>1900</v>
      </c>
      <c r="F848" s="3"/>
      <c r="L848" s="2"/>
      <c r="M848" s="2"/>
      <c r="O848" s="3"/>
    </row>
    <row r="849" spans="1:15">
      <c r="A849" s="2"/>
      <c r="B849" s="35"/>
      <c r="C849" s="37">
        <f t="shared" si="32"/>
        <v>1900</v>
      </c>
      <c r="F849" s="3"/>
      <c r="L849" s="2"/>
      <c r="M849" s="2"/>
      <c r="O849" s="3"/>
    </row>
    <row r="850" spans="1:15">
      <c r="A850" s="2"/>
      <c r="B850" s="35"/>
      <c r="C850" s="37">
        <f t="shared" si="32"/>
        <v>1900</v>
      </c>
      <c r="F850" s="3"/>
      <c r="L850" s="2"/>
      <c r="M850" s="2"/>
      <c r="O850" s="3"/>
    </row>
    <row r="851" spans="1:15">
      <c r="A851" s="2"/>
      <c r="B851" s="35"/>
      <c r="C851" s="37">
        <f t="shared" si="32"/>
        <v>1900</v>
      </c>
      <c r="F851" s="3"/>
      <c r="L851" s="2"/>
      <c r="M851" s="2"/>
      <c r="O851" s="3"/>
    </row>
    <row r="852" spans="1:15">
      <c r="A852" s="2"/>
      <c r="B852" s="35"/>
      <c r="C852" s="37">
        <f t="shared" si="32"/>
        <v>1900</v>
      </c>
      <c r="F852" s="3"/>
      <c r="L852" s="2"/>
      <c r="M852" s="2"/>
      <c r="O852" s="3"/>
    </row>
    <row r="853" spans="1:15">
      <c r="A853" s="2"/>
      <c r="B853" s="35"/>
      <c r="C853" s="37">
        <f t="shared" si="32"/>
        <v>1900</v>
      </c>
      <c r="F853" s="3"/>
      <c r="L853" s="2"/>
      <c r="M853" s="2"/>
      <c r="O853" s="3"/>
    </row>
    <row r="854" spans="1:15">
      <c r="A854" s="2"/>
      <c r="B854" s="35"/>
      <c r="C854" s="37">
        <f t="shared" si="32"/>
        <v>1900</v>
      </c>
      <c r="F854" s="3"/>
      <c r="L854" s="2"/>
      <c r="M854" s="2"/>
      <c r="O854" s="3"/>
    </row>
    <row r="855" spans="1:15">
      <c r="A855" s="2"/>
      <c r="B855" s="35"/>
      <c r="C855" s="37">
        <f t="shared" si="32"/>
        <v>1900</v>
      </c>
      <c r="F855" s="3"/>
      <c r="L855" s="2"/>
      <c r="M855" s="2"/>
      <c r="O855" s="3"/>
    </row>
    <row r="856" spans="1:15">
      <c r="A856" s="2"/>
      <c r="B856" s="35"/>
      <c r="C856" s="37">
        <f t="shared" si="32"/>
        <v>1900</v>
      </c>
      <c r="F856" s="3"/>
      <c r="L856" s="2"/>
      <c r="M856" s="2"/>
      <c r="O856" s="3"/>
    </row>
    <row r="857" spans="1:15">
      <c r="A857" s="2"/>
      <c r="B857" s="35"/>
      <c r="C857" s="37">
        <f t="shared" si="32"/>
        <v>1900</v>
      </c>
      <c r="F857" s="3"/>
      <c r="L857" s="2"/>
      <c r="M857" s="2"/>
      <c r="O857" s="3"/>
    </row>
    <row r="858" spans="1:15">
      <c r="A858" s="2"/>
      <c r="B858" s="35"/>
      <c r="C858" s="37">
        <f t="shared" si="32"/>
        <v>1900</v>
      </c>
      <c r="F858" s="3"/>
      <c r="L858" s="2"/>
      <c r="M858" s="2"/>
      <c r="O858" s="3"/>
    </row>
    <row r="859" spans="1:15">
      <c r="A859" s="2"/>
      <c r="B859" s="35"/>
      <c r="C859" s="37">
        <f t="shared" si="32"/>
        <v>1900</v>
      </c>
      <c r="F859" s="3"/>
      <c r="L859" s="2"/>
      <c r="M859" s="2"/>
      <c r="O859" s="3"/>
    </row>
    <row r="860" spans="1:15">
      <c r="A860" s="2"/>
      <c r="B860" s="35"/>
      <c r="C860" s="37">
        <f t="shared" si="32"/>
        <v>1900</v>
      </c>
      <c r="F860" s="3"/>
      <c r="L860" s="2"/>
      <c r="M860" s="2"/>
      <c r="O860" s="3"/>
    </row>
    <row r="861" spans="1:15">
      <c r="A861" s="2"/>
      <c r="B861" s="35"/>
      <c r="C861" s="37">
        <f t="shared" si="32"/>
        <v>1900</v>
      </c>
      <c r="F861" s="3"/>
      <c r="L861" s="2"/>
      <c r="M861" s="2"/>
      <c r="O861" s="3"/>
    </row>
    <row r="862" spans="1:15">
      <c r="A862" s="2"/>
      <c r="B862" s="35"/>
      <c r="C862" s="37">
        <f t="shared" si="32"/>
        <v>1900</v>
      </c>
      <c r="F862" s="3"/>
      <c r="L862" s="2"/>
      <c r="M862" s="2"/>
      <c r="O862" s="3"/>
    </row>
    <row r="863" spans="1:15">
      <c r="A863" s="2"/>
      <c r="B863" s="35"/>
      <c r="C863" s="37">
        <f t="shared" si="32"/>
        <v>1900</v>
      </c>
      <c r="F863" s="3"/>
      <c r="L863" s="2"/>
      <c r="M863" s="2"/>
      <c r="O863" s="3"/>
    </row>
    <row r="864" spans="1:15">
      <c r="A864" s="2"/>
      <c r="B864" s="35"/>
      <c r="C864" s="37">
        <f t="shared" si="32"/>
        <v>1900</v>
      </c>
      <c r="F864" s="3"/>
      <c r="L864" s="2"/>
      <c r="M864" s="2"/>
      <c r="O864" s="3"/>
    </row>
    <row r="865" spans="1:15">
      <c r="A865" s="2"/>
      <c r="B865" s="35"/>
      <c r="C865" s="37">
        <f t="shared" si="32"/>
        <v>1900</v>
      </c>
      <c r="F865" s="3"/>
      <c r="L865" s="2"/>
      <c r="M865" s="2"/>
      <c r="O865" s="3"/>
    </row>
    <row r="866" spans="1:15">
      <c r="A866" s="2"/>
      <c r="B866" s="35"/>
      <c r="C866" s="37">
        <f t="shared" si="32"/>
        <v>1900</v>
      </c>
      <c r="F866" s="3"/>
      <c r="L866" s="2"/>
      <c r="M866" s="2"/>
      <c r="O866" s="3"/>
    </row>
    <row r="867" spans="1:15">
      <c r="A867" s="2"/>
      <c r="B867" s="35"/>
      <c r="C867" s="37">
        <f t="shared" si="32"/>
        <v>1900</v>
      </c>
      <c r="F867" s="3"/>
      <c r="L867" s="2"/>
      <c r="M867" s="2"/>
      <c r="O867" s="3"/>
    </row>
    <row r="868" spans="1:15">
      <c r="A868" s="2"/>
      <c r="B868" s="35"/>
      <c r="C868" s="37">
        <f t="shared" si="32"/>
        <v>1900</v>
      </c>
      <c r="F868" s="3"/>
      <c r="L868" s="2"/>
      <c r="M868" s="2"/>
      <c r="O868" s="3"/>
    </row>
    <row r="869" spans="1:15">
      <c r="A869" s="2"/>
      <c r="B869" s="35"/>
      <c r="C869" s="37">
        <f t="shared" si="32"/>
        <v>1900</v>
      </c>
      <c r="F869" s="3"/>
      <c r="L869" s="2"/>
      <c r="M869" s="2"/>
      <c r="O869" s="3"/>
    </row>
    <row r="870" spans="1:15">
      <c r="A870" s="2"/>
      <c r="B870" s="35"/>
      <c r="C870" s="37">
        <f t="shared" si="32"/>
        <v>1900</v>
      </c>
      <c r="F870" s="3"/>
      <c r="L870" s="2"/>
      <c r="M870" s="2"/>
      <c r="O870" s="3"/>
    </row>
    <row r="871" spans="1:15">
      <c r="A871" s="2"/>
      <c r="B871" s="35"/>
      <c r="C871" s="37">
        <f t="shared" si="32"/>
        <v>1900</v>
      </c>
      <c r="F871" s="3"/>
      <c r="L871" s="2"/>
      <c r="M871" s="2"/>
      <c r="O871" s="3"/>
    </row>
    <row r="872" spans="1:15">
      <c r="A872" s="2"/>
      <c r="B872" s="35"/>
      <c r="C872" s="37">
        <f t="shared" si="32"/>
        <v>1900</v>
      </c>
      <c r="F872" s="3"/>
      <c r="L872" s="2"/>
      <c r="M872" s="2"/>
      <c r="O872" s="3"/>
    </row>
    <row r="873" spans="1:15">
      <c r="A873" s="2"/>
      <c r="B873" s="35"/>
      <c r="C873" s="37">
        <f t="shared" si="32"/>
        <v>1900</v>
      </c>
      <c r="F873" s="3"/>
      <c r="L873" s="2"/>
      <c r="M873" s="2"/>
      <c r="O873" s="3"/>
    </row>
    <row r="874" spans="1:15">
      <c r="A874" s="2"/>
      <c r="B874" s="35"/>
      <c r="C874" s="37">
        <f t="shared" si="32"/>
        <v>1900</v>
      </c>
      <c r="F874" s="3"/>
      <c r="L874" s="2"/>
      <c r="M874" s="2"/>
      <c r="O874" s="3"/>
    </row>
    <row r="875" spans="1:15">
      <c r="A875" s="2"/>
      <c r="B875" s="35"/>
      <c r="C875" s="37">
        <f t="shared" si="32"/>
        <v>1900</v>
      </c>
      <c r="F875" s="3"/>
      <c r="L875" s="2"/>
      <c r="M875" s="2"/>
      <c r="O875" s="3"/>
    </row>
    <row r="876" spans="1:15">
      <c r="A876" s="2"/>
      <c r="B876" s="35"/>
      <c r="C876" s="37">
        <f t="shared" si="32"/>
        <v>1900</v>
      </c>
      <c r="F876" s="3"/>
      <c r="L876" s="2"/>
      <c r="M876" s="2"/>
      <c r="O876" s="3"/>
    </row>
    <row r="877" spans="1:15">
      <c r="A877" s="2"/>
      <c r="B877" s="35"/>
      <c r="C877" s="37">
        <f t="shared" si="32"/>
        <v>1900</v>
      </c>
      <c r="F877" s="3"/>
      <c r="L877" s="2"/>
      <c r="M877" s="2"/>
      <c r="O877" s="3"/>
    </row>
    <row r="878" spans="1:15">
      <c r="A878" s="2"/>
      <c r="B878" s="35"/>
      <c r="C878" s="37">
        <f t="shared" si="32"/>
        <v>1900</v>
      </c>
      <c r="F878" s="3"/>
      <c r="L878" s="2"/>
      <c r="M878" s="2"/>
      <c r="O878" s="3"/>
    </row>
    <row r="879" spans="1:15">
      <c r="A879" s="2"/>
      <c r="B879" s="35"/>
      <c r="C879" s="37">
        <f t="shared" si="32"/>
        <v>1900</v>
      </c>
      <c r="F879" s="3"/>
      <c r="L879" s="2"/>
      <c r="M879" s="2"/>
      <c r="O879" s="3"/>
    </row>
    <row r="880" spans="1:15">
      <c r="A880" s="2"/>
      <c r="B880" s="35"/>
      <c r="C880" s="37">
        <f t="shared" si="32"/>
        <v>1900</v>
      </c>
      <c r="F880" s="3"/>
      <c r="L880" s="2"/>
      <c r="M880" s="2"/>
      <c r="O880" s="3"/>
    </row>
    <row r="881" spans="1:15">
      <c r="A881" s="2"/>
      <c r="B881" s="35"/>
      <c r="C881" s="37">
        <f t="shared" si="32"/>
        <v>1900</v>
      </c>
      <c r="F881" s="3"/>
      <c r="L881" s="2"/>
      <c r="M881" s="2"/>
      <c r="O881" s="3"/>
    </row>
    <row r="882" spans="1:15">
      <c r="A882" s="2"/>
      <c r="B882" s="35"/>
      <c r="C882" s="37">
        <f t="shared" si="32"/>
        <v>1900</v>
      </c>
      <c r="F882" s="3"/>
      <c r="L882" s="2"/>
      <c r="M882" s="2"/>
      <c r="O882" s="3"/>
    </row>
    <row r="883" spans="1:15">
      <c r="A883" s="2"/>
      <c r="B883" s="35"/>
      <c r="C883" s="37">
        <f t="shared" si="32"/>
        <v>1900</v>
      </c>
      <c r="F883" s="3"/>
      <c r="L883" s="2"/>
      <c r="M883" s="2"/>
      <c r="O883" s="3"/>
    </row>
    <row r="884" spans="1:15">
      <c r="A884" s="2"/>
      <c r="B884" s="35"/>
      <c r="C884" s="37">
        <f t="shared" si="32"/>
        <v>1900</v>
      </c>
      <c r="F884" s="3"/>
      <c r="L884" s="2"/>
      <c r="M884" s="2"/>
      <c r="O884" s="3"/>
    </row>
    <row r="885" spans="1:15">
      <c r="A885" s="2"/>
      <c r="B885" s="35"/>
      <c r="C885" s="37">
        <f t="shared" si="32"/>
        <v>1900</v>
      </c>
      <c r="F885" s="3"/>
      <c r="L885" s="2"/>
      <c r="M885" s="2"/>
      <c r="O885" s="3"/>
    </row>
    <row r="886" spans="1:15">
      <c r="A886" s="2"/>
      <c r="B886" s="35"/>
      <c r="C886" s="37">
        <f t="shared" si="32"/>
        <v>1900</v>
      </c>
      <c r="F886" s="3"/>
      <c r="L886" s="2"/>
      <c r="M886" s="2"/>
      <c r="O886" s="3"/>
    </row>
    <row r="887" spans="1:15">
      <c r="A887" s="2"/>
      <c r="B887" s="35"/>
      <c r="C887" s="37">
        <f t="shared" si="32"/>
        <v>1900</v>
      </c>
      <c r="F887" s="3"/>
      <c r="L887" s="2"/>
      <c r="M887" s="2"/>
      <c r="O887" s="3"/>
    </row>
    <row r="888" spans="1:15">
      <c r="A888" s="2"/>
      <c r="B888" s="35"/>
      <c r="C888" s="37">
        <f t="shared" si="32"/>
        <v>1900</v>
      </c>
      <c r="F888" s="3"/>
      <c r="L888" s="2"/>
      <c r="M888" s="2"/>
      <c r="O888" s="3"/>
    </row>
    <row r="889" spans="1:15">
      <c r="A889" s="2"/>
      <c r="B889" s="35"/>
      <c r="C889" s="37">
        <f t="shared" si="32"/>
        <v>1900</v>
      </c>
      <c r="F889" s="3"/>
      <c r="L889" s="2"/>
      <c r="M889" s="2"/>
      <c r="O889" s="3"/>
    </row>
    <row r="890" spans="1:15">
      <c r="A890" s="2"/>
      <c r="B890" s="35"/>
      <c r="C890" s="37">
        <f t="shared" si="32"/>
        <v>1900</v>
      </c>
      <c r="F890" s="3"/>
      <c r="L890" s="2"/>
      <c r="M890" s="2"/>
      <c r="O890" s="3"/>
    </row>
    <row r="891" spans="1:15">
      <c r="A891" s="2"/>
      <c r="B891" s="35"/>
      <c r="C891" s="37">
        <f t="shared" si="32"/>
        <v>1900</v>
      </c>
      <c r="F891" s="3"/>
      <c r="L891" s="2"/>
      <c r="M891" s="2"/>
      <c r="O891" s="3"/>
    </row>
    <row r="892" spans="1:15">
      <c r="A892" s="2"/>
      <c r="B892" s="35"/>
      <c r="C892" s="37">
        <f t="shared" si="32"/>
        <v>1900</v>
      </c>
      <c r="F892" s="3"/>
      <c r="L892" s="2"/>
      <c r="M892" s="2"/>
      <c r="O892" s="3"/>
    </row>
    <row r="893" spans="1:15">
      <c r="A893" s="2"/>
      <c r="B893" s="35"/>
      <c r="C893" s="37">
        <f t="shared" si="32"/>
        <v>1900</v>
      </c>
      <c r="F893" s="3"/>
      <c r="L893" s="2"/>
      <c r="M893" s="2"/>
      <c r="O893" s="3"/>
    </row>
    <row r="894" spans="1:15">
      <c r="A894" s="2"/>
      <c r="B894" s="35"/>
      <c r="C894" s="37">
        <f t="shared" si="32"/>
        <v>1900</v>
      </c>
      <c r="F894" s="3"/>
      <c r="L894" s="2"/>
      <c r="M894" s="2"/>
      <c r="O894" s="3"/>
    </row>
    <row r="895" spans="1:15">
      <c r="A895" s="2"/>
      <c r="B895" s="35"/>
      <c r="C895" s="37">
        <f t="shared" si="32"/>
        <v>1900</v>
      </c>
      <c r="F895" s="3"/>
      <c r="L895" s="2"/>
      <c r="M895" s="2"/>
      <c r="O895" s="3"/>
    </row>
    <row r="896" spans="1:15">
      <c r="A896" s="2"/>
      <c r="B896" s="35"/>
      <c r="C896" s="37">
        <f t="shared" si="32"/>
        <v>1900</v>
      </c>
      <c r="F896" s="3"/>
      <c r="L896" s="2"/>
      <c r="M896" s="2"/>
      <c r="O896" s="3"/>
    </row>
    <row r="897" spans="1:15">
      <c r="A897" s="2"/>
      <c r="B897" s="35"/>
      <c r="C897" s="37">
        <f t="shared" si="32"/>
        <v>1900</v>
      </c>
      <c r="F897" s="3"/>
      <c r="L897" s="2"/>
      <c r="M897" s="2"/>
      <c r="O897" s="3"/>
    </row>
    <row r="898" spans="1:15">
      <c r="A898" s="2"/>
      <c r="B898" s="35"/>
      <c r="C898" s="37">
        <f t="shared" si="32"/>
        <v>1900</v>
      </c>
      <c r="F898" s="3"/>
      <c r="L898" s="2"/>
      <c r="M898" s="2"/>
      <c r="O898" s="3"/>
    </row>
    <row r="899" spans="1:15">
      <c r="A899" s="2"/>
      <c r="B899" s="35"/>
      <c r="C899" s="37">
        <f t="shared" si="32"/>
        <v>1900</v>
      </c>
      <c r="F899" s="3"/>
      <c r="L899" s="2"/>
      <c r="M899" s="2"/>
      <c r="O899" s="3"/>
    </row>
    <row r="900" spans="1:15">
      <c r="A900" s="2"/>
      <c r="B900" s="35"/>
      <c r="C900" s="37">
        <f t="shared" si="32"/>
        <v>1900</v>
      </c>
      <c r="F900" s="3"/>
      <c r="L900" s="2"/>
      <c r="M900" s="2"/>
      <c r="O900" s="3"/>
    </row>
    <row r="901" spans="1:15">
      <c r="A901" s="2"/>
      <c r="B901" s="35"/>
      <c r="C901" s="37">
        <f t="shared" si="32"/>
        <v>1900</v>
      </c>
      <c r="F901" s="3"/>
      <c r="L901" s="2"/>
      <c r="M901" s="2"/>
      <c r="O901" s="3"/>
    </row>
    <row r="902" spans="1:15">
      <c r="A902" s="2"/>
      <c r="B902" s="35"/>
      <c r="C902" s="37">
        <f t="shared" ref="C902:C965" si="33">YEAR(B902)</f>
        <v>1900</v>
      </c>
      <c r="F902" s="3"/>
      <c r="L902" s="2"/>
      <c r="M902" s="2"/>
      <c r="O902" s="3"/>
    </row>
    <row r="903" spans="1:15">
      <c r="A903" s="2"/>
      <c r="B903" s="35"/>
      <c r="C903" s="37">
        <f t="shared" si="33"/>
        <v>1900</v>
      </c>
      <c r="F903" s="3"/>
      <c r="L903" s="2"/>
      <c r="M903" s="2"/>
      <c r="O903" s="3"/>
    </row>
    <row r="904" spans="1:15">
      <c r="A904" s="2"/>
      <c r="B904" s="35"/>
      <c r="C904" s="37">
        <f t="shared" si="33"/>
        <v>1900</v>
      </c>
      <c r="F904" s="3"/>
      <c r="L904" s="2"/>
      <c r="M904" s="2"/>
      <c r="O904" s="3"/>
    </row>
    <row r="905" spans="1:15">
      <c r="A905" s="2"/>
      <c r="B905" s="35"/>
      <c r="C905" s="37">
        <f t="shared" si="33"/>
        <v>1900</v>
      </c>
      <c r="F905" s="3"/>
      <c r="L905" s="2"/>
      <c r="M905" s="2"/>
      <c r="O905" s="3"/>
    </row>
    <row r="906" spans="1:15">
      <c r="A906" s="2"/>
      <c r="B906" s="35"/>
      <c r="C906" s="37">
        <f t="shared" si="33"/>
        <v>1900</v>
      </c>
      <c r="F906" s="3"/>
      <c r="L906" s="2"/>
      <c r="M906" s="2"/>
      <c r="O906" s="3"/>
    </row>
    <row r="907" spans="1:15">
      <c r="A907" s="2"/>
      <c r="B907" s="35"/>
      <c r="C907" s="37">
        <f t="shared" si="33"/>
        <v>1900</v>
      </c>
      <c r="F907" s="3"/>
      <c r="L907" s="2"/>
      <c r="M907" s="2"/>
      <c r="O907" s="3"/>
    </row>
    <row r="908" spans="1:15">
      <c r="A908" s="2"/>
      <c r="B908" s="35"/>
      <c r="C908" s="37">
        <f t="shared" si="33"/>
        <v>1900</v>
      </c>
      <c r="F908" s="3"/>
      <c r="L908" s="2"/>
      <c r="M908" s="2"/>
      <c r="O908" s="3"/>
    </row>
    <row r="909" spans="1:15">
      <c r="A909" s="2"/>
      <c r="B909" s="35"/>
      <c r="C909" s="37">
        <f t="shared" si="33"/>
        <v>1900</v>
      </c>
      <c r="F909" s="3"/>
      <c r="L909" s="2"/>
      <c r="M909" s="2"/>
      <c r="O909" s="3"/>
    </row>
    <row r="910" spans="1:15">
      <c r="A910" s="2"/>
      <c r="B910" s="35"/>
      <c r="C910" s="37">
        <f t="shared" si="33"/>
        <v>1900</v>
      </c>
      <c r="F910" s="3"/>
      <c r="L910" s="2"/>
      <c r="M910" s="2"/>
      <c r="O910" s="3"/>
    </row>
    <row r="911" spans="1:15">
      <c r="A911" s="2"/>
      <c r="B911" s="35"/>
      <c r="C911" s="37">
        <f t="shared" si="33"/>
        <v>1900</v>
      </c>
      <c r="F911" s="3"/>
      <c r="L911" s="2"/>
      <c r="M911" s="2"/>
      <c r="O911" s="3"/>
    </row>
    <row r="912" spans="1:15">
      <c r="A912" s="2"/>
      <c r="B912" s="35"/>
      <c r="C912" s="37">
        <f t="shared" si="33"/>
        <v>1900</v>
      </c>
      <c r="F912" s="3"/>
      <c r="L912" s="2"/>
      <c r="M912" s="2"/>
      <c r="O912" s="3"/>
    </row>
    <row r="913" spans="1:15">
      <c r="A913" s="2"/>
      <c r="B913" s="35"/>
      <c r="C913" s="37">
        <f t="shared" si="33"/>
        <v>1900</v>
      </c>
      <c r="F913" s="3"/>
      <c r="L913" s="2"/>
      <c r="M913" s="2"/>
      <c r="O913" s="3"/>
    </row>
    <row r="914" spans="1:15">
      <c r="A914" s="2"/>
      <c r="B914" s="35"/>
      <c r="C914" s="37">
        <f t="shared" si="33"/>
        <v>1900</v>
      </c>
      <c r="F914" s="3"/>
      <c r="L914" s="2"/>
      <c r="M914" s="2"/>
      <c r="O914" s="3"/>
    </row>
    <row r="915" spans="1:15">
      <c r="A915" s="2"/>
      <c r="B915" s="35"/>
      <c r="C915" s="37">
        <f t="shared" si="33"/>
        <v>1900</v>
      </c>
      <c r="F915" s="3"/>
      <c r="L915" s="2"/>
      <c r="M915" s="2"/>
      <c r="O915" s="3"/>
    </row>
    <row r="916" spans="1:15">
      <c r="A916" s="2"/>
      <c r="B916" s="35"/>
      <c r="C916" s="37">
        <f t="shared" si="33"/>
        <v>1900</v>
      </c>
      <c r="F916" s="3"/>
      <c r="L916" s="2"/>
      <c r="M916" s="2"/>
      <c r="O916" s="3"/>
    </row>
    <row r="917" spans="1:15">
      <c r="A917" s="2"/>
      <c r="B917" s="35"/>
      <c r="C917" s="37">
        <f t="shared" si="33"/>
        <v>1900</v>
      </c>
      <c r="F917" s="3"/>
      <c r="L917" s="2"/>
      <c r="M917" s="2"/>
      <c r="O917" s="3"/>
    </row>
    <row r="918" spans="1:15">
      <c r="A918" s="2"/>
      <c r="B918" s="35"/>
      <c r="C918" s="37">
        <f t="shared" si="33"/>
        <v>1900</v>
      </c>
      <c r="F918" s="3"/>
      <c r="L918" s="2"/>
      <c r="M918" s="2"/>
      <c r="O918" s="3"/>
    </row>
    <row r="919" spans="1:15">
      <c r="A919" s="2"/>
      <c r="B919" s="35"/>
      <c r="C919" s="37">
        <f t="shared" si="33"/>
        <v>1900</v>
      </c>
      <c r="F919" s="3"/>
      <c r="L919" s="2"/>
      <c r="M919" s="2"/>
      <c r="O919" s="3"/>
    </row>
    <row r="920" spans="1:15">
      <c r="A920" s="2"/>
      <c r="B920" s="35"/>
      <c r="C920" s="37">
        <f t="shared" si="33"/>
        <v>1900</v>
      </c>
      <c r="F920" s="3"/>
      <c r="L920" s="2"/>
      <c r="M920" s="2"/>
      <c r="O920" s="3"/>
    </row>
    <row r="921" spans="1:15">
      <c r="A921" s="2"/>
      <c r="B921" s="35"/>
      <c r="C921" s="37">
        <f t="shared" si="33"/>
        <v>1900</v>
      </c>
      <c r="F921" s="3"/>
      <c r="L921" s="2"/>
      <c r="M921" s="2"/>
      <c r="O921" s="3"/>
    </row>
    <row r="922" spans="1:15">
      <c r="A922" s="2"/>
      <c r="B922" s="35"/>
      <c r="C922" s="37">
        <f t="shared" si="33"/>
        <v>1900</v>
      </c>
      <c r="F922" s="3"/>
      <c r="L922" s="2"/>
      <c r="M922" s="2"/>
      <c r="O922" s="3"/>
    </row>
    <row r="923" spans="1:15">
      <c r="A923" s="2"/>
      <c r="B923" s="35"/>
      <c r="C923" s="37">
        <f t="shared" si="33"/>
        <v>1900</v>
      </c>
      <c r="F923" s="3"/>
      <c r="L923" s="2"/>
      <c r="M923" s="2"/>
      <c r="O923" s="3"/>
    </row>
    <row r="924" spans="1:15">
      <c r="A924" s="2"/>
      <c r="B924" s="35"/>
      <c r="C924" s="37">
        <f t="shared" si="33"/>
        <v>1900</v>
      </c>
      <c r="F924" s="3"/>
      <c r="L924" s="2"/>
      <c r="M924" s="2"/>
      <c r="O924" s="3"/>
    </row>
    <row r="925" spans="1:15">
      <c r="A925" s="2"/>
      <c r="B925" s="35"/>
      <c r="C925" s="37">
        <f t="shared" si="33"/>
        <v>1900</v>
      </c>
      <c r="F925" s="3"/>
      <c r="L925" s="2"/>
      <c r="M925" s="2"/>
      <c r="O925" s="3"/>
    </row>
    <row r="926" spans="1:15">
      <c r="A926" s="2"/>
      <c r="B926" s="35"/>
      <c r="C926" s="37">
        <f t="shared" si="33"/>
        <v>1900</v>
      </c>
      <c r="F926" s="3"/>
      <c r="L926" s="2"/>
      <c r="M926" s="2"/>
      <c r="O926" s="3"/>
    </row>
    <row r="927" spans="1:15">
      <c r="A927" s="2"/>
      <c r="B927" s="35"/>
      <c r="C927" s="37">
        <f t="shared" si="33"/>
        <v>1900</v>
      </c>
      <c r="F927" s="3"/>
      <c r="L927" s="2"/>
      <c r="M927" s="2"/>
      <c r="O927" s="3"/>
    </row>
    <row r="928" spans="1:15">
      <c r="A928" s="2"/>
      <c r="B928" s="35"/>
      <c r="C928" s="37">
        <f t="shared" si="33"/>
        <v>1900</v>
      </c>
      <c r="F928" s="3"/>
      <c r="L928" s="2"/>
      <c r="M928" s="2"/>
      <c r="O928" s="3"/>
    </row>
    <row r="929" spans="1:15">
      <c r="A929" s="2"/>
      <c r="B929" s="35"/>
      <c r="C929" s="37">
        <f t="shared" si="33"/>
        <v>1900</v>
      </c>
      <c r="F929" s="3"/>
      <c r="L929" s="2"/>
      <c r="M929" s="2"/>
      <c r="O929" s="3"/>
    </row>
    <row r="930" spans="1:15">
      <c r="A930" s="2"/>
      <c r="B930" s="35"/>
      <c r="C930" s="37">
        <f t="shared" si="33"/>
        <v>1900</v>
      </c>
      <c r="F930" s="3"/>
      <c r="L930" s="2"/>
      <c r="M930" s="2"/>
      <c r="O930" s="3"/>
    </row>
    <row r="931" spans="1:15">
      <c r="A931" s="2"/>
      <c r="B931" s="35"/>
      <c r="C931" s="37">
        <f t="shared" si="33"/>
        <v>1900</v>
      </c>
      <c r="F931" s="3"/>
      <c r="L931" s="2"/>
      <c r="M931" s="2"/>
      <c r="O931" s="3"/>
    </row>
    <row r="932" spans="1:15">
      <c r="A932" s="2"/>
      <c r="B932" s="35"/>
      <c r="C932" s="37">
        <f t="shared" si="33"/>
        <v>1900</v>
      </c>
      <c r="F932" s="3"/>
      <c r="L932" s="2"/>
      <c r="M932" s="2"/>
      <c r="O932" s="3"/>
    </row>
    <row r="933" spans="1:15">
      <c r="A933" s="2"/>
      <c r="B933" s="35"/>
      <c r="C933" s="37">
        <f t="shared" si="33"/>
        <v>1900</v>
      </c>
      <c r="F933" s="3"/>
      <c r="L933" s="2"/>
      <c r="M933" s="2"/>
      <c r="O933" s="3"/>
    </row>
    <row r="934" spans="1:15">
      <c r="A934" s="2"/>
      <c r="B934" s="35"/>
      <c r="C934" s="37">
        <f t="shared" si="33"/>
        <v>1900</v>
      </c>
      <c r="F934" s="3"/>
      <c r="L934" s="2"/>
      <c r="M934" s="2"/>
      <c r="O934" s="3"/>
    </row>
    <row r="935" spans="1:15">
      <c r="A935" s="2"/>
      <c r="B935" s="35"/>
      <c r="C935" s="37">
        <f t="shared" si="33"/>
        <v>1900</v>
      </c>
      <c r="F935" s="3"/>
      <c r="L935" s="2"/>
      <c r="M935" s="2"/>
      <c r="O935" s="3"/>
    </row>
    <row r="936" spans="1:15">
      <c r="A936" s="2"/>
      <c r="B936" s="35"/>
      <c r="C936" s="37">
        <f t="shared" si="33"/>
        <v>1900</v>
      </c>
      <c r="F936" s="3"/>
      <c r="L936" s="2"/>
      <c r="M936" s="2"/>
      <c r="O936" s="3"/>
    </row>
    <row r="937" spans="1:15">
      <c r="A937" s="2"/>
      <c r="B937" s="35"/>
      <c r="C937" s="37">
        <f t="shared" si="33"/>
        <v>1900</v>
      </c>
      <c r="F937" s="3"/>
      <c r="L937" s="2"/>
      <c r="M937" s="2"/>
      <c r="O937" s="3"/>
    </row>
    <row r="938" spans="1:15">
      <c r="A938" s="2"/>
      <c r="B938" s="35"/>
      <c r="C938" s="37">
        <f t="shared" si="33"/>
        <v>1900</v>
      </c>
      <c r="F938" s="3"/>
      <c r="L938" s="2"/>
      <c r="M938" s="2"/>
      <c r="O938" s="3"/>
    </row>
    <row r="939" spans="1:15">
      <c r="A939" s="2"/>
      <c r="B939" s="35"/>
      <c r="C939" s="37">
        <f t="shared" si="33"/>
        <v>1900</v>
      </c>
      <c r="F939" s="3"/>
      <c r="L939" s="2"/>
      <c r="M939" s="2"/>
      <c r="O939" s="3"/>
    </row>
    <row r="940" spans="1:15">
      <c r="A940" s="2"/>
      <c r="B940" s="35"/>
      <c r="C940" s="37">
        <f t="shared" si="33"/>
        <v>1900</v>
      </c>
      <c r="F940" s="3"/>
      <c r="L940" s="2"/>
      <c r="M940" s="2"/>
      <c r="O940" s="3"/>
    </row>
    <row r="941" spans="1:15">
      <c r="A941" s="2"/>
      <c r="B941" s="35"/>
      <c r="C941" s="37">
        <f t="shared" si="33"/>
        <v>1900</v>
      </c>
      <c r="F941" s="3"/>
      <c r="L941" s="2"/>
      <c r="M941" s="2"/>
      <c r="O941" s="3"/>
    </row>
    <row r="942" spans="1:15">
      <c r="A942" s="2"/>
      <c r="B942" s="35"/>
      <c r="C942" s="37">
        <f t="shared" si="33"/>
        <v>1900</v>
      </c>
      <c r="F942" s="3"/>
      <c r="L942" s="2"/>
      <c r="M942" s="2"/>
      <c r="O942" s="3"/>
    </row>
    <row r="943" spans="1:15">
      <c r="A943" s="2"/>
      <c r="B943" s="35"/>
      <c r="C943" s="37">
        <f t="shared" si="33"/>
        <v>1900</v>
      </c>
      <c r="F943" s="3"/>
      <c r="L943" s="2"/>
      <c r="M943" s="2"/>
      <c r="O943" s="3"/>
    </row>
    <row r="944" spans="1:15">
      <c r="A944" s="2"/>
      <c r="B944" s="35"/>
      <c r="C944" s="37">
        <f t="shared" si="33"/>
        <v>1900</v>
      </c>
      <c r="F944" s="3"/>
      <c r="L944" s="2"/>
      <c r="M944" s="2"/>
      <c r="O944" s="3"/>
    </row>
    <row r="945" spans="1:15">
      <c r="A945" s="2"/>
      <c r="B945" s="35"/>
      <c r="C945" s="37">
        <f t="shared" si="33"/>
        <v>1900</v>
      </c>
      <c r="F945" s="3"/>
      <c r="L945" s="2"/>
      <c r="M945" s="2"/>
      <c r="O945" s="3"/>
    </row>
    <row r="946" spans="1:15">
      <c r="A946" s="2"/>
      <c r="B946" s="35"/>
      <c r="C946" s="37">
        <f t="shared" si="33"/>
        <v>1900</v>
      </c>
      <c r="F946" s="3"/>
      <c r="L946" s="2"/>
      <c r="M946" s="2"/>
      <c r="O946" s="3"/>
    </row>
    <row r="947" spans="1:15">
      <c r="A947" s="2"/>
      <c r="B947" s="35"/>
      <c r="C947" s="37">
        <f t="shared" si="33"/>
        <v>1900</v>
      </c>
      <c r="F947" s="3"/>
      <c r="L947" s="2"/>
      <c r="M947" s="2"/>
      <c r="O947" s="3"/>
    </row>
    <row r="948" spans="1:15">
      <c r="A948" s="2"/>
      <c r="B948" s="35"/>
      <c r="C948" s="37">
        <f t="shared" si="33"/>
        <v>1900</v>
      </c>
      <c r="F948" s="3"/>
      <c r="L948" s="2"/>
      <c r="M948" s="2"/>
      <c r="O948" s="3"/>
    </row>
    <row r="949" spans="1:15">
      <c r="A949" s="2"/>
      <c r="B949" s="35"/>
      <c r="C949" s="37">
        <f t="shared" si="33"/>
        <v>1900</v>
      </c>
      <c r="F949" s="3"/>
      <c r="L949" s="2"/>
      <c r="M949" s="2"/>
      <c r="O949" s="3"/>
    </row>
    <row r="950" spans="1:15">
      <c r="A950" s="2"/>
      <c r="B950" s="35"/>
      <c r="C950" s="37">
        <f t="shared" si="33"/>
        <v>1900</v>
      </c>
      <c r="F950" s="3"/>
      <c r="L950" s="2"/>
      <c r="M950" s="2"/>
      <c r="O950" s="3"/>
    </row>
    <row r="951" spans="1:15">
      <c r="A951" s="2"/>
      <c r="B951" s="35"/>
      <c r="C951" s="37">
        <f t="shared" si="33"/>
        <v>1900</v>
      </c>
      <c r="F951" s="3"/>
      <c r="L951" s="2"/>
      <c r="M951" s="2"/>
      <c r="O951" s="3"/>
    </row>
    <row r="952" spans="1:15">
      <c r="A952" s="2"/>
      <c r="B952" s="35"/>
      <c r="C952" s="37">
        <f t="shared" si="33"/>
        <v>1900</v>
      </c>
      <c r="F952" s="3"/>
      <c r="L952" s="2"/>
      <c r="M952" s="2"/>
      <c r="O952" s="3"/>
    </row>
    <row r="953" spans="1:15">
      <c r="A953" s="2"/>
      <c r="B953" s="35"/>
      <c r="C953" s="37">
        <f t="shared" si="33"/>
        <v>1900</v>
      </c>
      <c r="F953" s="3"/>
      <c r="L953" s="2"/>
      <c r="M953" s="2"/>
      <c r="O953" s="3"/>
    </row>
    <row r="954" spans="1:15">
      <c r="A954" s="2"/>
      <c r="B954" s="35"/>
      <c r="C954" s="37">
        <f t="shared" si="33"/>
        <v>1900</v>
      </c>
      <c r="F954" s="3"/>
      <c r="L954" s="2"/>
      <c r="M954" s="2"/>
      <c r="O954" s="3"/>
    </row>
    <row r="955" spans="1:15">
      <c r="A955" s="2"/>
      <c r="B955" s="35"/>
      <c r="C955" s="37">
        <f t="shared" si="33"/>
        <v>1900</v>
      </c>
      <c r="F955" s="3"/>
      <c r="L955" s="2"/>
      <c r="M955" s="2"/>
      <c r="O955" s="3"/>
    </row>
    <row r="956" spans="1:15">
      <c r="A956" s="2"/>
      <c r="B956" s="35"/>
      <c r="C956" s="37">
        <f t="shared" si="33"/>
        <v>1900</v>
      </c>
      <c r="F956" s="3"/>
      <c r="L956" s="2"/>
      <c r="M956" s="2"/>
      <c r="O956" s="3"/>
    </row>
    <row r="957" spans="1:15">
      <c r="A957" s="2"/>
      <c r="B957" s="35"/>
      <c r="C957" s="37">
        <f t="shared" si="33"/>
        <v>1900</v>
      </c>
      <c r="F957" s="3"/>
      <c r="L957" s="2"/>
      <c r="M957" s="2"/>
      <c r="O957" s="3"/>
    </row>
    <row r="958" spans="1:15">
      <c r="A958" s="2"/>
      <c r="B958" s="35"/>
      <c r="C958" s="37">
        <f t="shared" si="33"/>
        <v>1900</v>
      </c>
      <c r="F958" s="3"/>
      <c r="L958" s="2"/>
      <c r="M958" s="2"/>
      <c r="O958" s="3"/>
    </row>
    <row r="959" spans="1:15">
      <c r="A959" s="2"/>
      <c r="B959" s="35"/>
      <c r="C959" s="37">
        <f t="shared" si="33"/>
        <v>1900</v>
      </c>
      <c r="F959" s="3"/>
      <c r="L959" s="2"/>
      <c r="M959" s="2"/>
      <c r="O959" s="3"/>
    </row>
    <row r="960" spans="1:15">
      <c r="A960" s="2"/>
      <c r="B960" s="35"/>
      <c r="C960" s="37">
        <f t="shared" si="33"/>
        <v>1900</v>
      </c>
      <c r="F960" s="3"/>
      <c r="L960" s="2"/>
      <c r="M960" s="2"/>
      <c r="O960" s="3"/>
    </row>
    <row r="961" spans="1:15">
      <c r="A961" s="2"/>
      <c r="B961" s="35"/>
      <c r="C961" s="37">
        <f t="shared" si="33"/>
        <v>1900</v>
      </c>
      <c r="F961" s="3"/>
      <c r="L961" s="2"/>
      <c r="M961" s="2"/>
      <c r="O961" s="3"/>
    </row>
    <row r="962" spans="1:15">
      <c r="A962" s="2"/>
      <c r="B962" s="35"/>
      <c r="C962" s="37">
        <f t="shared" si="33"/>
        <v>1900</v>
      </c>
      <c r="F962" s="3"/>
      <c r="L962" s="2"/>
      <c r="M962" s="2"/>
      <c r="O962" s="3"/>
    </row>
    <row r="963" spans="1:15">
      <c r="A963" s="2"/>
      <c r="B963" s="35"/>
      <c r="C963" s="37">
        <f t="shared" si="33"/>
        <v>1900</v>
      </c>
      <c r="F963" s="3"/>
      <c r="L963" s="2"/>
      <c r="M963" s="2"/>
      <c r="O963" s="3"/>
    </row>
    <row r="964" spans="1:15">
      <c r="A964" s="2"/>
      <c r="B964" s="35"/>
      <c r="C964" s="37">
        <f t="shared" si="33"/>
        <v>1900</v>
      </c>
      <c r="F964" s="3"/>
      <c r="L964" s="2"/>
      <c r="M964" s="2"/>
      <c r="O964" s="3"/>
    </row>
    <row r="965" spans="1:15">
      <c r="A965" s="2"/>
      <c r="B965" s="35"/>
      <c r="C965" s="37">
        <f t="shared" si="33"/>
        <v>1900</v>
      </c>
      <c r="F965" s="3"/>
      <c r="L965" s="2"/>
      <c r="M965" s="2"/>
      <c r="O965" s="3"/>
    </row>
    <row r="966" spans="1:15">
      <c r="A966" s="2"/>
      <c r="B966" s="35"/>
      <c r="C966" s="37">
        <f t="shared" ref="C966:C1029" si="34">YEAR(B966)</f>
        <v>1900</v>
      </c>
      <c r="F966" s="3"/>
      <c r="L966" s="2"/>
      <c r="M966" s="2"/>
      <c r="O966" s="3"/>
    </row>
    <row r="967" spans="1:15">
      <c r="A967" s="2"/>
      <c r="B967" s="35"/>
      <c r="C967" s="37">
        <f t="shared" si="34"/>
        <v>1900</v>
      </c>
      <c r="F967" s="3"/>
      <c r="L967" s="2"/>
      <c r="M967" s="2"/>
      <c r="O967" s="3"/>
    </row>
    <row r="968" spans="1:15">
      <c r="A968" s="2"/>
      <c r="B968" s="35"/>
      <c r="C968" s="37">
        <f t="shared" si="34"/>
        <v>1900</v>
      </c>
      <c r="F968" s="3"/>
      <c r="L968" s="2"/>
      <c r="M968" s="2"/>
      <c r="O968" s="3"/>
    </row>
    <row r="969" spans="1:15">
      <c r="A969" s="2"/>
      <c r="B969" s="35"/>
      <c r="C969" s="37">
        <f t="shared" si="34"/>
        <v>1900</v>
      </c>
      <c r="F969" s="3"/>
      <c r="L969" s="2"/>
      <c r="M969" s="2"/>
      <c r="O969" s="3"/>
    </row>
    <row r="970" spans="1:15">
      <c r="A970" s="2"/>
      <c r="B970" s="35"/>
      <c r="C970" s="37">
        <f t="shared" si="34"/>
        <v>1900</v>
      </c>
      <c r="F970" s="3"/>
      <c r="L970" s="2"/>
      <c r="M970" s="2"/>
      <c r="O970" s="3"/>
    </row>
    <row r="971" spans="1:15">
      <c r="A971" s="2"/>
      <c r="B971" s="35"/>
      <c r="C971" s="37">
        <f t="shared" si="34"/>
        <v>1900</v>
      </c>
      <c r="F971" s="3"/>
      <c r="L971" s="2"/>
      <c r="M971" s="2"/>
      <c r="O971" s="3"/>
    </row>
    <row r="972" spans="1:15">
      <c r="A972" s="2"/>
      <c r="B972" s="35"/>
      <c r="C972" s="37">
        <f t="shared" si="34"/>
        <v>1900</v>
      </c>
      <c r="F972" s="3"/>
      <c r="L972" s="2"/>
      <c r="M972" s="2"/>
      <c r="O972" s="3"/>
    </row>
    <row r="973" spans="1:15">
      <c r="A973" s="2"/>
      <c r="B973" s="35"/>
      <c r="C973" s="37">
        <f t="shared" si="34"/>
        <v>1900</v>
      </c>
      <c r="F973" s="3"/>
      <c r="L973" s="2"/>
      <c r="M973" s="2"/>
      <c r="O973" s="3"/>
    </row>
    <row r="974" spans="1:15">
      <c r="A974" s="2"/>
      <c r="B974" s="35"/>
      <c r="C974" s="37">
        <f t="shared" si="34"/>
        <v>1900</v>
      </c>
      <c r="F974" s="3"/>
      <c r="L974" s="2"/>
      <c r="M974" s="2"/>
      <c r="O974" s="3"/>
    </row>
    <row r="975" spans="1:15">
      <c r="A975" s="2"/>
      <c r="B975" s="35"/>
      <c r="C975" s="37">
        <f t="shared" si="34"/>
        <v>1900</v>
      </c>
      <c r="F975" s="3"/>
      <c r="L975" s="2"/>
      <c r="M975" s="2"/>
      <c r="O975" s="3"/>
    </row>
    <row r="976" spans="1:15">
      <c r="A976" s="2"/>
      <c r="B976" s="35"/>
      <c r="C976" s="37">
        <f t="shared" si="34"/>
        <v>1900</v>
      </c>
      <c r="F976" s="3"/>
      <c r="L976" s="2"/>
      <c r="M976" s="2"/>
      <c r="O976" s="3"/>
    </row>
    <row r="977" spans="1:15">
      <c r="A977" s="2"/>
      <c r="B977" s="35"/>
      <c r="C977" s="37">
        <f t="shared" si="34"/>
        <v>1900</v>
      </c>
      <c r="F977" s="3"/>
      <c r="L977" s="2"/>
      <c r="M977" s="2"/>
      <c r="O977" s="3"/>
    </row>
    <row r="978" spans="1:15">
      <c r="A978" s="2"/>
      <c r="B978" s="35"/>
      <c r="C978" s="37">
        <f t="shared" si="34"/>
        <v>1900</v>
      </c>
      <c r="F978" s="3"/>
      <c r="L978" s="2"/>
      <c r="M978" s="2"/>
      <c r="O978" s="3"/>
    </row>
    <row r="979" spans="1:15">
      <c r="A979" s="2"/>
      <c r="B979" s="35"/>
      <c r="C979" s="37">
        <f t="shared" si="34"/>
        <v>1900</v>
      </c>
      <c r="F979" s="3"/>
      <c r="L979" s="2"/>
      <c r="M979" s="2"/>
      <c r="O979" s="3"/>
    </row>
    <row r="980" spans="1:15">
      <c r="A980" s="2"/>
      <c r="B980" s="35"/>
      <c r="C980" s="37">
        <f t="shared" si="34"/>
        <v>1900</v>
      </c>
      <c r="F980" s="3"/>
      <c r="L980" s="2"/>
      <c r="M980" s="2"/>
      <c r="O980" s="3"/>
    </row>
    <row r="981" spans="1:15">
      <c r="A981" s="2"/>
      <c r="B981" s="35"/>
      <c r="C981" s="37">
        <f t="shared" si="34"/>
        <v>1900</v>
      </c>
      <c r="F981" s="3"/>
      <c r="L981" s="2"/>
      <c r="M981" s="2"/>
      <c r="O981" s="3"/>
    </row>
    <row r="982" spans="1:15">
      <c r="A982" s="2"/>
      <c r="B982" s="35"/>
      <c r="C982" s="37">
        <f t="shared" si="34"/>
        <v>1900</v>
      </c>
      <c r="F982" s="3"/>
      <c r="L982" s="2"/>
      <c r="M982" s="2"/>
      <c r="O982" s="3"/>
    </row>
    <row r="983" spans="1:15">
      <c r="A983" s="2"/>
      <c r="B983" s="35"/>
      <c r="C983" s="37">
        <f t="shared" si="34"/>
        <v>1900</v>
      </c>
      <c r="F983" s="3"/>
      <c r="L983" s="2"/>
      <c r="M983" s="2"/>
      <c r="O983" s="3"/>
    </row>
    <row r="984" spans="1:15">
      <c r="A984" s="2"/>
      <c r="B984" s="35"/>
      <c r="C984" s="37">
        <f t="shared" si="34"/>
        <v>1900</v>
      </c>
      <c r="F984" s="3"/>
      <c r="L984" s="2"/>
      <c r="M984" s="2"/>
      <c r="O984" s="3"/>
    </row>
    <row r="985" spans="1:15">
      <c r="A985" s="2"/>
      <c r="B985" s="35"/>
      <c r="C985" s="37">
        <f t="shared" si="34"/>
        <v>1900</v>
      </c>
      <c r="F985" s="3"/>
      <c r="L985" s="2"/>
      <c r="M985" s="2"/>
      <c r="O985" s="3"/>
    </row>
    <row r="986" spans="1:15">
      <c r="A986" s="2"/>
      <c r="B986" s="35"/>
      <c r="C986" s="37">
        <f t="shared" si="34"/>
        <v>1900</v>
      </c>
      <c r="F986" s="3"/>
      <c r="L986" s="2"/>
      <c r="M986" s="2"/>
      <c r="O986" s="3"/>
    </row>
    <row r="987" spans="1:15">
      <c r="A987" s="2"/>
      <c r="B987" s="35"/>
      <c r="C987" s="37">
        <f t="shared" si="34"/>
        <v>1900</v>
      </c>
      <c r="F987" s="3"/>
      <c r="L987" s="2"/>
      <c r="M987" s="2"/>
      <c r="O987" s="3"/>
    </row>
    <row r="988" spans="1:15">
      <c r="A988" s="2"/>
      <c r="B988" s="35"/>
      <c r="C988" s="37">
        <f t="shared" si="34"/>
        <v>1900</v>
      </c>
      <c r="F988" s="3"/>
      <c r="L988" s="2"/>
      <c r="M988" s="2"/>
      <c r="O988" s="3"/>
    </row>
    <row r="989" spans="1:15">
      <c r="A989" s="2"/>
      <c r="B989" s="35"/>
      <c r="C989" s="37">
        <f t="shared" si="34"/>
        <v>1900</v>
      </c>
      <c r="F989" s="3"/>
      <c r="L989" s="2"/>
      <c r="M989" s="2"/>
      <c r="O989" s="3"/>
    </row>
    <row r="990" spans="1:15">
      <c r="A990" s="2"/>
      <c r="B990" s="35"/>
      <c r="C990" s="37">
        <f t="shared" si="34"/>
        <v>1900</v>
      </c>
      <c r="F990" s="3"/>
      <c r="L990" s="2"/>
      <c r="M990" s="2"/>
      <c r="O990" s="3"/>
    </row>
    <row r="991" spans="1:15">
      <c r="A991" s="2"/>
      <c r="B991" s="35"/>
      <c r="C991" s="37">
        <f t="shared" si="34"/>
        <v>1900</v>
      </c>
      <c r="F991" s="3"/>
      <c r="L991" s="2"/>
      <c r="M991" s="2"/>
      <c r="O991" s="3"/>
    </row>
    <row r="992" spans="1:15">
      <c r="A992" s="2"/>
      <c r="B992" s="35"/>
      <c r="C992" s="37">
        <f t="shared" si="34"/>
        <v>1900</v>
      </c>
      <c r="F992" s="3"/>
      <c r="L992" s="2"/>
      <c r="M992" s="2"/>
      <c r="O992" s="3"/>
    </row>
    <row r="993" spans="1:15">
      <c r="A993" s="2"/>
      <c r="B993" s="35"/>
      <c r="C993" s="37">
        <f t="shared" si="34"/>
        <v>1900</v>
      </c>
      <c r="F993" s="3"/>
      <c r="L993" s="2"/>
      <c r="M993" s="2"/>
      <c r="O993" s="3"/>
    </row>
    <row r="994" spans="1:15">
      <c r="A994" s="2"/>
      <c r="B994" s="35"/>
      <c r="C994" s="37">
        <f t="shared" si="34"/>
        <v>1900</v>
      </c>
      <c r="F994" s="3"/>
      <c r="L994" s="2"/>
      <c r="M994" s="2"/>
      <c r="O994" s="3"/>
    </row>
    <row r="995" spans="1:15">
      <c r="A995" s="2"/>
      <c r="B995" s="35"/>
      <c r="C995" s="37">
        <f t="shared" si="34"/>
        <v>1900</v>
      </c>
      <c r="F995" s="3"/>
      <c r="L995" s="2"/>
      <c r="M995" s="2"/>
      <c r="O995" s="3"/>
    </row>
    <row r="996" spans="1:15">
      <c r="A996" s="2"/>
      <c r="B996" s="35"/>
      <c r="C996" s="37">
        <f t="shared" si="34"/>
        <v>1900</v>
      </c>
      <c r="F996" s="3"/>
      <c r="L996" s="2"/>
      <c r="M996" s="2"/>
      <c r="O996" s="3"/>
    </row>
    <row r="997" spans="1:15">
      <c r="A997" s="2"/>
      <c r="B997" s="35"/>
      <c r="C997" s="37">
        <f t="shared" si="34"/>
        <v>1900</v>
      </c>
      <c r="F997" s="3"/>
      <c r="L997" s="2"/>
      <c r="M997" s="2"/>
      <c r="O997" s="3"/>
    </row>
    <row r="998" spans="1:15">
      <c r="A998" s="2"/>
      <c r="B998" s="35"/>
      <c r="C998" s="37">
        <f t="shared" si="34"/>
        <v>1900</v>
      </c>
      <c r="F998" s="3"/>
      <c r="L998" s="2"/>
      <c r="M998" s="2"/>
      <c r="O998" s="3"/>
    </row>
    <row r="999" spans="1:15">
      <c r="A999" s="2"/>
      <c r="B999" s="35"/>
      <c r="C999" s="37">
        <f t="shared" si="34"/>
        <v>1900</v>
      </c>
      <c r="F999" s="3"/>
      <c r="L999" s="2"/>
      <c r="M999" s="2"/>
      <c r="O999" s="3"/>
    </row>
    <row r="1000" spans="1:15">
      <c r="A1000" s="2"/>
      <c r="B1000" s="35"/>
      <c r="C1000" s="37">
        <f t="shared" si="34"/>
        <v>1900</v>
      </c>
      <c r="F1000" s="3"/>
      <c r="L1000" s="2"/>
      <c r="M1000" s="2"/>
      <c r="O1000" s="3"/>
    </row>
    <row r="1001" spans="1:15">
      <c r="A1001" s="2"/>
      <c r="B1001" s="35"/>
      <c r="C1001" s="37">
        <f t="shared" si="34"/>
        <v>1900</v>
      </c>
      <c r="F1001" s="3"/>
      <c r="L1001" s="2"/>
      <c r="M1001" s="2"/>
      <c r="O1001" s="3"/>
    </row>
    <row r="1002" spans="1:15">
      <c r="A1002" s="2"/>
      <c r="B1002" s="35"/>
      <c r="C1002" s="37">
        <f t="shared" si="34"/>
        <v>1900</v>
      </c>
      <c r="F1002" s="3"/>
      <c r="L1002" s="2"/>
      <c r="M1002" s="2"/>
      <c r="O1002" s="3"/>
    </row>
    <row r="1003" spans="1:15">
      <c r="A1003" s="2"/>
      <c r="B1003" s="35"/>
      <c r="C1003" s="37">
        <f t="shared" si="34"/>
        <v>1900</v>
      </c>
      <c r="F1003" s="3"/>
      <c r="L1003" s="2"/>
      <c r="M1003" s="2"/>
      <c r="O1003" s="3"/>
    </row>
    <row r="1004" spans="1:15">
      <c r="A1004" s="2"/>
      <c r="B1004" s="35"/>
      <c r="C1004" s="37">
        <f t="shared" si="34"/>
        <v>1900</v>
      </c>
      <c r="F1004" s="3"/>
      <c r="L1004" s="2"/>
      <c r="M1004" s="2"/>
      <c r="O1004" s="3"/>
    </row>
    <row r="1005" spans="1:15">
      <c r="A1005" s="2"/>
      <c r="B1005" s="35"/>
      <c r="C1005" s="37">
        <f t="shared" si="34"/>
        <v>1900</v>
      </c>
      <c r="F1005" s="3"/>
      <c r="L1005" s="2"/>
      <c r="M1005" s="2"/>
      <c r="O1005" s="3"/>
    </row>
    <row r="1006" spans="1:15">
      <c r="A1006" s="2"/>
      <c r="B1006" s="35"/>
      <c r="C1006" s="37">
        <f t="shared" si="34"/>
        <v>1900</v>
      </c>
      <c r="F1006" s="3"/>
      <c r="L1006" s="2"/>
      <c r="M1006" s="2"/>
      <c r="O1006" s="3"/>
    </row>
    <row r="1007" spans="1:15">
      <c r="A1007" s="2"/>
      <c r="B1007" s="35"/>
      <c r="C1007" s="37">
        <f t="shared" si="34"/>
        <v>1900</v>
      </c>
      <c r="F1007" s="3"/>
      <c r="L1007" s="2"/>
      <c r="M1007" s="2"/>
      <c r="O1007" s="3"/>
    </row>
    <row r="1008" spans="1:15">
      <c r="A1008" s="2"/>
      <c r="B1008" s="35"/>
      <c r="C1008" s="37">
        <f t="shared" si="34"/>
        <v>1900</v>
      </c>
      <c r="F1008" s="3"/>
      <c r="L1008" s="2"/>
      <c r="M1008" s="2"/>
      <c r="O1008" s="3"/>
    </row>
    <row r="1009" spans="1:15">
      <c r="A1009" s="2"/>
      <c r="B1009" s="35"/>
      <c r="C1009" s="37">
        <f t="shared" si="34"/>
        <v>1900</v>
      </c>
      <c r="F1009" s="3"/>
      <c r="L1009" s="2"/>
      <c r="M1009" s="2"/>
      <c r="O1009" s="3"/>
    </row>
    <row r="1010" spans="1:15">
      <c r="A1010" s="2"/>
      <c r="B1010" s="35"/>
      <c r="C1010" s="37">
        <f t="shared" si="34"/>
        <v>1900</v>
      </c>
      <c r="F1010" s="3"/>
      <c r="L1010" s="2"/>
      <c r="M1010" s="2"/>
      <c r="O1010" s="3"/>
    </row>
    <row r="1011" spans="1:15">
      <c r="A1011" s="2"/>
      <c r="B1011" s="35"/>
      <c r="C1011" s="37">
        <f t="shared" si="34"/>
        <v>1900</v>
      </c>
      <c r="F1011" s="3"/>
      <c r="L1011" s="2"/>
      <c r="M1011" s="2"/>
      <c r="O1011" s="3"/>
    </row>
    <row r="1012" spans="1:15">
      <c r="A1012" s="2"/>
      <c r="B1012" s="35"/>
      <c r="C1012" s="37">
        <f t="shared" si="34"/>
        <v>1900</v>
      </c>
      <c r="F1012" s="3"/>
      <c r="L1012" s="2"/>
      <c r="M1012" s="2"/>
      <c r="O1012" s="3"/>
    </row>
    <row r="1013" spans="1:15">
      <c r="A1013" s="2"/>
      <c r="B1013" s="35"/>
      <c r="C1013" s="37">
        <f t="shared" si="34"/>
        <v>1900</v>
      </c>
      <c r="F1013" s="3"/>
      <c r="L1013" s="2"/>
      <c r="M1013" s="2"/>
      <c r="O1013" s="3"/>
    </row>
    <row r="1014" spans="1:15">
      <c r="A1014" s="2"/>
      <c r="B1014" s="35"/>
      <c r="C1014" s="37">
        <f t="shared" si="34"/>
        <v>1900</v>
      </c>
      <c r="F1014" s="3"/>
      <c r="L1014" s="2"/>
      <c r="M1014" s="2"/>
      <c r="O1014" s="3"/>
    </row>
    <row r="1015" spans="1:15">
      <c r="A1015" s="2"/>
      <c r="B1015" s="35"/>
      <c r="C1015" s="37">
        <f t="shared" si="34"/>
        <v>1900</v>
      </c>
      <c r="F1015" s="3"/>
      <c r="L1015" s="2"/>
      <c r="M1015" s="2"/>
      <c r="O1015" s="3"/>
    </row>
    <row r="1016" spans="1:15">
      <c r="A1016" s="2"/>
      <c r="B1016" s="35"/>
      <c r="C1016" s="37">
        <f t="shared" si="34"/>
        <v>1900</v>
      </c>
      <c r="F1016" s="3"/>
      <c r="L1016" s="2"/>
      <c r="M1016" s="2"/>
      <c r="O1016" s="3"/>
    </row>
    <row r="1017" spans="1:15">
      <c r="A1017" s="2"/>
      <c r="B1017" s="35"/>
      <c r="C1017" s="37">
        <f t="shared" si="34"/>
        <v>1900</v>
      </c>
      <c r="F1017" s="3"/>
      <c r="L1017" s="2"/>
      <c r="M1017" s="2"/>
      <c r="O1017" s="3"/>
    </row>
    <row r="1018" spans="1:15">
      <c r="A1018" s="2"/>
      <c r="B1018" s="35"/>
      <c r="C1018" s="37">
        <f t="shared" si="34"/>
        <v>1900</v>
      </c>
      <c r="F1018" s="3"/>
      <c r="L1018" s="2"/>
      <c r="M1018" s="2"/>
      <c r="O1018" s="3"/>
    </row>
    <row r="1019" spans="1:15">
      <c r="A1019" s="2"/>
      <c r="B1019" s="35"/>
      <c r="C1019" s="37">
        <f t="shared" si="34"/>
        <v>1900</v>
      </c>
      <c r="F1019" s="3"/>
      <c r="L1019" s="2"/>
      <c r="M1019" s="2"/>
      <c r="O1019" s="3"/>
    </row>
    <row r="1020" spans="1:15">
      <c r="A1020" s="2"/>
      <c r="B1020" s="35"/>
      <c r="C1020" s="37">
        <f t="shared" si="34"/>
        <v>1900</v>
      </c>
      <c r="F1020" s="3"/>
      <c r="L1020" s="2"/>
      <c r="M1020" s="2"/>
      <c r="O1020" s="3"/>
    </row>
    <row r="1021" spans="1:15">
      <c r="A1021" s="2"/>
      <c r="B1021" s="35"/>
      <c r="C1021" s="37">
        <f t="shared" si="34"/>
        <v>1900</v>
      </c>
      <c r="F1021" s="3"/>
      <c r="L1021" s="2"/>
      <c r="M1021" s="2"/>
      <c r="O1021" s="3"/>
    </row>
    <row r="1022" spans="1:15">
      <c r="A1022" s="2"/>
      <c r="B1022" s="35"/>
      <c r="C1022" s="37">
        <f t="shared" si="34"/>
        <v>1900</v>
      </c>
      <c r="F1022" s="3"/>
      <c r="L1022" s="2"/>
      <c r="M1022" s="2"/>
      <c r="O1022" s="3"/>
    </row>
    <row r="1023" spans="1:15">
      <c r="A1023" s="2"/>
      <c r="B1023" s="35"/>
      <c r="C1023" s="37">
        <f t="shared" si="34"/>
        <v>1900</v>
      </c>
      <c r="F1023" s="3"/>
      <c r="L1023" s="2"/>
      <c r="M1023" s="2"/>
      <c r="O1023" s="3"/>
    </row>
    <row r="1024" spans="1:15">
      <c r="A1024" s="2"/>
      <c r="B1024" s="35"/>
      <c r="C1024" s="37">
        <f t="shared" si="34"/>
        <v>1900</v>
      </c>
      <c r="F1024" s="3"/>
      <c r="L1024" s="2"/>
      <c r="M1024" s="2"/>
      <c r="O1024" s="3"/>
    </row>
    <row r="1025" spans="1:15">
      <c r="A1025" s="2"/>
      <c r="B1025" s="35"/>
      <c r="C1025" s="37">
        <f t="shared" si="34"/>
        <v>1900</v>
      </c>
      <c r="F1025" s="3"/>
      <c r="L1025" s="2"/>
      <c r="M1025" s="2"/>
      <c r="O1025" s="3"/>
    </row>
    <row r="1026" spans="1:15">
      <c r="A1026" s="2"/>
      <c r="B1026" s="35"/>
      <c r="C1026" s="37">
        <f t="shared" si="34"/>
        <v>1900</v>
      </c>
      <c r="F1026" s="3"/>
      <c r="L1026" s="2"/>
      <c r="M1026" s="2"/>
      <c r="O1026" s="3"/>
    </row>
    <row r="1027" spans="1:15">
      <c r="A1027" s="2"/>
      <c r="B1027" s="35"/>
      <c r="C1027" s="37">
        <f t="shared" si="34"/>
        <v>1900</v>
      </c>
      <c r="F1027" s="3"/>
      <c r="L1027" s="2"/>
      <c r="M1027" s="2"/>
      <c r="O1027" s="3"/>
    </row>
    <row r="1028" spans="1:15">
      <c r="A1028" s="2"/>
      <c r="B1028" s="35"/>
      <c r="C1028" s="37">
        <f t="shared" si="34"/>
        <v>1900</v>
      </c>
      <c r="F1028" s="3"/>
      <c r="L1028" s="2"/>
      <c r="M1028" s="2"/>
      <c r="O1028" s="3"/>
    </row>
    <row r="1029" spans="1:15">
      <c r="A1029" s="2"/>
      <c r="B1029" s="35"/>
      <c r="C1029" s="37">
        <f t="shared" si="34"/>
        <v>1900</v>
      </c>
      <c r="F1029" s="3"/>
      <c r="L1029" s="2"/>
      <c r="M1029" s="2"/>
      <c r="O1029" s="3"/>
    </row>
    <row r="1030" spans="1:15">
      <c r="A1030" s="2"/>
      <c r="B1030" s="35"/>
      <c r="C1030" s="37">
        <f t="shared" ref="C1030:C1093" si="35">YEAR(B1030)</f>
        <v>1900</v>
      </c>
      <c r="F1030" s="3"/>
      <c r="L1030" s="2"/>
      <c r="M1030" s="2"/>
      <c r="O1030" s="3"/>
    </row>
    <row r="1031" spans="1:15">
      <c r="A1031" s="2"/>
      <c r="B1031" s="35"/>
      <c r="C1031" s="37">
        <f t="shared" si="35"/>
        <v>1900</v>
      </c>
      <c r="F1031" s="3"/>
      <c r="L1031" s="2"/>
      <c r="M1031" s="2"/>
      <c r="O1031" s="3"/>
    </row>
    <row r="1032" spans="1:15">
      <c r="A1032" s="2"/>
      <c r="B1032" s="35"/>
      <c r="C1032" s="37">
        <f t="shared" si="35"/>
        <v>1900</v>
      </c>
      <c r="F1032" s="3"/>
      <c r="L1032" s="2"/>
      <c r="M1032" s="2"/>
      <c r="O1032" s="3"/>
    </row>
    <row r="1033" spans="1:15">
      <c r="A1033" s="2"/>
      <c r="B1033" s="35"/>
      <c r="C1033" s="37">
        <f t="shared" si="35"/>
        <v>1900</v>
      </c>
      <c r="F1033" s="3"/>
      <c r="L1033" s="2"/>
      <c r="M1033" s="2"/>
      <c r="O1033" s="3"/>
    </row>
    <row r="1034" spans="1:15">
      <c r="A1034" s="2"/>
      <c r="B1034" s="35"/>
      <c r="C1034" s="37">
        <f t="shared" si="35"/>
        <v>1900</v>
      </c>
      <c r="F1034" s="3"/>
      <c r="L1034" s="2"/>
      <c r="M1034" s="2"/>
      <c r="O1034" s="3"/>
    </row>
    <row r="1035" spans="1:15">
      <c r="A1035" s="2"/>
      <c r="B1035" s="35"/>
      <c r="C1035" s="37">
        <f t="shared" si="35"/>
        <v>1900</v>
      </c>
      <c r="F1035" s="3"/>
      <c r="L1035" s="2"/>
      <c r="M1035" s="2"/>
      <c r="O1035" s="3"/>
    </row>
    <row r="1036" spans="1:15">
      <c r="A1036" s="2"/>
      <c r="B1036" s="35"/>
      <c r="C1036" s="37">
        <f t="shared" si="35"/>
        <v>1900</v>
      </c>
      <c r="F1036" s="3"/>
      <c r="L1036" s="2"/>
      <c r="M1036" s="2"/>
      <c r="O1036" s="3"/>
    </row>
    <row r="1037" spans="1:15">
      <c r="A1037" s="2"/>
      <c r="B1037" s="35"/>
      <c r="C1037" s="37">
        <f t="shared" si="35"/>
        <v>1900</v>
      </c>
      <c r="F1037" s="3"/>
      <c r="L1037" s="2"/>
      <c r="M1037" s="2"/>
      <c r="O1037" s="3"/>
    </row>
    <row r="1038" spans="1:15">
      <c r="A1038" s="2"/>
      <c r="B1038" s="35"/>
      <c r="C1038" s="37">
        <f t="shared" si="35"/>
        <v>1900</v>
      </c>
      <c r="F1038" s="3"/>
      <c r="L1038" s="2"/>
      <c r="M1038" s="2"/>
      <c r="O1038" s="3"/>
    </row>
    <row r="1039" spans="1:15">
      <c r="A1039" s="2"/>
      <c r="B1039" s="35"/>
      <c r="C1039" s="37">
        <f t="shared" si="35"/>
        <v>1900</v>
      </c>
      <c r="F1039" s="3"/>
      <c r="L1039" s="2"/>
      <c r="M1039" s="2"/>
      <c r="O1039" s="3"/>
    </row>
    <row r="1040" spans="1:15">
      <c r="A1040" s="2"/>
      <c r="B1040" s="35"/>
      <c r="C1040" s="37">
        <f t="shared" si="35"/>
        <v>1900</v>
      </c>
      <c r="F1040" s="3"/>
      <c r="L1040" s="2"/>
      <c r="M1040" s="2"/>
      <c r="O1040" s="3"/>
    </row>
    <row r="1041" spans="1:15">
      <c r="A1041" s="2"/>
      <c r="B1041" s="35"/>
      <c r="C1041" s="37">
        <f t="shared" si="35"/>
        <v>1900</v>
      </c>
      <c r="F1041" s="3"/>
      <c r="L1041" s="2"/>
      <c r="M1041" s="2"/>
      <c r="O1041" s="3"/>
    </row>
    <row r="1042" spans="1:15">
      <c r="A1042" s="2"/>
      <c r="B1042" s="35"/>
      <c r="C1042" s="37">
        <f t="shared" si="35"/>
        <v>1900</v>
      </c>
      <c r="F1042" s="3"/>
      <c r="L1042" s="2"/>
      <c r="M1042" s="2"/>
      <c r="O1042" s="3"/>
    </row>
    <row r="1043" spans="1:15">
      <c r="A1043" s="2"/>
      <c r="B1043" s="35"/>
      <c r="C1043" s="37">
        <f t="shared" si="35"/>
        <v>1900</v>
      </c>
      <c r="F1043" s="3"/>
      <c r="L1043" s="2"/>
      <c r="M1043" s="2"/>
      <c r="O1043" s="3"/>
    </row>
    <row r="1044" spans="1:15">
      <c r="A1044" s="2"/>
      <c r="B1044" s="35"/>
      <c r="C1044" s="37">
        <f t="shared" si="35"/>
        <v>1900</v>
      </c>
      <c r="F1044" s="3"/>
      <c r="L1044" s="2"/>
      <c r="M1044" s="2"/>
      <c r="O1044" s="3"/>
    </row>
    <row r="1045" spans="1:15">
      <c r="A1045" s="2"/>
      <c r="B1045" s="35"/>
      <c r="C1045" s="37">
        <f t="shared" si="35"/>
        <v>1900</v>
      </c>
      <c r="F1045" s="3"/>
      <c r="L1045" s="2"/>
      <c r="M1045" s="2"/>
      <c r="O1045" s="3"/>
    </row>
    <row r="1046" spans="1:15">
      <c r="A1046" s="2"/>
      <c r="B1046" s="35"/>
      <c r="C1046" s="37">
        <f t="shared" si="35"/>
        <v>1900</v>
      </c>
      <c r="F1046" s="3"/>
      <c r="L1046" s="2"/>
      <c r="M1046" s="2"/>
      <c r="O1046" s="3"/>
    </row>
    <row r="1047" spans="1:15">
      <c r="A1047" s="2"/>
      <c r="B1047" s="35"/>
      <c r="C1047" s="37">
        <f t="shared" si="35"/>
        <v>1900</v>
      </c>
      <c r="F1047" s="3"/>
      <c r="L1047" s="2"/>
      <c r="M1047" s="2"/>
      <c r="O1047" s="3"/>
    </row>
    <row r="1048" spans="1:15">
      <c r="A1048" s="2"/>
      <c r="B1048" s="35"/>
      <c r="C1048" s="37">
        <f t="shared" si="35"/>
        <v>1900</v>
      </c>
      <c r="F1048" s="3"/>
      <c r="L1048" s="2"/>
      <c r="M1048" s="2"/>
      <c r="O1048" s="3"/>
    </row>
    <row r="1049" spans="1:15">
      <c r="A1049" s="2"/>
      <c r="B1049" s="35"/>
      <c r="C1049" s="37">
        <f t="shared" si="35"/>
        <v>1900</v>
      </c>
      <c r="F1049" s="3"/>
      <c r="L1049" s="2"/>
      <c r="M1049" s="2"/>
      <c r="O1049" s="3"/>
    </row>
    <row r="1050" spans="1:15">
      <c r="A1050" s="2"/>
      <c r="B1050" s="35"/>
      <c r="C1050" s="37">
        <f t="shared" si="35"/>
        <v>1900</v>
      </c>
      <c r="F1050" s="3"/>
      <c r="L1050" s="2"/>
      <c r="M1050" s="2"/>
      <c r="O1050" s="3"/>
    </row>
    <row r="1051" spans="1:15">
      <c r="A1051" s="2"/>
      <c r="B1051" s="35"/>
      <c r="C1051" s="37">
        <f t="shared" si="35"/>
        <v>1900</v>
      </c>
      <c r="F1051" s="3"/>
      <c r="L1051" s="2"/>
      <c r="M1051" s="2"/>
      <c r="O1051" s="3"/>
    </row>
    <row r="1052" spans="1:15">
      <c r="A1052" s="2"/>
      <c r="B1052" s="35"/>
      <c r="C1052" s="37">
        <f t="shared" si="35"/>
        <v>1900</v>
      </c>
      <c r="F1052" s="3"/>
      <c r="L1052" s="2"/>
      <c r="M1052" s="2"/>
      <c r="O1052" s="3"/>
    </row>
    <row r="1053" spans="1:15">
      <c r="A1053" s="2"/>
      <c r="B1053" s="35"/>
      <c r="C1053" s="37">
        <f t="shared" si="35"/>
        <v>1900</v>
      </c>
      <c r="F1053" s="3"/>
      <c r="L1053" s="2"/>
      <c r="M1053" s="2"/>
      <c r="O1053" s="3"/>
    </row>
    <row r="1054" spans="1:15">
      <c r="A1054" s="2"/>
      <c r="B1054" s="35"/>
      <c r="C1054" s="37">
        <f t="shared" si="35"/>
        <v>1900</v>
      </c>
      <c r="F1054" s="3"/>
      <c r="L1054" s="2"/>
      <c r="M1054" s="2"/>
      <c r="O1054" s="3"/>
    </row>
    <row r="1055" spans="1:15">
      <c r="A1055" s="2"/>
      <c r="B1055" s="35"/>
      <c r="C1055" s="37">
        <f t="shared" si="35"/>
        <v>1900</v>
      </c>
      <c r="F1055" s="3"/>
      <c r="L1055" s="2"/>
      <c r="M1055" s="2"/>
      <c r="O1055" s="3"/>
    </row>
    <row r="1056" spans="1:15">
      <c r="A1056" s="2"/>
      <c r="B1056" s="35"/>
      <c r="C1056" s="37">
        <f t="shared" si="35"/>
        <v>1900</v>
      </c>
      <c r="F1056" s="3"/>
      <c r="L1056" s="2"/>
      <c r="M1056" s="2"/>
      <c r="O1056" s="3"/>
    </row>
    <row r="1057" spans="1:15">
      <c r="A1057" s="2"/>
      <c r="B1057" s="35"/>
      <c r="C1057" s="37">
        <f t="shared" si="35"/>
        <v>1900</v>
      </c>
      <c r="F1057" s="3"/>
      <c r="L1057" s="2"/>
      <c r="M1057" s="2"/>
      <c r="O1057" s="3"/>
    </row>
    <row r="1058" spans="1:15">
      <c r="A1058" s="2"/>
      <c r="B1058" s="35"/>
      <c r="C1058" s="37">
        <f t="shared" si="35"/>
        <v>1900</v>
      </c>
      <c r="F1058" s="3"/>
      <c r="L1058" s="2"/>
      <c r="M1058" s="2"/>
      <c r="O1058" s="3"/>
    </row>
    <row r="1059" spans="1:15">
      <c r="A1059" s="2"/>
      <c r="B1059" s="35"/>
      <c r="C1059" s="37">
        <f t="shared" si="35"/>
        <v>1900</v>
      </c>
      <c r="F1059" s="3"/>
      <c r="L1059" s="2"/>
      <c r="M1059" s="2"/>
      <c r="O1059" s="3"/>
    </row>
    <row r="1060" spans="1:15">
      <c r="A1060" s="2"/>
      <c r="B1060" s="35"/>
      <c r="C1060" s="37">
        <f t="shared" si="35"/>
        <v>1900</v>
      </c>
      <c r="F1060" s="3"/>
      <c r="L1060" s="2"/>
      <c r="M1060" s="2"/>
      <c r="O1060" s="3"/>
    </row>
    <row r="1061" spans="1:15">
      <c r="A1061" s="2"/>
      <c r="B1061" s="35"/>
      <c r="C1061" s="37">
        <f t="shared" si="35"/>
        <v>1900</v>
      </c>
      <c r="F1061" s="3"/>
      <c r="L1061" s="2"/>
      <c r="M1061" s="2"/>
      <c r="O1061" s="3"/>
    </row>
    <row r="1062" spans="1:15">
      <c r="A1062" s="2"/>
      <c r="B1062" s="35"/>
      <c r="C1062" s="37">
        <f t="shared" si="35"/>
        <v>1900</v>
      </c>
      <c r="F1062" s="3"/>
      <c r="L1062" s="2"/>
      <c r="M1062" s="2"/>
      <c r="O1062" s="3"/>
    </row>
    <row r="1063" spans="1:15">
      <c r="A1063" s="2"/>
      <c r="B1063" s="35"/>
      <c r="C1063" s="37">
        <f t="shared" si="35"/>
        <v>1900</v>
      </c>
      <c r="F1063" s="3"/>
      <c r="L1063" s="2"/>
      <c r="M1063" s="2"/>
      <c r="O1063" s="3"/>
    </row>
    <row r="1064" spans="1:15">
      <c r="A1064" s="2"/>
      <c r="B1064" s="35"/>
      <c r="C1064" s="37">
        <f t="shared" si="35"/>
        <v>1900</v>
      </c>
      <c r="F1064" s="3"/>
      <c r="L1064" s="2"/>
      <c r="M1064" s="2"/>
      <c r="O1064" s="3"/>
    </row>
    <row r="1065" spans="1:15">
      <c r="A1065" s="2"/>
      <c r="B1065" s="35"/>
      <c r="C1065" s="37">
        <f t="shared" si="35"/>
        <v>1900</v>
      </c>
      <c r="F1065" s="3"/>
      <c r="L1065" s="2"/>
      <c r="M1065" s="2"/>
      <c r="O1065" s="3"/>
    </row>
    <row r="1066" spans="1:15">
      <c r="A1066" s="2"/>
      <c r="B1066" s="35"/>
      <c r="C1066" s="37">
        <f t="shared" si="35"/>
        <v>1900</v>
      </c>
      <c r="F1066" s="3"/>
      <c r="L1066" s="2"/>
      <c r="M1066" s="2"/>
      <c r="O1066" s="3"/>
    </row>
    <row r="1067" spans="1:15">
      <c r="A1067" s="2"/>
      <c r="B1067" s="35"/>
      <c r="C1067" s="37">
        <f t="shared" si="35"/>
        <v>1900</v>
      </c>
      <c r="F1067" s="3"/>
      <c r="L1067" s="2"/>
      <c r="M1067" s="2"/>
      <c r="O1067" s="3"/>
    </row>
    <row r="1068" spans="1:15">
      <c r="A1068" s="2"/>
      <c r="B1068" s="35"/>
      <c r="C1068" s="37">
        <f t="shared" si="35"/>
        <v>1900</v>
      </c>
      <c r="F1068" s="3"/>
      <c r="L1068" s="2"/>
      <c r="M1068" s="2"/>
      <c r="O1068" s="3"/>
    </row>
    <row r="1069" spans="1:15">
      <c r="A1069" s="2"/>
      <c r="B1069" s="35"/>
      <c r="C1069" s="37">
        <f t="shared" si="35"/>
        <v>1900</v>
      </c>
      <c r="F1069" s="3"/>
      <c r="L1069" s="2"/>
      <c r="M1069" s="2"/>
      <c r="O1069" s="3"/>
    </row>
    <row r="1070" spans="1:15">
      <c r="A1070" s="2"/>
      <c r="B1070" s="35"/>
      <c r="C1070" s="37">
        <f t="shared" si="35"/>
        <v>1900</v>
      </c>
      <c r="F1070" s="3"/>
      <c r="L1070" s="2"/>
      <c r="M1070" s="2"/>
      <c r="O1070" s="3"/>
    </row>
    <row r="1071" spans="1:15">
      <c r="A1071" s="2"/>
      <c r="B1071" s="35"/>
      <c r="C1071" s="37">
        <f t="shared" si="35"/>
        <v>1900</v>
      </c>
      <c r="F1071" s="3"/>
      <c r="L1071" s="2"/>
      <c r="M1071" s="2"/>
      <c r="O1071" s="3"/>
    </row>
    <row r="1072" spans="1:15">
      <c r="A1072" s="2"/>
      <c r="B1072" s="35"/>
      <c r="C1072" s="37">
        <f t="shared" si="35"/>
        <v>1900</v>
      </c>
      <c r="F1072" s="3"/>
      <c r="L1072" s="2"/>
      <c r="M1072" s="2"/>
      <c r="O1072" s="3"/>
    </row>
    <row r="1073" spans="1:15">
      <c r="A1073" s="2"/>
      <c r="B1073" s="35"/>
      <c r="C1073" s="37">
        <f t="shared" si="35"/>
        <v>1900</v>
      </c>
      <c r="F1073" s="3"/>
      <c r="L1073" s="2"/>
      <c r="M1073" s="2"/>
      <c r="O1073" s="3"/>
    </row>
    <row r="1074" spans="1:15">
      <c r="A1074" s="2"/>
      <c r="B1074" s="35"/>
      <c r="C1074" s="37">
        <f t="shared" si="35"/>
        <v>1900</v>
      </c>
      <c r="F1074" s="3"/>
      <c r="L1074" s="2"/>
      <c r="M1074" s="2"/>
      <c r="O1074" s="3"/>
    </row>
    <row r="1075" spans="1:15">
      <c r="A1075" s="2"/>
      <c r="B1075" s="35"/>
      <c r="C1075" s="37">
        <f t="shared" si="35"/>
        <v>1900</v>
      </c>
      <c r="F1075" s="3"/>
      <c r="L1075" s="2"/>
      <c r="M1075" s="2"/>
      <c r="O1075" s="3"/>
    </row>
    <row r="1076" spans="1:15">
      <c r="A1076" s="2"/>
      <c r="B1076" s="35"/>
      <c r="C1076" s="37">
        <f t="shared" si="35"/>
        <v>1900</v>
      </c>
      <c r="F1076" s="3"/>
      <c r="L1076" s="2"/>
      <c r="M1076" s="2"/>
      <c r="O1076" s="3"/>
    </row>
    <row r="1077" spans="1:15">
      <c r="A1077" s="2"/>
      <c r="B1077" s="35"/>
      <c r="C1077" s="37">
        <f t="shared" si="35"/>
        <v>1900</v>
      </c>
      <c r="F1077" s="3"/>
      <c r="L1077" s="2"/>
      <c r="M1077" s="2"/>
      <c r="O1077" s="3"/>
    </row>
    <row r="1078" spans="1:15">
      <c r="A1078" s="2"/>
      <c r="B1078" s="35"/>
      <c r="C1078" s="37">
        <f t="shared" si="35"/>
        <v>1900</v>
      </c>
      <c r="F1078" s="3"/>
      <c r="L1078" s="2"/>
      <c r="M1078" s="2"/>
      <c r="O1078" s="3"/>
    </row>
    <row r="1079" spans="1:15">
      <c r="A1079" s="2"/>
      <c r="B1079" s="35"/>
      <c r="C1079" s="37">
        <f t="shared" si="35"/>
        <v>1900</v>
      </c>
      <c r="F1079" s="3"/>
      <c r="L1079" s="2"/>
      <c r="M1079" s="2"/>
      <c r="O1079" s="3"/>
    </row>
    <row r="1080" spans="1:15">
      <c r="A1080" s="2"/>
      <c r="B1080" s="35"/>
      <c r="C1080" s="37">
        <f t="shared" si="35"/>
        <v>1900</v>
      </c>
      <c r="F1080" s="3"/>
      <c r="L1080" s="2"/>
      <c r="M1080" s="2"/>
      <c r="O1080" s="3"/>
    </row>
    <row r="1081" spans="1:15">
      <c r="A1081" s="2"/>
      <c r="B1081" s="35"/>
      <c r="C1081" s="37">
        <f t="shared" si="35"/>
        <v>1900</v>
      </c>
      <c r="F1081" s="3"/>
      <c r="L1081" s="2"/>
      <c r="M1081" s="2"/>
      <c r="O1081" s="3"/>
    </row>
    <row r="1082" spans="1:15">
      <c r="A1082" s="2"/>
      <c r="B1082" s="35"/>
      <c r="C1082" s="37">
        <f t="shared" si="35"/>
        <v>1900</v>
      </c>
      <c r="F1082" s="3"/>
      <c r="L1082" s="2"/>
      <c r="M1082" s="2"/>
      <c r="O1082" s="3"/>
    </row>
    <row r="1083" spans="1:15">
      <c r="A1083" s="2"/>
      <c r="B1083" s="35"/>
      <c r="C1083" s="37">
        <f t="shared" si="35"/>
        <v>1900</v>
      </c>
      <c r="F1083" s="3"/>
      <c r="L1083" s="2"/>
      <c r="M1083" s="2"/>
      <c r="O1083" s="3"/>
    </row>
    <row r="1084" spans="1:15">
      <c r="A1084" s="2"/>
      <c r="B1084" s="35"/>
      <c r="C1084" s="37">
        <f t="shared" si="35"/>
        <v>1900</v>
      </c>
      <c r="F1084" s="3"/>
      <c r="L1084" s="2"/>
      <c r="M1084" s="2"/>
      <c r="O1084" s="3"/>
    </row>
    <row r="1085" spans="1:15">
      <c r="A1085" s="2"/>
      <c r="B1085" s="35"/>
      <c r="C1085" s="37">
        <f t="shared" si="35"/>
        <v>1900</v>
      </c>
      <c r="F1085" s="3"/>
      <c r="L1085" s="2"/>
      <c r="M1085" s="2"/>
      <c r="O1085" s="3"/>
    </row>
    <row r="1086" spans="1:15">
      <c r="A1086" s="2"/>
      <c r="B1086" s="35"/>
      <c r="C1086" s="37">
        <f t="shared" si="35"/>
        <v>1900</v>
      </c>
      <c r="F1086" s="3"/>
      <c r="L1086" s="2"/>
      <c r="M1086" s="2"/>
      <c r="O1086" s="3"/>
    </row>
    <row r="1087" spans="1:15">
      <c r="A1087" s="2"/>
      <c r="B1087" s="35"/>
      <c r="C1087" s="37">
        <f t="shared" si="35"/>
        <v>1900</v>
      </c>
      <c r="F1087" s="3"/>
      <c r="L1087" s="2"/>
      <c r="M1087" s="2"/>
      <c r="O1087" s="3"/>
    </row>
    <row r="1088" spans="1:15">
      <c r="A1088" s="2"/>
      <c r="B1088" s="35"/>
      <c r="C1088" s="37">
        <f t="shared" si="35"/>
        <v>1900</v>
      </c>
      <c r="F1088" s="3"/>
      <c r="L1088" s="2"/>
      <c r="M1088" s="2"/>
      <c r="O1088" s="3"/>
    </row>
    <row r="1089" spans="1:15">
      <c r="A1089" s="2"/>
      <c r="B1089" s="35"/>
      <c r="C1089" s="37">
        <f t="shared" si="35"/>
        <v>1900</v>
      </c>
      <c r="F1089" s="3"/>
      <c r="L1089" s="2"/>
      <c r="M1089" s="2"/>
      <c r="O1089" s="3"/>
    </row>
    <row r="1090" spans="1:15">
      <c r="A1090" s="2"/>
      <c r="B1090" s="35"/>
      <c r="C1090" s="37">
        <f t="shared" si="35"/>
        <v>1900</v>
      </c>
      <c r="F1090" s="3"/>
      <c r="L1090" s="2"/>
      <c r="M1090" s="2"/>
      <c r="O1090" s="3"/>
    </row>
    <row r="1091" spans="1:15">
      <c r="A1091" s="2"/>
      <c r="B1091" s="35"/>
      <c r="C1091" s="37">
        <f t="shared" si="35"/>
        <v>1900</v>
      </c>
      <c r="F1091" s="3"/>
      <c r="L1091" s="2"/>
      <c r="M1091" s="2"/>
      <c r="O1091" s="3"/>
    </row>
    <row r="1092" spans="1:15">
      <c r="A1092" s="2"/>
      <c r="B1092" s="35"/>
      <c r="C1092" s="37">
        <f t="shared" si="35"/>
        <v>1900</v>
      </c>
      <c r="F1092" s="3"/>
      <c r="L1092" s="2"/>
      <c r="M1092" s="2"/>
      <c r="O1092" s="3"/>
    </row>
    <row r="1093" spans="1:15">
      <c r="A1093" s="2"/>
      <c r="B1093" s="35"/>
      <c r="C1093" s="37">
        <f t="shared" si="35"/>
        <v>1900</v>
      </c>
      <c r="F1093" s="3"/>
      <c r="L1093" s="2"/>
      <c r="M1093" s="2"/>
      <c r="O1093" s="3"/>
    </row>
    <row r="1094" spans="1:15">
      <c r="A1094" s="2"/>
      <c r="B1094" s="35"/>
      <c r="C1094" s="37">
        <f t="shared" ref="C1094:C1157" si="36">YEAR(B1094)</f>
        <v>1900</v>
      </c>
      <c r="F1094" s="3"/>
      <c r="L1094" s="2"/>
      <c r="M1094" s="2"/>
      <c r="O1094" s="3"/>
    </row>
    <row r="1095" spans="1:15">
      <c r="A1095" s="2"/>
      <c r="B1095" s="35"/>
      <c r="C1095" s="37">
        <f t="shared" si="36"/>
        <v>1900</v>
      </c>
      <c r="F1095" s="3"/>
      <c r="L1095" s="2"/>
      <c r="M1095" s="2"/>
      <c r="O1095" s="3"/>
    </row>
    <row r="1096" spans="1:15">
      <c r="A1096" s="2"/>
      <c r="B1096" s="35"/>
      <c r="C1096" s="37">
        <f t="shared" si="36"/>
        <v>1900</v>
      </c>
      <c r="F1096" s="3"/>
      <c r="L1096" s="2"/>
      <c r="M1096" s="2"/>
      <c r="O1096" s="3"/>
    </row>
    <row r="1097" spans="1:15">
      <c r="A1097" s="2"/>
      <c r="B1097" s="35"/>
      <c r="C1097" s="37">
        <f t="shared" si="36"/>
        <v>1900</v>
      </c>
      <c r="F1097" s="3"/>
      <c r="L1097" s="2"/>
      <c r="M1097" s="2"/>
      <c r="O1097" s="3"/>
    </row>
    <row r="1098" spans="1:15">
      <c r="A1098" s="2"/>
      <c r="B1098" s="35"/>
      <c r="C1098" s="37">
        <f t="shared" si="36"/>
        <v>1900</v>
      </c>
      <c r="F1098" s="3"/>
      <c r="L1098" s="2"/>
      <c r="M1098" s="2"/>
      <c r="O1098" s="3"/>
    </row>
    <row r="1099" spans="1:15">
      <c r="A1099" s="2"/>
      <c r="B1099" s="35"/>
      <c r="C1099" s="37">
        <f t="shared" si="36"/>
        <v>1900</v>
      </c>
      <c r="F1099" s="3"/>
      <c r="L1099" s="2"/>
      <c r="M1099" s="2"/>
      <c r="O1099" s="3"/>
    </row>
    <row r="1100" spans="1:15">
      <c r="A1100" s="2"/>
      <c r="B1100" s="35"/>
      <c r="C1100" s="37">
        <f t="shared" si="36"/>
        <v>1900</v>
      </c>
      <c r="F1100" s="3"/>
      <c r="L1100" s="2"/>
      <c r="M1100" s="2"/>
      <c r="O1100" s="3"/>
    </row>
    <row r="1101" spans="1:15">
      <c r="A1101" s="2"/>
      <c r="B1101" s="35"/>
      <c r="C1101" s="37">
        <f t="shared" si="36"/>
        <v>1900</v>
      </c>
      <c r="F1101" s="3"/>
      <c r="L1101" s="2"/>
      <c r="M1101" s="2"/>
      <c r="O1101" s="3"/>
    </row>
    <row r="1102" spans="1:15">
      <c r="A1102" s="2"/>
      <c r="B1102" s="35"/>
      <c r="C1102" s="37">
        <f t="shared" si="36"/>
        <v>1900</v>
      </c>
      <c r="F1102" s="3"/>
      <c r="L1102" s="2"/>
      <c r="M1102" s="2"/>
      <c r="O1102" s="3"/>
    </row>
    <row r="1103" spans="1:15">
      <c r="A1103" s="2"/>
      <c r="B1103" s="35"/>
      <c r="C1103" s="37">
        <f t="shared" si="36"/>
        <v>1900</v>
      </c>
      <c r="F1103" s="3"/>
      <c r="L1103" s="2"/>
      <c r="M1103" s="2"/>
      <c r="O1103" s="3"/>
    </row>
    <row r="1104" spans="1:15">
      <c r="A1104" s="2"/>
      <c r="B1104" s="35"/>
      <c r="C1104" s="37">
        <f t="shared" si="36"/>
        <v>1900</v>
      </c>
      <c r="F1104" s="3"/>
      <c r="L1104" s="2"/>
      <c r="M1104" s="2"/>
      <c r="O1104" s="3"/>
    </row>
    <row r="1105" spans="1:15">
      <c r="A1105" s="2"/>
      <c r="B1105" s="35"/>
      <c r="C1105" s="37">
        <f t="shared" si="36"/>
        <v>1900</v>
      </c>
      <c r="F1105" s="3"/>
      <c r="L1105" s="2"/>
      <c r="M1105" s="2"/>
      <c r="O1105" s="3"/>
    </row>
    <row r="1106" spans="1:15">
      <c r="A1106" s="2"/>
      <c r="B1106" s="35"/>
      <c r="C1106" s="37">
        <f t="shared" si="36"/>
        <v>1900</v>
      </c>
      <c r="F1106" s="3"/>
      <c r="L1106" s="2"/>
      <c r="M1106" s="2"/>
      <c r="O1106" s="3"/>
    </row>
    <row r="1107" spans="1:15">
      <c r="A1107" s="2"/>
      <c r="B1107" s="35"/>
      <c r="C1107" s="37">
        <f t="shared" si="36"/>
        <v>1900</v>
      </c>
      <c r="F1107" s="3"/>
      <c r="L1107" s="2"/>
      <c r="M1107" s="2"/>
      <c r="O1107" s="3"/>
    </row>
    <row r="1108" spans="1:15">
      <c r="A1108" s="2"/>
      <c r="B1108" s="35"/>
      <c r="C1108" s="37">
        <f t="shared" si="36"/>
        <v>1900</v>
      </c>
      <c r="F1108" s="3"/>
      <c r="L1108" s="2"/>
      <c r="M1108" s="2"/>
      <c r="O1108" s="3"/>
    </row>
    <row r="1109" spans="1:15">
      <c r="A1109" s="2"/>
      <c r="B1109" s="35"/>
      <c r="C1109" s="37">
        <f t="shared" si="36"/>
        <v>1900</v>
      </c>
      <c r="F1109" s="3"/>
      <c r="L1109" s="2"/>
      <c r="M1109" s="2"/>
      <c r="O1109" s="3"/>
    </row>
    <row r="1110" spans="1:15">
      <c r="A1110" s="2"/>
      <c r="B1110" s="35"/>
      <c r="C1110" s="37">
        <f t="shared" si="36"/>
        <v>1900</v>
      </c>
      <c r="F1110" s="3"/>
      <c r="L1110" s="2"/>
      <c r="M1110" s="2"/>
      <c r="O1110" s="3"/>
    </row>
    <row r="1111" spans="1:15">
      <c r="A1111" s="2"/>
      <c r="B1111" s="35"/>
      <c r="C1111" s="37">
        <f t="shared" si="36"/>
        <v>1900</v>
      </c>
      <c r="F1111" s="3"/>
      <c r="L1111" s="2"/>
      <c r="M1111" s="2"/>
      <c r="O1111" s="3"/>
    </row>
    <row r="1112" spans="1:15">
      <c r="A1112" s="2"/>
      <c r="B1112" s="35"/>
      <c r="C1112" s="37">
        <f t="shared" si="36"/>
        <v>1900</v>
      </c>
      <c r="F1112" s="3"/>
      <c r="L1112" s="2"/>
      <c r="M1112" s="2"/>
      <c r="O1112" s="3"/>
    </row>
    <row r="1113" spans="1:15">
      <c r="A1113" s="2"/>
      <c r="B1113" s="35"/>
      <c r="C1113" s="37">
        <f t="shared" si="36"/>
        <v>1900</v>
      </c>
      <c r="F1113" s="3"/>
      <c r="L1113" s="2"/>
      <c r="M1113" s="2"/>
      <c r="O1113" s="3"/>
    </row>
    <row r="1114" spans="1:15">
      <c r="A1114" s="2"/>
      <c r="B1114" s="35"/>
      <c r="C1114" s="37">
        <f t="shared" si="36"/>
        <v>1900</v>
      </c>
      <c r="F1114" s="3"/>
      <c r="L1114" s="2"/>
      <c r="M1114" s="2"/>
      <c r="O1114" s="3"/>
    </row>
    <row r="1115" spans="1:15">
      <c r="A1115" s="2"/>
      <c r="B1115" s="35"/>
      <c r="C1115" s="37">
        <f t="shared" si="36"/>
        <v>1900</v>
      </c>
      <c r="F1115" s="3"/>
      <c r="L1115" s="2"/>
      <c r="M1115" s="2"/>
      <c r="O1115" s="3"/>
    </row>
    <row r="1116" spans="1:15">
      <c r="A1116" s="2"/>
      <c r="B1116" s="35"/>
      <c r="C1116" s="37">
        <f t="shared" si="36"/>
        <v>1900</v>
      </c>
      <c r="F1116" s="3"/>
      <c r="L1116" s="2"/>
      <c r="M1116" s="2"/>
      <c r="O1116" s="3"/>
    </row>
    <row r="1117" spans="1:15">
      <c r="A1117" s="2"/>
      <c r="B1117" s="35"/>
      <c r="C1117" s="37">
        <f t="shared" si="36"/>
        <v>1900</v>
      </c>
      <c r="F1117" s="3"/>
      <c r="L1117" s="2"/>
      <c r="M1117" s="2"/>
      <c r="O1117" s="3"/>
    </row>
    <row r="1118" spans="1:15">
      <c r="A1118" s="2"/>
      <c r="B1118" s="35"/>
      <c r="C1118" s="37">
        <f t="shared" si="36"/>
        <v>1900</v>
      </c>
      <c r="F1118" s="3"/>
      <c r="L1118" s="2"/>
      <c r="M1118" s="2"/>
      <c r="O1118" s="3"/>
    </row>
    <row r="1119" spans="1:15">
      <c r="A1119" s="2"/>
      <c r="B1119" s="35"/>
      <c r="C1119" s="37">
        <f t="shared" si="36"/>
        <v>1900</v>
      </c>
      <c r="F1119" s="3"/>
      <c r="L1119" s="2"/>
      <c r="M1119" s="2"/>
      <c r="O1119" s="3"/>
    </row>
    <row r="1120" spans="1:15">
      <c r="A1120" s="2"/>
      <c r="B1120" s="35"/>
      <c r="C1120" s="37">
        <f t="shared" si="36"/>
        <v>1900</v>
      </c>
      <c r="F1120" s="3"/>
      <c r="L1120" s="2"/>
      <c r="M1120" s="2"/>
      <c r="O1120" s="3"/>
    </row>
    <row r="1121" spans="1:15">
      <c r="A1121" s="2"/>
      <c r="B1121" s="35"/>
      <c r="C1121" s="37">
        <f t="shared" si="36"/>
        <v>1900</v>
      </c>
      <c r="F1121" s="3"/>
      <c r="L1121" s="2"/>
      <c r="M1121" s="2"/>
      <c r="O1121" s="3"/>
    </row>
    <row r="1122" spans="1:15">
      <c r="A1122" s="2"/>
      <c r="B1122" s="35"/>
      <c r="C1122" s="37">
        <f t="shared" si="36"/>
        <v>1900</v>
      </c>
      <c r="F1122" s="3"/>
      <c r="L1122" s="2"/>
      <c r="M1122" s="2"/>
      <c r="O1122" s="3"/>
    </row>
    <row r="1123" spans="1:15">
      <c r="A1123" s="2"/>
      <c r="B1123" s="35"/>
      <c r="C1123" s="37">
        <f t="shared" si="36"/>
        <v>1900</v>
      </c>
      <c r="F1123" s="3"/>
      <c r="L1123" s="2"/>
      <c r="M1123" s="2"/>
      <c r="O1123" s="3"/>
    </row>
    <row r="1124" spans="1:15">
      <c r="A1124" s="2"/>
      <c r="B1124" s="35"/>
      <c r="C1124" s="37">
        <f t="shared" si="36"/>
        <v>1900</v>
      </c>
      <c r="F1124" s="3"/>
      <c r="L1124" s="2"/>
      <c r="M1124" s="2"/>
      <c r="O1124" s="3"/>
    </row>
    <row r="1125" spans="1:15">
      <c r="A1125" s="2"/>
      <c r="B1125" s="35"/>
      <c r="C1125" s="37">
        <f t="shared" si="36"/>
        <v>1900</v>
      </c>
      <c r="F1125" s="3"/>
      <c r="L1125" s="2"/>
      <c r="M1125" s="2"/>
      <c r="O1125" s="3"/>
    </row>
    <row r="1126" spans="1:15">
      <c r="A1126" s="2"/>
      <c r="B1126" s="35"/>
      <c r="C1126" s="37">
        <f t="shared" si="36"/>
        <v>1900</v>
      </c>
      <c r="F1126" s="3"/>
      <c r="L1126" s="2"/>
      <c r="M1126" s="2"/>
      <c r="O1126" s="3"/>
    </row>
    <row r="1127" spans="1:15">
      <c r="A1127" s="2"/>
      <c r="B1127" s="35"/>
      <c r="C1127" s="37">
        <f t="shared" si="36"/>
        <v>1900</v>
      </c>
      <c r="F1127" s="3"/>
      <c r="L1127" s="2"/>
      <c r="M1127" s="2"/>
      <c r="O1127" s="3"/>
    </row>
    <row r="1128" spans="1:15">
      <c r="A1128" s="2"/>
      <c r="B1128" s="35"/>
      <c r="C1128" s="37">
        <f t="shared" si="36"/>
        <v>1900</v>
      </c>
      <c r="F1128" s="3"/>
      <c r="L1128" s="2"/>
      <c r="M1128" s="2"/>
      <c r="O1128" s="3"/>
    </row>
    <row r="1129" spans="1:15">
      <c r="A1129" s="2"/>
      <c r="B1129" s="35"/>
      <c r="C1129" s="37">
        <f t="shared" si="36"/>
        <v>1900</v>
      </c>
      <c r="F1129" s="3"/>
      <c r="L1129" s="2"/>
      <c r="M1129" s="2"/>
      <c r="O1129" s="3"/>
    </row>
    <row r="1130" spans="1:15">
      <c r="A1130" s="2"/>
      <c r="B1130" s="35"/>
      <c r="C1130" s="37">
        <f t="shared" si="36"/>
        <v>1900</v>
      </c>
      <c r="F1130" s="3"/>
      <c r="L1130" s="2"/>
      <c r="M1130" s="2"/>
      <c r="O1130" s="3"/>
    </row>
    <row r="1131" spans="1:15">
      <c r="A1131" s="2"/>
      <c r="B1131" s="35"/>
      <c r="C1131" s="37">
        <f t="shared" si="36"/>
        <v>1900</v>
      </c>
      <c r="F1131" s="3"/>
      <c r="L1131" s="2"/>
      <c r="M1131" s="2"/>
      <c r="O1131" s="3"/>
    </row>
    <row r="1132" spans="1:15">
      <c r="A1132" s="2"/>
      <c r="B1132" s="35"/>
      <c r="C1132" s="37">
        <f t="shared" si="36"/>
        <v>1900</v>
      </c>
      <c r="F1132" s="3"/>
      <c r="L1132" s="2"/>
      <c r="M1132" s="2"/>
      <c r="O1132" s="3"/>
    </row>
    <row r="1133" spans="1:15">
      <c r="A1133" s="2"/>
      <c r="B1133" s="35"/>
      <c r="C1133" s="37">
        <f t="shared" si="36"/>
        <v>1900</v>
      </c>
      <c r="F1133" s="3"/>
      <c r="L1133" s="2"/>
      <c r="M1133" s="2"/>
      <c r="O1133" s="3"/>
    </row>
    <row r="1134" spans="1:15">
      <c r="A1134" s="2"/>
      <c r="B1134" s="35"/>
      <c r="C1134" s="37">
        <f t="shared" si="36"/>
        <v>1900</v>
      </c>
      <c r="F1134" s="3"/>
      <c r="L1134" s="2"/>
      <c r="M1134" s="2"/>
      <c r="O1134" s="3"/>
    </row>
    <row r="1135" spans="1:15">
      <c r="A1135" s="2"/>
      <c r="B1135" s="35"/>
      <c r="C1135" s="37">
        <f t="shared" si="36"/>
        <v>1900</v>
      </c>
      <c r="F1135" s="3"/>
      <c r="L1135" s="2"/>
      <c r="M1135" s="2"/>
      <c r="O1135" s="3"/>
    </row>
    <row r="1136" spans="1:15">
      <c r="A1136" s="2"/>
      <c r="B1136" s="35"/>
      <c r="C1136" s="37">
        <f t="shared" si="36"/>
        <v>1900</v>
      </c>
      <c r="F1136" s="3"/>
      <c r="L1136" s="2"/>
      <c r="M1136" s="2"/>
      <c r="O1136" s="3"/>
    </row>
    <row r="1137" spans="1:15">
      <c r="A1137" s="2"/>
      <c r="B1137" s="35"/>
      <c r="C1137" s="37">
        <f t="shared" si="36"/>
        <v>1900</v>
      </c>
      <c r="F1137" s="3"/>
      <c r="L1137" s="2"/>
      <c r="M1137" s="2"/>
      <c r="O1137" s="3"/>
    </row>
    <row r="1138" spans="1:15">
      <c r="A1138" s="2"/>
      <c r="B1138" s="35"/>
      <c r="C1138" s="37">
        <f t="shared" si="36"/>
        <v>1900</v>
      </c>
      <c r="F1138" s="3"/>
      <c r="L1138" s="2"/>
      <c r="M1138" s="2"/>
      <c r="O1138" s="3"/>
    </row>
    <row r="1139" spans="1:15">
      <c r="A1139" s="2"/>
      <c r="B1139" s="35"/>
      <c r="C1139" s="37">
        <f t="shared" si="36"/>
        <v>1900</v>
      </c>
      <c r="F1139" s="3"/>
      <c r="L1139" s="2"/>
      <c r="M1139" s="2"/>
      <c r="O1139" s="3"/>
    </row>
    <row r="1140" spans="1:15">
      <c r="A1140" s="2"/>
      <c r="B1140" s="35"/>
      <c r="C1140" s="37">
        <f t="shared" si="36"/>
        <v>1900</v>
      </c>
      <c r="F1140" s="3"/>
      <c r="L1140" s="2"/>
      <c r="M1140" s="2"/>
      <c r="O1140" s="3"/>
    </row>
    <row r="1141" spans="1:15">
      <c r="A1141" s="2"/>
      <c r="B1141" s="35"/>
      <c r="C1141" s="37">
        <f t="shared" si="36"/>
        <v>1900</v>
      </c>
      <c r="F1141" s="3"/>
      <c r="L1141" s="2"/>
      <c r="M1141" s="2"/>
      <c r="O1141" s="3"/>
    </row>
    <row r="1142" spans="1:15">
      <c r="A1142" s="2"/>
      <c r="B1142" s="35"/>
      <c r="C1142" s="37">
        <f t="shared" si="36"/>
        <v>1900</v>
      </c>
      <c r="F1142" s="3"/>
      <c r="L1142" s="2"/>
      <c r="M1142" s="2"/>
      <c r="O1142" s="3"/>
    </row>
    <row r="1143" spans="1:15">
      <c r="A1143" s="2"/>
      <c r="B1143" s="35"/>
      <c r="C1143" s="37">
        <f t="shared" si="36"/>
        <v>1900</v>
      </c>
      <c r="F1143" s="3"/>
      <c r="L1143" s="2"/>
      <c r="M1143" s="2"/>
      <c r="O1143" s="3"/>
    </row>
    <row r="1144" spans="1:15">
      <c r="A1144" s="2"/>
      <c r="B1144" s="35"/>
      <c r="C1144" s="37">
        <f t="shared" si="36"/>
        <v>1900</v>
      </c>
      <c r="F1144" s="3"/>
      <c r="L1144" s="2"/>
      <c r="M1144" s="2"/>
      <c r="O1144" s="3"/>
    </row>
    <row r="1145" spans="1:15">
      <c r="A1145" s="2"/>
      <c r="B1145" s="35"/>
      <c r="C1145" s="37">
        <f t="shared" si="36"/>
        <v>1900</v>
      </c>
      <c r="F1145" s="3"/>
      <c r="L1145" s="2"/>
      <c r="M1145" s="2"/>
      <c r="O1145" s="3"/>
    </row>
    <row r="1146" spans="1:15">
      <c r="A1146" s="2"/>
      <c r="B1146" s="35"/>
      <c r="C1146" s="37">
        <f t="shared" si="36"/>
        <v>1900</v>
      </c>
      <c r="F1146" s="3"/>
      <c r="L1146" s="2"/>
      <c r="M1146" s="2"/>
      <c r="O1146" s="3"/>
    </row>
    <row r="1147" spans="1:15">
      <c r="A1147" s="2"/>
      <c r="B1147" s="35"/>
      <c r="C1147" s="37">
        <f t="shared" si="36"/>
        <v>1900</v>
      </c>
      <c r="F1147" s="3"/>
      <c r="L1147" s="2"/>
      <c r="M1147" s="2"/>
      <c r="O1147" s="3"/>
    </row>
    <row r="1148" spans="1:15">
      <c r="A1148" s="2"/>
      <c r="B1148" s="35"/>
      <c r="C1148" s="37">
        <f t="shared" si="36"/>
        <v>1900</v>
      </c>
      <c r="F1148" s="3"/>
      <c r="L1148" s="2"/>
      <c r="M1148" s="2"/>
      <c r="O1148" s="3"/>
    </row>
    <row r="1149" spans="1:15">
      <c r="A1149" s="2"/>
      <c r="B1149" s="35"/>
      <c r="C1149" s="37">
        <f t="shared" si="36"/>
        <v>1900</v>
      </c>
      <c r="F1149" s="3"/>
      <c r="L1149" s="2"/>
      <c r="M1149" s="2"/>
      <c r="O1149" s="3"/>
    </row>
    <row r="1150" spans="1:15">
      <c r="A1150" s="2"/>
      <c r="B1150" s="35"/>
      <c r="C1150" s="37">
        <f t="shared" si="36"/>
        <v>1900</v>
      </c>
      <c r="F1150" s="3"/>
      <c r="L1150" s="2"/>
      <c r="M1150" s="2"/>
      <c r="O1150" s="3"/>
    </row>
    <row r="1151" spans="1:15">
      <c r="A1151" s="2"/>
      <c r="B1151" s="35"/>
      <c r="C1151" s="37">
        <f t="shared" si="36"/>
        <v>1900</v>
      </c>
      <c r="F1151" s="3"/>
      <c r="L1151" s="2"/>
      <c r="M1151" s="2"/>
      <c r="O1151" s="3"/>
    </row>
    <row r="1152" spans="1:15">
      <c r="A1152" s="2"/>
      <c r="B1152" s="35"/>
      <c r="C1152" s="37">
        <f t="shared" si="36"/>
        <v>1900</v>
      </c>
      <c r="F1152" s="3"/>
      <c r="L1152" s="2"/>
      <c r="M1152" s="2"/>
      <c r="O1152" s="3"/>
    </row>
    <row r="1153" spans="1:15">
      <c r="A1153" s="2"/>
      <c r="B1153" s="35"/>
      <c r="C1153" s="37">
        <f t="shared" si="36"/>
        <v>1900</v>
      </c>
      <c r="F1153" s="3"/>
      <c r="L1153" s="2"/>
      <c r="M1153" s="2"/>
      <c r="O1153" s="3"/>
    </row>
    <row r="1154" spans="1:15">
      <c r="A1154" s="2"/>
      <c r="B1154" s="35"/>
      <c r="C1154" s="37">
        <f t="shared" si="36"/>
        <v>1900</v>
      </c>
      <c r="F1154" s="3"/>
      <c r="L1154" s="2"/>
      <c r="M1154" s="2"/>
      <c r="O1154" s="3"/>
    </row>
    <row r="1155" spans="1:15">
      <c r="A1155" s="2"/>
      <c r="B1155" s="35"/>
      <c r="C1155" s="37">
        <f t="shared" si="36"/>
        <v>1900</v>
      </c>
      <c r="F1155" s="3"/>
      <c r="L1155" s="2"/>
      <c r="M1155" s="2"/>
      <c r="O1155" s="3"/>
    </row>
    <row r="1156" spans="1:15">
      <c r="A1156" s="2"/>
      <c r="B1156" s="35"/>
      <c r="C1156" s="37">
        <f t="shared" si="36"/>
        <v>1900</v>
      </c>
      <c r="F1156" s="3"/>
      <c r="L1156" s="2"/>
      <c r="M1156" s="2"/>
      <c r="O1156" s="3"/>
    </row>
    <row r="1157" spans="1:15">
      <c r="A1157" s="2"/>
      <c r="B1157" s="35"/>
      <c r="C1157" s="37">
        <f t="shared" si="36"/>
        <v>1900</v>
      </c>
      <c r="F1157" s="3"/>
      <c r="L1157" s="2"/>
      <c r="M1157" s="2"/>
      <c r="O1157" s="3"/>
    </row>
    <row r="1158" spans="1:15">
      <c r="A1158" s="2"/>
      <c r="B1158" s="35"/>
      <c r="C1158" s="37">
        <f t="shared" ref="C1158:C1221" si="37">YEAR(B1158)</f>
        <v>1900</v>
      </c>
      <c r="F1158" s="3"/>
      <c r="L1158" s="2"/>
      <c r="M1158" s="2"/>
      <c r="O1158" s="3"/>
    </row>
    <row r="1159" spans="1:15">
      <c r="A1159" s="2"/>
      <c r="B1159" s="35"/>
      <c r="C1159" s="37">
        <f t="shared" si="37"/>
        <v>1900</v>
      </c>
      <c r="F1159" s="3"/>
      <c r="L1159" s="2"/>
      <c r="M1159" s="2"/>
      <c r="O1159" s="3"/>
    </row>
    <row r="1160" spans="1:15">
      <c r="A1160" s="2"/>
      <c r="B1160" s="35"/>
      <c r="C1160" s="37">
        <f t="shared" si="37"/>
        <v>1900</v>
      </c>
      <c r="F1160" s="3"/>
      <c r="L1160" s="2"/>
      <c r="M1160" s="2"/>
      <c r="O1160" s="3"/>
    </row>
    <row r="1161" spans="1:15">
      <c r="A1161" s="2"/>
      <c r="B1161" s="35"/>
      <c r="C1161" s="37">
        <f t="shared" si="37"/>
        <v>1900</v>
      </c>
      <c r="F1161" s="3"/>
      <c r="L1161" s="2"/>
      <c r="M1161" s="2"/>
      <c r="O1161" s="3"/>
    </row>
    <row r="1162" spans="1:15">
      <c r="A1162" s="2"/>
      <c r="B1162" s="35"/>
      <c r="C1162" s="37">
        <f t="shared" si="37"/>
        <v>1900</v>
      </c>
      <c r="F1162" s="3"/>
      <c r="L1162" s="2"/>
      <c r="M1162" s="2"/>
      <c r="O1162" s="3"/>
    </row>
    <row r="1163" spans="1:15">
      <c r="A1163" s="2"/>
      <c r="B1163" s="35"/>
      <c r="C1163" s="37">
        <f t="shared" si="37"/>
        <v>1900</v>
      </c>
      <c r="F1163" s="3"/>
      <c r="L1163" s="2"/>
      <c r="M1163" s="2"/>
      <c r="O1163" s="3"/>
    </row>
    <row r="1164" spans="1:15">
      <c r="A1164" s="2"/>
      <c r="B1164" s="35"/>
      <c r="C1164" s="37">
        <f t="shared" si="37"/>
        <v>1900</v>
      </c>
      <c r="F1164" s="3"/>
      <c r="L1164" s="2"/>
      <c r="M1164" s="2"/>
      <c r="O1164" s="3"/>
    </row>
    <row r="1165" spans="1:15">
      <c r="A1165" s="2"/>
      <c r="B1165" s="35"/>
      <c r="C1165" s="37">
        <f t="shared" si="37"/>
        <v>1900</v>
      </c>
      <c r="F1165" s="3"/>
      <c r="L1165" s="2"/>
      <c r="M1165" s="2"/>
      <c r="O1165" s="3"/>
    </row>
    <row r="1166" spans="1:15">
      <c r="A1166" s="2"/>
      <c r="B1166" s="35"/>
      <c r="C1166" s="37">
        <f t="shared" si="37"/>
        <v>1900</v>
      </c>
      <c r="F1166" s="3"/>
      <c r="L1166" s="2"/>
      <c r="M1166" s="2"/>
      <c r="O1166" s="3"/>
    </row>
    <row r="1167" spans="1:15">
      <c r="A1167" s="2"/>
      <c r="B1167" s="35"/>
      <c r="C1167" s="37">
        <f t="shared" si="37"/>
        <v>1900</v>
      </c>
      <c r="F1167" s="3"/>
      <c r="L1167" s="2"/>
      <c r="M1167" s="2"/>
      <c r="O1167" s="3"/>
    </row>
    <row r="1168" spans="1:15">
      <c r="A1168" s="2"/>
      <c r="B1168" s="35"/>
      <c r="C1168" s="37">
        <f t="shared" si="37"/>
        <v>1900</v>
      </c>
      <c r="F1168" s="3"/>
      <c r="L1168" s="2"/>
      <c r="M1168" s="2"/>
      <c r="O1168" s="3"/>
    </row>
    <row r="1169" spans="1:15">
      <c r="A1169" s="2"/>
      <c r="B1169" s="35"/>
      <c r="C1169" s="37">
        <f t="shared" si="37"/>
        <v>1900</v>
      </c>
      <c r="F1169" s="3"/>
      <c r="L1169" s="2"/>
      <c r="M1169" s="2"/>
      <c r="O1169" s="3"/>
    </row>
    <row r="1170" spans="1:15">
      <c r="A1170" s="2"/>
      <c r="B1170" s="35"/>
      <c r="C1170" s="37">
        <f t="shared" si="37"/>
        <v>1900</v>
      </c>
      <c r="F1170" s="3"/>
      <c r="L1170" s="2"/>
      <c r="M1170" s="2"/>
      <c r="O1170" s="3"/>
    </row>
    <row r="1171" spans="1:15">
      <c r="A1171" s="2"/>
      <c r="B1171" s="35"/>
      <c r="C1171" s="37">
        <f t="shared" si="37"/>
        <v>1900</v>
      </c>
      <c r="F1171" s="3"/>
      <c r="L1171" s="2"/>
      <c r="M1171" s="2"/>
      <c r="O1171" s="3"/>
    </row>
    <row r="1172" spans="1:15">
      <c r="A1172" s="2"/>
      <c r="B1172" s="35"/>
      <c r="C1172" s="37">
        <f t="shared" si="37"/>
        <v>1900</v>
      </c>
      <c r="F1172" s="3"/>
      <c r="L1172" s="2"/>
      <c r="M1172" s="2"/>
      <c r="O1172" s="3"/>
    </row>
    <row r="1173" spans="1:15">
      <c r="A1173" s="2"/>
      <c r="B1173" s="35"/>
      <c r="C1173" s="37">
        <f t="shared" si="37"/>
        <v>1900</v>
      </c>
      <c r="F1173" s="3"/>
      <c r="L1173" s="2"/>
      <c r="M1173" s="2"/>
      <c r="O1173" s="3"/>
    </row>
    <row r="1174" spans="1:15">
      <c r="A1174" s="2"/>
      <c r="B1174" s="35"/>
      <c r="C1174" s="37">
        <f t="shared" si="37"/>
        <v>1900</v>
      </c>
      <c r="F1174" s="3"/>
      <c r="L1174" s="2"/>
      <c r="M1174" s="2"/>
      <c r="O1174" s="3"/>
    </row>
    <row r="1175" spans="1:15">
      <c r="A1175" s="2"/>
      <c r="B1175" s="35"/>
      <c r="C1175" s="37">
        <f t="shared" si="37"/>
        <v>1900</v>
      </c>
      <c r="F1175" s="3"/>
      <c r="L1175" s="2"/>
      <c r="M1175" s="2"/>
      <c r="O1175" s="3"/>
    </row>
    <row r="1176" spans="1:15">
      <c r="A1176" s="2"/>
      <c r="B1176" s="35"/>
      <c r="C1176" s="37">
        <f t="shared" si="37"/>
        <v>1900</v>
      </c>
      <c r="F1176" s="3"/>
      <c r="L1176" s="2"/>
      <c r="M1176" s="2"/>
      <c r="O1176" s="3"/>
    </row>
    <row r="1177" spans="1:15">
      <c r="A1177" s="2"/>
      <c r="B1177" s="35"/>
      <c r="C1177" s="37">
        <f t="shared" si="37"/>
        <v>1900</v>
      </c>
      <c r="F1177" s="3"/>
      <c r="L1177" s="2"/>
      <c r="M1177" s="2"/>
      <c r="O1177" s="3"/>
    </row>
    <row r="1178" spans="1:15">
      <c r="A1178" s="2"/>
      <c r="B1178" s="35"/>
      <c r="C1178" s="37">
        <f t="shared" si="37"/>
        <v>1900</v>
      </c>
      <c r="F1178" s="3"/>
      <c r="L1178" s="2"/>
      <c r="M1178" s="2"/>
      <c r="O1178" s="3"/>
    </row>
    <row r="1179" spans="1:15">
      <c r="A1179" s="2"/>
      <c r="B1179" s="35"/>
      <c r="C1179" s="37">
        <f t="shared" si="37"/>
        <v>1900</v>
      </c>
      <c r="F1179" s="3"/>
      <c r="L1179" s="2"/>
      <c r="M1179" s="2"/>
      <c r="O1179" s="3"/>
    </row>
    <row r="1180" spans="1:15">
      <c r="A1180" s="2"/>
      <c r="B1180" s="35"/>
      <c r="C1180" s="37">
        <f t="shared" si="37"/>
        <v>1900</v>
      </c>
      <c r="F1180" s="3"/>
      <c r="L1180" s="2"/>
      <c r="M1180" s="2"/>
      <c r="O1180" s="3"/>
    </row>
    <row r="1181" spans="1:15">
      <c r="A1181" s="2"/>
      <c r="B1181" s="35"/>
      <c r="C1181" s="37">
        <f t="shared" si="37"/>
        <v>1900</v>
      </c>
      <c r="F1181" s="3"/>
      <c r="L1181" s="2"/>
      <c r="M1181" s="2"/>
      <c r="O1181" s="3"/>
    </row>
    <row r="1182" spans="1:15">
      <c r="A1182" s="2"/>
      <c r="B1182" s="35"/>
      <c r="C1182" s="37">
        <f t="shared" si="37"/>
        <v>1900</v>
      </c>
      <c r="F1182" s="3"/>
      <c r="L1182" s="2"/>
      <c r="M1182" s="2"/>
      <c r="O1182" s="3"/>
    </row>
    <row r="1183" spans="1:15">
      <c r="A1183" s="2"/>
      <c r="B1183" s="35"/>
      <c r="C1183" s="37">
        <f t="shared" si="37"/>
        <v>1900</v>
      </c>
      <c r="F1183" s="3"/>
      <c r="L1183" s="2"/>
      <c r="M1183" s="2"/>
      <c r="O1183" s="3"/>
    </row>
    <row r="1184" spans="1:15">
      <c r="A1184" s="2"/>
      <c r="B1184" s="35"/>
      <c r="C1184" s="37">
        <f t="shared" si="37"/>
        <v>1900</v>
      </c>
      <c r="F1184" s="3"/>
      <c r="L1184" s="2"/>
      <c r="M1184" s="2"/>
      <c r="O1184" s="3"/>
    </row>
    <row r="1185" spans="1:15">
      <c r="A1185" s="2"/>
      <c r="B1185" s="35"/>
      <c r="C1185" s="37">
        <f t="shared" si="37"/>
        <v>1900</v>
      </c>
      <c r="F1185" s="3"/>
      <c r="L1185" s="2"/>
      <c r="M1185" s="2"/>
      <c r="O1185" s="3"/>
    </row>
    <row r="1186" spans="1:15">
      <c r="A1186" s="2"/>
      <c r="B1186" s="35"/>
      <c r="C1186" s="37">
        <f t="shared" si="37"/>
        <v>1900</v>
      </c>
      <c r="F1186" s="3"/>
      <c r="L1186" s="2"/>
      <c r="M1186" s="2"/>
      <c r="O1186" s="3"/>
    </row>
    <row r="1187" spans="1:15">
      <c r="A1187" s="2"/>
      <c r="B1187" s="35"/>
      <c r="C1187" s="37">
        <f t="shared" si="37"/>
        <v>1900</v>
      </c>
      <c r="F1187" s="3"/>
      <c r="L1187" s="2"/>
      <c r="M1187" s="2"/>
      <c r="O1187" s="3"/>
    </row>
    <row r="1188" spans="1:15">
      <c r="A1188" s="2"/>
      <c r="B1188" s="35"/>
      <c r="C1188" s="37">
        <f t="shared" si="37"/>
        <v>1900</v>
      </c>
      <c r="F1188" s="3"/>
      <c r="L1188" s="2"/>
      <c r="M1188" s="2"/>
      <c r="O1188" s="3"/>
    </row>
    <row r="1189" spans="1:15">
      <c r="A1189" s="2"/>
      <c r="B1189" s="35"/>
      <c r="C1189" s="37">
        <f t="shared" si="37"/>
        <v>1900</v>
      </c>
      <c r="F1189" s="3"/>
      <c r="L1189" s="2"/>
      <c r="M1189" s="2"/>
      <c r="O1189" s="3"/>
    </row>
    <row r="1190" spans="1:15">
      <c r="A1190" s="2"/>
      <c r="B1190" s="35"/>
      <c r="C1190" s="37">
        <f t="shared" si="37"/>
        <v>1900</v>
      </c>
      <c r="F1190" s="3"/>
      <c r="L1190" s="2"/>
      <c r="M1190" s="2"/>
      <c r="O1190" s="3"/>
    </row>
    <row r="1191" spans="1:15">
      <c r="A1191" s="2"/>
      <c r="B1191" s="35"/>
      <c r="C1191" s="37">
        <f t="shared" si="37"/>
        <v>1900</v>
      </c>
      <c r="F1191" s="3"/>
      <c r="L1191" s="2"/>
      <c r="M1191" s="2"/>
      <c r="O1191" s="3"/>
    </row>
    <row r="1192" spans="1:15">
      <c r="A1192" s="2"/>
      <c r="B1192" s="35"/>
      <c r="C1192" s="37">
        <f t="shared" si="37"/>
        <v>1900</v>
      </c>
      <c r="F1192" s="3"/>
      <c r="L1192" s="2"/>
      <c r="M1192" s="2"/>
      <c r="O1192" s="3"/>
    </row>
    <row r="1193" spans="1:15">
      <c r="A1193" s="2"/>
      <c r="B1193" s="35"/>
      <c r="C1193" s="37">
        <f t="shared" si="37"/>
        <v>1900</v>
      </c>
      <c r="F1193" s="3"/>
      <c r="L1193" s="2"/>
      <c r="M1193" s="2"/>
      <c r="O1193" s="3"/>
    </row>
    <row r="1194" spans="1:15">
      <c r="A1194" s="2"/>
      <c r="B1194" s="35"/>
      <c r="C1194" s="37">
        <f t="shared" si="37"/>
        <v>1900</v>
      </c>
      <c r="F1194" s="3"/>
      <c r="L1194" s="2"/>
      <c r="M1194" s="2"/>
      <c r="O1194" s="3"/>
    </row>
    <row r="1195" spans="1:15">
      <c r="A1195" s="2"/>
      <c r="B1195" s="35"/>
      <c r="C1195" s="37">
        <f t="shared" si="37"/>
        <v>1900</v>
      </c>
      <c r="F1195" s="3"/>
      <c r="L1195" s="2"/>
      <c r="M1195" s="2"/>
      <c r="O1195" s="3"/>
    </row>
    <row r="1196" spans="1:15">
      <c r="A1196" s="2"/>
      <c r="B1196" s="35"/>
      <c r="C1196" s="37">
        <f t="shared" si="37"/>
        <v>1900</v>
      </c>
      <c r="F1196" s="3"/>
      <c r="L1196" s="2"/>
      <c r="M1196" s="2"/>
      <c r="O1196" s="3"/>
    </row>
    <row r="1197" spans="1:15">
      <c r="A1197" s="2"/>
      <c r="B1197" s="35"/>
      <c r="C1197" s="37">
        <f t="shared" si="37"/>
        <v>1900</v>
      </c>
      <c r="F1197" s="3"/>
      <c r="L1197" s="2"/>
      <c r="M1197" s="2"/>
      <c r="O1197" s="3"/>
    </row>
    <row r="1198" spans="1:15">
      <c r="A1198" s="2"/>
      <c r="B1198" s="35"/>
      <c r="C1198" s="37">
        <f t="shared" si="37"/>
        <v>1900</v>
      </c>
      <c r="F1198" s="3"/>
      <c r="L1198" s="2"/>
      <c r="M1198" s="2"/>
      <c r="O1198" s="3"/>
    </row>
    <row r="1199" spans="1:15">
      <c r="A1199" s="2"/>
      <c r="B1199" s="35"/>
      <c r="C1199" s="37">
        <f t="shared" si="37"/>
        <v>1900</v>
      </c>
      <c r="F1199" s="3"/>
      <c r="L1199" s="2"/>
      <c r="M1199" s="2"/>
      <c r="O1199" s="3"/>
    </row>
    <row r="1200" spans="1:15">
      <c r="A1200" s="2"/>
      <c r="B1200" s="35"/>
      <c r="C1200" s="37">
        <f t="shared" si="37"/>
        <v>1900</v>
      </c>
      <c r="F1200" s="3"/>
      <c r="L1200" s="2"/>
      <c r="M1200" s="2"/>
      <c r="O1200" s="3"/>
    </row>
    <row r="1201" spans="1:15">
      <c r="A1201" s="2"/>
      <c r="B1201" s="35"/>
      <c r="C1201" s="37">
        <f t="shared" si="37"/>
        <v>1900</v>
      </c>
      <c r="F1201" s="3"/>
      <c r="L1201" s="2"/>
      <c r="M1201" s="2"/>
      <c r="O1201" s="3"/>
    </row>
    <row r="1202" spans="1:15">
      <c r="A1202" s="2"/>
      <c r="B1202" s="35"/>
      <c r="C1202" s="37">
        <f t="shared" si="37"/>
        <v>1900</v>
      </c>
      <c r="F1202" s="3"/>
      <c r="L1202" s="2"/>
      <c r="M1202" s="2"/>
      <c r="O1202" s="3"/>
    </row>
    <row r="1203" spans="1:15">
      <c r="A1203" s="2"/>
      <c r="B1203" s="35"/>
      <c r="C1203" s="37">
        <f t="shared" si="37"/>
        <v>1900</v>
      </c>
      <c r="F1203" s="3"/>
      <c r="L1203" s="2"/>
      <c r="M1203" s="2"/>
      <c r="O1203" s="3"/>
    </row>
    <row r="1204" spans="1:15">
      <c r="A1204" s="2"/>
      <c r="B1204" s="35"/>
      <c r="C1204" s="37">
        <f t="shared" si="37"/>
        <v>1900</v>
      </c>
      <c r="F1204" s="3"/>
      <c r="L1204" s="2"/>
      <c r="M1204" s="2"/>
      <c r="O1204" s="3"/>
    </row>
    <row r="1205" spans="1:15">
      <c r="A1205" s="2"/>
      <c r="B1205" s="35"/>
      <c r="C1205" s="37">
        <f t="shared" si="37"/>
        <v>1900</v>
      </c>
      <c r="F1205" s="3"/>
      <c r="L1205" s="2"/>
      <c r="M1205" s="2"/>
      <c r="O1205" s="3"/>
    </row>
    <row r="1206" spans="1:15">
      <c r="A1206" s="2"/>
      <c r="B1206" s="35"/>
      <c r="C1206" s="37">
        <f t="shared" si="37"/>
        <v>1900</v>
      </c>
      <c r="F1206" s="3"/>
      <c r="L1206" s="2"/>
      <c r="M1206" s="2"/>
      <c r="O1206" s="3"/>
    </row>
    <row r="1207" spans="1:15">
      <c r="A1207" s="2"/>
      <c r="B1207" s="35"/>
      <c r="C1207" s="37">
        <f t="shared" si="37"/>
        <v>1900</v>
      </c>
      <c r="F1207" s="3"/>
      <c r="L1207" s="2"/>
      <c r="M1207" s="2"/>
      <c r="O1207" s="3"/>
    </row>
    <row r="1208" spans="1:15">
      <c r="A1208" s="2"/>
      <c r="B1208" s="35"/>
      <c r="C1208" s="37">
        <f t="shared" si="37"/>
        <v>1900</v>
      </c>
      <c r="F1208" s="3"/>
      <c r="L1208" s="2"/>
      <c r="M1208" s="2"/>
      <c r="O1208" s="3"/>
    </row>
    <row r="1209" spans="1:15">
      <c r="A1209" s="2"/>
      <c r="B1209" s="35"/>
      <c r="C1209" s="37">
        <f t="shared" si="37"/>
        <v>1900</v>
      </c>
      <c r="F1209" s="3"/>
      <c r="L1209" s="2"/>
      <c r="M1209" s="2"/>
      <c r="O1209" s="3"/>
    </row>
    <row r="1210" spans="1:15">
      <c r="A1210" s="2"/>
      <c r="B1210" s="35"/>
      <c r="C1210" s="37">
        <f t="shared" si="37"/>
        <v>1900</v>
      </c>
      <c r="F1210" s="3"/>
      <c r="L1210" s="2"/>
      <c r="M1210" s="2"/>
      <c r="O1210" s="3"/>
    </row>
    <row r="1211" spans="1:15">
      <c r="A1211" s="2"/>
      <c r="B1211" s="35"/>
      <c r="C1211" s="37">
        <f t="shared" si="37"/>
        <v>1900</v>
      </c>
      <c r="F1211" s="3"/>
      <c r="L1211" s="2"/>
      <c r="M1211" s="2"/>
      <c r="O1211" s="3"/>
    </row>
    <row r="1212" spans="1:15">
      <c r="A1212" s="2"/>
      <c r="B1212" s="35"/>
      <c r="C1212" s="37">
        <f t="shared" si="37"/>
        <v>1900</v>
      </c>
      <c r="F1212" s="3"/>
      <c r="L1212" s="2"/>
      <c r="M1212" s="2"/>
      <c r="O1212" s="3"/>
    </row>
    <row r="1213" spans="1:15">
      <c r="A1213" s="2"/>
      <c r="B1213" s="35"/>
      <c r="C1213" s="37">
        <f t="shared" si="37"/>
        <v>1900</v>
      </c>
      <c r="F1213" s="3"/>
      <c r="L1213" s="2"/>
      <c r="M1213" s="2"/>
      <c r="O1213" s="3"/>
    </row>
    <row r="1214" spans="1:15">
      <c r="A1214" s="2"/>
      <c r="B1214" s="35"/>
      <c r="C1214" s="37">
        <f t="shared" si="37"/>
        <v>1900</v>
      </c>
      <c r="F1214" s="3"/>
      <c r="L1214" s="2"/>
      <c r="M1214" s="2"/>
      <c r="O1214" s="3"/>
    </row>
    <row r="1215" spans="1:15">
      <c r="A1215" s="2"/>
      <c r="B1215" s="35"/>
      <c r="C1215" s="37">
        <f t="shared" si="37"/>
        <v>1900</v>
      </c>
      <c r="F1215" s="3"/>
      <c r="L1215" s="2"/>
      <c r="M1215" s="2"/>
      <c r="O1215" s="3"/>
    </row>
    <row r="1216" spans="1:15">
      <c r="A1216" s="2"/>
      <c r="B1216" s="35"/>
      <c r="C1216" s="37">
        <f t="shared" si="37"/>
        <v>1900</v>
      </c>
      <c r="F1216" s="3"/>
      <c r="L1216" s="2"/>
      <c r="M1216" s="2"/>
      <c r="O1216" s="3"/>
    </row>
    <row r="1217" spans="1:15">
      <c r="A1217" s="2"/>
      <c r="B1217" s="35"/>
      <c r="C1217" s="37">
        <f t="shared" si="37"/>
        <v>1900</v>
      </c>
      <c r="F1217" s="3"/>
      <c r="L1217" s="2"/>
      <c r="M1217" s="2"/>
      <c r="O1217" s="3"/>
    </row>
    <row r="1218" spans="1:15">
      <c r="A1218" s="2"/>
      <c r="B1218" s="35"/>
      <c r="C1218" s="37">
        <f t="shared" si="37"/>
        <v>1900</v>
      </c>
      <c r="F1218" s="3"/>
      <c r="L1218" s="2"/>
      <c r="M1218" s="2"/>
      <c r="O1218" s="3"/>
    </row>
    <row r="1219" spans="1:15">
      <c r="A1219" s="2"/>
      <c r="B1219" s="35"/>
      <c r="C1219" s="37">
        <f t="shared" si="37"/>
        <v>1900</v>
      </c>
      <c r="F1219" s="3"/>
      <c r="L1219" s="2"/>
      <c r="M1219" s="2"/>
      <c r="O1219" s="3"/>
    </row>
    <row r="1220" spans="1:15">
      <c r="A1220" s="2"/>
      <c r="B1220" s="35"/>
      <c r="C1220" s="37">
        <f t="shared" si="37"/>
        <v>1900</v>
      </c>
      <c r="F1220" s="3"/>
      <c r="L1220" s="2"/>
      <c r="M1220" s="2"/>
      <c r="O1220" s="3"/>
    </row>
    <row r="1221" spans="1:15">
      <c r="A1221" s="2"/>
      <c r="B1221" s="35"/>
      <c r="C1221" s="37">
        <f t="shared" si="37"/>
        <v>1900</v>
      </c>
      <c r="F1221" s="3"/>
      <c r="L1221" s="2"/>
      <c r="M1221" s="2"/>
      <c r="O1221" s="3"/>
    </row>
    <row r="1222" spans="1:15">
      <c r="A1222" s="2"/>
      <c r="B1222" s="35"/>
      <c r="C1222" s="37">
        <f t="shared" ref="C1222:C1285" si="38">YEAR(B1222)</f>
        <v>1900</v>
      </c>
      <c r="F1222" s="3"/>
      <c r="L1222" s="2"/>
      <c r="M1222" s="2"/>
      <c r="O1222" s="3"/>
    </row>
    <row r="1223" spans="1:15">
      <c r="A1223" s="2"/>
      <c r="B1223" s="35"/>
      <c r="C1223" s="37">
        <f t="shared" si="38"/>
        <v>1900</v>
      </c>
      <c r="F1223" s="3"/>
      <c r="L1223" s="2"/>
      <c r="M1223" s="2"/>
      <c r="O1223" s="3"/>
    </row>
    <row r="1224" spans="1:15">
      <c r="A1224" s="2"/>
      <c r="B1224" s="35"/>
      <c r="C1224" s="37">
        <f t="shared" si="38"/>
        <v>1900</v>
      </c>
      <c r="F1224" s="3"/>
      <c r="L1224" s="2"/>
      <c r="M1224" s="2"/>
      <c r="O1224" s="3"/>
    </row>
    <row r="1225" spans="1:15">
      <c r="A1225" s="2"/>
      <c r="B1225" s="35"/>
      <c r="C1225" s="37">
        <f t="shared" si="38"/>
        <v>1900</v>
      </c>
      <c r="F1225" s="3"/>
      <c r="L1225" s="2"/>
      <c r="M1225" s="2"/>
      <c r="O1225" s="3"/>
    </row>
    <row r="1226" spans="1:15">
      <c r="A1226" s="2"/>
      <c r="B1226" s="35"/>
      <c r="C1226" s="37">
        <f t="shared" si="38"/>
        <v>1900</v>
      </c>
      <c r="F1226" s="3"/>
      <c r="L1226" s="2"/>
      <c r="M1226" s="2"/>
      <c r="O1226" s="3"/>
    </row>
    <row r="1227" spans="1:15">
      <c r="A1227" s="2"/>
      <c r="B1227" s="35"/>
      <c r="C1227" s="37">
        <f t="shared" si="38"/>
        <v>1900</v>
      </c>
      <c r="F1227" s="3"/>
      <c r="L1227" s="2"/>
      <c r="M1227" s="2"/>
      <c r="O1227" s="3"/>
    </row>
    <row r="1228" spans="1:15">
      <c r="A1228" s="2"/>
      <c r="B1228" s="35"/>
      <c r="C1228" s="37">
        <f t="shared" si="38"/>
        <v>1900</v>
      </c>
      <c r="F1228" s="3"/>
      <c r="L1228" s="2"/>
      <c r="M1228" s="2"/>
      <c r="O1228" s="3"/>
    </row>
    <row r="1229" spans="1:15">
      <c r="A1229" s="2"/>
      <c r="B1229" s="35"/>
      <c r="C1229" s="37">
        <f t="shared" si="38"/>
        <v>1900</v>
      </c>
      <c r="F1229" s="3"/>
      <c r="L1229" s="2"/>
      <c r="M1229" s="2"/>
      <c r="O1229" s="3"/>
    </row>
    <row r="1230" spans="1:15">
      <c r="A1230" s="2"/>
      <c r="B1230" s="35"/>
      <c r="C1230" s="37">
        <f t="shared" si="38"/>
        <v>1900</v>
      </c>
      <c r="F1230" s="3"/>
      <c r="L1230" s="2"/>
      <c r="M1230" s="2"/>
      <c r="O1230" s="3"/>
    </row>
    <row r="1231" spans="1:15">
      <c r="A1231" s="2"/>
      <c r="B1231" s="35"/>
      <c r="C1231" s="37">
        <f t="shared" si="38"/>
        <v>1900</v>
      </c>
      <c r="F1231" s="3"/>
      <c r="L1231" s="2"/>
      <c r="M1231" s="2"/>
      <c r="O1231" s="3"/>
    </row>
    <row r="1232" spans="1:15">
      <c r="A1232" s="2"/>
      <c r="B1232" s="35"/>
      <c r="C1232" s="37">
        <f t="shared" si="38"/>
        <v>1900</v>
      </c>
      <c r="F1232" s="3"/>
      <c r="L1232" s="2"/>
      <c r="M1232" s="2"/>
      <c r="O1232" s="3"/>
    </row>
    <row r="1233" spans="1:15">
      <c r="A1233" s="2"/>
      <c r="B1233" s="35"/>
      <c r="C1233" s="37">
        <f t="shared" si="38"/>
        <v>1900</v>
      </c>
      <c r="F1233" s="3"/>
      <c r="L1233" s="2"/>
      <c r="M1233" s="2"/>
      <c r="O1233" s="3"/>
    </row>
    <row r="1234" spans="1:15">
      <c r="A1234" s="2"/>
      <c r="B1234" s="35"/>
      <c r="C1234" s="37">
        <f t="shared" si="38"/>
        <v>1900</v>
      </c>
      <c r="F1234" s="3"/>
      <c r="L1234" s="2"/>
      <c r="M1234" s="2"/>
      <c r="O1234" s="3"/>
    </row>
    <row r="1235" spans="1:15">
      <c r="A1235" s="2"/>
      <c r="B1235" s="35"/>
      <c r="C1235" s="37">
        <f t="shared" si="38"/>
        <v>1900</v>
      </c>
      <c r="F1235" s="3"/>
      <c r="L1235" s="2"/>
      <c r="M1235" s="2"/>
      <c r="O1235" s="3"/>
    </row>
    <row r="1236" spans="1:15">
      <c r="A1236" s="2"/>
      <c r="B1236" s="35"/>
      <c r="C1236" s="37">
        <f t="shared" si="38"/>
        <v>1900</v>
      </c>
      <c r="F1236" s="3"/>
      <c r="L1236" s="2"/>
      <c r="M1236" s="2"/>
      <c r="O1236" s="3"/>
    </row>
    <row r="1237" spans="1:15">
      <c r="A1237" s="2"/>
      <c r="B1237" s="35"/>
      <c r="C1237" s="37">
        <f t="shared" si="38"/>
        <v>1900</v>
      </c>
      <c r="F1237" s="3"/>
      <c r="L1237" s="2"/>
      <c r="M1237" s="2"/>
      <c r="O1237" s="3"/>
    </row>
    <row r="1238" spans="1:15">
      <c r="A1238" s="2"/>
      <c r="B1238" s="35"/>
      <c r="C1238" s="37">
        <f t="shared" si="38"/>
        <v>1900</v>
      </c>
      <c r="F1238" s="3"/>
      <c r="L1238" s="2"/>
      <c r="M1238" s="2"/>
      <c r="O1238" s="3"/>
    </row>
    <row r="1239" spans="1:15">
      <c r="A1239" s="2"/>
      <c r="B1239" s="35"/>
      <c r="C1239" s="37">
        <f t="shared" si="38"/>
        <v>1900</v>
      </c>
      <c r="F1239" s="3"/>
      <c r="L1239" s="2"/>
      <c r="M1239" s="2"/>
      <c r="O1239" s="3"/>
    </row>
    <row r="1240" spans="1:15">
      <c r="A1240" s="2"/>
      <c r="B1240" s="35"/>
      <c r="C1240" s="37">
        <f t="shared" si="38"/>
        <v>1900</v>
      </c>
      <c r="F1240" s="3"/>
      <c r="L1240" s="2"/>
      <c r="M1240" s="2"/>
      <c r="O1240" s="3"/>
    </row>
    <row r="1241" spans="1:15">
      <c r="A1241" s="2"/>
      <c r="B1241" s="35"/>
      <c r="C1241" s="37">
        <f t="shared" si="38"/>
        <v>1900</v>
      </c>
      <c r="F1241" s="3"/>
      <c r="L1241" s="2"/>
      <c r="M1241" s="2"/>
      <c r="O1241" s="3"/>
    </row>
    <row r="1242" spans="1:15">
      <c r="A1242" s="2"/>
      <c r="B1242" s="35"/>
      <c r="C1242" s="37">
        <f t="shared" si="38"/>
        <v>1900</v>
      </c>
      <c r="F1242" s="3"/>
      <c r="L1242" s="2"/>
      <c r="M1242" s="2"/>
      <c r="O1242" s="3"/>
    </row>
    <row r="1243" spans="1:15">
      <c r="A1243" s="2"/>
      <c r="B1243" s="35"/>
      <c r="C1243" s="37">
        <f t="shared" si="38"/>
        <v>1900</v>
      </c>
      <c r="F1243" s="3"/>
      <c r="L1243" s="2"/>
      <c r="M1243" s="2"/>
      <c r="O1243" s="3"/>
    </row>
    <row r="1244" spans="1:15">
      <c r="A1244" s="2"/>
      <c r="B1244" s="35"/>
      <c r="C1244" s="37">
        <f t="shared" si="38"/>
        <v>1900</v>
      </c>
      <c r="F1244" s="3"/>
      <c r="L1244" s="2"/>
      <c r="M1244" s="2"/>
      <c r="O1244" s="3"/>
    </row>
    <row r="1245" spans="1:15">
      <c r="A1245" s="2"/>
      <c r="B1245" s="35"/>
      <c r="C1245" s="37">
        <f t="shared" si="38"/>
        <v>1900</v>
      </c>
      <c r="F1245" s="3"/>
      <c r="L1245" s="2"/>
      <c r="M1245" s="2"/>
      <c r="O1245" s="3"/>
    </row>
    <row r="1246" spans="1:15">
      <c r="A1246" s="2"/>
      <c r="B1246" s="35"/>
      <c r="C1246" s="37">
        <f t="shared" si="38"/>
        <v>1900</v>
      </c>
      <c r="F1246" s="3"/>
      <c r="L1246" s="2"/>
      <c r="M1246" s="2"/>
      <c r="O1246" s="3"/>
    </row>
    <row r="1247" spans="1:15">
      <c r="A1247" s="2"/>
      <c r="B1247" s="35"/>
      <c r="C1247" s="37">
        <f t="shared" si="38"/>
        <v>1900</v>
      </c>
      <c r="F1247" s="3"/>
      <c r="L1247" s="2"/>
      <c r="M1247" s="2"/>
      <c r="O1247" s="3"/>
    </row>
    <row r="1248" spans="1:15">
      <c r="A1248" s="2"/>
      <c r="B1248" s="35"/>
      <c r="C1248" s="37">
        <f t="shared" si="38"/>
        <v>1900</v>
      </c>
      <c r="F1248" s="3"/>
      <c r="L1248" s="2"/>
      <c r="M1248" s="2"/>
      <c r="O1248" s="3"/>
    </row>
    <row r="1249" spans="1:15">
      <c r="A1249" s="2"/>
      <c r="B1249" s="35"/>
      <c r="C1249" s="37">
        <f t="shared" si="38"/>
        <v>1900</v>
      </c>
      <c r="F1249" s="3"/>
      <c r="L1249" s="2"/>
      <c r="M1249" s="2"/>
      <c r="O1249" s="3"/>
    </row>
    <row r="1250" spans="1:15">
      <c r="A1250" s="2"/>
      <c r="B1250" s="35"/>
      <c r="C1250" s="37">
        <f t="shared" si="38"/>
        <v>1900</v>
      </c>
      <c r="F1250" s="3"/>
      <c r="L1250" s="2"/>
      <c r="M1250" s="2"/>
      <c r="O1250" s="3"/>
    </row>
    <row r="1251" spans="1:15">
      <c r="A1251" s="2"/>
      <c r="B1251" s="35"/>
      <c r="C1251" s="37">
        <f t="shared" si="38"/>
        <v>1900</v>
      </c>
      <c r="F1251" s="3"/>
      <c r="L1251" s="2"/>
      <c r="M1251" s="2"/>
      <c r="O1251" s="3"/>
    </row>
    <row r="1252" spans="1:15">
      <c r="A1252" s="2"/>
      <c r="B1252" s="35"/>
      <c r="C1252" s="37">
        <f t="shared" si="38"/>
        <v>1900</v>
      </c>
      <c r="F1252" s="3"/>
      <c r="L1252" s="2"/>
      <c r="M1252" s="2"/>
      <c r="O1252" s="3"/>
    </row>
    <row r="1253" spans="1:15">
      <c r="A1253" s="2"/>
      <c r="B1253" s="35"/>
      <c r="C1253" s="37">
        <f t="shared" si="38"/>
        <v>1900</v>
      </c>
      <c r="F1253" s="3"/>
      <c r="L1253" s="2"/>
      <c r="M1253" s="2"/>
      <c r="O1253" s="3"/>
    </row>
    <row r="1254" spans="1:15">
      <c r="A1254" s="2"/>
      <c r="B1254" s="35"/>
      <c r="C1254" s="37">
        <f t="shared" si="38"/>
        <v>1900</v>
      </c>
      <c r="F1254" s="3"/>
      <c r="L1254" s="2"/>
      <c r="M1254" s="2"/>
      <c r="O1254" s="3"/>
    </row>
    <row r="1255" spans="1:15">
      <c r="A1255" s="2"/>
      <c r="B1255" s="35"/>
      <c r="C1255" s="37">
        <f t="shared" si="38"/>
        <v>1900</v>
      </c>
      <c r="F1255" s="3"/>
      <c r="L1255" s="2"/>
      <c r="M1255" s="2"/>
      <c r="O1255" s="3"/>
    </row>
    <row r="1256" spans="1:15">
      <c r="A1256" s="2"/>
      <c r="B1256" s="35"/>
      <c r="C1256" s="37">
        <f t="shared" si="38"/>
        <v>1900</v>
      </c>
      <c r="F1256" s="3"/>
      <c r="L1256" s="2"/>
      <c r="M1256" s="2"/>
      <c r="O1256" s="3"/>
    </row>
    <row r="1257" spans="1:15">
      <c r="A1257" s="2"/>
      <c r="B1257" s="35"/>
      <c r="C1257" s="37">
        <f t="shared" si="38"/>
        <v>1900</v>
      </c>
      <c r="F1257" s="3"/>
      <c r="L1257" s="2"/>
      <c r="M1257" s="2"/>
      <c r="O1257" s="3"/>
    </row>
    <row r="1258" spans="1:15">
      <c r="A1258" s="2"/>
      <c r="B1258" s="35"/>
      <c r="C1258" s="37">
        <f t="shared" si="38"/>
        <v>1900</v>
      </c>
      <c r="F1258" s="3"/>
      <c r="L1258" s="2"/>
      <c r="M1258" s="2"/>
      <c r="O1258" s="3"/>
    </row>
    <row r="1259" spans="1:15">
      <c r="A1259" s="2"/>
      <c r="B1259" s="35"/>
      <c r="C1259" s="37">
        <f t="shared" si="38"/>
        <v>1900</v>
      </c>
      <c r="F1259" s="3"/>
      <c r="L1259" s="2"/>
      <c r="M1259" s="2"/>
      <c r="O1259" s="3"/>
    </row>
    <row r="1260" spans="1:15">
      <c r="A1260" s="2"/>
      <c r="B1260" s="35"/>
      <c r="C1260" s="37">
        <f t="shared" si="38"/>
        <v>1900</v>
      </c>
      <c r="F1260" s="3"/>
      <c r="L1260" s="2"/>
      <c r="M1260" s="2"/>
      <c r="O1260" s="3"/>
    </row>
    <row r="1261" spans="1:15">
      <c r="A1261" s="2"/>
      <c r="B1261" s="35"/>
      <c r="C1261" s="37">
        <f t="shared" si="38"/>
        <v>1900</v>
      </c>
      <c r="F1261" s="3"/>
      <c r="L1261" s="2"/>
      <c r="M1261" s="2"/>
      <c r="O1261" s="3"/>
    </row>
    <row r="1262" spans="1:15">
      <c r="A1262" s="2"/>
      <c r="B1262" s="35"/>
      <c r="C1262" s="37">
        <f t="shared" si="38"/>
        <v>1900</v>
      </c>
      <c r="F1262" s="3"/>
      <c r="L1262" s="2"/>
      <c r="M1262" s="2"/>
      <c r="O1262" s="3"/>
    </row>
    <row r="1263" spans="1:15">
      <c r="A1263" s="2"/>
      <c r="B1263" s="35"/>
      <c r="C1263" s="37">
        <f t="shared" si="38"/>
        <v>1900</v>
      </c>
      <c r="F1263" s="3"/>
      <c r="L1263" s="2"/>
      <c r="M1263" s="2"/>
      <c r="O1263" s="3"/>
    </row>
    <row r="1264" spans="1:15">
      <c r="A1264" s="2"/>
      <c r="B1264" s="35"/>
      <c r="C1264" s="37">
        <f t="shared" si="38"/>
        <v>1900</v>
      </c>
      <c r="F1264" s="3"/>
      <c r="L1264" s="2"/>
      <c r="M1264" s="2"/>
      <c r="O1264" s="3"/>
    </row>
    <row r="1265" spans="1:15">
      <c r="A1265" s="2"/>
      <c r="B1265" s="35"/>
      <c r="C1265" s="37">
        <f t="shared" si="38"/>
        <v>1900</v>
      </c>
      <c r="F1265" s="3"/>
      <c r="L1265" s="2"/>
      <c r="M1265" s="2"/>
      <c r="O1265" s="3"/>
    </row>
    <row r="1266" spans="1:15">
      <c r="A1266" s="2"/>
      <c r="B1266" s="35"/>
      <c r="C1266" s="37">
        <f t="shared" si="38"/>
        <v>1900</v>
      </c>
      <c r="F1266" s="3"/>
      <c r="L1266" s="2"/>
      <c r="M1266" s="2"/>
      <c r="O1266" s="3"/>
    </row>
    <row r="1267" spans="1:15">
      <c r="A1267" s="2"/>
      <c r="B1267" s="35"/>
      <c r="C1267" s="37">
        <f t="shared" si="38"/>
        <v>1900</v>
      </c>
      <c r="F1267" s="3"/>
      <c r="L1267" s="2"/>
      <c r="M1267" s="2"/>
      <c r="O1267" s="3"/>
    </row>
    <row r="1268" spans="1:15">
      <c r="A1268" s="2"/>
      <c r="B1268" s="35"/>
      <c r="C1268" s="37">
        <f t="shared" si="38"/>
        <v>1900</v>
      </c>
      <c r="F1268" s="3"/>
      <c r="L1268" s="2"/>
      <c r="M1268" s="2"/>
      <c r="O1268" s="3"/>
    </row>
    <row r="1269" spans="1:15">
      <c r="A1269" s="2"/>
      <c r="B1269" s="35"/>
      <c r="C1269" s="37">
        <f t="shared" si="38"/>
        <v>1900</v>
      </c>
      <c r="F1269" s="3"/>
      <c r="L1269" s="2"/>
      <c r="M1269" s="2"/>
      <c r="O1269" s="3"/>
    </row>
    <row r="1270" spans="1:15">
      <c r="A1270" s="2"/>
      <c r="B1270" s="35"/>
      <c r="C1270" s="37">
        <f t="shared" si="38"/>
        <v>1900</v>
      </c>
      <c r="F1270" s="3"/>
      <c r="L1270" s="2"/>
      <c r="M1270" s="2"/>
      <c r="O1270" s="3"/>
    </row>
    <row r="1271" spans="1:15">
      <c r="A1271" s="2"/>
      <c r="B1271" s="35"/>
      <c r="C1271" s="37">
        <f t="shared" si="38"/>
        <v>1900</v>
      </c>
      <c r="F1271" s="3"/>
      <c r="L1271" s="2"/>
      <c r="M1271" s="2"/>
      <c r="O1271" s="3"/>
    </row>
    <row r="1272" spans="1:15">
      <c r="A1272" s="2"/>
      <c r="B1272" s="35"/>
      <c r="C1272" s="37">
        <f t="shared" si="38"/>
        <v>1900</v>
      </c>
      <c r="F1272" s="3"/>
      <c r="L1272" s="2"/>
      <c r="M1272" s="2"/>
      <c r="O1272" s="3"/>
    </row>
    <row r="1273" spans="1:15">
      <c r="A1273" s="2"/>
      <c r="B1273" s="35"/>
      <c r="C1273" s="37">
        <f t="shared" si="38"/>
        <v>1900</v>
      </c>
      <c r="F1273" s="3"/>
      <c r="L1273" s="2"/>
      <c r="M1273" s="2"/>
      <c r="O1273" s="3"/>
    </row>
    <row r="1274" spans="1:15">
      <c r="A1274" s="2"/>
      <c r="B1274" s="35"/>
      <c r="C1274" s="37">
        <f t="shared" si="38"/>
        <v>1900</v>
      </c>
      <c r="F1274" s="3"/>
      <c r="L1274" s="2"/>
      <c r="M1274" s="2"/>
      <c r="O1274" s="3"/>
    </row>
    <row r="1275" spans="1:15">
      <c r="A1275" s="2"/>
      <c r="B1275" s="35"/>
      <c r="C1275" s="37">
        <f t="shared" si="38"/>
        <v>1900</v>
      </c>
      <c r="F1275" s="3"/>
      <c r="L1275" s="2"/>
      <c r="M1275" s="2"/>
      <c r="O1275" s="3"/>
    </row>
    <row r="1276" spans="1:15">
      <c r="A1276" s="2"/>
      <c r="B1276" s="35"/>
      <c r="C1276" s="37">
        <f t="shared" si="38"/>
        <v>1900</v>
      </c>
      <c r="F1276" s="3"/>
      <c r="L1276" s="2"/>
      <c r="M1276" s="2"/>
      <c r="O1276" s="3"/>
    </row>
    <row r="1277" spans="1:15">
      <c r="A1277" s="2"/>
      <c r="B1277" s="35"/>
      <c r="C1277" s="37">
        <f t="shared" si="38"/>
        <v>1900</v>
      </c>
      <c r="F1277" s="3"/>
      <c r="L1277" s="2"/>
      <c r="M1277" s="2"/>
      <c r="O1277" s="3"/>
    </row>
    <row r="1278" spans="1:15">
      <c r="A1278" s="2"/>
      <c r="B1278" s="35"/>
      <c r="C1278" s="37">
        <f t="shared" si="38"/>
        <v>1900</v>
      </c>
      <c r="F1278" s="3"/>
      <c r="L1278" s="2"/>
      <c r="M1278" s="2"/>
      <c r="O1278" s="3"/>
    </row>
    <row r="1279" spans="1:15">
      <c r="A1279" s="2"/>
      <c r="B1279" s="35"/>
      <c r="C1279" s="37">
        <f t="shared" si="38"/>
        <v>1900</v>
      </c>
      <c r="F1279" s="3"/>
      <c r="L1279" s="2"/>
      <c r="M1279" s="2"/>
      <c r="O1279" s="3"/>
    </row>
    <row r="1280" spans="1:15">
      <c r="A1280" s="2"/>
      <c r="B1280" s="35"/>
      <c r="C1280" s="37">
        <f t="shared" si="38"/>
        <v>1900</v>
      </c>
      <c r="F1280" s="3"/>
      <c r="L1280" s="2"/>
      <c r="M1280" s="2"/>
      <c r="O1280" s="3"/>
    </row>
    <row r="1281" spans="1:15">
      <c r="A1281" s="2"/>
      <c r="B1281" s="35"/>
      <c r="C1281" s="37">
        <f t="shared" si="38"/>
        <v>1900</v>
      </c>
      <c r="F1281" s="3"/>
      <c r="L1281" s="2"/>
      <c r="M1281" s="2"/>
      <c r="O1281" s="3"/>
    </row>
    <row r="1282" spans="1:15">
      <c r="A1282" s="2"/>
      <c r="B1282" s="35"/>
      <c r="C1282" s="37">
        <f t="shared" si="38"/>
        <v>1900</v>
      </c>
      <c r="F1282" s="3"/>
      <c r="L1282" s="2"/>
      <c r="M1282" s="2"/>
      <c r="O1282" s="3"/>
    </row>
    <row r="1283" spans="1:15">
      <c r="A1283" s="2"/>
      <c r="B1283" s="35"/>
      <c r="C1283" s="37">
        <f t="shared" si="38"/>
        <v>1900</v>
      </c>
      <c r="F1283" s="3"/>
      <c r="L1283" s="2"/>
      <c r="M1283" s="2"/>
      <c r="O1283" s="3"/>
    </row>
    <row r="1284" spans="1:15">
      <c r="A1284" s="2"/>
      <c r="B1284" s="35"/>
      <c r="C1284" s="37">
        <f t="shared" si="38"/>
        <v>1900</v>
      </c>
      <c r="F1284" s="3"/>
      <c r="L1284" s="2"/>
      <c r="M1284" s="2"/>
      <c r="O1284" s="3"/>
    </row>
    <row r="1285" spans="1:15">
      <c r="A1285" s="2"/>
      <c r="B1285" s="35"/>
      <c r="C1285" s="37">
        <f t="shared" si="38"/>
        <v>1900</v>
      </c>
      <c r="F1285" s="3"/>
      <c r="L1285" s="2"/>
      <c r="M1285" s="2"/>
      <c r="O1285" s="3"/>
    </row>
    <row r="1286" spans="1:15">
      <c r="A1286" s="2"/>
      <c r="B1286" s="35"/>
      <c r="C1286" s="37">
        <f t="shared" ref="C1286:C1349" si="39">YEAR(B1286)</f>
        <v>1900</v>
      </c>
      <c r="F1286" s="3"/>
      <c r="L1286" s="2"/>
      <c r="M1286" s="2"/>
      <c r="O1286" s="3"/>
    </row>
    <row r="1287" spans="1:15">
      <c r="A1287" s="2"/>
      <c r="B1287" s="35"/>
      <c r="C1287" s="37">
        <f t="shared" si="39"/>
        <v>1900</v>
      </c>
      <c r="F1287" s="3"/>
      <c r="L1287" s="2"/>
      <c r="M1287" s="2"/>
      <c r="O1287" s="3"/>
    </row>
    <row r="1288" spans="1:15">
      <c r="A1288" s="2"/>
      <c r="B1288" s="35"/>
      <c r="C1288" s="37">
        <f t="shared" si="39"/>
        <v>1900</v>
      </c>
      <c r="F1288" s="3"/>
      <c r="L1288" s="2"/>
      <c r="M1288" s="2"/>
      <c r="O1288" s="3"/>
    </row>
    <row r="1289" spans="1:15">
      <c r="A1289" s="2"/>
      <c r="B1289" s="35"/>
      <c r="C1289" s="37">
        <f t="shared" si="39"/>
        <v>1900</v>
      </c>
      <c r="F1289" s="3"/>
      <c r="L1289" s="2"/>
      <c r="M1289" s="2"/>
      <c r="O1289" s="3"/>
    </row>
    <row r="1290" spans="1:15">
      <c r="A1290" s="2"/>
      <c r="B1290" s="35"/>
      <c r="C1290" s="37">
        <f t="shared" si="39"/>
        <v>1900</v>
      </c>
      <c r="F1290" s="3"/>
      <c r="L1290" s="2"/>
      <c r="M1290" s="2"/>
      <c r="O1290" s="3"/>
    </row>
    <row r="1291" spans="1:15">
      <c r="A1291" s="2"/>
      <c r="B1291" s="35"/>
      <c r="C1291" s="37">
        <f t="shared" si="39"/>
        <v>1900</v>
      </c>
      <c r="F1291" s="3"/>
      <c r="L1291" s="2"/>
      <c r="M1291" s="2"/>
      <c r="O1291" s="3"/>
    </row>
    <row r="1292" spans="1:15">
      <c r="A1292" s="2"/>
      <c r="B1292" s="35"/>
      <c r="C1292" s="37">
        <f t="shared" si="39"/>
        <v>1900</v>
      </c>
      <c r="F1292" s="3"/>
      <c r="L1292" s="2"/>
      <c r="M1292" s="2"/>
      <c r="O1292" s="3"/>
    </row>
    <row r="1293" spans="1:15">
      <c r="A1293" s="2"/>
      <c r="B1293" s="35"/>
      <c r="C1293" s="37">
        <f t="shared" si="39"/>
        <v>1900</v>
      </c>
      <c r="F1293" s="3"/>
      <c r="L1293" s="2"/>
      <c r="M1293" s="2"/>
      <c r="O1293" s="3"/>
    </row>
    <row r="1294" spans="1:15">
      <c r="A1294" s="2"/>
      <c r="B1294" s="35"/>
      <c r="C1294" s="37">
        <f t="shared" si="39"/>
        <v>1900</v>
      </c>
      <c r="F1294" s="3"/>
      <c r="L1294" s="2"/>
      <c r="M1294" s="2"/>
      <c r="O1294" s="3"/>
    </row>
    <row r="1295" spans="1:15">
      <c r="A1295" s="2"/>
      <c r="B1295" s="35"/>
      <c r="C1295" s="37">
        <f t="shared" si="39"/>
        <v>1900</v>
      </c>
      <c r="F1295" s="3"/>
      <c r="L1295" s="2"/>
      <c r="M1295" s="2"/>
      <c r="O1295" s="3"/>
    </row>
    <row r="1296" spans="1:15">
      <c r="A1296" s="2"/>
      <c r="B1296" s="35"/>
      <c r="C1296" s="37">
        <f t="shared" si="39"/>
        <v>1900</v>
      </c>
      <c r="F1296" s="3"/>
      <c r="L1296" s="2"/>
      <c r="M1296" s="2"/>
      <c r="O1296" s="3"/>
    </row>
    <row r="1297" spans="1:15">
      <c r="A1297" s="2"/>
      <c r="B1297" s="35"/>
      <c r="C1297" s="37">
        <f t="shared" si="39"/>
        <v>1900</v>
      </c>
      <c r="F1297" s="3"/>
      <c r="L1297" s="2"/>
      <c r="M1297" s="2"/>
      <c r="O1297" s="3"/>
    </row>
    <row r="1298" spans="1:15">
      <c r="A1298" s="2"/>
      <c r="B1298" s="35"/>
      <c r="C1298" s="37">
        <f t="shared" si="39"/>
        <v>1900</v>
      </c>
      <c r="F1298" s="3"/>
      <c r="L1298" s="2"/>
      <c r="M1298" s="2"/>
      <c r="O1298" s="3"/>
    </row>
    <row r="1299" spans="1:15">
      <c r="A1299" s="2"/>
      <c r="B1299" s="35"/>
      <c r="C1299" s="37">
        <f t="shared" si="39"/>
        <v>1900</v>
      </c>
      <c r="F1299" s="3"/>
      <c r="L1299" s="2"/>
      <c r="M1299" s="2"/>
      <c r="O1299" s="3"/>
    </row>
    <row r="1300" spans="1:15">
      <c r="A1300" s="2"/>
      <c r="B1300" s="35"/>
      <c r="C1300" s="37">
        <f t="shared" si="39"/>
        <v>1900</v>
      </c>
      <c r="F1300" s="3"/>
      <c r="L1300" s="2"/>
      <c r="M1300" s="2"/>
      <c r="O1300" s="3"/>
    </row>
    <row r="1301" spans="1:15">
      <c r="A1301" s="2"/>
      <c r="B1301" s="35"/>
      <c r="C1301" s="37">
        <f t="shared" si="39"/>
        <v>1900</v>
      </c>
      <c r="F1301" s="3"/>
      <c r="L1301" s="2"/>
      <c r="M1301" s="2"/>
      <c r="O1301" s="3"/>
    </row>
    <row r="1302" spans="1:15">
      <c r="A1302" s="2"/>
      <c r="B1302" s="35"/>
      <c r="C1302" s="37">
        <f t="shared" si="39"/>
        <v>1900</v>
      </c>
      <c r="F1302" s="3"/>
      <c r="L1302" s="2"/>
      <c r="M1302" s="2"/>
      <c r="O1302" s="3"/>
    </row>
    <row r="1303" spans="1:15">
      <c r="A1303" s="2"/>
      <c r="B1303" s="35"/>
      <c r="C1303" s="37">
        <f t="shared" si="39"/>
        <v>1900</v>
      </c>
      <c r="F1303" s="3"/>
      <c r="L1303" s="2"/>
      <c r="M1303" s="2"/>
      <c r="O1303" s="3"/>
    </row>
    <row r="1304" spans="1:15">
      <c r="A1304" s="2"/>
      <c r="B1304" s="35"/>
      <c r="C1304" s="37">
        <f t="shared" si="39"/>
        <v>1900</v>
      </c>
      <c r="F1304" s="3"/>
      <c r="L1304" s="2"/>
      <c r="M1304" s="2"/>
      <c r="O1304" s="3"/>
    </row>
    <row r="1305" spans="1:15">
      <c r="A1305" s="2"/>
      <c r="B1305" s="35"/>
      <c r="C1305" s="37">
        <f t="shared" si="39"/>
        <v>1900</v>
      </c>
      <c r="F1305" s="3"/>
      <c r="L1305" s="2"/>
      <c r="M1305" s="2"/>
      <c r="O1305" s="3"/>
    </row>
    <row r="1306" spans="1:15">
      <c r="A1306" s="2"/>
      <c r="B1306" s="35"/>
      <c r="C1306" s="37">
        <f t="shared" si="39"/>
        <v>1900</v>
      </c>
      <c r="F1306" s="3"/>
      <c r="L1306" s="2"/>
      <c r="M1306" s="2"/>
      <c r="O1306" s="3"/>
    </row>
    <row r="1307" spans="1:15">
      <c r="A1307" s="2"/>
      <c r="B1307" s="35"/>
      <c r="C1307" s="37">
        <f t="shared" si="39"/>
        <v>1900</v>
      </c>
      <c r="F1307" s="3"/>
      <c r="L1307" s="2"/>
      <c r="M1307" s="2"/>
      <c r="O1307" s="3"/>
    </row>
    <row r="1308" spans="1:15">
      <c r="A1308" s="2"/>
      <c r="B1308" s="35"/>
      <c r="C1308" s="37">
        <f t="shared" si="39"/>
        <v>1900</v>
      </c>
      <c r="F1308" s="3"/>
      <c r="L1308" s="2"/>
      <c r="M1308" s="2"/>
      <c r="O1308" s="3"/>
    </row>
    <row r="1309" spans="1:15">
      <c r="A1309" s="2"/>
      <c r="B1309" s="35"/>
      <c r="C1309" s="37">
        <f t="shared" si="39"/>
        <v>1900</v>
      </c>
      <c r="F1309" s="3"/>
      <c r="L1309" s="2"/>
      <c r="M1309" s="2"/>
      <c r="O1309" s="3"/>
    </row>
    <row r="1310" spans="1:15">
      <c r="A1310" s="2"/>
      <c r="B1310" s="35"/>
      <c r="C1310" s="37">
        <f t="shared" si="39"/>
        <v>1900</v>
      </c>
      <c r="F1310" s="3"/>
      <c r="L1310" s="2"/>
      <c r="M1310" s="2"/>
      <c r="O1310" s="3"/>
    </row>
    <row r="1311" spans="1:15">
      <c r="A1311" s="2"/>
      <c r="B1311" s="35"/>
      <c r="C1311" s="37">
        <f t="shared" si="39"/>
        <v>1900</v>
      </c>
      <c r="F1311" s="3"/>
      <c r="L1311" s="2"/>
      <c r="M1311" s="2"/>
      <c r="O1311" s="3"/>
    </row>
    <row r="1312" spans="1:15">
      <c r="A1312" s="2"/>
      <c r="B1312" s="35"/>
      <c r="C1312" s="37">
        <f t="shared" si="39"/>
        <v>1900</v>
      </c>
      <c r="F1312" s="3"/>
      <c r="L1312" s="2"/>
      <c r="M1312" s="2"/>
      <c r="O1312" s="3"/>
    </row>
    <row r="1313" spans="1:15">
      <c r="A1313" s="2"/>
      <c r="B1313" s="35"/>
      <c r="C1313" s="37">
        <f t="shared" si="39"/>
        <v>1900</v>
      </c>
      <c r="F1313" s="3"/>
      <c r="L1313" s="2"/>
      <c r="M1313" s="2"/>
      <c r="O1313" s="3"/>
    </row>
    <row r="1314" spans="1:15">
      <c r="A1314" s="2"/>
      <c r="B1314" s="35"/>
      <c r="C1314" s="37">
        <f t="shared" si="39"/>
        <v>1900</v>
      </c>
      <c r="F1314" s="3"/>
      <c r="L1314" s="2"/>
      <c r="M1314" s="2"/>
      <c r="O1314" s="3"/>
    </row>
    <row r="1315" spans="1:15">
      <c r="A1315" s="2"/>
      <c r="B1315" s="35"/>
      <c r="C1315" s="37">
        <f t="shared" si="39"/>
        <v>1900</v>
      </c>
      <c r="F1315" s="3"/>
      <c r="L1315" s="2"/>
      <c r="M1315" s="2"/>
      <c r="O1315" s="3"/>
    </row>
    <row r="1316" spans="1:15">
      <c r="A1316" s="2"/>
      <c r="B1316" s="35"/>
      <c r="C1316" s="37">
        <f t="shared" si="39"/>
        <v>1900</v>
      </c>
      <c r="F1316" s="3"/>
      <c r="L1316" s="2"/>
      <c r="M1316" s="2"/>
      <c r="O1316" s="3"/>
    </row>
    <row r="1317" spans="1:15">
      <c r="A1317" s="2"/>
      <c r="B1317" s="35"/>
      <c r="C1317" s="37">
        <f t="shared" si="39"/>
        <v>1900</v>
      </c>
      <c r="F1317" s="3"/>
      <c r="L1317" s="2"/>
      <c r="M1317" s="2"/>
      <c r="O1317" s="3"/>
    </row>
    <row r="1318" spans="1:15">
      <c r="A1318" s="2"/>
      <c r="B1318" s="35"/>
      <c r="C1318" s="37">
        <f t="shared" si="39"/>
        <v>1900</v>
      </c>
      <c r="F1318" s="3"/>
      <c r="L1318" s="2"/>
      <c r="M1318" s="2"/>
      <c r="O1318" s="3"/>
    </row>
    <row r="1319" spans="1:15">
      <c r="A1319" s="2"/>
      <c r="B1319" s="35"/>
      <c r="C1319" s="37">
        <f t="shared" si="39"/>
        <v>1900</v>
      </c>
      <c r="F1319" s="3"/>
      <c r="L1319" s="2"/>
      <c r="M1319" s="2"/>
      <c r="O1319" s="3"/>
    </row>
    <row r="1320" spans="1:15">
      <c r="A1320" s="2"/>
      <c r="B1320" s="35"/>
      <c r="C1320" s="37">
        <f t="shared" si="39"/>
        <v>1900</v>
      </c>
      <c r="F1320" s="3"/>
      <c r="L1320" s="2"/>
      <c r="M1320" s="2"/>
      <c r="O1320" s="3"/>
    </row>
    <row r="1321" spans="1:15">
      <c r="A1321" s="2"/>
      <c r="B1321" s="35"/>
      <c r="C1321" s="37">
        <f t="shared" si="39"/>
        <v>1900</v>
      </c>
      <c r="F1321" s="3"/>
      <c r="L1321" s="2"/>
      <c r="M1321" s="2"/>
      <c r="O1321" s="3"/>
    </row>
    <row r="1322" spans="1:15">
      <c r="A1322" s="2"/>
      <c r="B1322" s="35"/>
      <c r="C1322" s="37">
        <f t="shared" si="39"/>
        <v>1900</v>
      </c>
      <c r="F1322" s="3"/>
      <c r="L1322" s="2"/>
      <c r="M1322" s="2"/>
      <c r="O1322" s="3"/>
    </row>
    <row r="1323" spans="1:15">
      <c r="A1323" s="2"/>
      <c r="B1323" s="35"/>
      <c r="C1323" s="37">
        <f t="shared" si="39"/>
        <v>1900</v>
      </c>
      <c r="F1323" s="3"/>
      <c r="L1323" s="2"/>
      <c r="M1323" s="2"/>
      <c r="O1323" s="3"/>
    </row>
    <row r="1324" spans="1:15">
      <c r="A1324" s="2"/>
      <c r="B1324" s="35"/>
      <c r="C1324" s="37">
        <f t="shared" si="39"/>
        <v>1900</v>
      </c>
      <c r="F1324" s="3"/>
      <c r="L1324" s="2"/>
      <c r="M1324" s="2"/>
      <c r="O1324" s="3"/>
    </row>
    <row r="1325" spans="1:15">
      <c r="A1325" s="2"/>
      <c r="B1325" s="35"/>
      <c r="C1325" s="37">
        <f t="shared" si="39"/>
        <v>1900</v>
      </c>
      <c r="F1325" s="3"/>
      <c r="L1325" s="2"/>
      <c r="M1325" s="2"/>
      <c r="O1325" s="3"/>
    </row>
    <row r="1326" spans="1:15">
      <c r="A1326" s="2"/>
      <c r="B1326" s="35"/>
      <c r="C1326" s="37">
        <f t="shared" si="39"/>
        <v>1900</v>
      </c>
      <c r="F1326" s="3"/>
      <c r="L1326" s="2"/>
      <c r="M1326" s="2"/>
      <c r="O1326" s="3"/>
    </row>
    <row r="1327" spans="1:15">
      <c r="A1327" s="2"/>
      <c r="B1327" s="35"/>
      <c r="C1327" s="37">
        <f t="shared" si="39"/>
        <v>1900</v>
      </c>
      <c r="F1327" s="3"/>
      <c r="L1327" s="2"/>
      <c r="M1327" s="2"/>
      <c r="O1327" s="3"/>
    </row>
    <row r="1328" spans="1:15">
      <c r="A1328" s="2"/>
      <c r="B1328" s="35"/>
      <c r="C1328" s="37">
        <f t="shared" si="39"/>
        <v>1900</v>
      </c>
      <c r="F1328" s="3"/>
      <c r="L1328" s="2"/>
      <c r="M1328" s="2"/>
      <c r="O1328" s="3"/>
    </row>
    <row r="1329" spans="1:15">
      <c r="A1329" s="2"/>
      <c r="B1329" s="35"/>
      <c r="C1329" s="37">
        <f t="shared" si="39"/>
        <v>1900</v>
      </c>
      <c r="F1329" s="3"/>
      <c r="L1329" s="2"/>
      <c r="M1329" s="2"/>
      <c r="O1329" s="3"/>
    </row>
    <row r="1330" spans="1:15">
      <c r="A1330" s="2"/>
      <c r="B1330" s="35"/>
      <c r="C1330" s="37">
        <f t="shared" si="39"/>
        <v>1900</v>
      </c>
      <c r="F1330" s="3"/>
      <c r="L1330" s="2"/>
      <c r="M1330" s="2"/>
      <c r="O1330" s="3"/>
    </row>
    <row r="1331" spans="1:15">
      <c r="A1331" s="2"/>
      <c r="B1331" s="35"/>
      <c r="C1331" s="37">
        <f t="shared" si="39"/>
        <v>1900</v>
      </c>
      <c r="F1331" s="3"/>
      <c r="L1331" s="2"/>
      <c r="M1331" s="2"/>
      <c r="O1331" s="3"/>
    </row>
    <row r="1332" spans="1:15">
      <c r="A1332" s="2"/>
      <c r="B1332" s="35"/>
      <c r="C1332" s="37">
        <f t="shared" si="39"/>
        <v>1900</v>
      </c>
      <c r="F1332" s="3"/>
      <c r="L1332" s="2"/>
      <c r="M1332" s="2"/>
      <c r="O1332" s="3"/>
    </row>
    <row r="1333" spans="1:15">
      <c r="A1333" s="2"/>
      <c r="B1333" s="35"/>
      <c r="C1333" s="37">
        <f t="shared" si="39"/>
        <v>1900</v>
      </c>
      <c r="F1333" s="3"/>
      <c r="L1333" s="2"/>
      <c r="M1333" s="2"/>
      <c r="O1333" s="3"/>
    </row>
    <row r="1334" spans="1:15">
      <c r="A1334" s="2"/>
      <c r="B1334" s="35"/>
      <c r="C1334" s="37">
        <f t="shared" si="39"/>
        <v>1900</v>
      </c>
      <c r="F1334" s="3"/>
      <c r="L1334" s="2"/>
      <c r="M1334" s="2"/>
      <c r="O1334" s="3"/>
    </row>
    <row r="1335" spans="1:15">
      <c r="A1335" s="2"/>
      <c r="B1335" s="35"/>
      <c r="C1335" s="37">
        <f t="shared" si="39"/>
        <v>1900</v>
      </c>
      <c r="F1335" s="3"/>
      <c r="L1335" s="2"/>
      <c r="M1335" s="2"/>
      <c r="O1335" s="3"/>
    </row>
    <row r="1336" spans="1:15">
      <c r="A1336" s="2"/>
      <c r="B1336" s="35"/>
      <c r="C1336" s="37">
        <f t="shared" si="39"/>
        <v>1900</v>
      </c>
      <c r="F1336" s="3"/>
      <c r="L1336" s="2"/>
      <c r="M1336" s="2"/>
      <c r="O1336" s="3"/>
    </row>
    <row r="1337" spans="1:15">
      <c r="A1337" s="2"/>
      <c r="B1337" s="35"/>
      <c r="C1337" s="37">
        <f t="shared" si="39"/>
        <v>1900</v>
      </c>
      <c r="F1337" s="3"/>
      <c r="L1337" s="2"/>
      <c r="M1337" s="2"/>
      <c r="O1337" s="3"/>
    </row>
    <row r="1338" spans="1:15">
      <c r="A1338" s="2"/>
      <c r="B1338" s="35"/>
      <c r="C1338" s="37">
        <f t="shared" si="39"/>
        <v>1900</v>
      </c>
      <c r="F1338" s="3"/>
      <c r="L1338" s="2"/>
      <c r="M1338" s="2"/>
      <c r="O1338" s="3"/>
    </row>
    <row r="1339" spans="1:15">
      <c r="A1339" s="2"/>
      <c r="B1339" s="35"/>
      <c r="C1339" s="37">
        <f t="shared" si="39"/>
        <v>1900</v>
      </c>
      <c r="F1339" s="3"/>
      <c r="L1339" s="2"/>
      <c r="M1339" s="2"/>
      <c r="O1339" s="3"/>
    </row>
    <row r="1340" spans="1:15">
      <c r="A1340" s="2"/>
      <c r="B1340" s="35"/>
      <c r="C1340" s="37">
        <f t="shared" si="39"/>
        <v>1900</v>
      </c>
      <c r="F1340" s="3"/>
      <c r="L1340" s="2"/>
      <c r="M1340" s="2"/>
      <c r="O1340" s="3"/>
    </row>
    <row r="1341" spans="1:15">
      <c r="A1341" s="2"/>
      <c r="B1341" s="35"/>
      <c r="C1341" s="37">
        <f t="shared" si="39"/>
        <v>1900</v>
      </c>
      <c r="F1341" s="3"/>
      <c r="L1341" s="2"/>
      <c r="M1341" s="2"/>
      <c r="O1341" s="3"/>
    </row>
    <row r="1342" spans="1:15">
      <c r="A1342" s="2"/>
      <c r="B1342" s="35"/>
      <c r="C1342" s="37">
        <f t="shared" si="39"/>
        <v>1900</v>
      </c>
      <c r="F1342" s="3"/>
      <c r="L1342" s="2"/>
      <c r="M1342" s="2"/>
      <c r="O1342" s="3"/>
    </row>
    <row r="1343" spans="1:15">
      <c r="A1343" s="2"/>
      <c r="B1343" s="35"/>
      <c r="C1343" s="37">
        <f t="shared" si="39"/>
        <v>1900</v>
      </c>
      <c r="F1343" s="3"/>
      <c r="L1343" s="2"/>
      <c r="M1343" s="2"/>
      <c r="O1343" s="3"/>
    </row>
    <row r="1344" spans="1:15">
      <c r="A1344" s="2"/>
      <c r="B1344" s="35"/>
      <c r="C1344" s="37">
        <f t="shared" si="39"/>
        <v>1900</v>
      </c>
      <c r="F1344" s="3"/>
      <c r="L1344" s="2"/>
      <c r="M1344" s="2"/>
      <c r="O1344" s="3"/>
    </row>
    <row r="1345" spans="1:15">
      <c r="A1345" s="2"/>
      <c r="B1345" s="35"/>
      <c r="C1345" s="37">
        <f t="shared" si="39"/>
        <v>1900</v>
      </c>
      <c r="F1345" s="3"/>
      <c r="L1345" s="2"/>
      <c r="M1345" s="2"/>
      <c r="O1345" s="3"/>
    </row>
    <row r="1346" spans="1:15">
      <c r="A1346" s="2"/>
      <c r="B1346" s="35"/>
      <c r="C1346" s="37">
        <f t="shared" si="39"/>
        <v>1900</v>
      </c>
      <c r="F1346" s="3"/>
      <c r="L1346" s="2"/>
      <c r="M1346" s="2"/>
      <c r="O1346" s="3"/>
    </row>
    <row r="1347" spans="1:15">
      <c r="A1347" s="2"/>
      <c r="B1347" s="35"/>
      <c r="C1347" s="37">
        <f t="shared" si="39"/>
        <v>1900</v>
      </c>
      <c r="F1347" s="3"/>
      <c r="L1347" s="2"/>
      <c r="M1347" s="2"/>
      <c r="O1347" s="3"/>
    </row>
    <row r="1348" spans="1:15">
      <c r="A1348" s="2"/>
      <c r="B1348" s="35"/>
      <c r="C1348" s="37">
        <f t="shared" si="39"/>
        <v>1900</v>
      </c>
      <c r="F1348" s="3"/>
      <c r="L1348" s="2"/>
      <c r="M1348" s="2"/>
      <c r="O1348" s="3"/>
    </row>
    <row r="1349" spans="1:15">
      <c r="A1349" s="2"/>
      <c r="B1349" s="35"/>
      <c r="C1349" s="37">
        <f t="shared" si="39"/>
        <v>1900</v>
      </c>
      <c r="F1349" s="3"/>
      <c r="L1349" s="2"/>
      <c r="M1349" s="2"/>
      <c r="O1349" s="3"/>
    </row>
    <row r="1350" spans="1:15">
      <c r="A1350" s="2"/>
      <c r="B1350" s="35"/>
      <c r="C1350" s="37">
        <f t="shared" ref="C1350:C1413" si="40">YEAR(B1350)</f>
        <v>1900</v>
      </c>
      <c r="F1350" s="3"/>
      <c r="L1350" s="2"/>
      <c r="M1350" s="2"/>
      <c r="O1350" s="3"/>
    </row>
    <row r="1351" spans="1:15">
      <c r="A1351" s="2"/>
      <c r="B1351" s="35"/>
      <c r="C1351" s="37">
        <f t="shared" si="40"/>
        <v>1900</v>
      </c>
      <c r="F1351" s="3"/>
      <c r="L1351" s="2"/>
      <c r="M1351" s="2"/>
      <c r="O1351" s="3"/>
    </row>
    <row r="1352" spans="1:15">
      <c r="A1352" s="2"/>
      <c r="B1352" s="35"/>
      <c r="C1352" s="37">
        <f t="shared" si="40"/>
        <v>1900</v>
      </c>
      <c r="F1352" s="3"/>
      <c r="L1352" s="2"/>
      <c r="M1352" s="2"/>
      <c r="O1352" s="3"/>
    </row>
    <row r="1353" spans="1:15">
      <c r="A1353" s="2"/>
      <c r="B1353" s="35"/>
      <c r="C1353" s="37">
        <f t="shared" si="40"/>
        <v>1900</v>
      </c>
      <c r="F1353" s="3"/>
      <c r="L1353" s="2"/>
      <c r="M1353" s="2"/>
      <c r="O1353" s="3"/>
    </row>
    <row r="1354" spans="1:15">
      <c r="A1354" s="2"/>
      <c r="B1354" s="35"/>
      <c r="C1354" s="37">
        <f t="shared" si="40"/>
        <v>1900</v>
      </c>
      <c r="F1354" s="3"/>
      <c r="L1354" s="2"/>
      <c r="M1354" s="2"/>
      <c r="O1354" s="3"/>
    </row>
    <row r="1355" spans="1:15">
      <c r="A1355" s="2"/>
      <c r="B1355" s="35"/>
      <c r="C1355" s="37">
        <f t="shared" si="40"/>
        <v>1900</v>
      </c>
      <c r="F1355" s="3"/>
      <c r="L1355" s="2"/>
      <c r="M1355" s="2"/>
      <c r="O1355" s="3"/>
    </row>
    <row r="1356" spans="1:15">
      <c r="A1356" s="2"/>
      <c r="B1356" s="35"/>
      <c r="C1356" s="37">
        <f t="shared" si="40"/>
        <v>1900</v>
      </c>
      <c r="F1356" s="3"/>
      <c r="L1356" s="2"/>
      <c r="M1356" s="2"/>
      <c r="O1356" s="3"/>
    </row>
    <row r="1357" spans="1:15">
      <c r="A1357" s="2"/>
      <c r="B1357" s="35"/>
      <c r="C1357" s="37">
        <f t="shared" si="40"/>
        <v>1900</v>
      </c>
      <c r="F1357" s="3"/>
      <c r="L1357" s="2"/>
      <c r="M1357" s="2"/>
      <c r="O1357" s="3"/>
    </row>
    <row r="1358" spans="1:15">
      <c r="A1358" s="2"/>
      <c r="B1358" s="35"/>
      <c r="C1358" s="37">
        <f t="shared" si="40"/>
        <v>1900</v>
      </c>
      <c r="F1358" s="3"/>
      <c r="L1358" s="2"/>
      <c r="M1358" s="2"/>
      <c r="O1358" s="3"/>
    </row>
    <row r="1359" spans="1:15">
      <c r="A1359" s="2"/>
      <c r="B1359" s="35"/>
      <c r="C1359" s="37">
        <f t="shared" si="40"/>
        <v>1900</v>
      </c>
      <c r="F1359" s="3"/>
      <c r="L1359" s="2"/>
      <c r="M1359" s="2"/>
      <c r="O1359" s="3"/>
    </row>
    <row r="1360" spans="1:15">
      <c r="A1360" s="2"/>
      <c r="B1360" s="35"/>
      <c r="C1360" s="37">
        <f t="shared" si="40"/>
        <v>1900</v>
      </c>
      <c r="F1360" s="3"/>
      <c r="L1360" s="2"/>
      <c r="M1360" s="2"/>
      <c r="O1360" s="3"/>
    </row>
    <row r="1361" spans="1:15">
      <c r="A1361" s="2"/>
      <c r="B1361" s="35"/>
      <c r="C1361" s="37">
        <f t="shared" si="40"/>
        <v>1900</v>
      </c>
      <c r="F1361" s="3"/>
      <c r="L1361" s="2"/>
      <c r="M1361" s="2"/>
      <c r="O1361" s="3"/>
    </row>
    <row r="1362" spans="1:15">
      <c r="A1362" s="2"/>
      <c r="B1362" s="35"/>
      <c r="C1362" s="37">
        <f t="shared" si="40"/>
        <v>1900</v>
      </c>
      <c r="F1362" s="3"/>
      <c r="L1362" s="2"/>
      <c r="M1362" s="2"/>
      <c r="O1362" s="3"/>
    </row>
    <row r="1363" spans="1:15">
      <c r="A1363" s="2"/>
      <c r="B1363" s="35"/>
      <c r="C1363" s="37">
        <f t="shared" si="40"/>
        <v>1900</v>
      </c>
      <c r="F1363" s="3"/>
      <c r="L1363" s="2"/>
      <c r="M1363" s="2"/>
      <c r="O1363" s="3"/>
    </row>
    <row r="1364" spans="1:15">
      <c r="A1364" s="2"/>
      <c r="B1364" s="35"/>
      <c r="C1364" s="37">
        <f t="shared" si="40"/>
        <v>1900</v>
      </c>
      <c r="F1364" s="3"/>
      <c r="L1364" s="2"/>
      <c r="M1364" s="2"/>
      <c r="O1364" s="3"/>
    </row>
    <row r="1365" spans="1:15">
      <c r="A1365" s="2"/>
      <c r="B1365" s="35"/>
      <c r="C1365" s="37">
        <f t="shared" si="40"/>
        <v>1900</v>
      </c>
      <c r="F1365" s="3"/>
      <c r="L1365" s="2"/>
      <c r="M1365" s="2"/>
      <c r="O1365" s="3"/>
    </row>
    <row r="1366" spans="1:15">
      <c r="A1366" s="2"/>
      <c r="B1366" s="35"/>
      <c r="C1366" s="37">
        <f t="shared" si="40"/>
        <v>1900</v>
      </c>
      <c r="F1366" s="3"/>
      <c r="L1366" s="2"/>
      <c r="M1366" s="2"/>
      <c r="O1366" s="3"/>
    </row>
    <row r="1367" spans="1:15">
      <c r="A1367" s="2"/>
      <c r="B1367" s="35"/>
      <c r="C1367" s="37">
        <f t="shared" si="40"/>
        <v>1900</v>
      </c>
      <c r="F1367" s="3"/>
      <c r="L1367" s="2"/>
      <c r="M1367" s="2"/>
      <c r="O1367" s="3"/>
    </row>
    <row r="1368" spans="1:15">
      <c r="A1368" s="2"/>
      <c r="B1368" s="35"/>
      <c r="C1368" s="37">
        <f t="shared" si="40"/>
        <v>1900</v>
      </c>
      <c r="F1368" s="3"/>
      <c r="L1368" s="2"/>
      <c r="M1368" s="2"/>
      <c r="O1368" s="3"/>
    </row>
    <row r="1369" spans="1:15">
      <c r="A1369" s="2"/>
      <c r="B1369" s="35"/>
      <c r="C1369" s="37">
        <f t="shared" si="40"/>
        <v>1900</v>
      </c>
      <c r="F1369" s="3"/>
      <c r="L1369" s="2"/>
      <c r="M1369" s="2"/>
      <c r="O1369" s="3"/>
    </row>
    <row r="1370" spans="1:15">
      <c r="A1370" s="2"/>
      <c r="B1370" s="35"/>
      <c r="C1370" s="37">
        <f t="shared" si="40"/>
        <v>1900</v>
      </c>
      <c r="F1370" s="3"/>
      <c r="L1370" s="2"/>
      <c r="M1370" s="2"/>
      <c r="O1370" s="3"/>
    </row>
    <row r="1371" spans="1:15">
      <c r="A1371" s="2"/>
      <c r="B1371" s="35"/>
      <c r="C1371" s="37">
        <f t="shared" si="40"/>
        <v>1900</v>
      </c>
      <c r="F1371" s="3"/>
      <c r="L1371" s="2"/>
      <c r="M1371" s="2"/>
      <c r="O1371" s="3"/>
    </row>
    <row r="1372" spans="1:15">
      <c r="A1372" s="2"/>
      <c r="B1372" s="35"/>
      <c r="C1372" s="37">
        <f t="shared" si="40"/>
        <v>1900</v>
      </c>
      <c r="F1372" s="3"/>
      <c r="L1372" s="2"/>
      <c r="M1372" s="2"/>
      <c r="O1372" s="3"/>
    </row>
    <row r="1373" spans="1:15">
      <c r="A1373" s="2"/>
      <c r="B1373" s="35"/>
      <c r="C1373" s="37">
        <f t="shared" si="40"/>
        <v>1900</v>
      </c>
      <c r="F1373" s="3"/>
      <c r="L1373" s="2"/>
      <c r="M1373" s="2"/>
      <c r="O1373" s="3"/>
    </row>
    <row r="1374" spans="1:15">
      <c r="A1374" s="2"/>
      <c r="B1374" s="35"/>
      <c r="C1374" s="37">
        <f t="shared" si="40"/>
        <v>1900</v>
      </c>
      <c r="F1374" s="3"/>
      <c r="L1374" s="2"/>
      <c r="M1374" s="2"/>
      <c r="O1374" s="3"/>
    </row>
    <row r="1375" spans="1:15">
      <c r="A1375" s="2"/>
      <c r="B1375" s="35"/>
      <c r="C1375" s="37">
        <f t="shared" si="40"/>
        <v>1900</v>
      </c>
      <c r="F1375" s="3"/>
      <c r="L1375" s="2"/>
      <c r="M1375" s="2"/>
      <c r="O1375" s="3"/>
    </row>
    <row r="1376" spans="1:15">
      <c r="A1376" s="2"/>
      <c r="B1376" s="35"/>
      <c r="C1376" s="37">
        <f t="shared" si="40"/>
        <v>1900</v>
      </c>
      <c r="F1376" s="3"/>
      <c r="L1376" s="2"/>
      <c r="M1376" s="2"/>
      <c r="O1376" s="3"/>
    </row>
    <row r="1377" spans="1:15">
      <c r="A1377" s="2"/>
      <c r="B1377" s="35"/>
      <c r="C1377" s="37">
        <f t="shared" si="40"/>
        <v>1900</v>
      </c>
      <c r="F1377" s="3"/>
      <c r="L1377" s="2"/>
      <c r="M1377" s="2"/>
      <c r="O1377" s="3"/>
    </row>
    <row r="1378" spans="1:15">
      <c r="A1378" s="2"/>
      <c r="B1378" s="35"/>
      <c r="C1378" s="37">
        <f t="shared" si="40"/>
        <v>1900</v>
      </c>
      <c r="F1378" s="3"/>
      <c r="L1378" s="2"/>
      <c r="M1378" s="2"/>
      <c r="O1378" s="3"/>
    </row>
    <row r="1379" spans="1:15">
      <c r="A1379" s="2"/>
      <c r="B1379" s="35"/>
      <c r="C1379" s="37">
        <f t="shared" si="40"/>
        <v>1900</v>
      </c>
      <c r="F1379" s="3"/>
      <c r="L1379" s="2"/>
      <c r="M1379" s="2"/>
      <c r="O1379" s="3"/>
    </row>
    <row r="1380" spans="1:15">
      <c r="A1380" s="2"/>
      <c r="B1380" s="35"/>
      <c r="C1380" s="37">
        <f t="shared" si="40"/>
        <v>1900</v>
      </c>
      <c r="F1380" s="3"/>
      <c r="L1380" s="2"/>
      <c r="M1380" s="2"/>
      <c r="O1380" s="3"/>
    </row>
    <row r="1381" spans="1:15">
      <c r="A1381" s="2"/>
      <c r="B1381" s="35"/>
      <c r="C1381" s="37">
        <f t="shared" si="40"/>
        <v>1900</v>
      </c>
      <c r="F1381" s="3"/>
      <c r="L1381" s="2"/>
      <c r="M1381" s="2"/>
      <c r="O1381" s="3"/>
    </row>
    <row r="1382" spans="1:15">
      <c r="A1382" s="2"/>
      <c r="B1382" s="35"/>
      <c r="C1382" s="37">
        <f t="shared" si="40"/>
        <v>1900</v>
      </c>
      <c r="F1382" s="3"/>
      <c r="L1382" s="2"/>
      <c r="M1382" s="2"/>
      <c r="O1382" s="3"/>
    </row>
    <row r="1383" spans="1:15">
      <c r="A1383" s="2"/>
      <c r="B1383" s="35"/>
      <c r="C1383" s="37">
        <f t="shared" si="40"/>
        <v>1900</v>
      </c>
      <c r="F1383" s="3"/>
      <c r="L1383" s="2"/>
      <c r="M1383" s="2"/>
      <c r="O1383" s="3"/>
    </row>
    <row r="1384" spans="1:15">
      <c r="A1384" s="2"/>
      <c r="B1384" s="35"/>
      <c r="C1384" s="37">
        <f t="shared" si="40"/>
        <v>1900</v>
      </c>
      <c r="F1384" s="3"/>
      <c r="L1384" s="2"/>
      <c r="M1384" s="2"/>
      <c r="O1384" s="3"/>
    </row>
    <row r="1385" spans="1:15">
      <c r="A1385" s="2"/>
      <c r="B1385" s="35"/>
      <c r="C1385" s="37">
        <f t="shared" si="40"/>
        <v>1900</v>
      </c>
      <c r="F1385" s="3"/>
      <c r="L1385" s="2"/>
      <c r="M1385" s="2"/>
      <c r="O1385" s="3"/>
    </row>
    <row r="1386" spans="1:15">
      <c r="A1386" s="2"/>
      <c r="B1386" s="35"/>
      <c r="C1386" s="37">
        <f t="shared" si="40"/>
        <v>1900</v>
      </c>
      <c r="F1386" s="3"/>
      <c r="L1386" s="2"/>
      <c r="M1386" s="2"/>
      <c r="O1386" s="3"/>
    </row>
    <row r="1387" spans="1:15">
      <c r="A1387" s="2"/>
      <c r="B1387" s="35"/>
      <c r="C1387" s="37">
        <f t="shared" si="40"/>
        <v>1900</v>
      </c>
      <c r="F1387" s="3"/>
      <c r="L1387" s="2"/>
      <c r="M1387" s="2"/>
      <c r="O1387" s="3"/>
    </row>
    <row r="1388" spans="1:15">
      <c r="A1388" s="2"/>
      <c r="B1388" s="35"/>
      <c r="C1388" s="37">
        <f t="shared" si="40"/>
        <v>1900</v>
      </c>
      <c r="F1388" s="3"/>
      <c r="L1388" s="2"/>
      <c r="M1388" s="2"/>
      <c r="O1388" s="3"/>
    </row>
    <row r="1389" spans="1:15">
      <c r="A1389" s="2"/>
      <c r="B1389" s="35"/>
      <c r="C1389" s="37">
        <f t="shared" si="40"/>
        <v>1900</v>
      </c>
      <c r="F1389" s="3"/>
      <c r="L1389" s="2"/>
      <c r="M1389" s="2"/>
      <c r="O1389" s="3"/>
    </row>
    <row r="1390" spans="1:15">
      <c r="A1390" s="2"/>
      <c r="B1390" s="35"/>
      <c r="C1390" s="37">
        <f t="shared" si="40"/>
        <v>1900</v>
      </c>
      <c r="F1390" s="3"/>
      <c r="L1390" s="2"/>
      <c r="M1390" s="2"/>
      <c r="O1390" s="3"/>
    </row>
    <row r="1391" spans="1:15">
      <c r="A1391" s="2"/>
      <c r="B1391" s="35"/>
      <c r="C1391" s="37">
        <f t="shared" si="40"/>
        <v>1900</v>
      </c>
      <c r="F1391" s="3"/>
      <c r="L1391" s="2"/>
      <c r="M1391" s="2"/>
      <c r="O1391" s="3"/>
    </row>
    <row r="1392" spans="1:15">
      <c r="A1392" s="2"/>
      <c r="B1392" s="35"/>
      <c r="C1392" s="37">
        <f t="shared" si="40"/>
        <v>1900</v>
      </c>
      <c r="F1392" s="3"/>
      <c r="L1392" s="2"/>
      <c r="M1392" s="2"/>
      <c r="O1392" s="3"/>
    </row>
    <row r="1393" spans="1:15">
      <c r="A1393" s="2"/>
      <c r="B1393" s="35"/>
      <c r="C1393" s="37">
        <f t="shared" si="40"/>
        <v>1900</v>
      </c>
      <c r="F1393" s="3"/>
      <c r="L1393" s="2"/>
      <c r="M1393" s="2"/>
      <c r="O1393" s="3"/>
    </row>
    <row r="1394" spans="1:15">
      <c r="A1394" s="2"/>
      <c r="B1394" s="35"/>
      <c r="C1394" s="37">
        <f t="shared" si="40"/>
        <v>1900</v>
      </c>
      <c r="F1394" s="3"/>
      <c r="L1394" s="2"/>
      <c r="M1394" s="2"/>
      <c r="O1394" s="3"/>
    </row>
    <row r="1395" spans="1:15">
      <c r="A1395" s="2"/>
      <c r="B1395" s="35"/>
      <c r="C1395" s="37">
        <f t="shared" si="40"/>
        <v>1900</v>
      </c>
      <c r="F1395" s="3"/>
      <c r="L1395" s="2"/>
      <c r="M1395" s="2"/>
      <c r="O1395" s="3"/>
    </row>
    <row r="1396" spans="1:15">
      <c r="A1396" s="2"/>
      <c r="B1396" s="35"/>
      <c r="C1396" s="37">
        <f t="shared" si="40"/>
        <v>1900</v>
      </c>
      <c r="F1396" s="3"/>
      <c r="L1396" s="2"/>
      <c r="M1396" s="2"/>
      <c r="O1396" s="3"/>
    </row>
    <row r="1397" spans="1:15">
      <c r="A1397" s="2"/>
      <c r="B1397" s="35"/>
      <c r="C1397" s="37">
        <f t="shared" si="40"/>
        <v>1900</v>
      </c>
      <c r="F1397" s="3"/>
      <c r="L1397" s="2"/>
      <c r="M1397" s="2"/>
      <c r="O1397" s="3"/>
    </row>
    <row r="1398" spans="1:15">
      <c r="A1398" s="2"/>
      <c r="B1398" s="35"/>
      <c r="C1398" s="37">
        <f t="shared" si="40"/>
        <v>1900</v>
      </c>
      <c r="F1398" s="3"/>
      <c r="L1398" s="2"/>
      <c r="M1398" s="2"/>
      <c r="O1398" s="3"/>
    </row>
    <row r="1399" spans="1:15">
      <c r="A1399" s="2"/>
      <c r="B1399" s="35"/>
      <c r="C1399" s="37">
        <f t="shared" si="40"/>
        <v>1900</v>
      </c>
      <c r="F1399" s="3"/>
      <c r="L1399" s="2"/>
      <c r="M1399" s="2"/>
      <c r="O1399" s="3"/>
    </row>
    <row r="1400" spans="1:15">
      <c r="A1400" s="2"/>
      <c r="B1400" s="35"/>
      <c r="C1400" s="37">
        <f t="shared" si="40"/>
        <v>1900</v>
      </c>
      <c r="F1400" s="3"/>
      <c r="L1400" s="2"/>
      <c r="M1400" s="2"/>
      <c r="O1400" s="3"/>
    </row>
    <row r="1401" spans="1:15">
      <c r="A1401" s="2"/>
      <c r="B1401" s="35"/>
      <c r="C1401" s="37">
        <f t="shared" si="40"/>
        <v>1900</v>
      </c>
      <c r="F1401" s="3"/>
      <c r="L1401" s="2"/>
      <c r="M1401" s="2"/>
      <c r="O1401" s="3"/>
    </row>
    <row r="1402" spans="1:15">
      <c r="A1402" s="2"/>
      <c r="B1402" s="35"/>
      <c r="C1402" s="37">
        <f t="shared" si="40"/>
        <v>1900</v>
      </c>
      <c r="F1402" s="3"/>
      <c r="L1402" s="2"/>
      <c r="M1402" s="2"/>
      <c r="O1402" s="3"/>
    </row>
    <row r="1403" spans="1:15">
      <c r="A1403" s="2"/>
      <c r="B1403" s="35"/>
      <c r="C1403" s="37">
        <f t="shared" si="40"/>
        <v>1900</v>
      </c>
      <c r="F1403" s="3"/>
      <c r="L1403" s="2"/>
      <c r="M1403" s="2"/>
      <c r="O1403" s="3"/>
    </row>
    <row r="1404" spans="1:15">
      <c r="A1404" s="2"/>
      <c r="B1404" s="35"/>
      <c r="C1404" s="37">
        <f t="shared" si="40"/>
        <v>1900</v>
      </c>
      <c r="F1404" s="3"/>
      <c r="L1404" s="2"/>
      <c r="M1404" s="2"/>
      <c r="O1404" s="3"/>
    </row>
    <row r="1405" spans="1:15">
      <c r="A1405" s="2"/>
      <c r="B1405" s="35"/>
      <c r="C1405" s="37">
        <f t="shared" si="40"/>
        <v>1900</v>
      </c>
      <c r="F1405" s="3"/>
      <c r="L1405" s="2"/>
      <c r="M1405" s="2"/>
      <c r="O1405" s="3"/>
    </row>
    <row r="1406" spans="1:15">
      <c r="A1406" s="2"/>
      <c r="B1406" s="35"/>
      <c r="C1406" s="37">
        <f t="shared" si="40"/>
        <v>1900</v>
      </c>
      <c r="F1406" s="3"/>
      <c r="L1406" s="2"/>
      <c r="M1406" s="2"/>
      <c r="O1406" s="3"/>
    </row>
    <row r="1407" spans="1:15">
      <c r="A1407" s="2"/>
      <c r="B1407" s="35"/>
      <c r="C1407" s="37">
        <f t="shared" si="40"/>
        <v>1900</v>
      </c>
      <c r="F1407" s="3"/>
      <c r="L1407" s="2"/>
      <c r="M1407" s="2"/>
      <c r="O1407" s="3"/>
    </row>
    <row r="1408" spans="1:15">
      <c r="A1408" s="2"/>
      <c r="B1408" s="35"/>
      <c r="C1408" s="37">
        <f t="shared" si="40"/>
        <v>1900</v>
      </c>
      <c r="F1408" s="3"/>
      <c r="L1408" s="2"/>
      <c r="M1408" s="2"/>
      <c r="O1408" s="3"/>
    </row>
    <row r="1409" spans="1:15">
      <c r="A1409" s="2"/>
      <c r="B1409" s="35"/>
      <c r="C1409" s="37">
        <f t="shared" si="40"/>
        <v>1900</v>
      </c>
      <c r="F1409" s="3"/>
      <c r="L1409" s="2"/>
      <c r="M1409" s="2"/>
      <c r="O1409" s="3"/>
    </row>
    <row r="1410" spans="1:15">
      <c r="A1410" s="2"/>
      <c r="B1410" s="35"/>
      <c r="C1410" s="37">
        <f t="shared" si="40"/>
        <v>1900</v>
      </c>
      <c r="F1410" s="3"/>
      <c r="L1410" s="2"/>
      <c r="M1410" s="2"/>
      <c r="O1410" s="3"/>
    </row>
    <row r="1411" spans="1:15">
      <c r="A1411" s="2"/>
      <c r="B1411" s="35"/>
      <c r="C1411" s="37">
        <f t="shared" si="40"/>
        <v>1900</v>
      </c>
      <c r="F1411" s="3"/>
      <c r="L1411" s="2"/>
      <c r="M1411" s="2"/>
      <c r="O1411" s="3"/>
    </row>
    <row r="1412" spans="1:15">
      <c r="A1412" s="2"/>
      <c r="B1412" s="35"/>
      <c r="C1412" s="37">
        <f t="shared" si="40"/>
        <v>1900</v>
      </c>
      <c r="F1412" s="3"/>
      <c r="L1412" s="2"/>
      <c r="M1412" s="2"/>
      <c r="O1412" s="3"/>
    </row>
    <row r="1413" spans="1:15">
      <c r="A1413" s="2"/>
      <c r="B1413" s="35"/>
      <c r="C1413" s="37">
        <f t="shared" si="40"/>
        <v>1900</v>
      </c>
      <c r="F1413" s="3"/>
      <c r="L1413" s="2"/>
      <c r="M1413" s="2"/>
      <c r="O1413" s="3"/>
    </row>
    <row r="1414" spans="1:15">
      <c r="A1414" s="2"/>
      <c r="B1414" s="35"/>
      <c r="C1414" s="37">
        <f t="shared" ref="C1414:C1477" si="41">YEAR(B1414)</f>
        <v>1900</v>
      </c>
      <c r="F1414" s="3"/>
      <c r="L1414" s="2"/>
      <c r="M1414" s="2"/>
      <c r="O1414" s="3"/>
    </row>
    <row r="1415" spans="1:15">
      <c r="A1415" s="2"/>
      <c r="B1415" s="35"/>
      <c r="C1415" s="37">
        <f t="shared" si="41"/>
        <v>1900</v>
      </c>
      <c r="F1415" s="3"/>
      <c r="L1415" s="2"/>
      <c r="M1415" s="2"/>
      <c r="O1415" s="3"/>
    </row>
    <row r="1416" spans="1:15">
      <c r="A1416" s="2"/>
      <c r="B1416" s="35"/>
      <c r="C1416" s="37">
        <f t="shared" si="41"/>
        <v>1900</v>
      </c>
      <c r="F1416" s="3"/>
      <c r="L1416" s="2"/>
      <c r="M1416" s="2"/>
      <c r="O1416" s="3"/>
    </row>
    <row r="1417" spans="1:15">
      <c r="A1417" s="2"/>
      <c r="B1417" s="35"/>
      <c r="C1417" s="37">
        <f t="shared" si="41"/>
        <v>1900</v>
      </c>
      <c r="F1417" s="3"/>
      <c r="L1417" s="2"/>
      <c r="M1417" s="2"/>
      <c r="O1417" s="3"/>
    </row>
    <row r="1418" spans="1:15">
      <c r="A1418" s="2"/>
      <c r="B1418" s="35"/>
      <c r="C1418" s="37">
        <f t="shared" si="41"/>
        <v>1900</v>
      </c>
      <c r="F1418" s="3"/>
      <c r="L1418" s="2"/>
      <c r="M1418" s="2"/>
      <c r="O1418" s="3"/>
    </row>
    <row r="1419" spans="1:15">
      <c r="A1419" s="2"/>
      <c r="B1419" s="35"/>
      <c r="C1419" s="37">
        <f t="shared" si="41"/>
        <v>1900</v>
      </c>
      <c r="F1419" s="3"/>
      <c r="L1419" s="2"/>
      <c r="M1419" s="2"/>
      <c r="O1419" s="3"/>
    </row>
    <row r="1420" spans="1:15">
      <c r="A1420" s="2"/>
      <c r="B1420" s="35"/>
      <c r="C1420" s="37">
        <f t="shared" si="41"/>
        <v>1900</v>
      </c>
      <c r="F1420" s="3"/>
      <c r="L1420" s="2"/>
      <c r="M1420" s="2"/>
      <c r="O1420" s="3"/>
    </row>
    <row r="1421" spans="1:15">
      <c r="A1421" s="2"/>
      <c r="B1421" s="35"/>
      <c r="C1421" s="37">
        <f t="shared" si="41"/>
        <v>1900</v>
      </c>
      <c r="F1421" s="3"/>
      <c r="L1421" s="2"/>
      <c r="M1421" s="2"/>
      <c r="O1421" s="3"/>
    </row>
    <row r="1422" spans="1:15">
      <c r="A1422" s="2"/>
      <c r="B1422" s="35"/>
      <c r="C1422" s="37">
        <f t="shared" si="41"/>
        <v>1900</v>
      </c>
      <c r="F1422" s="3"/>
      <c r="L1422" s="2"/>
      <c r="M1422" s="2"/>
      <c r="O1422" s="3"/>
    </row>
    <row r="1423" spans="1:15">
      <c r="A1423" s="2"/>
      <c r="B1423" s="35"/>
      <c r="C1423" s="37">
        <f t="shared" si="41"/>
        <v>1900</v>
      </c>
      <c r="F1423" s="3"/>
      <c r="L1423" s="2"/>
      <c r="M1423" s="2"/>
      <c r="O1423" s="3"/>
    </row>
    <row r="1424" spans="1:15">
      <c r="A1424" s="2"/>
      <c r="B1424" s="35"/>
      <c r="C1424" s="37">
        <f t="shared" si="41"/>
        <v>1900</v>
      </c>
      <c r="F1424" s="3"/>
      <c r="L1424" s="2"/>
      <c r="M1424" s="2"/>
      <c r="O1424" s="3"/>
    </row>
    <row r="1425" spans="1:15">
      <c r="A1425" s="2"/>
      <c r="B1425" s="35"/>
      <c r="C1425" s="37">
        <f t="shared" si="41"/>
        <v>1900</v>
      </c>
      <c r="F1425" s="3"/>
      <c r="L1425" s="2"/>
      <c r="M1425" s="2"/>
      <c r="O1425" s="3"/>
    </row>
    <row r="1426" spans="1:15">
      <c r="A1426" s="2"/>
      <c r="B1426" s="35"/>
      <c r="C1426" s="37">
        <f t="shared" si="41"/>
        <v>1900</v>
      </c>
      <c r="F1426" s="3"/>
      <c r="L1426" s="2"/>
      <c r="M1426" s="2"/>
      <c r="O1426" s="3"/>
    </row>
    <row r="1427" spans="1:15">
      <c r="A1427" s="2"/>
      <c r="B1427" s="35"/>
      <c r="C1427" s="37">
        <f t="shared" si="41"/>
        <v>1900</v>
      </c>
      <c r="F1427" s="3"/>
      <c r="L1427" s="2"/>
      <c r="M1427" s="2"/>
      <c r="O1427" s="3"/>
    </row>
    <row r="1428" spans="1:15">
      <c r="A1428" s="2"/>
      <c r="B1428" s="35"/>
      <c r="C1428" s="37">
        <f t="shared" si="41"/>
        <v>1900</v>
      </c>
      <c r="F1428" s="3"/>
      <c r="L1428" s="2"/>
      <c r="M1428" s="2"/>
      <c r="O1428" s="3"/>
    </row>
    <row r="1429" spans="1:15">
      <c r="A1429" s="2"/>
      <c r="B1429" s="35"/>
      <c r="C1429" s="37">
        <f t="shared" si="41"/>
        <v>1900</v>
      </c>
      <c r="F1429" s="3"/>
      <c r="L1429" s="2"/>
      <c r="M1429" s="2"/>
      <c r="O1429" s="3"/>
    </row>
    <row r="1430" spans="1:15">
      <c r="A1430" s="2"/>
      <c r="B1430" s="35"/>
      <c r="C1430" s="37">
        <f t="shared" si="41"/>
        <v>1900</v>
      </c>
      <c r="F1430" s="3"/>
      <c r="L1430" s="2"/>
      <c r="M1430" s="2"/>
      <c r="O1430" s="3"/>
    </row>
    <row r="1431" spans="1:15">
      <c r="A1431" s="2"/>
      <c r="B1431" s="35"/>
      <c r="C1431" s="37">
        <f t="shared" si="41"/>
        <v>1900</v>
      </c>
      <c r="F1431" s="3"/>
      <c r="L1431" s="2"/>
      <c r="M1431" s="2"/>
      <c r="O1431" s="3"/>
    </row>
    <row r="1432" spans="1:15">
      <c r="A1432" s="2"/>
      <c r="B1432" s="35"/>
      <c r="C1432" s="37">
        <f t="shared" si="41"/>
        <v>1900</v>
      </c>
      <c r="F1432" s="3"/>
      <c r="L1432" s="2"/>
      <c r="M1432" s="2"/>
      <c r="O1432" s="3"/>
    </row>
    <row r="1433" spans="1:15">
      <c r="A1433" s="2"/>
      <c r="B1433" s="35"/>
      <c r="C1433" s="37">
        <f t="shared" si="41"/>
        <v>1900</v>
      </c>
      <c r="F1433" s="3"/>
      <c r="L1433" s="2"/>
      <c r="M1433" s="2"/>
      <c r="O1433" s="3"/>
    </row>
    <row r="1434" spans="1:15">
      <c r="A1434" s="2"/>
      <c r="B1434" s="35"/>
      <c r="C1434" s="37">
        <f t="shared" si="41"/>
        <v>1900</v>
      </c>
      <c r="F1434" s="3"/>
      <c r="L1434" s="2"/>
      <c r="M1434" s="2"/>
      <c r="O1434" s="3"/>
    </row>
    <row r="1435" spans="1:15">
      <c r="A1435" s="2"/>
      <c r="B1435" s="35"/>
      <c r="C1435" s="37">
        <f t="shared" si="41"/>
        <v>1900</v>
      </c>
      <c r="F1435" s="3"/>
      <c r="L1435" s="2"/>
      <c r="M1435" s="2"/>
      <c r="O1435" s="3"/>
    </row>
    <row r="1436" spans="1:15">
      <c r="A1436" s="2"/>
      <c r="B1436" s="35"/>
      <c r="C1436" s="37">
        <f t="shared" si="41"/>
        <v>1900</v>
      </c>
      <c r="F1436" s="3"/>
      <c r="L1436" s="2"/>
      <c r="M1436" s="2"/>
      <c r="O1436" s="3"/>
    </row>
    <row r="1437" spans="1:15">
      <c r="A1437" s="2"/>
      <c r="B1437" s="35"/>
      <c r="C1437" s="37">
        <f t="shared" si="41"/>
        <v>1900</v>
      </c>
      <c r="F1437" s="3"/>
      <c r="L1437" s="2"/>
      <c r="M1437" s="2"/>
      <c r="O1437" s="3"/>
    </row>
    <row r="1438" spans="1:15">
      <c r="A1438" s="2"/>
      <c r="B1438" s="35"/>
      <c r="C1438" s="37">
        <f t="shared" si="41"/>
        <v>1900</v>
      </c>
      <c r="F1438" s="3"/>
      <c r="L1438" s="2"/>
      <c r="M1438" s="2"/>
      <c r="O1438" s="3"/>
    </row>
    <row r="1439" spans="1:15">
      <c r="A1439" s="2"/>
      <c r="B1439" s="35"/>
      <c r="C1439" s="37">
        <f t="shared" si="41"/>
        <v>1900</v>
      </c>
      <c r="F1439" s="3"/>
      <c r="L1439" s="2"/>
      <c r="M1439" s="2"/>
      <c r="O1439" s="3"/>
    </row>
    <row r="1440" spans="1:15">
      <c r="A1440" s="2"/>
      <c r="B1440" s="35"/>
      <c r="C1440" s="37">
        <f t="shared" si="41"/>
        <v>1900</v>
      </c>
      <c r="F1440" s="3"/>
      <c r="L1440" s="2"/>
      <c r="M1440" s="2"/>
      <c r="O1440" s="3"/>
    </row>
    <row r="1441" spans="1:15">
      <c r="A1441" s="2"/>
      <c r="B1441" s="35"/>
      <c r="C1441" s="37">
        <f t="shared" si="41"/>
        <v>1900</v>
      </c>
      <c r="F1441" s="3"/>
      <c r="L1441" s="2"/>
      <c r="M1441" s="2"/>
      <c r="O1441" s="3"/>
    </row>
    <row r="1442" spans="1:15">
      <c r="A1442" s="2"/>
      <c r="B1442" s="35"/>
      <c r="C1442" s="37">
        <f t="shared" si="41"/>
        <v>1900</v>
      </c>
      <c r="F1442" s="3"/>
      <c r="L1442" s="2"/>
      <c r="M1442" s="2"/>
      <c r="O1442" s="3"/>
    </row>
    <row r="1443" spans="1:15">
      <c r="A1443" s="2"/>
      <c r="B1443" s="35"/>
      <c r="C1443" s="37">
        <f t="shared" si="41"/>
        <v>1900</v>
      </c>
      <c r="F1443" s="3"/>
      <c r="L1443" s="2"/>
      <c r="M1443" s="2"/>
      <c r="O1443" s="3"/>
    </row>
    <row r="1444" spans="1:15">
      <c r="A1444" s="2"/>
      <c r="B1444" s="35"/>
      <c r="C1444" s="37">
        <f t="shared" si="41"/>
        <v>1900</v>
      </c>
      <c r="F1444" s="3"/>
      <c r="L1444" s="2"/>
      <c r="M1444" s="2"/>
      <c r="O1444" s="3"/>
    </row>
    <row r="1445" spans="1:15">
      <c r="A1445" s="2"/>
      <c r="B1445" s="35"/>
      <c r="C1445" s="37">
        <f t="shared" si="41"/>
        <v>1900</v>
      </c>
      <c r="F1445" s="3"/>
      <c r="L1445" s="2"/>
      <c r="M1445" s="2"/>
      <c r="O1445" s="3"/>
    </row>
    <row r="1446" spans="1:15">
      <c r="A1446" s="2"/>
      <c r="B1446" s="35"/>
      <c r="C1446" s="37">
        <f t="shared" si="41"/>
        <v>1900</v>
      </c>
      <c r="F1446" s="3"/>
      <c r="L1446" s="2"/>
      <c r="M1446" s="2"/>
      <c r="O1446" s="3"/>
    </row>
    <row r="1447" spans="1:15">
      <c r="A1447" s="2"/>
      <c r="B1447" s="35"/>
      <c r="C1447" s="37">
        <f t="shared" si="41"/>
        <v>1900</v>
      </c>
      <c r="F1447" s="3"/>
      <c r="L1447" s="2"/>
      <c r="M1447" s="2"/>
      <c r="O1447" s="3"/>
    </row>
    <row r="1448" spans="1:15">
      <c r="A1448" s="2"/>
      <c r="B1448" s="35"/>
      <c r="C1448" s="37">
        <f t="shared" si="41"/>
        <v>1900</v>
      </c>
      <c r="F1448" s="3"/>
      <c r="L1448" s="2"/>
      <c r="M1448" s="2"/>
      <c r="O1448" s="3"/>
    </row>
    <row r="1449" spans="1:15">
      <c r="A1449" s="2"/>
      <c r="B1449" s="35"/>
      <c r="C1449" s="37">
        <f t="shared" si="41"/>
        <v>1900</v>
      </c>
      <c r="F1449" s="3"/>
      <c r="L1449" s="2"/>
      <c r="M1449" s="2"/>
      <c r="O1449" s="3"/>
    </row>
    <row r="1450" spans="1:15">
      <c r="A1450" s="2"/>
      <c r="B1450" s="35"/>
      <c r="C1450" s="37">
        <f t="shared" si="41"/>
        <v>1900</v>
      </c>
      <c r="F1450" s="3"/>
      <c r="L1450" s="2"/>
      <c r="M1450" s="2"/>
      <c r="O1450" s="3"/>
    </row>
    <row r="1451" spans="1:15">
      <c r="A1451" s="2"/>
      <c r="B1451" s="35"/>
      <c r="C1451" s="37">
        <f t="shared" si="41"/>
        <v>1900</v>
      </c>
      <c r="F1451" s="3"/>
      <c r="L1451" s="2"/>
      <c r="M1451" s="2"/>
      <c r="O1451" s="3"/>
    </row>
    <row r="1452" spans="1:15">
      <c r="A1452" s="2"/>
      <c r="B1452" s="35"/>
      <c r="C1452" s="37">
        <f t="shared" si="41"/>
        <v>1900</v>
      </c>
      <c r="F1452" s="3"/>
      <c r="L1452" s="2"/>
      <c r="M1452" s="2"/>
      <c r="O1452" s="3"/>
    </row>
    <row r="1453" spans="1:15">
      <c r="A1453" s="2"/>
      <c r="B1453" s="35"/>
      <c r="C1453" s="37">
        <f t="shared" si="41"/>
        <v>1900</v>
      </c>
      <c r="F1453" s="3"/>
      <c r="L1453" s="2"/>
      <c r="M1453" s="2"/>
      <c r="O1453" s="3"/>
    </row>
    <row r="1454" spans="1:15">
      <c r="A1454" s="2"/>
      <c r="B1454" s="35"/>
      <c r="C1454" s="37">
        <f t="shared" si="41"/>
        <v>1900</v>
      </c>
      <c r="F1454" s="3"/>
      <c r="L1454" s="2"/>
      <c r="M1454" s="2"/>
      <c r="O1454" s="3"/>
    </row>
    <row r="1455" spans="1:15">
      <c r="A1455" s="2"/>
      <c r="B1455" s="35"/>
      <c r="C1455" s="37">
        <f t="shared" si="41"/>
        <v>1900</v>
      </c>
      <c r="F1455" s="3"/>
      <c r="L1455" s="2"/>
      <c r="M1455" s="2"/>
      <c r="O1455" s="3"/>
    </row>
    <row r="1456" spans="1:15">
      <c r="A1456" s="2"/>
      <c r="B1456" s="35"/>
      <c r="C1456" s="37">
        <f t="shared" si="41"/>
        <v>1900</v>
      </c>
      <c r="F1456" s="3"/>
      <c r="L1456" s="2"/>
      <c r="M1456" s="2"/>
      <c r="O1456" s="3"/>
    </row>
    <row r="1457" spans="1:15">
      <c r="A1457" s="2"/>
      <c r="B1457" s="35"/>
      <c r="C1457" s="37">
        <f t="shared" si="41"/>
        <v>1900</v>
      </c>
      <c r="F1457" s="3"/>
      <c r="L1457" s="2"/>
      <c r="M1457" s="2"/>
      <c r="O1457" s="3"/>
    </row>
    <row r="1458" spans="1:15">
      <c r="A1458" s="2"/>
      <c r="B1458" s="35"/>
      <c r="C1458" s="37">
        <f t="shared" si="41"/>
        <v>1900</v>
      </c>
      <c r="F1458" s="3"/>
      <c r="L1458" s="2"/>
      <c r="M1458" s="2"/>
      <c r="O1458" s="3"/>
    </row>
    <row r="1459" spans="1:15">
      <c r="A1459" s="2"/>
      <c r="B1459" s="35"/>
      <c r="C1459" s="37">
        <f t="shared" si="41"/>
        <v>1900</v>
      </c>
      <c r="F1459" s="3"/>
      <c r="L1459" s="2"/>
      <c r="M1459" s="2"/>
      <c r="O1459" s="3"/>
    </row>
    <row r="1460" spans="1:15">
      <c r="A1460" s="2"/>
      <c r="B1460" s="35"/>
      <c r="C1460" s="37">
        <f t="shared" si="41"/>
        <v>1900</v>
      </c>
      <c r="F1460" s="3"/>
      <c r="L1460" s="2"/>
      <c r="M1460" s="2"/>
      <c r="O1460" s="3"/>
    </row>
    <row r="1461" spans="1:15">
      <c r="A1461" s="2"/>
      <c r="B1461" s="35"/>
      <c r="C1461" s="37">
        <f t="shared" si="41"/>
        <v>1900</v>
      </c>
      <c r="F1461" s="3"/>
      <c r="L1461" s="2"/>
      <c r="M1461" s="2"/>
      <c r="O1461" s="3"/>
    </row>
    <row r="1462" spans="1:15">
      <c r="A1462" s="2"/>
      <c r="B1462" s="35"/>
      <c r="C1462" s="37">
        <f t="shared" si="41"/>
        <v>1900</v>
      </c>
      <c r="F1462" s="3"/>
      <c r="L1462" s="2"/>
      <c r="M1462" s="2"/>
      <c r="O1462" s="3"/>
    </row>
    <row r="1463" spans="1:15">
      <c r="A1463" s="2"/>
      <c r="B1463" s="35"/>
      <c r="C1463" s="37">
        <f t="shared" si="41"/>
        <v>1900</v>
      </c>
      <c r="F1463" s="3"/>
      <c r="L1463" s="2"/>
      <c r="M1463" s="2"/>
      <c r="O1463" s="3"/>
    </row>
    <row r="1464" spans="1:15">
      <c r="A1464" s="2"/>
      <c r="B1464" s="35"/>
      <c r="C1464" s="37">
        <f t="shared" si="41"/>
        <v>1900</v>
      </c>
      <c r="F1464" s="3"/>
      <c r="L1464" s="2"/>
      <c r="M1464" s="2"/>
      <c r="O1464" s="3"/>
    </row>
    <row r="1465" spans="1:15">
      <c r="A1465" s="2"/>
      <c r="B1465" s="35"/>
      <c r="C1465" s="37">
        <f t="shared" si="41"/>
        <v>1900</v>
      </c>
      <c r="F1465" s="3"/>
      <c r="L1465" s="2"/>
      <c r="M1465" s="2"/>
      <c r="O1465" s="3"/>
    </row>
    <row r="1466" spans="1:15">
      <c r="A1466" s="2"/>
      <c r="B1466" s="35"/>
      <c r="C1466" s="37">
        <f t="shared" si="41"/>
        <v>1900</v>
      </c>
      <c r="F1466" s="3"/>
      <c r="L1466" s="2"/>
      <c r="M1466" s="2"/>
      <c r="O1466" s="3"/>
    </row>
    <row r="1467" spans="1:15">
      <c r="A1467" s="2"/>
      <c r="B1467" s="35"/>
      <c r="C1467" s="37">
        <f t="shared" si="41"/>
        <v>1900</v>
      </c>
      <c r="F1467" s="3"/>
      <c r="L1467" s="2"/>
      <c r="M1467" s="2"/>
      <c r="O1467" s="3"/>
    </row>
    <row r="1468" spans="1:15">
      <c r="A1468" s="2"/>
      <c r="B1468" s="35"/>
      <c r="C1468" s="37">
        <f t="shared" si="41"/>
        <v>1900</v>
      </c>
      <c r="F1468" s="3"/>
      <c r="L1468" s="2"/>
      <c r="M1468" s="2"/>
      <c r="O1468" s="3"/>
    </row>
    <row r="1469" spans="1:15">
      <c r="A1469" s="2"/>
      <c r="B1469" s="35"/>
      <c r="C1469" s="37">
        <f t="shared" si="41"/>
        <v>1900</v>
      </c>
      <c r="F1469" s="3"/>
      <c r="L1469" s="2"/>
      <c r="M1469" s="2"/>
      <c r="O1469" s="3"/>
    </row>
    <row r="1470" spans="1:15">
      <c r="A1470" s="2"/>
      <c r="B1470" s="35"/>
      <c r="C1470" s="37">
        <f t="shared" si="41"/>
        <v>1900</v>
      </c>
      <c r="F1470" s="3"/>
      <c r="L1470" s="2"/>
      <c r="M1470" s="2"/>
      <c r="O1470" s="3"/>
    </row>
    <row r="1471" spans="1:15">
      <c r="A1471" s="2"/>
      <c r="B1471" s="35"/>
      <c r="C1471" s="37">
        <f t="shared" si="41"/>
        <v>1900</v>
      </c>
      <c r="F1471" s="3"/>
      <c r="L1471" s="2"/>
      <c r="M1471" s="2"/>
      <c r="O1471" s="3"/>
    </row>
    <row r="1472" spans="1:15">
      <c r="A1472" s="2"/>
      <c r="B1472" s="35"/>
      <c r="C1472" s="37">
        <f t="shared" si="41"/>
        <v>1900</v>
      </c>
      <c r="F1472" s="3"/>
      <c r="L1472" s="2"/>
      <c r="M1472" s="2"/>
      <c r="O1472" s="3"/>
    </row>
    <row r="1473" spans="1:15">
      <c r="A1473" s="2"/>
      <c r="B1473" s="35"/>
      <c r="C1473" s="37">
        <f t="shared" si="41"/>
        <v>1900</v>
      </c>
      <c r="F1473" s="3"/>
      <c r="L1473" s="2"/>
      <c r="M1473" s="2"/>
      <c r="O1473" s="3"/>
    </row>
    <row r="1474" spans="1:15">
      <c r="A1474" s="2"/>
      <c r="B1474" s="35"/>
      <c r="C1474" s="37">
        <f t="shared" si="41"/>
        <v>1900</v>
      </c>
      <c r="F1474" s="3"/>
      <c r="L1474" s="2"/>
      <c r="M1474" s="2"/>
      <c r="O1474" s="3"/>
    </row>
    <row r="1475" spans="1:15">
      <c r="A1475" s="2"/>
      <c r="B1475" s="35"/>
      <c r="C1475" s="37">
        <f t="shared" si="41"/>
        <v>1900</v>
      </c>
      <c r="F1475" s="3"/>
      <c r="L1475" s="2"/>
      <c r="M1475" s="2"/>
      <c r="O1475" s="3"/>
    </row>
    <row r="1476" spans="1:15">
      <c r="A1476" s="2"/>
      <c r="B1476" s="35"/>
      <c r="C1476" s="37">
        <f t="shared" si="41"/>
        <v>1900</v>
      </c>
      <c r="F1476" s="3"/>
      <c r="L1476" s="2"/>
      <c r="M1476" s="2"/>
      <c r="O1476" s="3"/>
    </row>
    <row r="1477" spans="1:15">
      <c r="A1477" s="2"/>
      <c r="B1477" s="35"/>
      <c r="C1477" s="37">
        <f t="shared" si="41"/>
        <v>1900</v>
      </c>
      <c r="F1477" s="3"/>
      <c r="L1477" s="2"/>
      <c r="M1477" s="2"/>
      <c r="O1477" s="3"/>
    </row>
    <row r="1478" spans="1:15">
      <c r="A1478" s="2"/>
      <c r="B1478" s="35"/>
      <c r="C1478" s="37">
        <f t="shared" ref="C1478:C1502" si="42">YEAR(B1478)</f>
        <v>1900</v>
      </c>
      <c r="F1478" s="3"/>
      <c r="L1478" s="2"/>
      <c r="M1478" s="2"/>
      <c r="O1478" s="3"/>
    </row>
    <row r="1479" spans="1:15">
      <c r="A1479" s="2"/>
      <c r="B1479" s="35"/>
      <c r="C1479" s="37">
        <f t="shared" si="42"/>
        <v>1900</v>
      </c>
      <c r="F1479" s="3"/>
      <c r="L1479" s="2"/>
      <c r="M1479" s="2"/>
      <c r="O1479" s="3"/>
    </row>
    <row r="1480" spans="1:15">
      <c r="A1480" s="2"/>
      <c r="B1480" s="35"/>
      <c r="C1480" s="37">
        <f t="shared" si="42"/>
        <v>1900</v>
      </c>
      <c r="F1480" s="3"/>
      <c r="L1480" s="2"/>
      <c r="M1480" s="2"/>
      <c r="O1480" s="3"/>
    </row>
    <row r="1481" spans="1:15">
      <c r="A1481" s="2"/>
      <c r="B1481" s="35"/>
      <c r="C1481" s="37">
        <f t="shared" si="42"/>
        <v>1900</v>
      </c>
      <c r="F1481" s="3"/>
      <c r="L1481" s="2"/>
      <c r="M1481" s="2"/>
      <c r="O1481" s="3"/>
    </row>
    <row r="1482" spans="1:15">
      <c r="A1482" s="2"/>
      <c r="B1482" s="35"/>
      <c r="C1482" s="37">
        <f t="shared" si="42"/>
        <v>1900</v>
      </c>
      <c r="F1482" s="3"/>
      <c r="L1482" s="2"/>
      <c r="M1482" s="2"/>
      <c r="O1482" s="3"/>
    </row>
    <row r="1483" spans="1:15">
      <c r="A1483" s="2"/>
      <c r="B1483" s="35"/>
      <c r="C1483" s="37">
        <f t="shared" si="42"/>
        <v>1900</v>
      </c>
      <c r="F1483" s="3"/>
      <c r="L1483" s="2"/>
      <c r="M1483" s="2"/>
      <c r="O1483" s="3"/>
    </row>
    <row r="1484" spans="1:15">
      <c r="A1484" s="2"/>
      <c r="B1484" s="35"/>
      <c r="C1484" s="37">
        <f t="shared" si="42"/>
        <v>1900</v>
      </c>
      <c r="F1484" s="3"/>
      <c r="L1484" s="2"/>
      <c r="M1484" s="2"/>
      <c r="O1484" s="3"/>
    </row>
    <row r="1485" spans="1:15">
      <c r="A1485" s="2"/>
      <c r="B1485" s="35"/>
      <c r="C1485" s="37">
        <f t="shared" si="42"/>
        <v>1900</v>
      </c>
      <c r="F1485" s="3"/>
      <c r="L1485" s="2"/>
      <c r="M1485" s="2"/>
      <c r="O1485" s="3"/>
    </row>
    <row r="1486" spans="1:15">
      <c r="A1486" s="2"/>
      <c r="B1486" s="35"/>
      <c r="C1486" s="37">
        <f t="shared" si="42"/>
        <v>1900</v>
      </c>
      <c r="F1486" s="3"/>
      <c r="L1486" s="2"/>
      <c r="M1486" s="2"/>
      <c r="O1486" s="3"/>
    </row>
    <row r="1487" spans="1:15">
      <c r="A1487" s="2"/>
      <c r="B1487" s="35"/>
      <c r="C1487" s="37">
        <f t="shared" si="42"/>
        <v>1900</v>
      </c>
      <c r="F1487" s="3"/>
      <c r="L1487" s="2"/>
      <c r="M1487" s="2"/>
      <c r="O1487" s="3"/>
    </row>
    <row r="1488" spans="1:15">
      <c r="A1488" s="2"/>
      <c r="B1488" s="35"/>
      <c r="C1488" s="37">
        <f t="shared" si="42"/>
        <v>1900</v>
      </c>
      <c r="F1488" s="3"/>
      <c r="L1488" s="2"/>
      <c r="M1488" s="2"/>
      <c r="O1488" s="3"/>
    </row>
    <row r="1489" spans="1:15">
      <c r="A1489" s="2"/>
      <c r="B1489" s="35"/>
      <c r="C1489" s="37">
        <f t="shared" si="42"/>
        <v>1900</v>
      </c>
      <c r="F1489" s="3"/>
      <c r="L1489" s="2"/>
      <c r="M1489" s="2"/>
      <c r="O1489" s="3"/>
    </row>
    <row r="1490" spans="1:15">
      <c r="A1490" s="2"/>
      <c r="B1490" s="35"/>
      <c r="C1490" s="37">
        <f t="shared" si="42"/>
        <v>1900</v>
      </c>
      <c r="F1490" s="3"/>
      <c r="L1490" s="2"/>
      <c r="M1490" s="2"/>
      <c r="O1490" s="3"/>
    </row>
    <row r="1491" spans="1:15">
      <c r="A1491" s="2"/>
      <c r="B1491" s="35"/>
      <c r="C1491" s="37">
        <f t="shared" si="42"/>
        <v>1900</v>
      </c>
      <c r="F1491" s="3"/>
      <c r="L1491" s="2"/>
      <c r="M1491" s="2"/>
      <c r="O1491" s="3"/>
    </row>
    <row r="1492" spans="1:15">
      <c r="A1492" s="2"/>
      <c r="B1492" s="35"/>
      <c r="C1492" s="37">
        <f t="shared" si="42"/>
        <v>1900</v>
      </c>
      <c r="F1492" s="3"/>
      <c r="L1492" s="2"/>
      <c r="M1492" s="2"/>
      <c r="O1492" s="3"/>
    </row>
    <row r="1493" spans="1:15">
      <c r="A1493" s="2"/>
      <c r="B1493" s="35"/>
      <c r="C1493" s="37">
        <f t="shared" si="42"/>
        <v>1900</v>
      </c>
      <c r="F1493" s="3"/>
      <c r="L1493" s="2"/>
      <c r="M1493" s="2"/>
      <c r="O1493" s="3"/>
    </row>
    <row r="1494" spans="1:15">
      <c r="A1494" s="2"/>
      <c r="B1494" s="35"/>
      <c r="C1494" s="37">
        <f t="shared" si="42"/>
        <v>1900</v>
      </c>
      <c r="F1494" s="3"/>
      <c r="L1494" s="2"/>
      <c r="M1494" s="2"/>
      <c r="O1494" s="3"/>
    </row>
    <row r="1495" spans="1:15">
      <c r="A1495" s="2"/>
      <c r="B1495" s="35"/>
      <c r="C1495" s="37">
        <f t="shared" si="42"/>
        <v>1900</v>
      </c>
      <c r="F1495" s="3"/>
      <c r="L1495" s="2"/>
      <c r="M1495" s="2"/>
      <c r="O1495" s="3"/>
    </row>
    <row r="1496" spans="1:15">
      <c r="A1496" s="2"/>
      <c r="B1496" s="35"/>
      <c r="C1496" s="37">
        <f t="shared" si="42"/>
        <v>1900</v>
      </c>
      <c r="F1496" s="3"/>
      <c r="L1496" s="2"/>
      <c r="M1496" s="2"/>
      <c r="O1496" s="3"/>
    </row>
    <row r="1497" spans="1:15">
      <c r="A1497" s="2"/>
      <c r="B1497" s="35"/>
      <c r="C1497" s="37">
        <f t="shared" si="42"/>
        <v>1900</v>
      </c>
      <c r="F1497" s="3"/>
      <c r="L1497" s="2"/>
      <c r="M1497" s="2"/>
      <c r="O1497" s="3"/>
    </row>
    <row r="1498" spans="1:15">
      <c r="A1498" s="2"/>
      <c r="B1498" s="35"/>
      <c r="C1498" s="37">
        <f t="shared" si="42"/>
        <v>1900</v>
      </c>
      <c r="F1498" s="3"/>
      <c r="L1498" s="2"/>
      <c r="M1498" s="2"/>
      <c r="O1498" s="3"/>
    </row>
    <row r="1499" spans="1:15">
      <c r="A1499" s="2"/>
      <c r="B1499" s="35"/>
      <c r="C1499" s="37">
        <f t="shared" si="42"/>
        <v>1900</v>
      </c>
      <c r="F1499" s="3"/>
      <c r="L1499" s="2"/>
      <c r="M1499" s="2"/>
      <c r="O1499" s="3"/>
    </row>
    <row r="1500" spans="1:15">
      <c r="A1500" s="2"/>
      <c r="B1500" s="35"/>
      <c r="C1500" s="37">
        <f t="shared" si="42"/>
        <v>1900</v>
      </c>
      <c r="F1500" s="3"/>
      <c r="L1500" s="2"/>
      <c r="M1500" s="2"/>
      <c r="O1500" s="3"/>
    </row>
    <row r="1501" spans="1:15">
      <c r="A1501" s="2"/>
      <c r="B1501" s="35"/>
      <c r="C1501" s="37">
        <f t="shared" si="42"/>
        <v>1900</v>
      </c>
      <c r="F1501" s="3"/>
      <c r="L1501" s="2"/>
      <c r="M1501" s="2"/>
      <c r="O1501" s="3"/>
    </row>
    <row r="1502" spans="1:15">
      <c r="A1502" s="2"/>
      <c r="B1502" s="35"/>
      <c r="C1502" s="37">
        <f t="shared" si="42"/>
        <v>1900</v>
      </c>
      <c r="F1502" s="3"/>
      <c r="L1502" s="2"/>
      <c r="M1502" s="2"/>
      <c r="O1502" s="3"/>
    </row>
  </sheetData>
  <mergeCells count="1">
    <mergeCell ref="L1:M1"/>
  </mergeCells>
  <phoneticPr fontId="5" type="noConversion"/>
  <hyperlinks>
    <hyperlink ref="M181" r:id="rId1" display="http://www.xcontest.org/world/fr/vols/details:vgentizon/1.4.2012/13:46"/>
    <hyperlink ref="M185" r:id="rId2" display="5.73 km"/>
    <hyperlink ref="M187" r:id="rId3" display="http://www.xcontest.org/world/fr/vols/details:vgentizon/9.6.2012/11:32"/>
    <hyperlink ref="M188" r:id="rId4" display="10.71 km"/>
    <hyperlink ref="M190" r:id="rId5" display="23.48 km"/>
    <hyperlink ref="M191" r:id="rId6" display="3.32 km"/>
    <hyperlink ref="M192" r:id="rId7" display="34.58 km"/>
    <hyperlink ref="M193" r:id="rId8" display="10.84 km"/>
    <hyperlink ref="M194" r:id="rId9" display="30.30 km"/>
    <hyperlink ref="M196" r:id="rId10" display="http://www.xcontest.org/world/fr/vols/details:vgentizon/7.8.2012/11:47"/>
    <hyperlink ref="M197" r:id="rId11" display="http://www.xcontest.org/world/fr/vols/details:vgentizon/7.8.2012/14:46"/>
    <hyperlink ref="M198" r:id="rId12" display="http://www.xcontest.org/world/en/flights/detail:vgentizon/9.8.2012/08:53"/>
    <hyperlink ref="M199" r:id="rId13" display="http://www.xcontest.org/world/en/flights/detail:vgentizon/9.8.2012/10:22"/>
    <hyperlink ref="M200" r:id="rId14" display="http://www.xcontest.org/world/en/flights/detail:vgentizon/9.8.2012/13:14"/>
    <hyperlink ref="M201" r:id="rId15" display="http://www.xcontest.org/world/en/flights/detail:vgentizon/14.8.2012/13:11"/>
    <hyperlink ref="M202" r:id="rId16" display="http://www.xcontest.org/world/en/flights/detail:vgentizon/14.8.2012/14:49"/>
    <hyperlink ref="M203" r:id="rId17" display="http://www.xcontest.org/world/en/flights/detail:vgentizon/17.8.2012/11:06"/>
    <hyperlink ref="M204" r:id="rId18" display="http://www.xcontest.org/world/en/flights/detail:vgentizon/17.8.2012/13:54"/>
    <hyperlink ref="M205" r:id="rId19" display="http://www.xcontest.org/world/en/flights/detail:vgentizon/18.8.2012/11:58"/>
    <hyperlink ref="M206" r:id="rId20" display="http://www.xcontest.org/world/en/flights/detail:vgentizon/18.8.2012/14:13"/>
    <hyperlink ref="M207" r:id="rId21" display="http://www.xcontest.org/world/en/flights/detail:vgentizon/20.8.2012/10:43"/>
    <hyperlink ref="M208" r:id="rId22" display="http://www.xcontest.org/world/en/flights/detail:vgentizon/7.9.2012/12:11"/>
    <hyperlink ref="M209" r:id="rId23" display="http://www.xcontest.org/world/en/flights/detail:vgentizon/8.9.2012/12:34"/>
    <hyperlink ref="M212" r:id="rId24" display="http://www.xcontest.org/world/en/flights/detail:vgentizon/9.2.2013/14:49"/>
    <hyperlink ref="M213" r:id="rId25" display="http://www.xcontest.org/world/en/flights/detail:vgentizon/7.4.2013/13:04"/>
    <hyperlink ref="M214" r:id="rId26" display="http://www.xcontest.org/world/en/flights/detail:vgentizon/7.4.2013/15:09"/>
    <hyperlink ref="M215" r:id="rId27" display="http://www.xcontest.org/world/en/flights/detail:vgentizon/13.4.2013/13:33"/>
    <hyperlink ref="M216" r:id="rId28" display="http://www.xcontest.org/world/en/flights/detail:vgentizon/13.4.2013/15:19"/>
    <hyperlink ref="M217" r:id="rId29" display="http://www.xcontest.org/world/en/flights/detail:vgentizon/14.4.2013/12:37"/>
    <hyperlink ref="M218" r:id="rId30" location="fd=landing"/>
    <hyperlink ref="M220" r:id="rId31" display="http://www.xcontest.org/world/en/flights/detail:vgentizon/5.8.2013/13:55"/>
    <hyperlink ref="M221" r:id="rId32" display="http://www.xcontest.org/world/en/flights/detail:vgentizon/12.8.2013/12:01"/>
    <hyperlink ref="M222" r:id="rId33" location="fd=flight" display="http://www.xcontest.org/world/en/flights/detail:vgentizon/13.8.2013/13:43 - fd=flight"/>
    <hyperlink ref="M226" r:id="rId34" display="http://www.xcontest.org/world/en/flights/detail:vgentizon/15.8.2013/12:21"/>
    <hyperlink ref="M227" r:id="rId35" display="http://www.xcontest.org/world/en/flights/detail:vgentizon/16.8.2013/07:49"/>
    <hyperlink ref="M228" r:id="rId36" display="http://www.xcontest.org/world/en/flights/detail:vgentizon/16.8.2013/09:03"/>
    <hyperlink ref="M229" r:id="rId37" display="http://www.xcontest.org/world/en/flights/detail:vgentizon/16.8.2013/10:53"/>
    <hyperlink ref="M237" r:id="rId38" display="http://www.xcontest.org/world/en/flights/detail:vgentizon/15.12.2013/13:53"/>
    <hyperlink ref="M242" r:id="rId39" display="http://www.xcontest.org/world/en/flights/detail:vgentizon/9.3.2014/13:13"/>
    <hyperlink ref="M246" r:id="rId40" display="http://www.xcontest.org/world/en/flights/detail:vgentizon/30.3.2014/10:22"/>
    <hyperlink ref="M247" r:id="rId41" display="http://www.xcontest.org/world/en/flights/detail:vgentizon/30.3.2014/12:19"/>
    <hyperlink ref="M248" r:id="rId42" display="http://www.xcontest.org/world/en/flights/detail:vgentizon/30.3.2014/13:35"/>
    <hyperlink ref="M250" r:id="rId43" location="fd=landing" display="http://www.xcontest.org/world/en/flights/detail:vgentizon/12.4.2014/11:34 - fd=landing"/>
    <hyperlink ref="M251" r:id="rId44" display="http://www.xcontest.org/world/en/flights/detail:vgentizon/13.4.2014/10:20"/>
    <hyperlink ref="M253" r:id="rId45" location="fd=landing" display="http://www.xcontest.org/world/en/flights/detail:vgentizon/20.04.2014/10:40 - fd=landing"/>
    <hyperlink ref="M254" r:id="rId46" display="http://www.xcontest.org/world/en/flights/detail:vgentizon/26.4.2014/11:27"/>
    <hyperlink ref="M255" r:id="rId47" display="http://www.xcontest.org/world/en/flights/detail:vgentizon/26.4.2014/12:56"/>
    <hyperlink ref="M256" r:id="rId48" display="http://www.xcontest.org/world/en/flights/detail:vgentizon/10.5.2014/09:20"/>
    <hyperlink ref="M257" r:id="rId49" location="fd=flight" display="http://www.xcontest.org/world/en/flights/detail:vgentizon/17.5.2014/09:11 - fd=flight"/>
    <hyperlink ref="M258" r:id="rId50" location="fd=landing" display="http://www.xcontest.org/world/en/flights/detail:vgentizon/18.5.2014/08:08 - fd=landing"/>
    <hyperlink ref="M259" r:id="rId51" location="fd=landing" display="http://www.xcontest.org/world/en/flights/detail:vgentizon/18.5.2014/11:37 - fd=landing"/>
    <hyperlink ref="M260" r:id="rId52" location="fd=flight" display="http://www.xcontest.org/world/en/flights/detail:vgentizon/24.5.2014/12:43 - fd=flight"/>
    <hyperlink ref="M261" r:id="rId53" location="fd=landing" display="http://www.xcontest.org/world/en/flights/detail:vgentizon/29.5.2014/07:31 - fd=landing"/>
    <hyperlink ref="M262" r:id="rId54" location="fd=landing" display="http://www.xcontest.org/world/en/flights/detail:vgentizon/29.5.2014/08:46 - fd=landing"/>
    <hyperlink ref="M263" r:id="rId55" location="fd=landing" display="http://www.xcontest.org/world/en/flights/detail:vgentizon/30.5.2014/07:50 - fd=landing"/>
    <hyperlink ref="M264" r:id="rId56" location="fd=landing" display="http://www.xcontest.org/world/en/flights/detail:vgentizon/30.5.2014/09:05 - fd=landing"/>
    <hyperlink ref="M265" r:id="rId57" location="fd=landing" display="http://www.xcontest.org/world/en/flights/detail:vgentizon/1.6.2014/09:39 - fd=landing"/>
    <hyperlink ref="M266" r:id="rId58" display="http://www.xcontest.org/world/en/flights/detail:vgentizon/5.6.2014/16:50"/>
    <hyperlink ref="M267" r:id="rId59" display="http://www.xcontest.org/world/en/flights/detail:vgentizon/7.6.2014/08:25"/>
    <hyperlink ref="M268" r:id="rId60" display="http://www.xcontest.org/world/en/flights/detail:vgentizon/7.6.2014/09:44"/>
    <hyperlink ref="M269" r:id="rId61" display="http://www.xcontest.org/world/en/flights/detail:vgentizon/8.6.2014/14:16"/>
    <hyperlink ref="M270" r:id="rId62" display="http://www.xcontest.org/world/en/flights/detail:vgentizon/8.6.2014/16:42"/>
    <hyperlink ref="M271" r:id="rId63" display="http://www.xcontest.org/world/en/flights/detail:vgentizon/9.6.2014/13:00"/>
    <hyperlink ref="M195" r:id="rId64" display="http://www.xcontest.org/2012/world/en/flights/detail:vgentizon/3.8.2012/12:56"/>
    <hyperlink ref="M272" r:id="rId65" location="fd=flight" display="http://www.xcontest.org/world/en/flights/detail:vgentizon/20.6.2014/17:08 - fd=flight"/>
    <hyperlink ref="M273" r:id="rId66" location="fd=flight" display="http://www.xcontest.org/world/en/flights/detail:vgentizon/22.6.2014/12:43 - fd=flight"/>
    <hyperlink ref="M278" r:id="rId67" display="http://www.xcontest.org/world/en/flights/detail:vgentizon/20.8.2014/16:33"/>
    <hyperlink ref="M279" r:id="rId68" display="http://www.xcontest.org/world/en/flights/detail:vgentizon/24.8.2014/14:11"/>
    <hyperlink ref="M280" r:id="rId69" location="fd=flight" display="http://www.xcontest.org/world/en/flights/detail:vgentizon/6.9.2014/14:06 - fd=flight"/>
    <hyperlink ref="M281" r:id="rId70" display="http://www.xcontest.org/world/en/flights/detail:vgentizon/22.9.2014/11:38"/>
    <hyperlink ref="M282" r:id="rId71" display="http://www.xcontest.org/trackml.php?t=1411930548.66.igc"/>
    <hyperlink ref="M283" r:id="rId72" display="http://www.xcontest.org/world/en/flights/detail:vgentizon/28.9.2014/13:16"/>
    <hyperlink ref="M284" r:id="rId73" location="fd=landing"/>
    <hyperlink ref="M285" r:id="rId74" location="fd=flight" display="http://www.xcontest.org/world/en/flights/detail:vgentizon/18.10.2014/08:45 - fd=flight"/>
    <hyperlink ref="M286" r:id="rId75" location="fd=flight" display="http://www.xcontest.org/world/en/flights/detail:vgentizon/18.10.2014/11:35 - fd=flight"/>
    <hyperlink ref="M287" r:id="rId76" display="http://www.xcontest.org/world/en/flights/detail:vgentizon/18.10.2014/12:26"/>
    <hyperlink ref="M288" r:id="rId77" location="fd=flight" display="http://www.xcontest.org/world/en/flights/detail:vgentizon/19.10.2014/10:26 - fd=flight"/>
    <hyperlink ref="M289" r:id="rId78" location="fd=flight" display="http://www.xcontest.org/world/en/flights/detail:vgentizon/19.10.2014/14:01 - fd=flight"/>
    <hyperlink ref="M291" r:id="rId79" location="fd=landing" display="http://www.xcontest.org/world/en/flights/detail:vgentizon/2.11.2014/14:05 - fd=landing"/>
    <hyperlink ref="M290" r:id="rId80" location="fd=flight" display="http://www.xcontest.org/world/en/flights/detail:vgentizon/2.11.2014/10:20 - fd=flight"/>
    <hyperlink ref="M292" r:id="rId81" location="fd=flight" display="http://www.xcontest.org/world/en/flights/detail:vgentizon/23.11.2014/09:37 - fd=flight"/>
    <hyperlink ref="M293" r:id="rId82" display="http://www.xcontest.org/world/en/flights/detail:vgentizon/23.11.2014/11:01"/>
    <hyperlink ref="M294" r:id="rId83" display="http://www.xcontest.org/world/en/flights/detail:vgentizon/23.11.2014/12:57"/>
    <hyperlink ref="M297" r:id="rId84" location="fd=flight" display="http://www.xcontest.org/2015/world/en/flights/detail:vgentizon/28.2.2015/14:54 - fd=flight"/>
    <hyperlink ref="M298" r:id="rId85" location="fd=comment" display="http://www.xcontest.org/world/en/flights/detail:vgentizon/20.3.2015/12:53 - fd=comment"/>
    <hyperlink ref="M299" r:id="rId86" location="fd=route" display="http://www.xcontest.org/world/en/flights/detail:vgentizon/6.4.2015/08:45 - fd=route"/>
    <hyperlink ref="M300" r:id="rId87" display="http://www.xcontest.org/world/en/flights/detail:vgentizon/6.4.2015/10:42"/>
    <hyperlink ref="M301" r:id="rId88" location="fd=flight" display="http://www.xcontest.org/world/en/flights/detail:vgentizon/12.4.2015/10:27 - fd=flight"/>
    <hyperlink ref="M302" r:id="rId89" location="fd=flight" display="http://www.xcontest.org/world/en/flights/detail:vgentizon/24.5.2015/08:37 - fd=flight"/>
    <hyperlink ref="M303" r:id="rId90" location="fd=takeoff" display="http://www.xcontest.org/world/en/flights/detail:vgentizon/31.5.2015/10:15 - fd=takeoff"/>
    <hyperlink ref="M304" r:id="rId91" display="http://www.xcontest.org/world/en/flights/detail:vgentizon/31.5.2015/13:27"/>
    <hyperlink ref="M305" r:id="rId92" location="fd=landing" display="http://www.xcontest.org/world/en/flights/detail:vgentizon/2.6.2015/17:39 - fd=landing"/>
    <hyperlink ref="M306" r:id="rId93" display="http://www.xcontest.org/world/en/flights/detail:vgentizon/7.6.2015/08:54"/>
    <hyperlink ref="M307" r:id="rId94" location="fd=landing" display="http://www.xcontest.org/world/en/flights/detail:vgentizon/13.6.2015/09:45 - fd=landing"/>
    <hyperlink ref="M308" r:id="rId95" location="fd=flight" display="http://www.xcontest.org/world/en/flights/detail:vgentizon/20.6.2015/09:03 - fd=flight"/>
    <hyperlink ref="M309" r:id="rId96" location="fd=flight" display="http://www.xcontest.org/world/en/flights/detail:vgentizon/20.6.2015/12:16 - fd=flight"/>
    <hyperlink ref="M310" r:id="rId97" display="http://www.xcontest.org/world/en/flights/detail:vgentizon/21.6.2015/12:10"/>
    <hyperlink ref="M312" r:id="rId98" location="fd=flight" display="http://www.xcontest.org/world/en/flights/detail:vgentizon/28.6.2015/09:44 - fd=flight"/>
    <hyperlink ref="M313" r:id="rId99" display="http://www.xcontest.org/world/en/flights/detail:vgentizon/1.7.2015/15:21"/>
    <hyperlink ref="M314" r:id="rId100" location="fd=flight" display="http://www.xcontest.org/world/en/flights/detail:vgentizon/2.7.2015/15:45 - fd=flight"/>
    <hyperlink ref="M315" r:id="rId101" display="http://www.xcontest.org/world/en/flights/detail:vgentizon/2.7.2015/20:30"/>
    <hyperlink ref="M317" r:id="rId102" display="http://www.xcontest.org/world/en/flights/detail:vgentizon/5.7.2015/08:33"/>
    <hyperlink ref="M318" r:id="rId103" display="http://www.xcontest.org/world/en/flights/detail:vgentizon/5.7.2015/10:57"/>
    <hyperlink ref="M316" r:id="rId104" location="fd=flight" display="http://www.xcontest.org/world/en/flights/detail:vgentizon/3.7.2015/15:22 - fd=flight"/>
    <hyperlink ref="M322" r:id="rId105" location="fd=flight" display="http://www.xcontest.org/world/en/flights/detail:vgentizon/2.8.2015/13:28 - fd=flight"/>
    <hyperlink ref="M323" r:id="rId106" display="http://www.xcontest.org/world/en/flights/detail:vgentizon/3.8.2015/10:32"/>
    <hyperlink ref="M324" r:id="rId107" display="http://www.xcontest.org/world/en/flights/detail:vgentizon/3.8.2015/14:33"/>
    <hyperlink ref="M325" r:id="rId108" display="http://www.xcontest.org/world/en/flights/detail:vgentizon/4.8.2015/09:05"/>
    <hyperlink ref="M327" r:id="rId109" location="fd=flight" display="http://www.xcontest.org/world/en/flights/detail:vgentizon/5.8.2015/09:23 - fd=flight"/>
    <hyperlink ref="M328" r:id="rId110" location="fd=flight" display="http://www.xcontest.org/world/en/flights/detail:vgentizon/5.8.2015/13:39 - fd=flight"/>
    <hyperlink ref="M329" r:id="rId111" display="http://www.xcontest.org/world/en/flights/detail:vgentizon/5.8.2015/16:34"/>
    <hyperlink ref="M330" r:id="rId112" location="fd=flight" display="http://www.xcontest.org/world/en/flights/detail:vgentizon/6.8.2015/08:39 - fd=flight"/>
    <hyperlink ref="M331" r:id="rId113" display="http://www.xcontest.org/world/en/flights/detail:vgentizon/6.8.2015/12:49"/>
    <hyperlink ref="M332" r:id="rId114" location="fd=flight" display="http://www.xcontest.org/world/en/flights/detail:vgentizon/7.8.2015/09:22 - fd=flight"/>
    <hyperlink ref="M333" r:id="rId115" display="http://www.xcontest.org/world/en/flights/detail:vgentizon/7.8.2015/12:46"/>
    <hyperlink ref="M334" r:id="rId116" display="http://www.xcontest.org/world/en/flights/detail:vgentizon/8.8.2015/10:21"/>
    <hyperlink ref="M326" r:id="rId117" location="fd=flight" display="http://www.xcontest.org/world/en/flights/detail:vgentizon/4.8.2015/16:43 - fd=flight"/>
    <hyperlink ref="M335" r:id="rId118" display="http://www.xcontest.org/world/en/flights/detail:vgentizon/29.8.2015/13:27"/>
    <hyperlink ref="M336" r:id="rId119" display="http://www.xcontest.org/world/en/flights/detail:vgentizon/30.8.2015/11:00"/>
    <hyperlink ref="M337" r:id="rId120" display="http://www.xcontest.org/world/en/flights/detail:vgentizon/30.8.2015/12:59"/>
    <hyperlink ref="M338" r:id="rId121" location="fd=flight" display="http://www.xcontest.org/world/en/flights/detail:vgentizon/26.9.2015/09:19 - fd=flight"/>
    <hyperlink ref="M341" r:id="rId122" location="fd=flight" display="http://www.xcontest.org/world/en/flights/detail:vgentizon/25.10.2015/11:14 - fd=flight"/>
    <hyperlink ref="M342" r:id="rId123" location="fd=flight" display="http://www.xcontest.org/world/en/flights/detail:vgentizon/25.10.2015/14:04 - fd=flight"/>
    <hyperlink ref="M348" r:id="rId124" location="fd=flight" display="http://www.xcontest.org/world/en/flights/detail:vgentizon/19.12.2015/12:29 - fd=flight"/>
    <hyperlink ref="M349" r:id="rId125" location="fd=flight" display="http://www.xcontest.org/world/en/flights/detail:vgentizon/27.12.2015/10:41 - fd=flight"/>
    <hyperlink ref="M350" r:id="rId126" location="fd=takeoff" display="http://www.xcontest.org/world/en/flights/detail:vgentizon/27.12.2015/13:20 - fd=takeoff"/>
    <hyperlink ref="M351" r:id="rId127" location="fd=flight" display="http://www.xcontest.org/world/en/flights/detail:vgentizon/29.12.2015/10:11 - fd=flight"/>
    <hyperlink ref="M352" r:id="rId128" display="http://www.xcontest.org/world/en/flights/detail:vgentizon/29.12.2015/12:32"/>
    <hyperlink ref="M296" r:id="rId129" display="http://www.xcontest.org/2015/world/en/flights/detail:vgentizon/28.2.2015/14:08"/>
    <hyperlink ref="M295" r:id="rId130" location="fd=flight" display="http://www.xcontest.org/world/en/flights/detail:vgentizon/31.1.2015/11:05 - fd=flight"/>
    <hyperlink ref="M353" r:id="rId131" location="fd=takeoff" display="http://www.xcontest.org/world/en/flights/detail:vgentizon/1.1.2016/12:14 - fd=takeoff"/>
    <hyperlink ref="M354" r:id="rId132" location="fd=landing" display="http://www.xcontest.org/world/en/flights/detail:vgentizon/1.1.2016/12:34 - fd=landing"/>
    <hyperlink ref="M365" r:id="rId133" location="fd=flight" display="http://www.xcontest.org/world/en/flights/detail:vgentizon/26.3.2016/10:09 - fd=flight"/>
    <hyperlink ref="M366" r:id="rId134" location="fd=flight" display="http://www.xcontest.org/world/en/flights/detail:vgentizon/26.3.2016/13:41 - fd=flight"/>
    <hyperlink ref="M367" r:id="rId135" location="fd=landing" display="http://www.xcontest.org/world/en/flights/detail:vgentizon/10.4.2016/09:36 - fd=landing"/>
    <hyperlink ref="M368" r:id="rId136" location="fd=landing" display="http://www.xcontest.org/world/en/flights/detail:vgentizon/10.4.2016/13:40 - fd=landing"/>
    <hyperlink ref="M369" r:id="rId137" display="http://www.xcontest.org/world/en/flights/detail:vgentizon/21.4.2016/12:29"/>
    <hyperlink ref="M370" r:id="rId138" location="fd=flight" display="http://www.xcontest.org/world/en/flights/detail:vgentizon/6.5.2016/11:12 - fd=flight"/>
    <hyperlink ref="M371" r:id="rId139" location="fd=flight" display="http://www.xcontest.org/world/en/flights/detail:vgentizon/7.5.2016/10:16 - fd=flight"/>
  </hyperlinks>
  <pageMargins left="0.75000000000000011" right="0.75000000000000011" top="1" bottom="1" header="0.5" footer="0.5"/>
  <pageSetup paperSize="9" scale="70" fitToHeight="4" orientation="landscape" horizontalDpi="4294967292" verticalDpi="4294967292"/>
  <headerFooter>
    <oddHeader>&amp;R&amp;"DINCond-Light,Normal"&amp;11&amp;K000000Carnet de vol - Vincent Gentizon</oddHeader>
    <oddFooter>&amp;R&amp;"DINCond-Light,Normal"&amp;11&amp;K000000- &amp;P -</oddFooter>
  </headerFooter>
  <colBreaks count="1" manualBreakCount="1">
    <brk id="16" max="1048575" man="1"/>
  </colBreaks>
  <ignoredErrors>
    <ignoredError sqref="C254 O372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02"/>
  <sheetViews>
    <sheetView showGridLines="0" tabSelected="1" zoomScale="125" zoomScaleNormal="125" zoomScalePageLayoutView="125" workbookViewId="0">
      <selection activeCell="I8" sqref="I8"/>
    </sheetView>
  </sheetViews>
  <sheetFormatPr baseColWidth="10" defaultRowHeight="14" x14ac:dyDescent="0"/>
  <cols>
    <col min="1" max="1" width="9.83203125" style="5" customWidth="1"/>
    <col min="2" max="6" width="8.6640625" style="11" customWidth="1"/>
    <col min="7" max="7" width="10.83203125" style="11" customWidth="1"/>
    <col min="8" max="10" width="8.6640625" style="11" customWidth="1"/>
    <col min="11" max="11" width="9.33203125" style="5" customWidth="1"/>
    <col min="12" max="12" width="8.83203125" style="5" customWidth="1"/>
    <col min="13" max="16384" width="10.83203125" style="5"/>
  </cols>
  <sheetData>
    <row r="1" spans="1:14" ht="16">
      <c r="B1" s="19">
        <v>2008</v>
      </c>
      <c r="C1" s="19">
        <v>2009</v>
      </c>
      <c r="D1" s="19">
        <v>2010</v>
      </c>
      <c r="E1" s="19">
        <v>2011</v>
      </c>
      <c r="F1" s="19">
        <v>2012</v>
      </c>
      <c r="G1" s="19">
        <v>2013</v>
      </c>
      <c r="H1" s="19">
        <v>2014</v>
      </c>
      <c r="I1" s="19">
        <v>2015</v>
      </c>
      <c r="J1" s="19">
        <v>2016</v>
      </c>
      <c r="K1" s="20" t="s">
        <v>268</v>
      </c>
    </row>
    <row r="2" spans="1:14" ht="15">
      <c r="A2" s="2" t="s">
        <v>174</v>
      </c>
      <c r="B2" s="23">
        <f t="shared" ref="B2:J2" si="0">COUNTIF(annee,B1)</f>
        <v>24</v>
      </c>
      <c r="C2" s="23">
        <f t="shared" si="0"/>
        <v>50</v>
      </c>
      <c r="D2" s="23">
        <f t="shared" si="0"/>
        <v>40</v>
      </c>
      <c r="E2" s="23">
        <f t="shared" si="0"/>
        <v>59</v>
      </c>
      <c r="F2" s="23">
        <f t="shared" si="0"/>
        <v>36</v>
      </c>
      <c r="G2" s="23">
        <f t="shared" si="0"/>
        <v>28</v>
      </c>
      <c r="H2" s="46">
        <f t="shared" ref="H2:I2" si="1">COUNTIF(annee,H1)</f>
        <v>55</v>
      </c>
      <c r="I2" s="46">
        <f t="shared" si="1"/>
        <v>58</v>
      </c>
      <c r="J2" s="46">
        <f t="shared" si="0"/>
        <v>19</v>
      </c>
      <c r="K2" s="40">
        <f>MAX(nbvol)</f>
        <v>369</v>
      </c>
      <c r="L2" s="21" t="str">
        <f>IF(SUM(B2:J2)=K2,"","erreur")</f>
        <v/>
      </c>
    </row>
    <row r="3" spans="1:14" ht="15">
      <c r="A3" s="3" t="s">
        <v>175</v>
      </c>
      <c r="B3" s="91">
        <f t="shared" ref="B3:J3" si="2">SUMIF(annee,B1,duree)/60/24</f>
        <v>0.1590277777777778</v>
      </c>
      <c r="C3" s="91">
        <f t="shared" si="2"/>
        <v>0.7583333333333333</v>
      </c>
      <c r="D3" s="91">
        <f t="shared" si="2"/>
        <v>0.46597222222222223</v>
      </c>
      <c r="E3" s="91">
        <f t="shared" si="2"/>
        <v>1.2756944444444445</v>
      </c>
      <c r="F3" s="91">
        <f t="shared" si="2"/>
        <v>1.2326388888888888</v>
      </c>
      <c r="G3" s="91">
        <f t="shared" si="2"/>
        <v>0.69861111111111107</v>
      </c>
      <c r="H3" s="91">
        <f t="shared" ref="H3:I3" si="3">SUMIF(annee,H1,duree)/60/24</f>
        <v>1.4097222222222223</v>
      </c>
      <c r="I3" s="91">
        <f t="shared" si="3"/>
        <v>1.825</v>
      </c>
      <c r="J3" s="91">
        <f t="shared" si="2"/>
        <v>0.89374999999999993</v>
      </c>
      <c r="K3" s="41">
        <f>SUM(duree)/60/24</f>
        <v>8.71875</v>
      </c>
      <c r="L3" s="21" t="str">
        <f>IF(SUM(B3:J3)=K3,"","erreur")</f>
        <v/>
      </c>
      <c r="M3" s="81"/>
    </row>
    <row r="4" spans="1:14" ht="15">
      <c r="A4" s="3" t="s">
        <v>176</v>
      </c>
      <c r="B4" s="24">
        <f t="shared" ref="B4:J4" si="4">SUMIF(annee,B1,duree)/COUNTIF(annee,B1)</f>
        <v>9.5416666666666661</v>
      </c>
      <c r="C4" s="24">
        <f t="shared" si="4"/>
        <v>21.84</v>
      </c>
      <c r="D4" s="24">
        <f t="shared" si="4"/>
        <v>16.774999999999999</v>
      </c>
      <c r="E4" s="24">
        <f t="shared" si="4"/>
        <v>31.135593220338983</v>
      </c>
      <c r="F4" s="24">
        <f t="shared" si="4"/>
        <v>49.305555555555557</v>
      </c>
      <c r="G4" s="24">
        <f t="shared" si="4"/>
        <v>35.928571428571431</v>
      </c>
      <c r="H4" s="24">
        <f t="shared" ref="H4:I4" si="5">SUMIF(annee,H1,duree)/COUNTIF(annee,H1)</f>
        <v>36.909090909090907</v>
      </c>
      <c r="I4" s="24">
        <f t="shared" si="5"/>
        <v>45.310344827586206</v>
      </c>
      <c r="J4" s="24">
        <f t="shared" si="4"/>
        <v>67.736842105263165</v>
      </c>
      <c r="K4" s="30">
        <f>SUM(duree)/MAX(nbvol)/60/24</f>
        <v>2.3628048780487802E-2</v>
      </c>
      <c r="L4" s="21"/>
    </row>
    <row r="5" spans="1:14" ht="15">
      <c r="A5" s="3" t="s">
        <v>267</v>
      </c>
      <c r="B5" s="31">
        <f t="shared" ref="B5:J5" si="6">SUMIF(annee,B1,distance)</f>
        <v>0</v>
      </c>
      <c r="C5" s="31">
        <f t="shared" si="6"/>
        <v>0</v>
      </c>
      <c r="D5" s="31">
        <f t="shared" si="6"/>
        <v>0</v>
      </c>
      <c r="E5" s="48">
        <f t="shared" si="6"/>
        <v>38.61</v>
      </c>
      <c r="F5" s="48">
        <f t="shared" si="6"/>
        <v>312.01</v>
      </c>
      <c r="G5" s="48">
        <f t="shared" si="6"/>
        <v>123.17000000000002</v>
      </c>
      <c r="H5" s="48">
        <f t="shared" ref="H5:I5" si="7">SUMIF(annee,H1,distance)</f>
        <v>464.57000000000011</v>
      </c>
      <c r="I5" s="48">
        <f t="shared" si="7"/>
        <v>631.24999999999989</v>
      </c>
      <c r="J5" s="48">
        <f t="shared" si="6"/>
        <v>289.89999999999998</v>
      </c>
      <c r="K5" s="47">
        <f>SUM(distance)</f>
        <v>1859.5099999999998</v>
      </c>
      <c r="L5" s="21" t="str">
        <f>IF(SUM(B5:J5)=K5,"","erreur")</f>
        <v/>
      </c>
    </row>
    <row r="6" spans="1:14" ht="15">
      <c r="A6" s="3" t="s">
        <v>375</v>
      </c>
      <c r="B6" s="31"/>
      <c r="C6" s="31"/>
      <c r="D6" s="31"/>
      <c r="E6" s="31">
        <f t="shared" ref="E6:J6" si="8">AVERAGEIF(annee,E1,distance)</f>
        <v>12.87</v>
      </c>
      <c r="F6" s="31">
        <f t="shared" si="8"/>
        <v>13.000416666666666</v>
      </c>
      <c r="G6" s="31">
        <f t="shared" si="8"/>
        <v>8.211333333333334</v>
      </c>
      <c r="H6" s="31">
        <f t="shared" si="8"/>
        <v>10.099347826086959</v>
      </c>
      <c r="I6" s="31">
        <f t="shared" si="8"/>
        <v>10.883620689655171</v>
      </c>
      <c r="J6" s="31">
        <f t="shared" si="8"/>
        <v>16.105555555555554</v>
      </c>
      <c r="K6" s="61">
        <f>AVERAGE(distance)</f>
        <v>11.338475609756095</v>
      </c>
      <c r="L6" s="21"/>
    </row>
    <row r="7" spans="1:14" ht="15">
      <c r="A7" s="3" t="s">
        <v>381</v>
      </c>
      <c r="B7" s="60"/>
      <c r="C7" s="60"/>
      <c r="D7" s="60"/>
      <c r="E7" s="60"/>
      <c r="F7" s="72">
        <f>SUMIF(annee,F1,montee)</f>
        <v>710</v>
      </c>
      <c r="G7" s="72">
        <f>SUMIF(annee,G1,montee)</f>
        <v>680</v>
      </c>
      <c r="H7" s="72">
        <f>SUMIF(annee,H1,montee)</f>
        <v>1480</v>
      </c>
      <c r="I7" s="72">
        <f>SUMIF(annee,I1,montee)</f>
        <v>3177</v>
      </c>
      <c r="J7" s="72">
        <f>SUMIF(annee,J1,montee)</f>
        <v>0</v>
      </c>
      <c r="K7" s="73">
        <f>SUM(montee)</f>
        <v>6047</v>
      </c>
      <c r="L7" s="21"/>
    </row>
    <row r="8" spans="1:14" ht="15">
      <c r="A8" s="3" t="s">
        <v>548</v>
      </c>
      <c r="B8" s="31"/>
      <c r="C8" s="31"/>
      <c r="D8" s="31"/>
      <c r="E8" s="31"/>
      <c r="F8" s="31"/>
      <c r="G8" s="31"/>
      <c r="H8" s="31"/>
      <c r="I8" s="100"/>
      <c r="J8" s="100"/>
      <c r="K8" s="21"/>
      <c r="L8" s="21"/>
    </row>
    <row r="9" spans="1:14">
      <c r="A9" s="3"/>
      <c r="B9" s="7"/>
      <c r="C9" s="8"/>
      <c r="D9" s="8"/>
      <c r="E9" s="8"/>
      <c r="F9" s="8"/>
      <c r="G9" s="8"/>
      <c r="H9" s="8"/>
      <c r="I9" s="8"/>
      <c r="J9" s="8"/>
      <c r="K9" s="2"/>
      <c r="L9" s="2"/>
    </row>
    <row r="10" spans="1:14">
      <c r="A10" s="2"/>
      <c r="B10" s="29" t="str">
        <f>IF(SUM(C11:C49)=K2,"","erreur")</f>
        <v/>
      </c>
      <c r="C10" s="8"/>
      <c r="D10" s="3" t="s">
        <v>362</v>
      </c>
      <c r="E10" s="3" t="s">
        <v>176</v>
      </c>
      <c r="F10" s="3" t="s">
        <v>363</v>
      </c>
      <c r="G10" s="3" t="s">
        <v>364</v>
      </c>
      <c r="H10" s="6"/>
      <c r="I10" s="6"/>
      <c r="J10" s="6"/>
      <c r="K10" s="6"/>
      <c r="L10" s="2"/>
    </row>
    <row r="11" spans="1:14" ht="15">
      <c r="A11" s="22" t="s">
        <v>177</v>
      </c>
      <c r="B11" s="25" t="s">
        <v>28</v>
      </c>
      <c r="C11" s="26">
        <f t="shared" ref="C11" si="9">COUNTIF(deco,B11)</f>
        <v>124</v>
      </c>
      <c r="D11" s="28">
        <f t="shared" ref="D11" si="10">SUMIF(deco,B11,duree)/60/24</f>
        <v>1.9847222222222223</v>
      </c>
      <c r="E11" s="28">
        <f t="shared" ref="E11" si="11">D11/C11</f>
        <v>1.6005824372759856E-2</v>
      </c>
      <c r="F11" s="27">
        <f t="shared" ref="F11" si="12">SUMIF(deco,B11,distance)</f>
        <v>282.38</v>
      </c>
      <c r="G11" s="27">
        <f t="shared" ref="G11" si="13">IF(F11=0,0,AVERAGEIF(site,B11,distance))</f>
        <v>7.8438888888888885</v>
      </c>
      <c r="H11" s="92"/>
      <c r="I11" s="82"/>
      <c r="J11" s="59"/>
      <c r="M11" s="28"/>
      <c r="N11" s="25"/>
    </row>
    <row r="12" spans="1:14" ht="15">
      <c r="A12" s="75">
        <f>COUNTA(B11:B49)</f>
        <v>39</v>
      </c>
      <c r="B12" s="25" t="s">
        <v>60</v>
      </c>
      <c r="C12" s="26">
        <f t="shared" ref="C12:C49" si="14">COUNTIF(deco,B12)</f>
        <v>51</v>
      </c>
      <c r="D12" s="28">
        <f t="shared" ref="D12:D49" si="15">SUMIF(deco,B12,duree)/60/24</f>
        <v>0.6875</v>
      </c>
      <c r="E12" s="28">
        <f t="shared" ref="E12:E49" si="16">D12/C12</f>
        <v>1.3480392156862746E-2</v>
      </c>
      <c r="F12" s="27">
        <f t="shared" ref="F12:F49" si="17">SUMIF(deco,B12,distance)</f>
        <v>84.88</v>
      </c>
      <c r="G12" s="27">
        <f t="shared" ref="G12:G49" si="18">IF(F12=0,0,AVERAGEIF(site,B12,distance))</f>
        <v>7.0733333333333333</v>
      </c>
      <c r="H12" s="92"/>
      <c r="I12" s="82"/>
      <c r="J12" s="59"/>
      <c r="M12" s="28"/>
      <c r="N12" s="25"/>
    </row>
    <row r="13" spans="1:14" ht="15">
      <c r="A13" s="2"/>
      <c r="B13" s="25" t="s">
        <v>180</v>
      </c>
      <c r="C13" s="26">
        <f t="shared" si="14"/>
        <v>32</v>
      </c>
      <c r="D13" s="28">
        <f t="shared" si="15"/>
        <v>1.7388888888888889</v>
      </c>
      <c r="E13" s="28">
        <f t="shared" si="16"/>
        <v>5.4340277777777779E-2</v>
      </c>
      <c r="F13" s="27">
        <f t="shared" si="17"/>
        <v>468.88000000000005</v>
      </c>
      <c r="G13" s="27">
        <f t="shared" si="18"/>
        <v>18.755200000000002</v>
      </c>
      <c r="H13" s="92"/>
      <c r="I13" s="82"/>
      <c r="J13" s="59"/>
      <c r="M13" s="28"/>
      <c r="N13" s="25"/>
    </row>
    <row r="14" spans="1:14" ht="15">
      <c r="A14" s="8"/>
      <c r="B14" s="25" t="s">
        <v>251</v>
      </c>
      <c r="C14" s="26">
        <f t="shared" si="14"/>
        <v>27</v>
      </c>
      <c r="D14" s="28">
        <f t="shared" si="15"/>
        <v>1.0270833333333333</v>
      </c>
      <c r="E14" s="28">
        <f t="shared" si="16"/>
        <v>3.8040123456790122E-2</v>
      </c>
      <c r="F14" s="27">
        <f t="shared" si="17"/>
        <v>316.98999999999995</v>
      </c>
      <c r="G14" s="27">
        <f t="shared" si="18"/>
        <v>13.207916666666664</v>
      </c>
      <c r="H14" s="92"/>
      <c r="I14" s="82"/>
      <c r="J14" s="59"/>
      <c r="M14" s="28"/>
      <c r="N14" s="25"/>
    </row>
    <row r="15" spans="1:14" ht="15">
      <c r="A15" s="2"/>
      <c r="B15" s="25" t="s">
        <v>39</v>
      </c>
      <c r="C15" s="26">
        <f t="shared" si="14"/>
        <v>17</v>
      </c>
      <c r="D15" s="28">
        <f t="shared" si="15"/>
        <v>0.11180555555555555</v>
      </c>
      <c r="E15" s="28">
        <f t="shared" si="16"/>
        <v>6.5767973856209142E-3</v>
      </c>
      <c r="F15" s="27">
        <f t="shared" si="17"/>
        <v>11.11</v>
      </c>
      <c r="G15" s="27">
        <f t="shared" si="18"/>
        <v>5.5549999999999997</v>
      </c>
      <c r="H15" s="92"/>
      <c r="I15" s="82"/>
      <c r="J15" s="59"/>
      <c r="M15" s="28"/>
      <c r="N15" s="25"/>
    </row>
    <row r="16" spans="1:14" ht="15">
      <c r="A16" s="2"/>
      <c r="B16" s="25" t="s">
        <v>178</v>
      </c>
      <c r="C16" s="26">
        <f t="shared" si="14"/>
        <v>14</v>
      </c>
      <c r="D16" s="28">
        <f t="shared" si="15"/>
        <v>0.3298611111111111</v>
      </c>
      <c r="E16" s="28">
        <f t="shared" si="16"/>
        <v>2.3561507936507936E-2</v>
      </c>
      <c r="F16" s="27">
        <f t="shared" si="17"/>
        <v>41.220000000000006</v>
      </c>
      <c r="G16" s="27">
        <f t="shared" si="18"/>
        <v>10.305000000000001</v>
      </c>
      <c r="H16" s="92"/>
      <c r="I16" s="82"/>
      <c r="J16" s="25"/>
      <c r="M16" s="28"/>
      <c r="N16" s="25"/>
    </row>
    <row r="17" spans="1:16383" ht="16">
      <c r="A17" s="2"/>
      <c r="B17" s="25" t="s">
        <v>179</v>
      </c>
      <c r="C17" s="26">
        <f t="shared" si="14"/>
        <v>11</v>
      </c>
      <c r="D17" s="28">
        <f t="shared" si="15"/>
        <v>0.25138888888888888</v>
      </c>
      <c r="E17" s="28">
        <f t="shared" si="16"/>
        <v>2.2853535353535352E-2</v>
      </c>
      <c r="F17" s="27">
        <f t="shared" si="17"/>
        <v>16.21</v>
      </c>
      <c r="G17" s="27">
        <f t="shared" si="18"/>
        <v>8.1050000000000004</v>
      </c>
      <c r="H17" s="92"/>
      <c r="I17" s="82"/>
      <c r="J17" s="25"/>
      <c r="L17" s="25"/>
      <c r="M17" s="28"/>
      <c r="N17" s="80"/>
    </row>
    <row r="18" spans="1:16383" ht="15">
      <c r="A18" s="2"/>
      <c r="B18" s="25" t="s">
        <v>256</v>
      </c>
      <c r="C18" s="26">
        <f t="shared" si="14"/>
        <v>9</v>
      </c>
      <c r="D18" s="28">
        <f t="shared" si="15"/>
        <v>0.12430555555555556</v>
      </c>
      <c r="E18" s="28">
        <f t="shared" si="16"/>
        <v>1.3811728395061729E-2</v>
      </c>
      <c r="F18" s="27">
        <f t="shared" si="17"/>
        <v>44.980000000000004</v>
      </c>
      <c r="G18" s="27">
        <f t="shared" si="18"/>
        <v>4.9977777777777783</v>
      </c>
      <c r="H18" s="59"/>
      <c r="I18" s="82"/>
      <c r="J18" s="59"/>
      <c r="M18" s="28"/>
      <c r="N18" s="25"/>
    </row>
    <row r="19" spans="1:16383" ht="15">
      <c r="A19" s="2"/>
      <c r="B19" s="25" t="s">
        <v>168</v>
      </c>
      <c r="C19" s="26">
        <f t="shared" si="14"/>
        <v>8</v>
      </c>
      <c r="D19" s="28">
        <f t="shared" si="15"/>
        <v>0.22777777777777777</v>
      </c>
      <c r="E19" s="28">
        <f t="shared" si="16"/>
        <v>2.8472222222222222E-2</v>
      </c>
      <c r="F19" s="27">
        <f t="shared" si="17"/>
        <v>40.570000000000007</v>
      </c>
      <c r="G19" s="27">
        <f t="shared" si="18"/>
        <v>8.1140000000000008</v>
      </c>
      <c r="H19" s="59"/>
      <c r="I19" s="82"/>
      <c r="J19" s="59"/>
      <c r="K19" s="2"/>
      <c r="L19" s="38"/>
      <c r="M19" s="28"/>
      <c r="N19" s="25"/>
    </row>
    <row r="20" spans="1:16383" ht="15">
      <c r="A20" s="2"/>
      <c r="B20" s="25" t="s">
        <v>159</v>
      </c>
      <c r="C20" s="26">
        <f t="shared" si="14"/>
        <v>8</v>
      </c>
      <c r="D20" s="28">
        <f t="shared" si="15"/>
        <v>0.32708333333333334</v>
      </c>
      <c r="E20" s="28">
        <f t="shared" si="16"/>
        <v>4.0885416666666667E-2</v>
      </c>
      <c r="F20" s="27">
        <f t="shared" si="17"/>
        <v>28.04</v>
      </c>
      <c r="G20" s="27">
        <f t="shared" si="18"/>
        <v>7.01</v>
      </c>
      <c r="H20" s="59"/>
      <c r="I20" s="82"/>
      <c r="J20" s="59"/>
      <c r="K20" s="2"/>
      <c r="L20" s="38"/>
      <c r="M20" s="28"/>
      <c r="N20" s="25"/>
    </row>
    <row r="21" spans="1:16383" ht="15">
      <c r="A21" s="2"/>
      <c r="B21" s="25" t="s">
        <v>182</v>
      </c>
      <c r="C21" s="26">
        <f t="shared" si="14"/>
        <v>8</v>
      </c>
      <c r="D21" s="28">
        <f t="shared" si="15"/>
        <v>0.14722222222222223</v>
      </c>
      <c r="E21" s="28">
        <f t="shared" si="16"/>
        <v>1.8402777777777778E-2</v>
      </c>
      <c r="F21" s="27">
        <f t="shared" si="17"/>
        <v>36.4</v>
      </c>
      <c r="G21" s="27">
        <f t="shared" si="18"/>
        <v>7.2799999999999994</v>
      </c>
      <c r="H21" s="59"/>
      <c r="I21" s="82"/>
      <c r="J21" s="59"/>
      <c r="K21" s="2"/>
      <c r="L21" s="38"/>
      <c r="M21" s="28"/>
      <c r="N21" s="25"/>
    </row>
    <row r="22" spans="1:16383" ht="15">
      <c r="A22" s="2"/>
      <c r="B22" s="25" t="s">
        <v>187</v>
      </c>
      <c r="C22" s="26">
        <f t="shared" si="14"/>
        <v>6</v>
      </c>
      <c r="D22" s="28">
        <f t="shared" si="15"/>
        <v>0.25138888888888888</v>
      </c>
      <c r="E22" s="28">
        <f t="shared" si="16"/>
        <v>4.189814814814815E-2</v>
      </c>
      <c r="F22" s="27">
        <f t="shared" si="17"/>
        <v>47.660000000000004</v>
      </c>
      <c r="G22" s="27">
        <f t="shared" si="18"/>
        <v>15.886666666666668</v>
      </c>
      <c r="H22" s="59"/>
      <c r="I22" s="82"/>
      <c r="J22" s="59"/>
      <c r="K22" s="2"/>
      <c r="L22" s="38"/>
      <c r="M22" s="28"/>
      <c r="N22" s="25"/>
    </row>
    <row r="23" spans="1:16383" ht="15">
      <c r="A23" s="2"/>
      <c r="B23" s="25" t="s">
        <v>185</v>
      </c>
      <c r="C23" s="26">
        <f t="shared" si="14"/>
        <v>6</v>
      </c>
      <c r="D23" s="28">
        <f t="shared" si="15"/>
        <v>0.11875000000000001</v>
      </c>
      <c r="E23" s="28">
        <f t="shared" si="16"/>
        <v>1.9791666666666669E-2</v>
      </c>
      <c r="F23" s="27">
        <f t="shared" si="17"/>
        <v>19.769999999999996</v>
      </c>
      <c r="G23" s="27">
        <f t="shared" si="18"/>
        <v>4.942499999999999</v>
      </c>
      <c r="H23" s="59"/>
      <c r="I23" s="82"/>
      <c r="J23" s="59"/>
      <c r="K23" s="2"/>
      <c r="L23" s="38"/>
      <c r="M23" s="28"/>
      <c r="N23" s="25"/>
    </row>
    <row r="24" spans="1:16383" ht="15">
      <c r="A24" s="2"/>
      <c r="B24" s="25" t="s">
        <v>186</v>
      </c>
      <c r="C24" s="26">
        <f t="shared" si="14"/>
        <v>5</v>
      </c>
      <c r="D24" s="28">
        <f t="shared" si="15"/>
        <v>4.3750000000000004E-2</v>
      </c>
      <c r="E24" s="28">
        <f t="shared" si="16"/>
        <v>8.7500000000000008E-3</v>
      </c>
      <c r="F24" s="27">
        <f t="shared" si="17"/>
        <v>9.6000000000000014</v>
      </c>
      <c r="G24" s="27">
        <f t="shared" si="18"/>
        <v>3.2000000000000006</v>
      </c>
      <c r="H24" s="59"/>
      <c r="I24" s="82"/>
      <c r="J24" s="59"/>
      <c r="K24" s="2"/>
      <c r="L24" s="38"/>
      <c r="M24" s="28"/>
      <c r="N24" s="25"/>
    </row>
    <row r="25" spans="1:16383" ht="15">
      <c r="A25" s="2"/>
      <c r="B25" s="25" t="s">
        <v>515</v>
      </c>
      <c r="C25" s="26">
        <f t="shared" si="14"/>
        <v>4</v>
      </c>
      <c r="D25" s="28">
        <f t="shared" si="15"/>
        <v>0.10694444444444445</v>
      </c>
      <c r="E25" s="28">
        <f t="shared" si="16"/>
        <v>2.6736111111111113E-2</v>
      </c>
      <c r="F25" s="27">
        <f t="shared" si="17"/>
        <v>23.14</v>
      </c>
      <c r="G25" s="27">
        <f t="shared" si="18"/>
        <v>5.7850000000000001</v>
      </c>
      <c r="H25" s="59"/>
      <c r="I25" s="82"/>
      <c r="J25" s="59"/>
      <c r="K25" s="3"/>
      <c r="L25" s="38"/>
      <c r="M25" s="28"/>
      <c r="N25" s="25"/>
    </row>
    <row r="26" spans="1:16383" ht="15">
      <c r="A26" s="2"/>
      <c r="B26" s="25" t="s">
        <v>181</v>
      </c>
      <c r="C26" s="26">
        <f t="shared" si="14"/>
        <v>3</v>
      </c>
      <c r="D26" s="28">
        <f t="shared" si="15"/>
        <v>3.4722222222222224E-2</v>
      </c>
      <c r="E26" s="28">
        <f t="shared" si="16"/>
        <v>1.1574074074074075E-2</v>
      </c>
      <c r="F26" s="27">
        <f t="shared" si="17"/>
        <v>0</v>
      </c>
      <c r="G26" s="27">
        <f t="shared" si="18"/>
        <v>0</v>
      </c>
      <c r="H26" s="59"/>
      <c r="I26" s="82"/>
      <c r="J26" s="59"/>
      <c r="K26" s="2"/>
      <c r="L26" s="38"/>
      <c r="M26" s="28"/>
      <c r="N26" s="25"/>
    </row>
    <row r="27" spans="1:16383" ht="15">
      <c r="A27" s="2"/>
      <c r="B27" s="8" t="s">
        <v>489</v>
      </c>
      <c r="C27" s="26">
        <f t="shared" si="14"/>
        <v>3</v>
      </c>
      <c r="D27" s="28">
        <f t="shared" si="15"/>
        <v>0.19166666666666665</v>
      </c>
      <c r="E27" s="28">
        <f t="shared" si="16"/>
        <v>6.3888888888888884E-2</v>
      </c>
      <c r="F27" s="27">
        <f t="shared" si="17"/>
        <v>47.910000000000004</v>
      </c>
      <c r="G27" s="27">
        <f t="shared" si="18"/>
        <v>15.97</v>
      </c>
      <c r="H27" s="59"/>
      <c r="I27" s="82"/>
      <c r="J27" s="59"/>
      <c r="K27" s="2"/>
      <c r="L27" s="38"/>
      <c r="M27" s="28"/>
      <c r="N27" s="25"/>
    </row>
    <row r="28" spans="1:16383" ht="15">
      <c r="A28" s="3"/>
      <c r="B28" s="25" t="s">
        <v>47</v>
      </c>
      <c r="C28" s="26">
        <f t="shared" si="14"/>
        <v>3</v>
      </c>
      <c r="D28" s="28">
        <f t="shared" si="15"/>
        <v>3.125E-2</v>
      </c>
      <c r="E28" s="28">
        <f t="shared" si="16"/>
        <v>1.0416666666666666E-2</v>
      </c>
      <c r="F28" s="27">
        <f t="shared" si="17"/>
        <v>0</v>
      </c>
      <c r="G28" s="27">
        <f t="shared" si="18"/>
        <v>0</v>
      </c>
      <c r="H28" s="59"/>
      <c r="I28" s="82"/>
      <c r="J28" s="5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</row>
    <row r="29" spans="1:16383" ht="15">
      <c r="A29" s="2"/>
      <c r="B29" s="25" t="s">
        <v>242</v>
      </c>
      <c r="C29" s="26">
        <f t="shared" si="14"/>
        <v>3</v>
      </c>
      <c r="D29" s="28">
        <f t="shared" si="15"/>
        <v>2.9861111111111113E-2</v>
      </c>
      <c r="E29" s="28">
        <f t="shared" si="16"/>
        <v>9.9537037037037042E-3</v>
      </c>
      <c r="F29" s="27">
        <f t="shared" si="17"/>
        <v>0</v>
      </c>
      <c r="G29" s="27">
        <f t="shared" si="18"/>
        <v>0</v>
      </c>
      <c r="H29" s="59"/>
      <c r="I29" s="82"/>
      <c r="J29" s="59"/>
      <c r="K29" s="3"/>
      <c r="L29" s="38"/>
      <c r="M29" s="28"/>
      <c r="N29" s="25"/>
    </row>
    <row r="30" spans="1:16383" ht="15">
      <c r="A30" s="2"/>
      <c r="B30" s="25" t="s">
        <v>200</v>
      </c>
      <c r="C30" s="26">
        <f t="shared" si="14"/>
        <v>3</v>
      </c>
      <c r="D30" s="28">
        <f t="shared" si="15"/>
        <v>6.5277777777777782E-2</v>
      </c>
      <c r="E30" s="28">
        <f t="shared" si="16"/>
        <v>2.1759259259259259E-2</v>
      </c>
      <c r="F30" s="27">
        <f t="shared" si="17"/>
        <v>2.89</v>
      </c>
      <c r="G30" s="27">
        <f t="shared" si="18"/>
        <v>2.89</v>
      </c>
      <c r="H30" s="59"/>
      <c r="I30" s="82"/>
      <c r="J30" s="59"/>
      <c r="K30" s="3"/>
      <c r="L30" s="38"/>
      <c r="M30" s="28"/>
      <c r="N30" s="25"/>
    </row>
    <row r="31" spans="1:16383" ht="15">
      <c r="A31" s="2"/>
      <c r="B31" s="8" t="s">
        <v>370</v>
      </c>
      <c r="C31" s="26">
        <f t="shared" si="14"/>
        <v>2</v>
      </c>
      <c r="D31" s="28">
        <f t="shared" si="15"/>
        <v>8.7500000000000008E-2</v>
      </c>
      <c r="E31" s="28">
        <f t="shared" si="16"/>
        <v>4.3750000000000004E-2</v>
      </c>
      <c r="F31" s="27">
        <f t="shared" si="17"/>
        <v>29.39</v>
      </c>
      <c r="G31" s="27">
        <f t="shared" si="18"/>
        <v>14.695</v>
      </c>
      <c r="H31" s="59"/>
      <c r="I31" s="82"/>
      <c r="J31" s="59"/>
      <c r="K31" s="2"/>
      <c r="L31" s="38"/>
      <c r="M31" s="28"/>
      <c r="N31" s="25"/>
    </row>
    <row r="32" spans="1:16383" ht="15">
      <c r="A32" s="2"/>
      <c r="B32" s="25" t="s">
        <v>183</v>
      </c>
      <c r="C32" s="26">
        <f t="shared" si="14"/>
        <v>2</v>
      </c>
      <c r="D32" s="28">
        <f t="shared" si="15"/>
        <v>9.7222222222222224E-3</v>
      </c>
      <c r="E32" s="28">
        <f t="shared" si="16"/>
        <v>4.8611111111111112E-3</v>
      </c>
      <c r="F32" s="27">
        <f t="shared" si="17"/>
        <v>0</v>
      </c>
      <c r="G32" s="27">
        <f t="shared" si="18"/>
        <v>0</v>
      </c>
      <c r="H32" s="59"/>
      <c r="I32" s="82"/>
      <c r="J32" s="59"/>
      <c r="K32" s="3"/>
      <c r="L32" s="38"/>
      <c r="M32" s="28"/>
      <c r="N32" s="25"/>
    </row>
    <row r="33" spans="1:16383" ht="15">
      <c r="A33" s="2"/>
      <c r="B33" s="25" t="s">
        <v>398</v>
      </c>
      <c r="C33" s="26">
        <f t="shared" si="14"/>
        <v>2</v>
      </c>
      <c r="D33" s="28">
        <f t="shared" si="15"/>
        <v>1.3888888888888888E-2</v>
      </c>
      <c r="E33" s="28">
        <f t="shared" si="16"/>
        <v>6.9444444444444441E-3</v>
      </c>
      <c r="F33" s="27">
        <f t="shared" si="17"/>
        <v>3.32</v>
      </c>
      <c r="G33" s="27">
        <f t="shared" si="18"/>
        <v>3.32</v>
      </c>
      <c r="H33" s="59"/>
      <c r="I33" s="82"/>
      <c r="J33" s="59"/>
      <c r="K33" s="3"/>
      <c r="L33" s="38"/>
      <c r="M33" s="28"/>
      <c r="N33" s="25"/>
    </row>
    <row r="34" spans="1:16383" ht="15">
      <c r="A34" s="2"/>
      <c r="B34" s="25" t="s">
        <v>184</v>
      </c>
      <c r="C34" s="26">
        <f t="shared" si="14"/>
        <v>2</v>
      </c>
      <c r="D34" s="28">
        <f t="shared" si="15"/>
        <v>9.7222222222222224E-3</v>
      </c>
      <c r="E34" s="28">
        <f t="shared" si="16"/>
        <v>4.8611111111111112E-3</v>
      </c>
      <c r="F34" s="27">
        <f t="shared" si="17"/>
        <v>0</v>
      </c>
      <c r="G34" s="27">
        <f t="shared" si="18"/>
        <v>0</v>
      </c>
      <c r="H34" s="59"/>
      <c r="I34" s="82"/>
      <c r="J34" s="59"/>
      <c r="K34" s="3"/>
      <c r="L34" s="38"/>
      <c r="M34" s="28"/>
      <c r="N34" s="25"/>
    </row>
    <row r="35" spans="1:16383" ht="15">
      <c r="A35" s="2"/>
      <c r="B35" s="25" t="s">
        <v>472</v>
      </c>
      <c r="C35" s="26">
        <f t="shared" si="14"/>
        <v>2</v>
      </c>
      <c r="D35" s="28">
        <f t="shared" si="15"/>
        <v>0.11458333333333333</v>
      </c>
      <c r="E35" s="28">
        <f t="shared" si="16"/>
        <v>5.7291666666666664E-2</v>
      </c>
      <c r="F35" s="27">
        <f t="shared" si="17"/>
        <v>37.630000000000003</v>
      </c>
      <c r="G35" s="27">
        <f t="shared" si="18"/>
        <v>18.815000000000001</v>
      </c>
      <c r="H35" s="59"/>
      <c r="I35" s="82"/>
      <c r="J35" s="59"/>
      <c r="K35" s="3"/>
      <c r="L35" s="38"/>
      <c r="M35" s="28"/>
      <c r="N35" s="25"/>
    </row>
    <row r="36" spans="1:16383" ht="15">
      <c r="A36" s="2"/>
      <c r="B36" s="25" t="s">
        <v>474</v>
      </c>
      <c r="C36" s="26">
        <f t="shared" si="14"/>
        <v>1</v>
      </c>
      <c r="D36" s="28">
        <f t="shared" si="15"/>
        <v>3.0555555555555555E-2</v>
      </c>
      <c r="E36" s="28">
        <f t="shared" si="16"/>
        <v>3.0555555555555555E-2</v>
      </c>
      <c r="F36" s="27">
        <f t="shared" si="17"/>
        <v>10.5</v>
      </c>
      <c r="G36" s="27">
        <f t="shared" si="18"/>
        <v>10.5</v>
      </c>
      <c r="H36" s="59"/>
      <c r="I36" s="82"/>
      <c r="J36" s="59"/>
      <c r="K36" s="3"/>
      <c r="L36" s="38"/>
      <c r="M36" s="28"/>
      <c r="N36" s="25"/>
    </row>
    <row r="37" spans="1:16383" ht="15">
      <c r="A37" s="2"/>
      <c r="B37" s="25" t="s">
        <v>476</v>
      </c>
      <c r="C37" s="26">
        <f t="shared" si="14"/>
        <v>1</v>
      </c>
      <c r="D37" s="28">
        <f t="shared" si="15"/>
        <v>3.0555555555555555E-2</v>
      </c>
      <c r="E37" s="28">
        <f t="shared" si="16"/>
        <v>3.0555555555555555E-2</v>
      </c>
      <c r="F37" s="27">
        <f t="shared" si="17"/>
        <v>9.5299999999999994</v>
      </c>
      <c r="G37" s="27">
        <f t="shared" si="18"/>
        <v>9.5299999999999994</v>
      </c>
      <c r="H37" s="59"/>
      <c r="I37" s="82"/>
      <c r="J37" s="59"/>
      <c r="K37" s="3"/>
      <c r="L37" s="38"/>
      <c r="M37" s="28"/>
      <c r="N37" s="25"/>
    </row>
    <row r="38" spans="1:16383" ht="15">
      <c r="A38" s="2"/>
      <c r="B38" s="25" t="s">
        <v>291</v>
      </c>
      <c r="C38" s="26">
        <f t="shared" si="14"/>
        <v>1</v>
      </c>
      <c r="D38" s="28">
        <f t="shared" si="15"/>
        <v>5.5555555555555558E-3</v>
      </c>
      <c r="E38" s="28">
        <f t="shared" si="16"/>
        <v>5.5555555555555558E-3</v>
      </c>
      <c r="F38" s="27">
        <f t="shared" si="17"/>
        <v>3.36</v>
      </c>
      <c r="G38" s="27">
        <f t="shared" si="18"/>
        <v>3.36</v>
      </c>
      <c r="H38" s="59"/>
      <c r="I38" s="82"/>
      <c r="J38" s="59"/>
      <c r="K38" s="3"/>
      <c r="L38" s="38"/>
      <c r="M38" s="28"/>
      <c r="N38" s="25"/>
    </row>
    <row r="39" spans="1:16383" ht="15">
      <c r="A39" s="2"/>
      <c r="B39" s="25" t="s">
        <v>525</v>
      </c>
      <c r="C39" s="26">
        <f t="shared" si="14"/>
        <v>1</v>
      </c>
      <c r="D39" s="28">
        <f t="shared" si="15"/>
        <v>5.5555555555555558E-3</v>
      </c>
      <c r="E39" s="28">
        <f t="shared" si="16"/>
        <v>5.5555555555555558E-3</v>
      </c>
      <c r="F39" s="27">
        <f t="shared" si="17"/>
        <v>2.38</v>
      </c>
      <c r="G39" s="27">
        <f t="shared" si="18"/>
        <v>2.38</v>
      </c>
      <c r="H39" s="59"/>
      <c r="I39" s="82"/>
      <c r="J39" s="59"/>
      <c r="K39" s="3"/>
      <c r="L39" s="38"/>
      <c r="M39" s="28"/>
      <c r="N39" s="25"/>
    </row>
    <row r="40" spans="1:16383" ht="15">
      <c r="A40" s="2"/>
      <c r="B40" s="25" t="s">
        <v>492</v>
      </c>
      <c r="C40" s="26">
        <f t="shared" si="14"/>
        <v>1</v>
      </c>
      <c r="D40" s="28">
        <f t="shared" si="15"/>
        <v>6.458333333333334E-2</v>
      </c>
      <c r="E40" s="28">
        <f t="shared" si="16"/>
        <v>6.458333333333334E-2</v>
      </c>
      <c r="F40" s="27">
        <f t="shared" si="17"/>
        <v>22.3</v>
      </c>
      <c r="G40" s="27">
        <f t="shared" si="18"/>
        <v>22.3</v>
      </c>
      <c r="H40" s="59"/>
      <c r="I40" s="82"/>
      <c r="J40" s="59"/>
      <c r="K40" s="3"/>
      <c r="L40" s="38"/>
      <c r="M40" s="28"/>
      <c r="N40" s="25"/>
    </row>
    <row r="41" spans="1:16383" ht="15">
      <c r="A41" s="2"/>
      <c r="B41" s="25" t="s">
        <v>287</v>
      </c>
      <c r="C41" s="26">
        <f t="shared" si="14"/>
        <v>1</v>
      </c>
      <c r="D41" s="28">
        <f t="shared" si="15"/>
        <v>4.8611111111111112E-3</v>
      </c>
      <c r="E41" s="28">
        <f t="shared" si="16"/>
        <v>4.8611111111111112E-3</v>
      </c>
      <c r="F41" s="27">
        <f t="shared" si="17"/>
        <v>0</v>
      </c>
      <c r="G41" s="27">
        <f t="shared" si="18"/>
        <v>0</v>
      </c>
      <c r="H41" s="59"/>
      <c r="I41" s="82"/>
      <c r="J41" s="59"/>
      <c r="K41" s="2"/>
      <c r="L41" s="38"/>
      <c r="M41" s="28"/>
      <c r="N41" s="25"/>
    </row>
    <row r="42" spans="1:16383" ht="15">
      <c r="A42" s="3"/>
      <c r="B42" s="25" t="s">
        <v>438</v>
      </c>
      <c r="C42" s="26">
        <f t="shared" si="14"/>
        <v>1</v>
      </c>
      <c r="D42" s="28">
        <f t="shared" si="15"/>
        <v>0.10277777777777779</v>
      </c>
      <c r="E42" s="28">
        <f t="shared" si="16"/>
        <v>0.10277777777777779</v>
      </c>
      <c r="F42" s="27">
        <f t="shared" si="17"/>
        <v>41.88</v>
      </c>
      <c r="G42" s="27">
        <f t="shared" si="18"/>
        <v>41.88</v>
      </c>
      <c r="H42" s="59"/>
      <c r="I42" s="82"/>
      <c r="J42" s="59"/>
      <c r="K42" s="3"/>
      <c r="L42" s="38"/>
      <c r="M42" s="28"/>
      <c r="N42" s="25"/>
    </row>
    <row r="43" spans="1:16383" ht="15">
      <c r="A43" s="2"/>
      <c r="B43" s="25" t="s">
        <v>478</v>
      </c>
      <c r="C43" s="26">
        <f t="shared" si="14"/>
        <v>1</v>
      </c>
      <c r="D43" s="28">
        <f t="shared" si="15"/>
        <v>1.6666666666666666E-2</v>
      </c>
      <c r="E43" s="28">
        <f t="shared" si="16"/>
        <v>1.6666666666666666E-2</v>
      </c>
      <c r="F43" s="27">
        <f t="shared" si="17"/>
        <v>7.54</v>
      </c>
      <c r="G43" s="27">
        <f t="shared" si="18"/>
        <v>7.54</v>
      </c>
      <c r="H43" s="59"/>
      <c r="I43" s="82"/>
      <c r="J43" s="59"/>
      <c r="K43" s="3"/>
      <c r="L43" s="38"/>
      <c r="M43" s="28"/>
      <c r="N43" s="25"/>
    </row>
    <row r="44" spans="1:16383" ht="15">
      <c r="A44" s="2"/>
      <c r="B44" s="25" t="s">
        <v>302</v>
      </c>
      <c r="C44" s="26">
        <f t="shared" si="14"/>
        <v>1</v>
      </c>
      <c r="D44" s="28">
        <f t="shared" si="15"/>
        <v>5.4166666666666669E-2</v>
      </c>
      <c r="E44" s="28">
        <f t="shared" si="16"/>
        <v>5.4166666666666669E-2</v>
      </c>
      <c r="F44" s="27">
        <f t="shared" si="17"/>
        <v>13.89</v>
      </c>
      <c r="G44" s="27">
        <f t="shared" si="18"/>
        <v>13.89</v>
      </c>
      <c r="H44" s="59"/>
      <c r="I44" s="82"/>
      <c r="J44" s="59"/>
      <c r="K44" s="3"/>
      <c r="L44" s="38"/>
      <c r="M44" s="28"/>
      <c r="N44" s="25"/>
    </row>
    <row r="45" spans="1:16383" ht="15">
      <c r="A45" s="3"/>
      <c r="B45" s="25" t="s">
        <v>282</v>
      </c>
      <c r="C45" s="26">
        <f t="shared" si="14"/>
        <v>1</v>
      </c>
      <c r="D45" s="28">
        <f t="shared" si="15"/>
        <v>8.4722222222222213E-2</v>
      </c>
      <c r="E45" s="28">
        <f t="shared" si="16"/>
        <v>8.4722222222222213E-2</v>
      </c>
      <c r="F45" s="27">
        <f t="shared" si="17"/>
        <v>35.29</v>
      </c>
      <c r="G45" s="27">
        <f t="shared" si="18"/>
        <v>35.29</v>
      </c>
      <c r="H45" s="3"/>
      <c r="I45" s="8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</row>
    <row r="46" spans="1:16383" ht="15">
      <c r="A46" s="3"/>
      <c r="B46" s="25" t="s">
        <v>359</v>
      </c>
      <c r="C46" s="26">
        <f t="shared" si="14"/>
        <v>1</v>
      </c>
      <c r="D46" s="28">
        <f t="shared" si="15"/>
        <v>1.1111111111111112E-2</v>
      </c>
      <c r="E46" s="28">
        <f t="shared" si="16"/>
        <v>1.1111111111111112E-2</v>
      </c>
      <c r="F46" s="27">
        <f t="shared" si="17"/>
        <v>6.75</v>
      </c>
      <c r="G46" s="27">
        <f t="shared" si="18"/>
        <v>6.75</v>
      </c>
      <c r="H46" s="59"/>
      <c r="I46" s="82"/>
      <c r="J46" s="59"/>
      <c r="K46" s="2"/>
      <c r="L46" s="3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</row>
    <row r="47" spans="1:16383" ht="15">
      <c r="A47" s="3"/>
      <c r="B47" s="25" t="s">
        <v>516</v>
      </c>
      <c r="C47" s="26">
        <f t="shared" si="14"/>
        <v>1</v>
      </c>
      <c r="D47" s="28">
        <f t="shared" si="15"/>
        <v>1.7361111111111112E-2</v>
      </c>
      <c r="E47" s="28">
        <f t="shared" si="16"/>
        <v>1.7361111111111112E-2</v>
      </c>
      <c r="F47" s="27">
        <f t="shared" si="17"/>
        <v>3.73</v>
      </c>
      <c r="G47" s="27">
        <f t="shared" si="18"/>
        <v>3.73</v>
      </c>
      <c r="H47" s="3"/>
      <c r="I47" s="8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</row>
    <row r="48" spans="1:16383" ht="15">
      <c r="A48" s="3"/>
      <c r="B48" s="25" t="s">
        <v>535</v>
      </c>
      <c r="C48" s="26">
        <f t="shared" si="14"/>
        <v>1</v>
      </c>
      <c r="D48" s="28">
        <f t="shared" si="15"/>
        <v>0.18819444444444444</v>
      </c>
      <c r="E48" s="28">
        <f t="shared" si="16"/>
        <v>0.18819444444444444</v>
      </c>
      <c r="F48" s="27">
        <f t="shared" si="17"/>
        <v>99.13</v>
      </c>
      <c r="G48" s="27">
        <f t="shared" si="18"/>
        <v>99.13</v>
      </c>
      <c r="H48" s="3"/>
      <c r="I48" s="8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  <c r="FKW48" s="3"/>
      <c r="FKX48" s="3"/>
      <c r="FKY48" s="3"/>
      <c r="FKZ48" s="3"/>
      <c r="FLA48" s="3"/>
      <c r="FLB48" s="3"/>
      <c r="FLC48" s="3"/>
      <c r="FLD48" s="3"/>
      <c r="FLE48" s="3"/>
      <c r="FLF48" s="3"/>
      <c r="FLG48" s="3"/>
      <c r="FLH48" s="3"/>
      <c r="FLI48" s="3"/>
      <c r="FLJ48" s="3"/>
      <c r="FLK48" s="3"/>
      <c r="FLL48" s="3"/>
      <c r="FLM48" s="3"/>
      <c r="FLN48" s="3"/>
      <c r="FLO48" s="3"/>
      <c r="FLP48" s="3"/>
      <c r="FLQ48" s="3"/>
      <c r="FLR48" s="3"/>
      <c r="FLS48" s="3"/>
      <c r="FLT48" s="3"/>
      <c r="FLU48" s="3"/>
      <c r="FLV48" s="3"/>
      <c r="FLW48" s="3"/>
      <c r="FLX48" s="3"/>
      <c r="FLY48" s="3"/>
      <c r="FLZ48" s="3"/>
      <c r="FMA48" s="3"/>
      <c r="FMB48" s="3"/>
      <c r="FMC48" s="3"/>
      <c r="FMD48" s="3"/>
      <c r="FME48" s="3"/>
      <c r="FMF48" s="3"/>
      <c r="FMG48" s="3"/>
      <c r="FMH48" s="3"/>
      <c r="FMI48" s="3"/>
      <c r="FMJ48" s="3"/>
      <c r="FMK48" s="3"/>
      <c r="FML48" s="3"/>
      <c r="FMM48" s="3"/>
      <c r="FMN48" s="3"/>
      <c r="FMO48" s="3"/>
      <c r="FMP48" s="3"/>
      <c r="FMQ48" s="3"/>
      <c r="FMR48" s="3"/>
      <c r="FMS48" s="3"/>
      <c r="FMT48" s="3"/>
      <c r="FMU48" s="3"/>
      <c r="FMV48" s="3"/>
      <c r="FMW48" s="3"/>
      <c r="FMX48" s="3"/>
      <c r="FMY48" s="3"/>
      <c r="FMZ48" s="3"/>
      <c r="FNA48" s="3"/>
      <c r="FNB48" s="3"/>
      <c r="FNC48" s="3"/>
      <c r="FND48" s="3"/>
      <c r="FNE48" s="3"/>
      <c r="FNF48" s="3"/>
      <c r="FNG48" s="3"/>
      <c r="FNH48" s="3"/>
      <c r="FNI48" s="3"/>
      <c r="FNJ48" s="3"/>
      <c r="FNK48" s="3"/>
      <c r="FNL48" s="3"/>
      <c r="FNM48" s="3"/>
      <c r="FNN48" s="3"/>
      <c r="FNO48" s="3"/>
      <c r="FNP48" s="3"/>
      <c r="FNQ48" s="3"/>
      <c r="FNR48" s="3"/>
      <c r="FNS48" s="3"/>
      <c r="FNT48" s="3"/>
      <c r="FNU48" s="3"/>
      <c r="FNV48" s="3"/>
      <c r="FNW48" s="3"/>
      <c r="FNX48" s="3"/>
      <c r="FNY48" s="3"/>
      <c r="FNZ48" s="3"/>
      <c r="FOA48" s="3"/>
      <c r="FOB48" s="3"/>
      <c r="FOC48" s="3"/>
      <c r="FOD48" s="3"/>
      <c r="FOE48" s="3"/>
      <c r="FOF48" s="3"/>
      <c r="FOG48" s="3"/>
      <c r="FOH48" s="3"/>
      <c r="FOI48" s="3"/>
      <c r="FOJ48" s="3"/>
      <c r="FOK48" s="3"/>
      <c r="FOL48" s="3"/>
      <c r="FOM48" s="3"/>
      <c r="FON48" s="3"/>
      <c r="FOO48" s="3"/>
      <c r="FOP48" s="3"/>
      <c r="FOQ48" s="3"/>
      <c r="FOR48" s="3"/>
      <c r="FOS48" s="3"/>
      <c r="FOT48" s="3"/>
      <c r="FOU48" s="3"/>
      <c r="FOV48" s="3"/>
      <c r="FOW48" s="3"/>
      <c r="FOX48" s="3"/>
      <c r="FOY48" s="3"/>
      <c r="FOZ48" s="3"/>
      <c r="FPA48" s="3"/>
      <c r="FPB48" s="3"/>
      <c r="FPC48" s="3"/>
      <c r="FPD48" s="3"/>
      <c r="FPE48" s="3"/>
      <c r="FPF48" s="3"/>
      <c r="FPG48" s="3"/>
      <c r="FPH48" s="3"/>
      <c r="FPI48" s="3"/>
      <c r="FPJ48" s="3"/>
      <c r="FPK48" s="3"/>
      <c r="FPL48" s="3"/>
      <c r="FPM48" s="3"/>
      <c r="FPN48" s="3"/>
      <c r="FPO48" s="3"/>
      <c r="FPP48" s="3"/>
      <c r="FPQ48" s="3"/>
      <c r="FPR48" s="3"/>
      <c r="FPS48" s="3"/>
      <c r="FPT48" s="3"/>
      <c r="FPU48" s="3"/>
      <c r="FPV48" s="3"/>
      <c r="FPW48" s="3"/>
      <c r="FPX48" s="3"/>
      <c r="FPY48" s="3"/>
      <c r="FPZ48" s="3"/>
      <c r="FQA48" s="3"/>
      <c r="FQB48" s="3"/>
      <c r="FQC48" s="3"/>
      <c r="FQD48" s="3"/>
      <c r="FQE48" s="3"/>
      <c r="FQF48" s="3"/>
      <c r="FQG48" s="3"/>
      <c r="FQH48" s="3"/>
      <c r="FQI48" s="3"/>
      <c r="FQJ48" s="3"/>
      <c r="FQK48" s="3"/>
      <c r="FQL48" s="3"/>
      <c r="FQM48" s="3"/>
      <c r="FQN48" s="3"/>
      <c r="FQO48" s="3"/>
      <c r="FQP48" s="3"/>
      <c r="FQQ48" s="3"/>
      <c r="FQR48" s="3"/>
      <c r="FQS48" s="3"/>
      <c r="FQT48" s="3"/>
      <c r="FQU48" s="3"/>
      <c r="FQV48" s="3"/>
      <c r="FQW48" s="3"/>
      <c r="FQX48" s="3"/>
      <c r="FQY48" s="3"/>
      <c r="FQZ48" s="3"/>
      <c r="FRA48" s="3"/>
      <c r="FRB48" s="3"/>
      <c r="FRC48" s="3"/>
      <c r="FRD48" s="3"/>
      <c r="FRE48" s="3"/>
      <c r="FRF48" s="3"/>
      <c r="FRG48" s="3"/>
      <c r="FRH48" s="3"/>
      <c r="FRI48" s="3"/>
      <c r="FRJ48" s="3"/>
      <c r="FRK48" s="3"/>
      <c r="FRL48" s="3"/>
      <c r="FRM48" s="3"/>
      <c r="FRN48" s="3"/>
      <c r="FRO48" s="3"/>
      <c r="FRP48" s="3"/>
      <c r="FRQ48" s="3"/>
      <c r="FRR48" s="3"/>
      <c r="FRS48" s="3"/>
      <c r="FRT48" s="3"/>
      <c r="FRU48" s="3"/>
      <c r="FRV48" s="3"/>
      <c r="FRW48" s="3"/>
      <c r="FRX48" s="3"/>
      <c r="FRY48" s="3"/>
      <c r="FRZ48" s="3"/>
      <c r="FSA48" s="3"/>
      <c r="FSB48" s="3"/>
      <c r="FSC48" s="3"/>
      <c r="FSD48" s="3"/>
      <c r="FSE48" s="3"/>
      <c r="FSF48" s="3"/>
      <c r="FSG48" s="3"/>
      <c r="FSH48" s="3"/>
      <c r="FSI48" s="3"/>
      <c r="FSJ48" s="3"/>
      <c r="FSK48" s="3"/>
      <c r="FSL48" s="3"/>
      <c r="FSM48" s="3"/>
      <c r="FSN48" s="3"/>
      <c r="FSO48" s="3"/>
      <c r="FSP48" s="3"/>
      <c r="FSQ48" s="3"/>
      <c r="FSR48" s="3"/>
      <c r="FSS48" s="3"/>
      <c r="FST48" s="3"/>
      <c r="FSU48" s="3"/>
      <c r="FSV48" s="3"/>
      <c r="FSW48" s="3"/>
      <c r="FSX48" s="3"/>
      <c r="FSY48" s="3"/>
      <c r="FSZ48" s="3"/>
      <c r="FTA48" s="3"/>
      <c r="FTB48" s="3"/>
      <c r="FTC48" s="3"/>
      <c r="FTD48" s="3"/>
      <c r="FTE48" s="3"/>
      <c r="FTF48" s="3"/>
      <c r="FTG48" s="3"/>
      <c r="FTH48" s="3"/>
      <c r="FTI48" s="3"/>
      <c r="FTJ48" s="3"/>
      <c r="FTK48" s="3"/>
      <c r="FTL48" s="3"/>
      <c r="FTM48" s="3"/>
      <c r="FTN48" s="3"/>
      <c r="FTO48" s="3"/>
      <c r="FTP48" s="3"/>
      <c r="FTQ48" s="3"/>
      <c r="FTR48" s="3"/>
      <c r="FTS48" s="3"/>
      <c r="FTT48" s="3"/>
      <c r="FTU48" s="3"/>
      <c r="FTV48" s="3"/>
      <c r="FTW48" s="3"/>
      <c r="FTX48" s="3"/>
      <c r="FTY48" s="3"/>
      <c r="FTZ48" s="3"/>
      <c r="FUA48" s="3"/>
      <c r="FUB48" s="3"/>
      <c r="FUC48" s="3"/>
      <c r="FUD48" s="3"/>
      <c r="FUE48" s="3"/>
      <c r="FUF48" s="3"/>
      <c r="FUG48" s="3"/>
      <c r="FUH48" s="3"/>
      <c r="FUI48" s="3"/>
      <c r="FUJ48" s="3"/>
      <c r="FUK48" s="3"/>
      <c r="FUL48" s="3"/>
      <c r="FUM48" s="3"/>
      <c r="FUN48" s="3"/>
      <c r="FUO48" s="3"/>
      <c r="FUP48" s="3"/>
      <c r="FUQ48" s="3"/>
      <c r="FUR48" s="3"/>
      <c r="FUS48" s="3"/>
      <c r="FUT48" s="3"/>
      <c r="FUU48" s="3"/>
      <c r="FUV48" s="3"/>
      <c r="FUW48" s="3"/>
      <c r="FUX48" s="3"/>
      <c r="FUY48" s="3"/>
      <c r="FUZ48" s="3"/>
      <c r="FVA48" s="3"/>
      <c r="FVB48" s="3"/>
      <c r="FVC48" s="3"/>
      <c r="FVD48" s="3"/>
      <c r="FVE48" s="3"/>
      <c r="FVF48" s="3"/>
      <c r="FVG48" s="3"/>
      <c r="FVH48" s="3"/>
      <c r="FVI48" s="3"/>
      <c r="FVJ48" s="3"/>
      <c r="FVK48" s="3"/>
      <c r="FVL48" s="3"/>
      <c r="FVM48" s="3"/>
      <c r="FVN48" s="3"/>
      <c r="FVO48" s="3"/>
      <c r="FVP48" s="3"/>
      <c r="FVQ48" s="3"/>
      <c r="FVR48" s="3"/>
      <c r="FVS48" s="3"/>
      <c r="FVT48" s="3"/>
      <c r="FVU48" s="3"/>
      <c r="FVV48" s="3"/>
      <c r="FVW48" s="3"/>
      <c r="FVX48" s="3"/>
      <c r="FVY48" s="3"/>
      <c r="FVZ48" s="3"/>
      <c r="FWA48" s="3"/>
      <c r="FWB48" s="3"/>
      <c r="FWC48" s="3"/>
      <c r="FWD48" s="3"/>
      <c r="FWE48" s="3"/>
      <c r="FWF48" s="3"/>
      <c r="FWG48" s="3"/>
      <c r="FWH48" s="3"/>
      <c r="FWI48" s="3"/>
      <c r="FWJ48" s="3"/>
      <c r="FWK48" s="3"/>
      <c r="FWL48" s="3"/>
      <c r="FWM48" s="3"/>
      <c r="FWN48" s="3"/>
      <c r="FWO48" s="3"/>
      <c r="FWP48" s="3"/>
      <c r="FWQ48" s="3"/>
      <c r="FWR48" s="3"/>
      <c r="FWS48" s="3"/>
      <c r="FWT48" s="3"/>
      <c r="FWU48" s="3"/>
      <c r="FWV48" s="3"/>
      <c r="FWW48" s="3"/>
      <c r="FWX48" s="3"/>
      <c r="FWY48" s="3"/>
      <c r="FWZ48" s="3"/>
      <c r="FXA48" s="3"/>
      <c r="FXB48" s="3"/>
      <c r="FXC48" s="3"/>
      <c r="FXD48" s="3"/>
      <c r="FXE48" s="3"/>
      <c r="FXF48" s="3"/>
      <c r="FXG48" s="3"/>
      <c r="FXH48" s="3"/>
      <c r="FXI48" s="3"/>
      <c r="FXJ48" s="3"/>
      <c r="FXK48" s="3"/>
      <c r="FXL48" s="3"/>
      <c r="FXM48" s="3"/>
      <c r="FXN48" s="3"/>
      <c r="FXO48" s="3"/>
      <c r="FXP48" s="3"/>
      <c r="FXQ48" s="3"/>
      <c r="FXR48" s="3"/>
      <c r="FXS48" s="3"/>
      <c r="FXT48" s="3"/>
      <c r="FXU48" s="3"/>
      <c r="FXV48" s="3"/>
      <c r="FXW48" s="3"/>
      <c r="FXX48" s="3"/>
      <c r="FXY48" s="3"/>
      <c r="FXZ48" s="3"/>
      <c r="FYA48" s="3"/>
      <c r="FYB48" s="3"/>
      <c r="FYC48" s="3"/>
      <c r="FYD48" s="3"/>
      <c r="FYE48" s="3"/>
      <c r="FYF48" s="3"/>
      <c r="FYG48" s="3"/>
      <c r="FYH48" s="3"/>
      <c r="FYI48" s="3"/>
      <c r="FYJ48" s="3"/>
      <c r="FYK48" s="3"/>
      <c r="FYL48" s="3"/>
      <c r="FYM48" s="3"/>
      <c r="FYN48" s="3"/>
      <c r="FYO48" s="3"/>
      <c r="FYP48" s="3"/>
      <c r="FYQ48" s="3"/>
      <c r="FYR48" s="3"/>
      <c r="FYS48" s="3"/>
      <c r="FYT48" s="3"/>
      <c r="FYU48" s="3"/>
      <c r="FYV48" s="3"/>
      <c r="FYW48" s="3"/>
      <c r="FYX48" s="3"/>
      <c r="FYY48" s="3"/>
      <c r="FYZ48" s="3"/>
      <c r="FZA48" s="3"/>
      <c r="FZB48" s="3"/>
      <c r="FZC48" s="3"/>
      <c r="FZD48" s="3"/>
      <c r="FZE48" s="3"/>
      <c r="FZF48" s="3"/>
      <c r="FZG48" s="3"/>
      <c r="FZH48" s="3"/>
      <c r="FZI48" s="3"/>
      <c r="FZJ48" s="3"/>
      <c r="FZK48" s="3"/>
      <c r="FZL48" s="3"/>
      <c r="FZM48" s="3"/>
      <c r="FZN48" s="3"/>
      <c r="FZO48" s="3"/>
      <c r="FZP48" s="3"/>
      <c r="FZQ48" s="3"/>
      <c r="FZR48" s="3"/>
      <c r="FZS48" s="3"/>
      <c r="FZT48" s="3"/>
      <c r="FZU48" s="3"/>
      <c r="FZV48" s="3"/>
      <c r="FZW48" s="3"/>
      <c r="FZX48" s="3"/>
      <c r="FZY48" s="3"/>
      <c r="FZZ48" s="3"/>
      <c r="GAA48" s="3"/>
      <c r="GAB48" s="3"/>
      <c r="GAC48" s="3"/>
      <c r="GAD48" s="3"/>
      <c r="GAE48" s="3"/>
      <c r="GAF48" s="3"/>
      <c r="GAG48" s="3"/>
      <c r="GAH48" s="3"/>
      <c r="GAI48" s="3"/>
      <c r="GAJ48" s="3"/>
      <c r="GAK48" s="3"/>
      <c r="GAL48" s="3"/>
      <c r="GAM48" s="3"/>
      <c r="GAN48" s="3"/>
      <c r="GAO48" s="3"/>
      <c r="GAP48" s="3"/>
      <c r="GAQ48" s="3"/>
      <c r="GAR48" s="3"/>
      <c r="GAS48" s="3"/>
      <c r="GAT48" s="3"/>
      <c r="GAU48" s="3"/>
      <c r="GAV48" s="3"/>
      <c r="GAW48" s="3"/>
      <c r="GAX48" s="3"/>
      <c r="GAY48" s="3"/>
      <c r="GAZ48" s="3"/>
      <c r="GBA48" s="3"/>
      <c r="GBB48" s="3"/>
      <c r="GBC48" s="3"/>
      <c r="GBD48" s="3"/>
      <c r="GBE48" s="3"/>
      <c r="GBF48" s="3"/>
      <c r="GBG48" s="3"/>
      <c r="GBH48" s="3"/>
      <c r="GBI48" s="3"/>
      <c r="GBJ48" s="3"/>
      <c r="GBK48" s="3"/>
      <c r="GBL48" s="3"/>
      <c r="GBM48" s="3"/>
      <c r="GBN48" s="3"/>
      <c r="GBO48" s="3"/>
      <c r="GBP48" s="3"/>
      <c r="GBQ48" s="3"/>
      <c r="GBR48" s="3"/>
      <c r="GBS48" s="3"/>
      <c r="GBT48" s="3"/>
      <c r="GBU48" s="3"/>
      <c r="GBV48" s="3"/>
      <c r="GBW48" s="3"/>
      <c r="GBX48" s="3"/>
      <c r="GBY48" s="3"/>
      <c r="GBZ48" s="3"/>
      <c r="GCA48" s="3"/>
      <c r="GCB48" s="3"/>
      <c r="GCC48" s="3"/>
      <c r="GCD48" s="3"/>
      <c r="GCE48" s="3"/>
      <c r="GCF48" s="3"/>
      <c r="GCG48" s="3"/>
      <c r="GCH48" s="3"/>
      <c r="GCI48" s="3"/>
      <c r="GCJ48" s="3"/>
      <c r="GCK48" s="3"/>
      <c r="GCL48" s="3"/>
      <c r="GCM48" s="3"/>
      <c r="GCN48" s="3"/>
      <c r="GCO48" s="3"/>
      <c r="GCP48" s="3"/>
      <c r="GCQ48" s="3"/>
      <c r="GCR48" s="3"/>
      <c r="GCS48" s="3"/>
      <c r="GCT48" s="3"/>
      <c r="GCU48" s="3"/>
      <c r="GCV48" s="3"/>
      <c r="GCW48" s="3"/>
      <c r="GCX48" s="3"/>
      <c r="GCY48" s="3"/>
      <c r="GCZ48" s="3"/>
      <c r="GDA48" s="3"/>
      <c r="GDB48" s="3"/>
      <c r="GDC48" s="3"/>
      <c r="GDD48" s="3"/>
      <c r="GDE48" s="3"/>
      <c r="GDF48" s="3"/>
      <c r="GDG48" s="3"/>
      <c r="GDH48" s="3"/>
      <c r="GDI48" s="3"/>
      <c r="GDJ48" s="3"/>
      <c r="GDK48" s="3"/>
      <c r="GDL48" s="3"/>
      <c r="GDM48" s="3"/>
      <c r="GDN48" s="3"/>
      <c r="GDO48" s="3"/>
      <c r="GDP48" s="3"/>
      <c r="GDQ48" s="3"/>
      <c r="GDR48" s="3"/>
      <c r="GDS48" s="3"/>
      <c r="GDT48" s="3"/>
      <c r="GDU48" s="3"/>
      <c r="GDV48" s="3"/>
      <c r="GDW48" s="3"/>
      <c r="GDX48" s="3"/>
      <c r="GDY48" s="3"/>
      <c r="GDZ48" s="3"/>
      <c r="GEA48" s="3"/>
      <c r="GEB48" s="3"/>
      <c r="GEC48" s="3"/>
      <c r="GED48" s="3"/>
      <c r="GEE48" s="3"/>
      <c r="GEF48" s="3"/>
      <c r="GEG48" s="3"/>
      <c r="GEH48" s="3"/>
      <c r="GEI48" s="3"/>
      <c r="GEJ48" s="3"/>
      <c r="GEK48" s="3"/>
      <c r="GEL48" s="3"/>
      <c r="GEM48" s="3"/>
      <c r="GEN48" s="3"/>
      <c r="GEO48" s="3"/>
      <c r="GEP48" s="3"/>
      <c r="GEQ48" s="3"/>
      <c r="GER48" s="3"/>
      <c r="GES48" s="3"/>
      <c r="GET48" s="3"/>
      <c r="GEU48" s="3"/>
      <c r="GEV48" s="3"/>
      <c r="GEW48" s="3"/>
      <c r="GEX48" s="3"/>
      <c r="GEY48" s="3"/>
      <c r="GEZ48" s="3"/>
      <c r="GFA48" s="3"/>
      <c r="GFB48" s="3"/>
      <c r="GFC48" s="3"/>
      <c r="GFD48" s="3"/>
      <c r="GFE48" s="3"/>
      <c r="GFF48" s="3"/>
      <c r="GFG48" s="3"/>
      <c r="GFH48" s="3"/>
      <c r="GFI48" s="3"/>
      <c r="GFJ48" s="3"/>
      <c r="GFK48" s="3"/>
      <c r="GFL48" s="3"/>
      <c r="GFM48" s="3"/>
      <c r="GFN48" s="3"/>
      <c r="GFO48" s="3"/>
      <c r="GFP48" s="3"/>
      <c r="GFQ48" s="3"/>
      <c r="GFR48" s="3"/>
      <c r="GFS48" s="3"/>
      <c r="GFT48" s="3"/>
      <c r="GFU48" s="3"/>
      <c r="GFV48" s="3"/>
      <c r="GFW48" s="3"/>
      <c r="GFX48" s="3"/>
      <c r="GFY48" s="3"/>
      <c r="GFZ48" s="3"/>
      <c r="GGA48" s="3"/>
      <c r="GGB48" s="3"/>
      <c r="GGC48" s="3"/>
      <c r="GGD48" s="3"/>
      <c r="GGE48" s="3"/>
      <c r="GGF48" s="3"/>
      <c r="GGG48" s="3"/>
      <c r="GGH48" s="3"/>
      <c r="GGI48" s="3"/>
      <c r="GGJ48" s="3"/>
      <c r="GGK48" s="3"/>
      <c r="GGL48" s="3"/>
      <c r="GGM48" s="3"/>
      <c r="GGN48" s="3"/>
      <c r="GGO48" s="3"/>
      <c r="GGP48" s="3"/>
      <c r="GGQ48" s="3"/>
      <c r="GGR48" s="3"/>
      <c r="GGS48" s="3"/>
      <c r="GGT48" s="3"/>
      <c r="GGU48" s="3"/>
      <c r="GGV48" s="3"/>
      <c r="GGW48" s="3"/>
      <c r="GGX48" s="3"/>
      <c r="GGY48" s="3"/>
      <c r="GGZ48" s="3"/>
      <c r="GHA48" s="3"/>
      <c r="GHB48" s="3"/>
      <c r="GHC48" s="3"/>
      <c r="GHD48" s="3"/>
      <c r="GHE48" s="3"/>
      <c r="GHF48" s="3"/>
      <c r="GHG48" s="3"/>
      <c r="GHH48" s="3"/>
      <c r="GHI48" s="3"/>
      <c r="GHJ48" s="3"/>
      <c r="GHK48" s="3"/>
      <c r="GHL48" s="3"/>
      <c r="GHM48" s="3"/>
      <c r="GHN48" s="3"/>
      <c r="GHO48" s="3"/>
      <c r="GHP48" s="3"/>
      <c r="GHQ48" s="3"/>
      <c r="GHR48" s="3"/>
      <c r="GHS48" s="3"/>
      <c r="GHT48" s="3"/>
      <c r="GHU48" s="3"/>
      <c r="GHV48" s="3"/>
      <c r="GHW48" s="3"/>
      <c r="GHX48" s="3"/>
      <c r="GHY48" s="3"/>
      <c r="GHZ48" s="3"/>
      <c r="GIA48" s="3"/>
      <c r="GIB48" s="3"/>
      <c r="GIC48" s="3"/>
      <c r="GID48" s="3"/>
      <c r="GIE48" s="3"/>
      <c r="GIF48" s="3"/>
      <c r="GIG48" s="3"/>
      <c r="GIH48" s="3"/>
      <c r="GII48" s="3"/>
      <c r="GIJ48" s="3"/>
      <c r="GIK48" s="3"/>
      <c r="GIL48" s="3"/>
      <c r="GIM48" s="3"/>
      <c r="GIN48" s="3"/>
      <c r="GIO48" s="3"/>
      <c r="GIP48" s="3"/>
      <c r="GIQ48" s="3"/>
      <c r="GIR48" s="3"/>
      <c r="GIS48" s="3"/>
      <c r="GIT48" s="3"/>
      <c r="GIU48" s="3"/>
      <c r="GIV48" s="3"/>
      <c r="GIW48" s="3"/>
      <c r="GIX48" s="3"/>
      <c r="GIY48" s="3"/>
      <c r="GIZ48" s="3"/>
      <c r="GJA48" s="3"/>
      <c r="GJB48" s="3"/>
      <c r="GJC48" s="3"/>
      <c r="GJD48" s="3"/>
      <c r="GJE48" s="3"/>
      <c r="GJF48" s="3"/>
      <c r="GJG48" s="3"/>
      <c r="GJH48" s="3"/>
      <c r="GJI48" s="3"/>
      <c r="GJJ48" s="3"/>
      <c r="GJK48" s="3"/>
      <c r="GJL48" s="3"/>
      <c r="GJM48" s="3"/>
      <c r="GJN48" s="3"/>
      <c r="GJO48" s="3"/>
      <c r="GJP48" s="3"/>
      <c r="GJQ48" s="3"/>
      <c r="GJR48" s="3"/>
      <c r="GJS48" s="3"/>
      <c r="GJT48" s="3"/>
      <c r="GJU48" s="3"/>
      <c r="GJV48" s="3"/>
      <c r="GJW48" s="3"/>
      <c r="GJX48" s="3"/>
      <c r="GJY48" s="3"/>
      <c r="GJZ48" s="3"/>
      <c r="GKA48" s="3"/>
      <c r="GKB48" s="3"/>
      <c r="GKC48" s="3"/>
      <c r="GKD48" s="3"/>
      <c r="GKE48" s="3"/>
      <c r="GKF48" s="3"/>
      <c r="GKG48" s="3"/>
      <c r="GKH48" s="3"/>
      <c r="GKI48" s="3"/>
      <c r="GKJ48" s="3"/>
      <c r="GKK48" s="3"/>
      <c r="GKL48" s="3"/>
      <c r="GKM48" s="3"/>
      <c r="GKN48" s="3"/>
      <c r="GKO48" s="3"/>
      <c r="GKP48" s="3"/>
      <c r="GKQ48" s="3"/>
      <c r="GKR48" s="3"/>
      <c r="GKS48" s="3"/>
      <c r="GKT48" s="3"/>
      <c r="GKU48" s="3"/>
      <c r="GKV48" s="3"/>
      <c r="GKW48" s="3"/>
      <c r="GKX48" s="3"/>
      <c r="GKY48" s="3"/>
      <c r="GKZ48" s="3"/>
      <c r="GLA48" s="3"/>
      <c r="GLB48" s="3"/>
      <c r="GLC48" s="3"/>
      <c r="GLD48" s="3"/>
      <c r="GLE48" s="3"/>
      <c r="GLF48" s="3"/>
      <c r="GLG48" s="3"/>
      <c r="GLH48" s="3"/>
      <c r="GLI48" s="3"/>
      <c r="GLJ48" s="3"/>
      <c r="GLK48" s="3"/>
      <c r="GLL48" s="3"/>
      <c r="GLM48" s="3"/>
      <c r="GLN48" s="3"/>
      <c r="GLO48" s="3"/>
      <c r="GLP48" s="3"/>
      <c r="GLQ48" s="3"/>
      <c r="GLR48" s="3"/>
      <c r="GLS48" s="3"/>
      <c r="GLT48" s="3"/>
      <c r="GLU48" s="3"/>
      <c r="GLV48" s="3"/>
      <c r="GLW48" s="3"/>
      <c r="GLX48" s="3"/>
      <c r="GLY48" s="3"/>
      <c r="GLZ48" s="3"/>
      <c r="GMA48" s="3"/>
      <c r="GMB48" s="3"/>
      <c r="GMC48" s="3"/>
      <c r="GMD48" s="3"/>
      <c r="GME48" s="3"/>
      <c r="GMF48" s="3"/>
      <c r="GMG48" s="3"/>
      <c r="GMH48" s="3"/>
      <c r="GMI48" s="3"/>
      <c r="GMJ48" s="3"/>
      <c r="GMK48" s="3"/>
      <c r="GML48" s="3"/>
      <c r="GMM48" s="3"/>
      <c r="GMN48" s="3"/>
      <c r="GMO48" s="3"/>
      <c r="GMP48" s="3"/>
      <c r="GMQ48" s="3"/>
      <c r="GMR48" s="3"/>
      <c r="GMS48" s="3"/>
      <c r="GMT48" s="3"/>
      <c r="GMU48" s="3"/>
      <c r="GMV48" s="3"/>
      <c r="GMW48" s="3"/>
      <c r="GMX48" s="3"/>
      <c r="GMY48" s="3"/>
      <c r="GMZ48" s="3"/>
      <c r="GNA48" s="3"/>
      <c r="GNB48" s="3"/>
      <c r="GNC48" s="3"/>
      <c r="GND48" s="3"/>
      <c r="GNE48" s="3"/>
      <c r="GNF48" s="3"/>
      <c r="GNG48" s="3"/>
      <c r="GNH48" s="3"/>
      <c r="GNI48" s="3"/>
      <c r="GNJ48" s="3"/>
      <c r="GNK48" s="3"/>
      <c r="GNL48" s="3"/>
      <c r="GNM48" s="3"/>
      <c r="GNN48" s="3"/>
      <c r="GNO48" s="3"/>
      <c r="GNP48" s="3"/>
      <c r="GNQ48" s="3"/>
      <c r="GNR48" s="3"/>
      <c r="GNS48" s="3"/>
      <c r="GNT48" s="3"/>
      <c r="GNU48" s="3"/>
      <c r="GNV48" s="3"/>
      <c r="GNW48" s="3"/>
      <c r="GNX48" s="3"/>
      <c r="GNY48" s="3"/>
      <c r="GNZ48" s="3"/>
      <c r="GOA48" s="3"/>
      <c r="GOB48" s="3"/>
      <c r="GOC48" s="3"/>
      <c r="GOD48" s="3"/>
      <c r="GOE48" s="3"/>
      <c r="GOF48" s="3"/>
      <c r="GOG48" s="3"/>
      <c r="GOH48" s="3"/>
      <c r="GOI48" s="3"/>
      <c r="GOJ48" s="3"/>
      <c r="GOK48" s="3"/>
      <c r="GOL48" s="3"/>
      <c r="GOM48" s="3"/>
      <c r="GON48" s="3"/>
      <c r="GOO48" s="3"/>
      <c r="GOP48" s="3"/>
      <c r="GOQ48" s="3"/>
      <c r="GOR48" s="3"/>
      <c r="GOS48" s="3"/>
      <c r="GOT48" s="3"/>
      <c r="GOU48" s="3"/>
      <c r="GOV48" s="3"/>
      <c r="GOW48" s="3"/>
      <c r="GOX48" s="3"/>
      <c r="GOY48" s="3"/>
      <c r="GOZ48" s="3"/>
      <c r="GPA48" s="3"/>
      <c r="GPB48" s="3"/>
      <c r="GPC48" s="3"/>
      <c r="GPD48" s="3"/>
      <c r="GPE48" s="3"/>
      <c r="GPF48" s="3"/>
      <c r="GPG48" s="3"/>
      <c r="GPH48" s="3"/>
      <c r="GPI48" s="3"/>
      <c r="GPJ48" s="3"/>
      <c r="GPK48" s="3"/>
      <c r="GPL48" s="3"/>
      <c r="GPM48" s="3"/>
      <c r="GPN48" s="3"/>
      <c r="GPO48" s="3"/>
      <c r="GPP48" s="3"/>
      <c r="GPQ48" s="3"/>
      <c r="GPR48" s="3"/>
      <c r="GPS48" s="3"/>
      <c r="GPT48" s="3"/>
      <c r="GPU48" s="3"/>
      <c r="GPV48" s="3"/>
      <c r="GPW48" s="3"/>
      <c r="GPX48" s="3"/>
      <c r="GPY48" s="3"/>
      <c r="GPZ48" s="3"/>
      <c r="GQA48" s="3"/>
      <c r="GQB48" s="3"/>
      <c r="GQC48" s="3"/>
      <c r="GQD48" s="3"/>
      <c r="GQE48" s="3"/>
      <c r="GQF48" s="3"/>
      <c r="GQG48" s="3"/>
      <c r="GQH48" s="3"/>
      <c r="GQI48" s="3"/>
      <c r="GQJ48" s="3"/>
      <c r="GQK48" s="3"/>
      <c r="GQL48" s="3"/>
      <c r="GQM48" s="3"/>
      <c r="GQN48" s="3"/>
      <c r="GQO48" s="3"/>
      <c r="GQP48" s="3"/>
      <c r="GQQ48" s="3"/>
      <c r="GQR48" s="3"/>
      <c r="GQS48" s="3"/>
      <c r="GQT48" s="3"/>
      <c r="GQU48" s="3"/>
      <c r="GQV48" s="3"/>
      <c r="GQW48" s="3"/>
      <c r="GQX48" s="3"/>
      <c r="GQY48" s="3"/>
      <c r="GQZ48" s="3"/>
      <c r="GRA48" s="3"/>
      <c r="GRB48" s="3"/>
      <c r="GRC48" s="3"/>
      <c r="GRD48" s="3"/>
      <c r="GRE48" s="3"/>
      <c r="GRF48" s="3"/>
      <c r="GRG48" s="3"/>
      <c r="GRH48" s="3"/>
      <c r="GRI48" s="3"/>
      <c r="GRJ48" s="3"/>
      <c r="GRK48" s="3"/>
      <c r="GRL48" s="3"/>
      <c r="GRM48" s="3"/>
      <c r="GRN48" s="3"/>
      <c r="GRO48" s="3"/>
      <c r="GRP48" s="3"/>
      <c r="GRQ48" s="3"/>
      <c r="GRR48" s="3"/>
      <c r="GRS48" s="3"/>
      <c r="GRT48" s="3"/>
      <c r="GRU48" s="3"/>
      <c r="GRV48" s="3"/>
      <c r="GRW48" s="3"/>
      <c r="GRX48" s="3"/>
      <c r="GRY48" s="3"/>
      <c r="GRZ48" s="3"/>
      <c r="GSA48" s="3"/>
      <c r="GSB48" s="3"/>
      <c r="GSC48" s="3"/>
      <c r="GSD48" s="3"/>
      <c r="GSE48" s="3"/>
      <c r="GSF48" s="3"/>
      <c r="GSG48" s="3"/>
      <c r="GSH48" s="3"/>
      <c r="GSI48" s="3"/>
      <c r="GSJ48" s="3"/>
      <c r="GSK48" s="3"/>
      <c r="GSL48" s="3"/>
      <c r="GSM48" s="3"/>
      <c r="GSN48" s="3"/>
      <c r="GSO48" s="3"/>
      <c r="GSP48" s="3"/>
      <c r="GSQ48" s="3"/>
      <c r="GSR48" s="3"/>
      <c r="GSS48" s="3"/>
      <c r="GST48" s="3"/>
      <c r="GSU48" s="3"/>
      <c r="GSV48" s="3"/>
      <c r="GSW48" s="3"/>
      <c r="GSX48" s="3"/>
      <c r="GSY48" s="3"/>
      <c r="GSZ48" s="3"/>
      <c r="GTA48" s="3"/>
      <c r="GTB48" s="3"/>
      <c r="GTC48" s="3"/>
      <c r="GTD48" s="3"/>
      <c r="GTE48" s="3"/>
      <c r="GTF48" s="3"/>
      <c r="GTG48" s="3"/>
      <c r="GTH48" s="3"/>
      <c r="GTI48" s="3"/>
      <c r="GTJ48" s="3"/>
      <c r="GTK48" s="3"/>
      <c r="GTL48" s="3"/>
      <c r="GTM48" s="3"/>
      <c r="GTN48" s="3"/>
      <c r="GTO48" s="3"/>
      <c r="GTP48" s="3"/>
      <c r="GTQ48" s="3"/>
      <c r="GTR48" s="3"/>
      <c r="GTS48" s="3"/>
      <c r="GTT48" s="3"/>
      <c r="GTU48" s="3"/>
      <c r="GTV48" s="3"/>
      <c r="GTW48" s="3"/>
      <c r="GTX48" s="3"/>
      <c r="GTY48" s="3"/>
      <c r="GTZ48" s="3"/>
      <c r="GUA48" s="3"/>
      <c r="GUB48" s="3"/>
      <c r="GUC48" s="3"/>
      <c r="GUD48" s="3"/>
      <c r="GUE48" s="3"/>
      <c r="GUF48" s="3"/>
      <c r="GUG48" s="3"/>
      <c r="GUH48" s="3"/>
      <c r="GUI48" s="3"/>
      <c r="GUJ48" s="3"/>
      <c r="GUK48" s="3"/>
      <c r="GUL48" s="3"/>
      <c r="GUM48" s="3"/>
      <c r="GUN48" s="3"/>
      <c r="GUO48" s="3"/>
      <c r="GUP48" s="3"/>
      <c r="GUQ48" s="3"/>
      <c r="GUR48" s="3"/>
      <c r="GUS48" s="3"/>
      <c r="GUT48" s="3"/>
      <c r="GUU48" s="3"/>
      <c r="GUV48" s="3"/>
      <c r="GUW48" s="3"/>
      <c r="GUX48" s="3"/>
      <c r="GUY48" s="3"/>
      <c r="GUZ48" s="3"/>
      <c r="GVA48" s="3"/>
      <c r="GVB48" s="3"/>
      <c r="GVC48" s="3"/>
      <c r="GVD48" s="3"/>
      <c r="GVE48" s="3"/>
      <c r="GVF48" s="3"/>
      <c r="GVG48" s="3"/>
      <c r="GVH48" s="3"/>
      <c r="GVI48" s="3"/>
      <c r="GVJ48" s="3"/>
      <c r="GVK48" s="3"/>
      <c r="GVL48" s="3"/>
      <c r="GVM48" s="3"/>
      <c r="GVN48" s="3"/>
      <c r="GVO48" s="3"/>
      <c r="GVP48" s="3"/>
      <c r="GVQ48" s="3"/>
      <c r="GVR48" s="3"/>
      <c r="GVS48" s="3"/>
      <c r="GVT48" s="3"/>
      <c r="GVU48" s="3"/>
      <c r="GVV48" s="3"/>
      <c r="GVW48" s="3"/>
      <c r="GVX48" s="3"/>
      <c r="GVY48" s="3"/>
      <c r="GVZ48" s="3"/>
      <c r="GWA48" s="3"/>
      <c r="GWB48" s="3"/>
      <c r="GWC48" s="3"/>
      <c r="GWD48" s="3"/>
      <c r="GWE48" s="3"/>
      <c r="GWF48" s="3"/>
      <c r="GWG48" s="3"/>
      <c r="GWH48" s="3"/>
      <c r="GWI48" s="3"/>
      <c r="GWJ48" s="3"/>
      <c r="GWK48" s="3"/>
      <c r="GWL48" s="3"/>
      <c r="GWM48" s="3"/>
      <c r="GWN48" s="3"/>
      <c r="GWO48" s="3"/>
      <c r="GWP48" s="3"/>
      <c r="GWQ48" s="3"/>
      <c r="GWR48" s="3"/>
      <c r="GWS48" s="3"/>
      <c r="GWT48" s="3"/>
      <c r="GWU48" s="3"/>
      <c r="GWV48" s="3"/>
      <c r="GWW48" s="3"/>
      <c r="GWX48" s="3"/>
      <c r="GWY48" s="3"/>
      <c r="GWZ48" s="3"/>
      <c r="GXA48" s="3"/>
      <c r="GXB48" s="3"/>
      <c r="GXC48" s="3"/>
      <c r="GXD48" s="3"/>
      <c r="GXE48" s="3"/>
      <c r="GXF48" s="3"/>
      <c r="GXG48" s="3"/>
      <c r="GXH48" s="3"/>
      <c r="GXI48" s="3"/>
      <c r="GXJ48" s="3"/>
      <c r="GXK48" s="3"/>
      <c r="GXL48" s="3"/>
      <c r="GXM48" s="3"/>
      <c r="GXN48" s="3"/>
      <c r="GXO48" s="3"/>
      <c r="GXP48" s="3"/>
      <c r="GXQ48" s="3"/>
      <c r="GXR48" s="3"/>
      <c r="GXS48" s="3"/>
      <c r="GXT48" s="3"/>
      <c r="GXU48" s="3"/>
      <c r="GXV48" s="3"/>
      <c r="GXW48" s="3"/>
      <c r="GXX48" s="3"/>
      <c r="GXY48" s="3"/>
      <c r="GXZ48" s="3"/>
      <c r="GYA48" s="3"/>
      <c r="GYB48" s="3"/>
      <c r="GYC48" s="3"/>
      <c r="GYD48" s="3"/>
      <c r="GYE48" s="3"/>
      <c r="GYF48" s="3"/>
      <c r="GYG48" s="3"/>
      <c r="GYH48" s="3"/>
      <c r="GYI48" s="3"/>
      <c r="GYJ48" s="3"/>
      <c r="GYK48" s="3"/>
      <c r="GYL48" s="3"/>
      <c r="GYM48" s="3"/>
      <c r="GYN48" s="3"/>
      <c r="GYO48" s="3"/>
      <c r="GYP48" s="3"/>
      <c r="GYQ48" s="3"/>
      <c r="GYR48" s="3"/>
      <c r="GYS48" s="3"/>
      <c r="GYT48" s="3"/>
      <c r="GYU48" s="3"/>
      <c r="GYV48" s="3"/>
      <c r="GYW48" s="3"/>
      <c r="GYX48" s="3"/>
      <c r="GYY48" s="3"/>
      <c r="GYZ48" s="3"/>
      <c r="GZA48" s="3"/>
      <c r="GZB48" s="3"/>
      <c r="GZC48" s="3"/>
      <c r="GZD48" s="3"/>
      <c r="GZE48" s="3"/>
      <c r="GZF48" s="3"/>
      <c r="GZG48" s="3"/>
      <c r="GZH48" s="3"/>
      <c r="GZI48" s="3"/>
      <c r="GZJ48" s="3"/>
      <c r="GZK48" s="3"/>
      <c r="GZL48" s="3"/>
      <c r="GZM48" s="3"/>
      <c r="GZN48" s="3"/>
      <c r="GZO48" s="3"/>
      <c r="GZP48" s="3"/>
      <c r="GZQ48" s="3"/>
      <c r="GZR48" s="3"/>
      <c r="GZS48" s="3"/>
      <c r="GZT48" s="3"/>
      <c r="GZU48" s="3"/>
      <c r="GZV48" s="3"/>
      <c r="GZW48" s="3"/>
      <c r="GZX48" s="3"/>
      <c r="GZY48" s="3"/>
      <c r="GZZ48" s="3"/>
      <c r="HAA48" s="3"/>
      <c r="HAB48" s="3"/>
      <c r="HAC48" s="3"/>
      <c r="HAD48" s="3"/>
      <c r="HAE48" s="3"/>
      <c r="HAF48" s="3"/>
      <c r="HAG48" s="3"/>
      <c r="HAH48" s="3"/>
      <c r="HAI48" s="3"/>
      <c r="HAJ48" s="3"/>
      <c r="HAK48" s="3"/>
      <c r="HAL48" s="3"/>
      <c r="HAM48" s="3"/>
      <c r="HAN48" s="3"/>
      <c r="HAO48" s="3"/>
      <c r="HAP48" s="3"/>
      <c r="HAQ48" s="3"/>
      <c r="HAR48" s="3"/>
      <c r="HAS48" s="3"/>
      <c r="HAT48" s="3"/>
      <c r="HAU48" s="3"/>
      <c r="HAV48" s="3"/>
      <c r="HAW48" s="3"/>
      <c r="HAX48" s="3"/>
      <c r="HAY48" s="3"/>
      <c r="HAZ48" s="3"/>
      <c r="HBA48" s="3"/>
      <c r="HBB48" s="3"/>
      <c r="HBC48" s="3"/>
      <c r="HBD48" s="3"/>
      <c r="HBE48" s="3"/>
      <c r="HBF48" s="3"/>
      <c r="HBG48" s="3"/>
      <c r="HBH48" s="3"/>
      <c r="HBI48" s="3"/>
      <c r="HBJ48" s="3"/>
      <c r="HBK48" s="3"/>
      <c r="HBL48" s="3"/>
      <c r="HBM48" s="3"/>
      <c r="HBN48" s="3"/>
      <c r="HBO48" s="3"/>
      <c r="HBP48" s="3"/>
      <c r="HBQ48" s="3"/>
      <c r="HBR48" s="3"/>
      <c r="HBS48" s="3"/>
      <c r="HBT48" s="3"/>
      <c r="HBU48" s="3"/>
      <c r="HBV48" s="3"/>
      <c r="HBW48" s="3"/>
      <c r="HBX48" s="3"/>
      <c r="HBY48" s="3"/>
      <c r="HBZ48" s="3"/>
      <c r="HCA48" s="3"/>
      <c r="HCB48" s="3"/>
      <c r="HCC48" s="3"/>
      <c r="HCD48" s="3"/>
      <c r="HCE48" s="3"/>
      <c r="HCF48" s="3"/>
      <c r="HCG48" s="3"/>
      <c r="HCH48" s="3"/>
      <c r="HCI48" s="3"/>
      <c r="HCJ48" s="3"/>
      <c r="HCK48" s="3"/>
      <c r="HCL48" s="3"/>
      <c r="HCM48" s="3"/>
      <c r="HCN48" s="3"/>
      <c r="HCO48" s="3"/>
      <c r="HCP48" s="3"/>
      <c r="HCQ48" s="3"/>
      <c r="HCR48" s="3"/>
      <c r="HCS48" s="3"/>
      <c r="HCT48" s="3"/>
      <c r="HCU48" s="3"/>
      <c r="HCV48" s="3"/>
      <c r="HCW48" s="3"/>
      <c r="HCX48" s="3"/>
      <c r="HCY48" s="3"/>
      <c r="HCZ48" s="3"/>
      <c r="HDA48" s="3"/>
      <c r="HDB48" s="3"/>
      <c r="HDC48" s="3"/>
      <c r="HDD48" s="3"/>
      <c r="HDE48" s="3"/>
      <c r="HDF48" s="3"/>
      <c r="HDG48" s="3"/>
      <c r="HDH48" s="3"/>
      <c r="HDI48" s="3"/>
      <c r="HDJ48" s="3"/>
      <c r="HDK48" s="3"/>
      <c r="HDL48" s="3"/>
      <c r="HDM48" s="3"/>
      <c r="HDN48" s="3"/>
      <c r="HDO48" s="3"/>
      <c r="HDP48" s="3"/>
      <c r="HDQ48" s="3"/>
      <c r="HDR48" s="3"/>
      <c r="HDS48" s="3"/>
      <c r="HDT48" s="3"/>
      <c r="HDU48" s="3"/>
      <c r="HDV48" s="3"/>
      <c r="HDW48" s="3"/>
      <c r="HDX48" s="3"/>
      <c r="HDY48" s="3"/>
      <c r="HDZ48" s="3"/>
      <c r="HEA48" s="3"/>
      <c r="HEB48" s="3"/>
      <c r="HEC48" s="3"/>
      <c r="HED48" s="3"/>
      <c r="HEE48" s="3"/>
      <c r="HEF48" s="3"/>
      <c r="HEG48" s="3"/>
      <c r="HEH48" s="3"/>
      <c r="HEI48" s="3"/>
      <c r="HEJ48" s="3"/>
      <c r="HEK48" s="3"/>
      <c r="HEL48" s="3"/>
      <c r="HEM48" s="3"/>
      <c r="HEN48" s="3"/>
      <c r="HEO48" s="3"/>
      <c r="HEP48" s="3"/>
      <c r="HEQ48" s="3"/>
      <c r="HER48" s="3"/>
      <c r="HES48" s="3"/>
      <c r="HET48" s="3"/>
      <c r="HEU48" s="3"/>
      <c r="HEV48" s="3"/>
      <c r="HEW48" s="3"/>
      <c r="HEX48" s="3"/>
      <c r="HEY48" s="3"/>
      <c r="HEZ48" s="3"/>
      <c r="HFA48" s="3"/>
      <c r="HFB48" s="3"/>
      <c r="HFC48" s="3"/>
      <c r="HFD48" s="3"/>
      <c r="HFE48" s="3"/>
      <c r="HFF48" s="3"/>
      <c r="HFG48" s="3"/>
      <c r="HFH48" s="3"/>
      <c r="HFI48" s="3"/>
      <c r="HFJ48" s="3"/>
      <c r="HFK48" s="3"/>
      <c r="HFL48" s="3"/>
      <c r="HFM48" s="3"/>
      <c r="HFN48" s="3"/>
      <c r="HFO48" s="3"/>
      <c r="HFP48" s="3"/>
      <c r="HFQ48" s="3"/>
      <c r="HFR48" s="3"/>
      <c r="HFS48" s="3"/>
      <c r="HFT48" s="3"/>
      <c r="HFU48" s="3"/>
      <c r="HFV48" s="3"/>
      <c r="HFW48" s="3"/>
      <c r="HFX48" s="3"/>
      <c r="HFY48" s="3"/>
      <c r="HFZ48" s="3"/>
      <c r="HGA48" s="3"/>
      <c r="HGB48" s="3"/>
      <c r="HGC48" s="3"/>
      <c r="HGD48" s="3"/>
      <c r="HGE48" s="3"/>
      <c r="HGF48" s="3"/>
      <c r="HGG48" s="3"/>
      <c r="HGH48" s="3"/>
      <c r="HGI48" s="3"/>
      <c r="HGJ48" s="3"/>
      <c r="HGK48" s="3"/>
      <c r="HGL48" s="3"/>
      <c r="HGM48" s="3"/>
      <c r="HGN48" s="3"/>
      <c r="HGO48" s="3"/>
      <c r="HGP48" s="3"/>
      <c r="HGQ48" s="3"/>
      <c r="HGR48" s="3"/>
      <c r="HGS48" s="3"/>
      <c r="HGT48" s="3"/>
      <c r="HGU48" s="3"/>
      <c r="HGV48" s="3"/>
      <c r="HGW48" s="3"/>
      <c r="HGX48" s="3"/>
      <c r="HGY48" s="3"/>
      <c r="HGZ48" s="3"/>
      <c r="HHA48" s="3"/>
      <c r="HHB48" s="3"/>
      <c r="HHC48" s="3"/>
      <c r="HHD48" s="3"/>
      <c r="HHE48" s="3"/>
      <c r="HHF48" s="3"/>
      <c r="HHG48" s="3"/>
      <c r="HHH48" s="3"/>
      <c r="HHI48" s="3"/>
      <c r="HHJ48" s="3"/>
      <c r="HHK48" s="3"/>
      <c r="HHL48" s="3"/>
      <c r="HHM48" s="3"/>
      <c r="HHN48" s="3"/>
      <c r="HHO48" s="3"/>
      <c r="HHP48" s="3"/>
      <c r="HHQ48" s="3"/>
      <c r="HHR48" s="3"/>
      <c r="HHS48" s="3"/>
      <c r="HHT48" s="3"/>
      <c r="HHU48" s="3"/>
      <c r="HHV48" s="3"/>
      <c r="HHW48" s="3"/>
      <c r="HHX48" s="3"/>
      <c r="HHY48" s="3"/>
      <c r="HHZ48" s="3"/>
      <c r="HIA48" s="3"/>
      <c r="HIB48" s="3"/>
      <c r="HIC48" s="3"/>
      <c r="HID48" s="3"/>
      <c r="HIE48" s="3"/>
      <c r="HIF48" s="3"/>
      <c r="HIG48" s="3"/>
      <c r="HIH48" s="3"/>
      <c r="HII48" s="3"/>
      <c r="HIJ48" s="3"/>
      <c r="HIK48" s="3"/>
      <c r="HIL48" s="3"/>
      <c r="HIM48" s="3"/>
      <c r="HIN48" s="3"/>
      <c r="HIO48" s="3"/>
      <c r="HIP48" s="3"/>
      <c r="HIQ48" s="3"/>
      <c r="HIR48" s="3"/>
      <c r="HIS48" s="3"/>
      <c r="HIT48" s="3"/>
      <c r="HIU48" s="3"/>
      <c r="HIV48" s="3"/>
      <c r="HIW48" s="3"/>
      <c r="HIX48" s="3"/>
      <c r="HIY48" s="3"/>
      <c r="HIZ48" s="3"/>
      <c r="HJA48" s="3"/>
      <c r="HJB48" s="3"/>
      <c r="HJC48" s="3"/>
      <c r="HJD48" s="3"/>
      <c r="HJE48" s="3"/>
      <c r="HJF48" s="3"/>
      <c r="HJG48" s="3"/>
      <c r="HJH48" s="3"/>
      <c r="HJI48" s="3"/>
      <c r="HJJ48" s="3"/>
      <c r="HJK48" s="3"/>
      <c r="HJL48" s="3"/>
      <c r="HJM48" s="3"/>
      <c r="HJN48" s="3"/>
      <c r="HJO48" s="3"/>
      <c r="HJP48" s="3"/>
      <c r="HJQ48" s="3"/>
      <c r="HJR48" s="3"/>
      <c r="HJS48" s="3"/>
      <c r="HJT48" s="3"/>
      <c r="HJU48" s="3"/>
      <c r="HJV48" s="3"/>
      <c r="HJW48" s="3"/>
      <c r="HJX48" s="3"/>
      <c r="HJY48" s="3"/>
      <c r="HJZ48" s="3"/>
      <c r="HKA48" s="3"/>
      <c r="HKB48" s="3"/>
      <c r="HKC48" s="3"/>
      <c r="HKD48" s="3"/>
      <c r="HKE48" s="3"/>
      <c r="HKF48" s="3"/>
      <c r="HKG48" s="3"/>
      <c r="HKH48" s="3"/>
      <c r="HKI48" s="3"/>
      <c r="HKJ48" s="3"/>
      <c r="HKK48" s="3"/>
      <c r="HKL48" s="3"/>
      <c r="HKM48" s="3"/>
      <c r="HKN48" s="3"/>
      <c r="HKO48" s="3"/>
      <c r="HKP48" s="3"/>
      <c r="HKQ48" s="3"/>
      <c r="HKR48" s="3"/>
      <c r="HKS48" s="3"/>
      <c r="HKT48" s="3"/>
      <c r="HKU48" s="3"/>
      <c r="HKV48" s="3"/>
      <c r="HKW48" s="3"/>
      <c r="HKX48" s="3"/>
      <c r="HKY48" s="3"/>
      <c r="HKZ48" s="3"/>
      <c r="HLA48" s="3"/>
      <c r="HLB48" s="3"/>
      <c r="HLC48" s="3"/>
      <c r="HLD48" s="3"/>
      <c r="HLE48" s="3"/>
      <c r="HLF48" s="3"/>
      <c r="HLG48" s="3"/>
      <c r="HLH48" s="3"/>
      <c r="HLI48" s="3"/>
      <c r="HLJ48" s="3"/>
      <c r="HLK48" s="3"/>
      <c r="HLL48" s="3"/>
      <c r="HLM48" s="3"/>
      <c r="HLN48" s="3"/>
      <c r="HLO48" s="3"/>
      <c r="HLP48" s="3"/>
      <c r="HLQ48" s="3"/>
      <c r="HLR48" s="3"/>
      <c r="HLS48" s="3"/>
      <c r="HLT48" s="3"/>
      <c r="HLU48" s="3"/>
      <c r="HLV48" s="3"/>
      <c r="HLW48" s="3"/>
      <c r="HLX48" s="3"/>
      <c r="HLY48" s="3"/>
      <c r="HLZ48" s="3"/>
      <c r="HMA48" s="3"/>
      <c r="HMB48" s="3"/>
      <c r="HMC48" s="3"/>
      <c r="HMD48" s="3"/>
      <c r="HME48" s="3"/>
      <c r="HMF48" s="3"/>
      <c r="HMG48" s="3"/>
      <c r="HMH48" s="3"/>
      <c r="HMI48" s="3"/>
      <c r="HMJ48" s="3"/>
      <c r="HMK48" s="3"/>
      <c r="HML48" s="3"/>
      <c r="HMM48" s="3"/>
      <c r="HMN48" s="3"/>
      <c r="HMO48" s="3"/>
      <c r="HMP48" s="3"/>
      <c r="HMQ48" s="3"/>
      <c r="HMR48" s="3"/>
      <c r="HMS48" s="3"/>
      <c r="HMT48" s="3"/>
      <c r="HMU48" s="3"/>
      <c r="HMV48" s="3"/>
      <c r="HMW48" s="3"/>
      <c r="HMX48" s="3"/>
      <c r="HMY48" s="3"/>
      <c r="HMZ48" s="3"/>
      <c r="HNA48" s="3"/>
      <c r="HNB48" s="3"/>
      <c r="HNC48" s="3"/>
      <c r="HND48" s="3"/>
      <c r="HNE48" s="3"/>
      <c r="HNF48" s="3"/>
      <c r="HNG48" s="3"/>
      <c r="HNH48" s="3"/>
      <c r="HNI48" s="3"/>
      <c r="HNJ48" s="3"/>
      <c r="HNK48" s="3"/>
      <c r="HNL48" s="3"/>
      <c r="HNM48" s="3"/>
      <c r="HNN48" s="3"/>
      <c r="HNO48" s="3"/>
      <c r="HNP48" s="3"/>
      <c r="HNQ48" s="3"/>
      <c r="HNR48" s="3"/>
      <c r="HNS48" s="3"/>
      <c r="HNT48" s="3"/>
      <c r="HNU48" s="3"/>
      <c r="HNV48" s="3"/>
      <c r="HNW48" s="3"/>
      <c r="HNX48" s="3"/>
      <c r="HNY48" s="3"/>
      <c r="HNZ48" s="3"/>
      <c r="HOA48" s="3"/>
      <c r="HOB48" s="3"/>
      <c r="HOC48" s="3"/>
      <c r="HOD48" s="3"/>
      <c r="HOE48" s="3"/>
      <c r="HOF48" s="3"/>
      <c r="HOG48" s="3"/>
      <c r="HOH48" s="3"/>
      <c r="HOI48" s="3"/>
      <c r="HOJ48" s="3"/>
      <c r="HOK48" s="3"/>
      <c r="HOL48" s="3"/>
      <c r="HOM48" s="3"/>
      <c r="HON48" s="3"/>
      <c r="HOO48" s="3"/>
      <c r="HOP48" s="3"/>
      <c r="HOQ48" s="3"/>
      <c r="HOR48" s="3"/>
      <c r="HOS48" s="3"/>
      <c r="HOT48" s="3"/>
      <c r="HOU48" s="3"/>
      <c r="HOV48" s="3"/>
      <c r="HOW48" s="3"/>
      <c r="HOX48" s="3"/>
      <c r="HOY48" s="3"/>
      <c r="HOZ48" s="3"/>
      <c r="HPA48" s="3"/>
      <c r="HPB48" s="3"/>
      <c r="HPC48" s="3"/>
      <c r="HPD48" s="3"/>
      <c r="HPE48" s="3"/>
      <c r="HPF48" s="3"/>
      <c r="HPG48" s="3"/>
      <c r="HPH48" s="3"/>
      <c r="HPI48" s="3"/>
      <c r="HPJ48" s="3"/>
      <c r="HPK48" s="3"/>
      <c r="HPL48" s="3"/>
      <c r="HPM48" s="3"/>
      <c r="HPN48" s="3"/>
      <c r="HPO48" s="3"/>
      <c r="HPP48" s="3"/>
      <c r="HPQ48" s="3"/>
      <c r="HPR48" s="3"/>
      <c r="HPS48" s="3"/>
      <c r="HPT48" s="3"/>
      <c r="HPU48" s="3"/>
      <c r="HPV48" s="3"/>
      <c r="HPW48" s="3"/>
      <c r="HPX48" s="3"/>
      <c r="HPY48" s="3"/>
      <c r="HPZ48" s="3"/>
      <c r="HQA48" s="3"/>
      <c r="HQB48" s="3"/>
      <c r="HQC48" s="3"/>
      <c r="HQD48" s="3"/>
      <c r="HQE48" s="3"/>
      <c r="HQF48" s="3"/>
      <c r="HQG48" s="3"/>
      <c r="HQH48" s="3"/>
      <c r="HQI48" s="3"/>
      <c r="HQJ48" s="3"/>
      <c r="HQK48" s="3"/>
      <c r="HQL48" s="3"/>
      <c r="HQM48" s="3"/>
      <c r="HQN48" s="3"/>
      <c r="HQO48" s="3"/>
      <c r="HQP48" s="3"/>
      <c r="HQQ48" s="3"/>
      <c r="HQR48" s="3"/>
      <c r="HQS48" s="3"/>
      <c r="HQT48" s="3"/>
      <c r="HQU48" s="3"/>
      <c r="HQV48" s="3"/>
      <c r="HQW48" s="3"/>
      <c r="HQX48" s="3"/>
      <c r="HQY48" s="3"/>
      <c r="HQZ48" s="3"/>
      <c r="HRA48" s="3"/>
      <c r="HRB48" s="3"/>
      <c r="HRC48" s="3"/>
      <c r="HRD48" s="3"/>
      <c r="HRE48" s="3"/>
      <c r="HRF48" s="3"/>
      <c r="HRG48" s="3"/>
      <c r="HRH48" s="3"/>
      <c r="HRI48" s="3"/>
      <c r="HRJ48" s="3"/>
      <c r="HRK48" s="3"/>
      <c r="HRL48" s="3"/>
      <c r="HRM48" s="3"/>
      <c r="HRN48" s="3"/>
      <c r="HRO48" s="3"/>
      <c r="HRP48" s="3"/>
      <c r="HRQ48" s="3"/>
      <c r="HRR48" s="3"/>
      <c r="HRS48" s="3"/>
      <c r="HRT48" s="3"/>
      <c r="HRU48" s="3"/>
      <c r="HRV48" s="3"/>
      <c r="HRW48" s="3"/>
      <c r="HRX48" s="3"/>
      <c r="HRY48" s="3"/>
      <c r="HRZ48" s="3"/>
      <c r="HSA48" s="3"/>
      <c r="HSB48" s="3"/>
      <c r="HSC48" s="3"/>
      <c r="HSD48" s="3"/>
      <c r="HSE48" s="3"/>
      <c r="HSF48" s="3"/>
      <c r="HSG48" s="3"/>
      <c r="HSH48" s="3"/>
      <c r="HSI48" s="3"/>
      <c r="HSJ48" s="3"/>
      <c r="HSK48" s="3"/>
      <c r="HSL48" s="3"/>
      <c r="HSM48" s="3"/>
      <c r="HSN48" s="3"/>
      <c r="HSO48" s="3"/>
      <c r="HSP48" s="3"/>
      <c r="HSQ48" s="3"/>
      <c r="HSR48" s="3"/>
      <c r="HSS48" s="3"/>
      <c r="HST48" s="3"/>
      <c r="HSU48" s="3"/>
      <c r="HSV48" s="3"/>
      <c r="HSW48" s="3"/>
      <c r="HSX48" s="3"/>
      <c r="HSY48" s="3"/>
      <c r="HSZ48" s="3"/>
      <c r="HTA48" s="3"/>
      <c r="HTB48" s="3"/>
      <c r="HTC48" s="3"/>
      <c r="HTD48" s="3"/>
      <c r="HTE48" s="3"/>
      <c r="HTF48" s="3"/>
      <c r="HTG48" s="3"/>
      <c r="HTH48" s="3"/>
      <c r="HTI48" s="3"/>
      <c r="HTJ48" s="3"/>
      <c r="HTK48" s="3"/>
      <c r="HTL48" s="3"/>
      <c r="HTM48" s="3"/>
      <c r="HTN48" s="3"/>
      <c r="HTO48" s="3"/>
      <c r="HTP48" s="3"/>
      <c r="HTQ48" s="3"/>
      <c r="HTR48" s="3"/>
      <c r="HTS48" s="3"/>
      <c r="HTT48" s="3"/>
      <c r="HTU48" s="3"/>
      <c r="HTV48" s="3"/>
      <c r="HTW48" s="3"/>
      <c r="HTX48" s="3"/>
      <c r="HTY48" s="3"/>
      <c r="HTZ48" s="3"/>
      <c r="HUA48" s="3"/>
      <c r="HUB48" s="3"/>
      <c r="HUC48" s="3"/>
      <c r="HUD48" s="3"/>
      <c r="HUE48" s="3"/>
      <c r="HUF48" s="3"/>
      <c r="HUG48" s="3"/>
      <c r="HUH48" s="3"/>
      <c r="HUI48" s="3"/>
      <c r="HUJ48" s="3"/>
      <c r="HUK48" s="3"/>
      <c r="HUL48" s="3"/>
      <c r="HUM48" s="3"/>
      <c r="HUN48" s="3"/>
      <c r="HUO48" s="3"/>
      <c r="HUP48" s="3"/>
      <c r="HUQ48" s="3"/>
      <c r="HUR48" s="3"/>
      <c r="HUS48" s="3"/>
      <c r="HUT48" s="3"/>
      <c r="HUU48" s="3"/>
      <c r="HUV48" s="3"/>
      <c r="HUW48" s="3"/>
      <c r="HUX48" s="3"/>
      <c r="HUY48" s="3"/>
      <c r="HUZ48" s="3"/>
      <c r="HVA48" s="3"/>
      <c r="HVB48" s="3"/>
      <c r="HVC48" s="3"/>
      <c r="HVD48" s="3"/>
      <c r="HVE48" s="3"/>
      <c r="HVF48" s="3"/>
      <c r="HVG48" s="3"/>
      <c r="HVH48" s="3"/>
      <c r="HVI48" s="3"/>
      <c r="HVJ48" s="3"/>
      <c r="HVK48" s="3"/>
      <c r="HVL48" s="3"/>
      <c r="HVM48" s="3"/>
      <c r="HVN48" s="3"/>
      <c r="HVO48" s="3"/>
      <c r="HVP48" s="3"/>
      <c r="HVQ48" s="3"/>
      <c r="HVR48" s="3"/>
      <c r="HVS48" s="3"/>
      <c r="HVT48" s="3"/>
      <c r="HVU48" s="3"/>
      <c r="HVV48" s="3"/>
      <c r="HVW48" s="3"/>
      <c r="HVX48" s="3"/>
      <c r="HVY48" s="3"/>
      <c r="HVZ48" s="3"/>
      <c r="HWA48" s="3"/>
      <c r="HWB48" s="3"/>
      <c r="HWC48" s="3"/>
      <c r="HWD48" s="3"/>
      <c r="HWE48" s="3"/>
      <c r="HWF48" s="3"/>
      <c r="HWG48" s="3"/>
      <c r="HWH48" s="3"/>
      <c r="HWI48" s="3"/>
      <c r="HWJ48" s="3"/>
      <c r="HWK48" s="3"/>
      <c r="HWL48" s="3"/>
      <c r="HWM48" s="3"/>
      <c r="HWN48" s="3"/>
      <c r="HWO48" s="3"/>
      <c r="HWP48" s="3"/>
      <c r="HWQ48" s="3"/>
      <c r="HWR48" s="3"/>
      <c r="HWS48" s="3"/>
      <c r="HWT48" s="3"/>
      <c r="HWU48" s="3"/>
      <c r="HWV48" s="3"/>
      <c r="HWW48" s="3"/>
      <c r="HWX48" s="3"/>
      <c r="HWY48" s="3"/>
      <c r="HWZ48" s="3"/>
      <c r="HXA48" s="3"/>
      <c r="HXB48" s="3"/>
      <c r="HXC48" s="3"/>
      <c r="HXD48" s="3"/>
      <c r="HXE48" s="3"/>
      <c r="HXF48" s="3"/>
      <c r="HXG48" s="3"/>
      <c r="HXH48" s="3"/>
      <c r="HXI48" s="3"/>
      <c r="HXJ48" s="3"/>
      <c r="HXK48" s="3"/>
      <c r="HXL48" s="3"/>
      <c r="HXM48" s="3"/>
      <c r="HXN48" s="3"/>
      <c r="HXO48" s="3"/>
      <c r="HXP48" s="3"/>
      <c r="HXQ48" s="3"/>
      <c r="HXR48" s="3"/>
      <c r="HXS48" s="3"/>
      <c r="HXT48" s="3"/>
      <c r="HXU48" s="3"/>
      <c r="HXV48" s="3"/>
      <c r="HXW48" s="3"/>
      <c r="HXX48" s="3"/>
      <c r="HXY48" s="3"/>
      <c r="HXZ48" s="3"/>
      <c r="HYA48" s="3"/>
      <c r="HYB48" s="3"/>
      <c r="HYC48" s="3"/>
      <c r="HYD48" s="3"/>
      <c r="HYE48" s="3"/>
      <c r="HYF48" s="3"/>
      <c r="HYG48" s="3"/>
      <c r="HYH48" s="3"/>
      <c r="HYI48" s="3"/>
      <c r="HYJ48" s="3"/>
      <c r="HYK48" s="3"/>
      <c r="HYL48" s="3"/>
      <c r="HYM48" s="3"/>
      <c r="HYN48" s="3"/>
      <c r="HYO48" s="3"/>
      <c r="HYP48" s="3"/>
      <c r="HYQ48" s="3"/>
      <c r="HYR48" s="3"/>
      <c r="HYS48" s="3"/>
      <c r="HYT48" s="3"/>
      <c r="HYU48" s="3"/>
      <c r="HYV48" s="3"/>
      <c r="HYW48" s="3"/>
      <c r="HYX48" s="3"/>
      <c r="HYY48" s="3"/>
      <c r="HYZ48" s="3"/>
      <c r="HZA48" s="3"/>
      <c r="HZB48" s="3"/>
      <c r="HZC48" s="3"/>
      <c r="HZD48" s="3"/>
      <c r="HZE48" s="3"/>
      <c r="HZF48" s="3"/>
      <c r="HZG48" s="3"/>
      <c r="HZH48" s="3"/>
      <c r="HZI48" s="3"/>
      <c r="HZJ48" s="3"/>
      <c r="HZK48" s="3"/>
      <c r="HZL48" s="3"/>
      <c r="HZM48" s="3"/>
      <c r="HZN48" s="3"/>
      <c r="HZO48" s="3"/>
      <c r="HZP48" s="3"/>
      <c r="HZQ48" s="3"/>
      <c r="HZR48" s="3"/>
      <c r="HZS48" s="3"/>
      <c r="HZT48" s="3"/>
      <c r="HZU48" s="3"/>
      <c r="HZV48" s="3"/>
      <c r="HZW48" s="3"/>
      <c r="HZX48" s="3"/>
      <c r="HZY48" s="3"/>
      <c r="HZZ48" s="3"/>
      <c r="IAA48" s="3"/>
      <c r="IAB48" s="3"/>
      <c r="IAC48" s="3"/>
      <c r="IAD48" s="3"/>
      <c r="IAE48" s="3"/>
      <c r="IAF48" s="3"/>
      <c r="IAG48" s="3"/>
      <c r="IAH48" s="3"/>
      <c r="IAI48" s="3"/>
      <c r="IAJ48" s="3"/>
      <c r="IAK48" s="3"/>
      <c r="IAL48" s="3"/>
      <c r="IAM48" s="3"/>
      <c r="IAN48" s="3"/>
      <c r="IAO48" s="3"/>
      <c r="IAP48" s="3"/>
      <c r="IAQ48" s="3"/>
      <c r="IAR48" s="3"/>
      <c r="IAS48" s="3"/>
      <c r="IAT48" s="3"/>
      <c r="IAU48" s="3"/>
      <c r="IAV48" s="3"/>
      <c r="IAW48" s="3"/>
      <c r="IAX48" s="3"/>
      <c r="IAY48" s="3"/>
      <c r="IAZ48" s="3"/>
      <c r="IBA48" s="3"/>
      <c r="IBB48" s="3"/>
      <c r="IBC48" s="3"/>
      <c r="IBD48" s="3"/>
      <c r="IBE48" s="3"/>
      <c r="IBF48" s="3"/>
      <c r="IBG48" s="3"/>
      <c r="IBH48" s="3"/>
      <c r="IBI48" s="3"/>
      <c r="IBJ48" s="3"/>
      <c r="IBK48" s="3"/>
      <c r="IBL48" s="3"/>
      <c r="IBM48" s="3"/>
      <c r="IBN48" s="3"/>
      <c r="IBO48" s="3"/>
      <c r="IBP48" s="3"/>
      <c r="IBQ48" s="3"/>
      <c r="IBR48" s="3"/>
      <c r="IBS48" s="3"/>
      <c r="IBT48" s="3"/>
      <c r="IBU48" s="3"/>
      <c r="IBV48" s="3"/>
      <c r="IBW48" s="3"/>
      <c r="IBX48" s="3"/>
      <c r="IBY48" s="3"/>
      <c r="IBZ48" s="3"/>
      <c r="ICA48" s="3"/>
      <c r="ICB48" s="3"/>
      <c r="ICC48" s="3"/>
      <c r="ICD48" s="3"/>
      <c r="ICE48" s="3"/>
      <c r="ICF48" s="3"/>
      <c r="ICG48" s="3"/>
      <c r="ICH48" s="3"/>
      <c r="ICI48" s="3"/>
      <c r="ICJ48" s="3"/>
      <c r="ICK48" s="3"/>
      <c r="ICL48" s="3"/>
      <c r="ICM48" s="3"/>
      <c r="ICN48" s="3"/>
      <c r="ICO48" s="3"/>
      <c r="ICP48" s="3"/>
      <c r="ICQ48" s="3"/>
      <c r="ICR48" s="3"/>
      <c r="ICS48" s="3"/>
      <c r="ICT48" s="3"/>
      <c r="ICU48" s="3"/>
      <c r="ICV48" s="3"/>
      <c r="ICW48" s="3"/>
      <c r="ICX48" s="3"/>
      <c r="ICY48" s="3"/>
      <c r="ICZ48" s="3"/>
      <c r="IDA48" s="3"/>
      <c r="IDB48" s="3"/>
      <c r="IDC48" s="3"/>
      <c r="IDD48" s="3"/>
      <c r="IDE48" s="3"/>
      <c r="IDF48" s="3"/>
      <c r="IDG48" s="3"/>
      <c r="IDH48" s="3"/>
      <c r="IDI48" s="3"/>
      <c r="IDJ48" s="3"/>
      <c r="IDK48" s="3"/>
      <c r="IDL48" s="3"/>
      <c r="IDM48" s="3"/>
      <c r="IDN48" s="3"/>
      <c r="IDO48" s="3"/>
      <c r="IDP48" s="3"/>
      <c r="IDQ48" s="3"/>
      <c r="IDR48" s="3"/>
      <c r="IDS48" s="3"/>
      <c r="IDT48" s="3"/>
      <c r="IDU48" s="3"/>
      <c r="IDV48" s="3"/>
      <c r="IDW48" s="3"/>
      <c r="IDX48" s="3"/>
      <c r="IDY48" s="3"/>
      <c r="IDZ48" s="3"/>
      <c r="IEA48" s="3"/>
      <c r="IEB48" s="3"/>
      <c r="IEC48" s="3"/>
      <c r="IED48" s="3"/>
      <c r="IEE48" s="3"/>
      <c r="IEF48" s="3"/>
      <c r="IEG48" s="3"/>
      <c r="IEH48" s="3"/>
      <c r="IEI48" s="3"/>
      <c r="IEJ48" s="3"/>
      <c r="IEK48" s="3"/>
      <c r="IEL48" s="3"/>
      <c r="IEM48" s="3"/>
      <c r="IEN48" s="3"/>
      <c r="IEO48" s="3"/>
      <c r="IEP48" s="3"/>
      <c r="IEQ48" s="3"/>
      <c r="IER48" s="3"/>
      <c r="IES48" s="3"/>
      <c r="IET48" s="3"/>
      <c r="IEU48" s="3"/>
      <c r="IEV48" s="3"/>
      <c r="IEW48" s="3"/>
      <c r="IEX48" s="3"/>
      <c r="IEY48" s="3"/>
      <c r="IEZ48" s="3"/>
      <c r="IFA48" s="3"/>
      <c r="IFB48" s="3"/>
      <c r="IFC48" s="3"/>
      <c r="IFD48" s="3"/>
      <c r="IFE48" s="3"/>
      <c r="IFF48" s="3"/>
      <c r="IFG48" s="3"/>
      <c r="IFH48" s="3"/>
      <c r="IFI48" s="3"/>
      <c r="IFJ48" s="3"/>
      <c r="IFK48" s="3"/>
      <c r="IFL48" s="3"/>
      <c r="IFM48" s="3"/>
      <c r="IFN48" s="3"/>
      <c r="IFO48" s="3"/>
      <c r="IFP48" s="3"/>
      <c r="IFQ48" s="3"/>
      <c r="IFR48" s="3"/>
      <c r="IFS48" s="3"/>
      <c r="IFT48" s="3"/>
      <c r="IFU48" s="3"/>
      <c r="IFV48" s="3"/>
      <c r="IFW48" s="3"/>
      <c r="IFX48" s="3"/>
      <c r="IFY48" s="3"/>
      <c r="IFZ48" s="3"/>
      <c r="IGA48" s="3"/>
      <c r="IGB48" s="3"/>
      <c r="IGC48" s="3"/>
      <c r="IGD48" s="3"/>
      <c r="IGE48" s="3"/>
      <c r="IGF48" s="3"/>
      <c r="IGG48" s="3"/>
      <c r="IGH48" s="3"/>
      <c r="IGI48" s="3"/>
      <c r="IGJ48" s="3"/>
      <c r="IGK48" s="3"/>
      <c r="IGL48" s="3"/>
      <c r="IGM48" s="3"/>
      <c r="IGN48" s="3"/>
      <c r="IGO48" s="3"/>
      <c r="IGP48" s="3"/>
      <c r="IGQ48" s="3"/>
      <c r="IGR48" s="3"/>
      <c r="IGS48" s="3"/>
      <c r="IGT48" s="3"/>
      <c r="IGU48" s="3"/>
      <c r="IGV48" s="3"/>
      <c r="IGW48" s="3"/>
      <c r="IGX48" s="3"/>
      <c r="IGY48" s="3"/>
      <c r="IGZ48" s="3"/>
      <c r="IHA48" s="3"/>
      <c r="IHB48" s="3"/>
      <c r="IHC48" s="3"/>
      <c r="IHD48" s="3"/>
      <c r="IHE48" s="3"/>
      <c r="IHF48" s="3"/>
      <c r="IHG48" s="3"/>
      <c r="IHH48" s="3"/>
      <c r="IHI48" s="3"/>
      <c r="IHJ48" s="3"/>
      <c r="IHK48" s="3"/>
      <c r="IHL48" s="3"/>
      <c r="IHM48" s="3"/>
      <c r="IHN48" s="3"/>
      <c r="IHO48" s="3"/>
      <c r="IHP48" s="3"/>
      <c r="IHQ48" s="3"/>
      <c r="IHR48" s="3"/>
      <c r="IHS48" s="3"/>
      <c r="IHT48" s="3"/>
      <c r="IHU48" s="3"/>
      <c r="IHV48" s="3"/>
      <c r="IHW48" s="3"/>
      <c r="IHX48" s="3"/>
      <c r="IHY48" s="3"/>
      <c r="IHZ48" s="3"/>
      <c r="IIA48" s="3"/>
      <c r="IIB48" s="3"/>
      <c r="IIC48" s="3"/>
      <c r="IID48" s="3"/>
      <c r="IIE48" s="3"/>
      <c r="IIF48" s="3"/>
      <c r="IIG48" s="3"/>
      <c r="IIH48" s="3"/>
      <c r="III48" s="3"/>
      <c r="IIJ48" s="3"/>
      <c r="IIK48" s="3"/>
      <c r="IIL48" s="3"/>
      <c r="IIM48" s="3"/>
      <c r="IIN48" s="3"/>
      <c r="IIO48" s="3"/>
      <c r="IIP48" s="3"/>
      <c r="IIQ48" s="3"/>
      <c r="IIR48" s="3"/>
      <c r="IIS48" s="3"/>
      <c r="IIT48" s="3"/>
      <c r="IIU48" s="3"/>
      <c r="IIV48" s="3"/>
      <c r="IIW48" s="3"/>
      <c r="IIX48" s="3"/>
      <c r="IIY48" s="3"/>
      <c r="IIZ48" s="3"/>
      <c r="IJA48" s="3"/>
      <c r="IJB48" s="3"/>
      <c r="IJC48" s="3"/>
      <c r="IJD48" s="3"/>
      <c r="IJE48" s="3"/>
      <c r="IJF48" s="3"/>
      <c r="IJG48" s="3"/>
      <c r="IJH48" s="3"/>
      <c r="IJI48" s="3"/>
      <c r="IJJ48" s="3"/>
      <c r="IJK48" s="3"/>
      <c r="IJL48" s="3"/>
      <c r="IJM48" s="3"/>
      <c r="IJN48" s="3"/>
      <c r="IJO48" s="3"/>
      <c r="IJP48" s="3"/>
      <c r="IJQ48" s="3"/>
      <c r="IJR48" s="3"/>
      <c r="IJS48" s="3"/>
      <c r="IJT48" s="3"/>
      <c r="IJU48" s="3"/>
      <c r="IJV48" s="3"/>
      <c r="IJW48" s="3"/>
      <c r="IJX48" s="3"/>
      <c r="IJY48" s="3"/>
      <c r="IJZ48" s="3"/>
      <c r="IKA48" s="3"/>
      <c r="IKB48" s="3"/>
      <c r="IKC48" s="3"/>
      <c r="IKD48" s="3"/>
      <c r="IKE48" s="3"/>
      <c r="IKF48" s="3"/>
      <c r="IKG48" s="3"/>
      <c r="IKH48" s="3"/>
      <c r="IKI48" s="3"/>
      <c r="IKJ48" s="3"/>
      <c r="IKK48" s="3"/>
      <c r="IKL48" s="3"/>
      <c r="IKM48" s="3"/>
      <c r="IKN48" s="3"/>
      <c r="IKO48" s="3"/>
      <c r="IKP48" s="3"/>
      <c r="IKQ48" s="3"/>
      <c r="IKR48" s="3"/>
      <c r="IKS48" s="3"/>
      <c r="IKT48" s="3"/>
      <c r="IKU48" s="3"/>
      <c r="IKV48" s="3"/>
      <c r="IKW48" s="3"/>
      <c r="IKX48" s="3"/>
      <c r="IKY48" s="3"/>
      <c r="IKZ48" s="3"/>
      <c r="ILA48" s="3"/>
      <c r="ILB48" s="3"/>
      <c r="ILC48" s="3"/>
      <c r="ILD48" s="3"/>
      <c r="ILE48" s="3"/>
      <c r="ILF48" s="3"/>
      <c r="ILG48" s="3"/>
      <c r="ILH48" s="3"/>
      <c r="ILI48" s="3"/>
      <c r="ILJ48" s="3"/>
      <c r="ILK48" s="3"/>
      <c r="ILL48" s="3"/>
      <c r="ILM48" s="3"/>
      <c r="ILN48" s="3"/>
      <c r="ILO48" s="3"/>
      <c r="ILP48" s="3"/>
      <c r="ILQ48" s="3"/>
      <c r="ILR48" s="3"/>
      <c r="ILS48" s="3"/>
      <c r="ILT48" s="3"/>
      <c r="ILU48" s="3"/>
      <c r="ILV48" s="3"/>
      <c r="ILW48" s="3"/>
      <c r="ILX48" s="3"/>
      <c r="ILY48" s="3"/>
      <c r="ILZ48" s="3"/>
      <c r="IMA48" s="3"/>
      <c r="IMB48" s="3"/>
      <c r="IMC48" s="3"/>
      <c r="IMD48" s="3"/>
      <c r="IME48" s="3"/>
      <c r="IMF48" s="3"/>
      <c r="IMG48" s="3"/>
      <c r="IMH48" s="3"/>
      <c r="IMI48" s="3"/>
      <c r="IMJ48" s="3"/>
      <c r="IMK48" s="3"/>
      <c r="IML48" s="3"/>
      <c r="IMM48" s="3"/>
      <c r="IMN48" s="3"/>
      <c r="IMO48" s="3"/>
      <c r="IMP48" s="3"/>
      <c r="IMQ48" s="3"/>
      <c r="IMR48" s="3"/>
      <c r="IMS48" s="3"/>
      <c r="IMT48" s="3"/>
      <c r="IMU48" s="3"/>
      <c r="IMV48" s="3"/>
      <c r="IMW48" s="3"/>
      <c r="IMX48" s="3"/>
      <c r="IMY48" s="3"/>
      <c r="IMZ48" s="3"/>
      <c r="INA48" s="3"/>
      <c r="INB48" s="3"/>
      <c r="INC48" s="3"/>
      <c r="IND48" s="3"/>
      <c r="INE48" s="3"/>
      <c r="INF48" s="3"/>
      <c r="ING48" s="3"/>
      <c r="INH48" s="3"/>
      <c r="INI48" s="3"/>
      <c r="INJ48" s="3"/>
      <c r="INK48" s="3"/>
      <c r="INL48" s="3"/>
      <c r="INM48" s="3"/>
      <c r="INN48" s="3"/>
      <c r="INO48" s="3"/>
      <c r="INP48" s="3"/>
      <c r="INQ48" s="3"/>
      <c r="INR48" s="3"/>
      <c r="INS48" s="3"/>
      <c r="INT48" s="3"/>
      <c r="INU48" s="3"/>
      <c r="INV48" s="3"/>
      <c r="INW48" s="3"/>
      <c r="INX48" s="3"/>
      <c r="INY48" s="3"/>
      <c r="INZ48" s="3"/>
      <c r="IOA48" s="3"/>
      <c r="IOB48" s="3"/>
      <c r="IOC48" s="3"/>
      <c r="IOD48" s="3"/>
      <c r="IOE48" s="3"/>
      <c r="IOF48" s="3"/>
      <c r="IOG48" s="3"/>
      <c r="IOH48" s="3"/>
      <c r="IOI48" s="3"/>
      <c r="IOJ48" s="3"/>
      <c r="IOK48" s="3"/>
      <c r="IOL48" s="3"/>
      <c r="IOM48" s="3"/>
      <c r="ION48" s="3"/>
      <c r="IOO48" s="3"/>
      <c r="IOP48" s="3"/>
      <c r="IOQ48" s="3"/>
      <c r="IOR48" s="3"/>
      <c r="IOS48" s="3"/>
      <c r="IOT48" s="3"/>
      <c r="IOU48" s="3"/>
      <c r="IOV48" s="3"/>
      <c r="IOW48" s="3"/>
      <c r="IOX48" s="3"/>
      <c r="IOY48" s="3"/>
      <c r="IOZ48" s="3"/>
      <c r="IPA48" s="3"/>
      <c r="IPB48" s="3"/>
      <c r="IPC48" s="3"/>
      <c r="IPD48" s="3"/>
      <c r="IPE48" s="3"/>
      <c r="IPF48" s="3"/>
      <c r="IPG48" s="3"/>
      <c r="IPH48" s="3"/>
      <c r="IPI48" s="3"/>
      <c r="IPJ48" s="3"/>
      <c r="IPK48" s="3"/>
      <c r="IPL48" s="3"/>
      <c r="IPM48" s="3"/>
      <c r="IPN48" s="3"/>
      <c r="IPO48" s="3"/>
      <c r="IPP48" s="3"/>
      <c r="IPQ48" s="3"/>
      <c r="IPR48" s="3"/>
      <c r="IPS48" s="3"/>
      <c r="IPT48" s="3"/>
      <c r="IPU48" s="3"/>
      <c r="IPV48" s="3"/>
      <c r="IPW48" s="3"/>
      <c r="IPX48" s="3"/>
      <c r="IPY48" s="3"/>
      <c r="IPZ48" s="3"/>
      <c r="IQA48" s="3"/>
      <c r="IQB48" s="3"/>
      <c r="IQC48" s="3"/>
      <c r="IQD48" s="3"/>
      <c r="IQE48" s="3"/>
      <c r="IQF48" s="3"/>
      <c r="IQG48" s="3"/>
      <c r="IQH48" s="3"/>
      <c r="IQI48" s="3"/>
      <c r="IQJ48" s="3"/>
      <c r="IQK48" s="3"/>
      <c r="IQL48" s="3"/>
      <c r="IQM48" s="3"/>
      <c r="IQN48" s="3"/>
      <c r="IQO48" s="3"/>
      <c r="IQP48" s="3"/>
      <c r="IQQ48" s="3"/>
      <c r="IQR48" s="3"/>
      <c r="IQS48" s="3"/>
      <c r="IQT48" s="3"/>
      <c r="IQU48" s="3"/>
      <c r="IQV48" s="3"/>
      <c r="IQW48" s="3"/>
      <c r="IQX48" s="3"/>
      <c r="IQY48" s="3"/>
      <c r="IQZ48" s="3"/>
      <c r="IRA48" s="3"/>
      <c r="IRB48" s="3"/>
      <c r="IRC48" s="3"/>
      <c r="IRD48" s="3"/>
      <c r="IRE48" s="3"/>
      <c r="IRF48" s="3"/>
      <c r="IRG48" s="3"/>
      <c r="IRH48" s="3"/>
      <c r="IRI48" s="3"/>
      <c r="IRJ48" s="3"/>
      <c r="IRK48" s="3"/>
      <c r="IRL48" s="3"/>
      <c r="IRM48" s="3"/>
      <c r="IRN48" s="3"/>
      <c r="IRO48" s="3"/>
      <c r="IRP48" s="3"/>
      <c r="IRQ48" s="3"/>
      <c r="IRR48" s="3"/>
      <c r="IRS48" s="3"/>
      <c r="IRT48" s="3"/>
      <c r="IRU48" s="3"/>
      <c r="IRV48" s="3"/>
      <c r="IRW48" s="3"/>
      <c r="IRX48" s="3"/>
      <c r="IRY48" s="3"/>
      <c r="IRZ48" s="3"/>
      <c r="ISA48" s="3"/>
      <c r="ISB48" s="3"/>
      <c r="ISC48" s="3"/>
      <c r="ISD48" s="3"/>
      <c r="ISE48" s="3"/>
      <c r="ISF48" s="3"/>
      <c r="ISG48" s="3"/>
      <c r="ISH48" s="3"/>
      <c r="ISI48" s="3"/>
      <c r="ISJ48" s="3"/>
      <c r="ISK48" s="3"/>
      <c r="ISL48" s="3"/>
      <c r="ISM48" s="3"/>
      <c r="ISN48" s="3"/>
      <c r="ISO48" s="3"/>
      <c r="ISP48" s="3"/>
      <c r="ISQ48" s="3"/>
      <c r="ISR48" s="3"/>
      <c r="ISS48" s="3"/>
      <c r="IST48" s="3"/>
      <c r="ISU48" s="3"/>
      <c r="ISV48" s="3"/>
      <c r="ISW48" s="3"/>
      <c r="ISX48" s="3"/>
      <c r="ISY48" s="3"/>
      <c r="ISZ48" s="3"/>
      <c r="ITA48" s="3"/>
      <c r="ITB48" s="3"/>
      <c r="ITC48" s="3"/>
      <c r="ITD48" s="3"/>
      <c r="ITE48" s="3"/>
      <c r="ITF48" s="3"/>
      <c r="ITG48" s="3"/>
      <c r="ITH48" s="3"/>
      <c r="ITI48" s="3"/>
      <c r="ITJ48" s="3"/>
      <c r="ITK48" s="3"/>
      <c r="ITL48" s="3"/>
      <c r="ITM48" s="3"/>
      <c r="ITN48" s="3"/>
      <c r="ITO48" s="3"/>
      <c r="ITP48" s="3"/>
      <c r="ITQ48" s="3"/>
      <c r="ITR48" s="3"/>
      <c r="ITS48" s="3"/>
      <c r="ITT48" s="3"/>
      <c r="ITU48" s="3"/>
      <c r="ITV48" s="3"/>
      <c r="ITW48" s="3"/>
      <c r="ITX48" s="3"/>
      <c r="ITY48" s="3"/>
      <c r="ITZ48" s="3"/>
      <c r="IUA48" s="3"/>
      <c r="IUB48" s="3"/>
      <c r="IUC48" s="3"/>
      <c r="IUD48" s="3"/>
      <c r="IUE48" s="3"/>
      <c r="IUF48" s="3"/>
      <c r="IUG48" s="3"/>
      <c r="IUH48" s="3"/>
      <c r="IUI48" s="3"/>
      <c r="IUJ48" s="3"/>
      <c r="IUK48" s="3"/>
      <c r="IUL48" s="3"/>
      <c r="IUM48" s="3"/>
      <c r="IUN48" s="3"/>
      <c r="IUO48" s="3"/>
      <c r="IUP48" s="3"/>
      <c r="IUQ48" s="3"/>
      <c r="IUR48" s="3"/>
      <c r="IUS48" s="3"/>
      <c r="IUT48" s="3"/>
      <c r="IUU48" s="3"/>
      <c r="IUV48" s="3"/>
      <c r="IUW48" s="3"/>
      <c r="IUX48" s="3"/>
      <c r="IUY48" s="3"/>
      <c r="IUZ48" s="3"/>
      <c r="IVA48" s="3"/>
      <c r="IVB48" s="3"/>
      <c r="IVC48" s="3"/>
      <c r="IVD48" s="3"/>
      <c r="IVE48" s="3"/>
      <c r="IVF48" s="3"/>
      <c r="IVG48" s="3"/>
      <c r="IVH48" s="3"/>
      <c r="IVI48" s="3"/>
      <c r="IVJ48" s="3"/>
      <c r="IVK48" s="3"/>
      <c r="IVL48" s="3"/>
      <c r="IVM48" s="3"/>
      <c r="IVN48" s="3"/>
      <c r="IVO48" s="3"/>
      <c r="IVP48" s="3"/>
      <c r="IVQ48" s="3"/>
      <c r="IVR48" s="3"/>
      <c r="IVS48" s="3"/>
      <c r="IVT48" s="3"/>
      <c r="IVU48" s="3"/>
      <c r="IVV48" s="3"/>
      <c r="IVW48" s="3"/>
      <c r="IVX48" s="3"/>
      <c r="IVY48" s="3"/>
      <c r="IVZ48" s="3"/>
      <c r="IWA48" s="3"/>
      <c r="IWB48" s="3"/>
      <c r="IWC48" s="3"/>
      <c r="IWD48" s="3"/>
      <c r="IWE48" s="3"/>
      <c r="IWF48" s="3"/>
      <c r="IWG48" s="3"/>
      <c r="IWH48" s="3"/>
      <c r="IWI48" s="3"/>
      <c r="IWJ48" s="3"/>
      <c r="IWK48" s="3"/>
      <c r="IWL48" s="3"/>
      <c r="IWM48" s="3"/>
      <c r="IWN48" s="3"/>
      <c r="IWO48" s="3"/>
      <c r="IWP48" s="3"/>
      <c r="IWQ48" s="3"/>
      <c r="IWR48" s="3"/>
      <c r="IWS48" s="3"/>
      <c r="IWT48" s="3"/>
      <c r="IWU48" s="3"/>
      <c r="IWV48" s="3"/>
      <c r="IWW48" s="3"/>
      <c r="IWX48" s="3"/>
      <c r="IWY48" s="3"/>
      <c r="IWZ48" s="3"/>
      <c r="IXA48" s="3"/>
      <c r="IXB48" s="3"/>
      <c r="IXC48" s="3"/>
      <c r="IXD48" s="3"/>
      <c r="IXE48" s="3"/>
      <c r="IXF48" s="3"/>
      <c r="IXG48" s="3"/>
      <c r="IXH48" s="3"/>
      <c r="IXI48" s="3"/>
      <c r="IXJ48" s="3"/>
      <c r="IXK48" s="3"/>
      <c r="IXL48" s="3"/>
      <c r="IXM48" s="3"/>
      <c r="IXN48" s="3"/>
      <c r="IXO48" s="3"/>
      <c r="IXP48" s="3"/>
      <c r="IXQ48" s="3"/>
      <c r="IXR48" s="3"/>
      <c r="IXS48" s="3"/>
      <c r="IXT48" s="3"/>
      <c r="IXU48" s="3"/>
      <c r="IXV48" s="3"/>
      <c r="IXW48" s="3"/>
      <c r="IXX48" s="3"/>
      <c r="IXY48" s="3"/>
      <c r="IXZ48" s="3"/>
      <c r="IYA48" s="3"/>
      <c r="IYB48" s="3"/>
      <c r="IYC48" s="3"/>
      <c r="IYD48" s="3"/>
      <c r="IYE48" s="3"/>
      <c r="IYF48" s="3"/>
      <c r="IYG48" s="3"/>
      <c r="IYH48" s="3"/>
      <c r="IYI48" s="3"/>
      <c r="IYJ48" s="3"/>
      <c r="IYK48" s="3"/>
      <c r="IYL48" s="3"/>
      <c r="IYM48" s="3"/>
      <c r="IYN48" s="3"/>
      <c r="IYO48" s="3"/>
      <c r="IYP48" s="3"/>
      <c r="IYQ48" s="3"/>
      <c r="IYR48" s="3"/>
      <c r="IYS48" s="3"/>
      <c r="IYT48" s="3"/>
      <c r="IYU48" s="3"/>
      <c r="IYV48" s="3"/>
      <c r="IYW48" s="3"/>
      <c r="IYX48" s="3"/>
      <c r="IYY48" s="3"/>
      <c r="IYZ48" s="3"/>
      <c r="IZA48" s="3"/>
      <c r="IZB48" s="3"/>
      <c r="IZC48" s="3"/>
      <c r="IZD48" s="3"/>
      <c r="IZE48" s="3"/>
      <c r="IZF48" s="3"/>
      <c r="IZG48" s="3"/>
      <c r="IZH48" s="3"/>
      <c r="IZI48" s="3"/>
      <c r="IZJ48" s="3"/>
      <c r="IZK48" s="3"/>
      <c r="IZL48" s="3"/>
      <c r="IZM48" s="3"/>
      <c r="IZN48" s="3"/>
      <c r="IZO48" s="3"/>
      <c r="IZP48" s="3"/>
      <c r="IZQ48" s="3"/>
      <c r="IZR48" s="3"/>
      <c r="IZS48" s="3"/>
      <c r="IZT48" s="3"/>
      <c r="IZU48" s="3"/>
      <c r="IZV48" s="3"/>
      <c r="IZW48" s="3"/>
      <c r="IZX48" s="3"/>
      <c r="IZY48" s="3"/>
      <c r="IZZ48" s="3"/>
      <c r="JAA48" s="3"/>
      <c r="JAB48" s="3"/>
      <c r="JAC48" s="3"/>
      <c r="JAD48" s="3"/>
      <c r="JAE48" s="3"/>
      <c r="JAF48" s="3"/>
      <c r="JAG48" s="3"/>
      <c r="JAH48" s="3"/>
      <c r="JAI48" s="3"/>
      <c r="JAJ48" s="3"/>
      <c r="JAK48" s="3"/>
      <c r="JAL48" s="3"/>
      <c r="JAM48" s="3"/>
      <c r="JAN48" s="3"/>
      <c r="JAO48" s="3"/>
      <c r="JAP48" s="3"/>
      <c r="JAQ48" s="3"/>
      <c r="JAR48" s="3"/>
      <c r="JAS48" s="3"/>
      <c r="JAT48" s="3"/>
      <c r="JAU48" s="3"/>
      <c r="JAV48" s="3"/>
      <c r="JAW48" s="3"/>
      <c r="JAX48" s="3"/>
      <c r="JAY48" s="3"/>
      <c r="JAZ48" s="3"/>
      <c r="JBA48" s="3"/>
      <c r="JBB48" s="3"/>
      <c r="JBC48" s="3"/>
      <c r="JBD48" s="3"/>
      <c r="JBE48" s="3"/>
      <c r="JBF48" s="3"/>
      <c r="JBG48" s="3"/>
      <c r="JBH48" s="3"/>
      <c r="JBI48" s="3"/>
      <c r="JBJ48" s="3"/>
      <c r="JBK48" s="3"/>
      <c r="JBL48" s="3"/>
      <c r="JBM48" s="3"/>
      <c r="JBN48" s="3"/>
      <c r="JBO48" s="3"/>
      <c r="JBP48" s="3"/>
      <c r="JBQ48" s="3"/>
      <c r="JBR48" s="3"/>
      <c r="JBS48" s="3"/>
      <c r="JBT48" s="3"/>
      <c r="JBU48" s="3"/>
      <c r="JBV48" s="3"/>
      <c r="JBW48" s="3"/>
      <c r="JBX48" s="3"/>
      <c r="JBY48" s="3"/>
      <c r="JBZ48" s="3"/>
      <c r="JCA48" s="3"/>
      <c r="JCB48" s="3"/>
      <c r="JCC48" s="3"/>
      <c r="JCD48" s="3"/>
      <c r="JCE48" s="3"/>
      <c r="JCF48" s="3"/>
      <c r="JCG48" s="3"/>
      <c r="JCH48" s="3"/>
      <c r="JCI48" s="3"/>
      <c r="JCJ48" s="3"/>
      <c r="JCK48" s="3"/>
      <c r="JCL48" s="3"/>
      <c r="JCM48" s="3"/>
      <c r="JCN48" s="3"/>
      <c r="JCO48" s="3"/>
      <c r="JCP48" s="3"/>
      <c r="JCQ48" s="3"/>
      <c r="JCR48" s="3"/>
      <c r="JCS48" s="3"/>
      <c r="JCT48" s="3"/>
      <c r="JCU48" s="3"/>
      <c r="JCV48" s="3"/>
      <c r="JCW48" s="3"/>
      <c r="JCX48" s="3"/>
      <c r="JCY48" s="3"/>
      <c r="JCZ48" s="3"/>
      <c r="JDA48" s="3"/>
      <c r="JDB48" s="3"/>
      <c r="JDC48" s="3"/>
      <c r="JDD48" s="3"/>
      <c r="JDE48" s="3"/>
      <c r="JDF48" s="3"/>
      <c r="JDG48" s="3"/>
      <c r="JDH48" s="3"/>
      <c r="JDI48" s="3"/>
      <c r="JDJ48" s="3"/>
      <c r="JDK48" s="3"/>
      <c r="JDL48" s="3"/>
      <c r="JDM48" s="3"/>
      <c r="JDN48" s="3"/>
      <c r="JDO48" s="3"/>
      <c r="JDP48" s="3"/>
      <c r="JDQ48" s="3"/>
      <c r="JDR48" s="3"/>
      <c r="JDS48" s="3"/>
      <c r="JDT48" s="3"/>
      <c r="JDU48" s="3"/>
      <c r="JDV48" s="3"/>
      <c r="JDW48" s="3"/>
      <c r="JDX48" s="3"/>
      <c r="JDY48" s="3"/>
      <c r="JDZ48" s="3"/>
      <c r="JEA48" s="3"/>
      <c r="JEB48" s="3"/>
      <c r="JEC48" s="3"/>
      <c r="JED48" s="3"/>
      <c r="JEE48" s="3"/>
      <c r="JEF48" s="3"/>
      <c r="JEG48" s="3"/>
      <c r="JEH48" s="3"/>
      <c r="JEI48" s="3"/>
      <c r="JEJ48" s="3"/>
      <c r="JEK48" s="3"/>
      <c r="JEL48" s="3"/>
      <c r="JEM48" s="3"/>
      <c r="JEN48" s="3"/>
      <c r="JEO48" s="3"/>
      <c r="JEP48" s="3"/>
      <c r="JEQ48" s="3"/>
      <c r="JER48" s="3"/>
      <c r="JES48" s="3"/>
      <c r="JET48" s="3"/>
      <c r="JEU48" s="3"/>
      <c r="JEV48" s="3"/>
      <c r="JEW48" s="3"/>
      <c r="JEX48" s="3"/>
      <c r="JEY48" s="3"/>
      <c r="JEZ48" s="3"/>
      <c r="JFA48" s="3"/>
      <c r="JFB48" s="3"/>
      <c r="JFC48" s="3"/>
      <c r="JFD48" s="3"/>
      <c r="JFE48" s="3"/>
      <c r="JFF48" s="3"/>
      <c r="JFG48" s="3"/>
      <c r="JFH48" s="3"/>
      <c r="JFI48" s="3"/>
      <c r="JFJ48" s="3"/>
      <c r="JFK48" s="3"/>
      <c r="JFL48" s="3"/>
      <c r="JFM48" s="3"/>
      <c r="JFN48" s="3"/>
      <c r="JFO48" s="3"/>
      <c r="JFP48" s="3"/>
      <c r="JFQ48" s="3"/>
      <c r="JFR48" s="3"/>
      <c r="JFS48" s="3"/>
      <c r="JFT48" s="3"/>
      <c r="JFU48" s="3"/>
      <c r="JFV48" s="3"/>
      <c r="JFW48" s="3"/>
      <c r="JFX48" s="3"/>
      <c r="JFY48" s="3"/>
      <c r="JFZ48" s="3"/>
      <c r="JGA48" s="3"/>
      <c r="JGB48" s="3"/>
      <c r="JGC48" s="3"/>
      <c r="JGD48" s="3"/>
      <c r="JGE48" s="3"/>
      <c r="JGF48" s="3"/>
      <c r="JGG48" s="3"/>
      <c r="JGH48" s="3"/>
      <c r="JGI48" s="3"/>
      <c r="JGJ48" s="3"/>
      <c r="JGK48" s="3"/>
      <c r="JGL48" s="3"/>
      <c r="JGM48" s="3"/>
      <c r="JGN48" s="3"/>
      <c r="JGO48" s="3"/>
      <c r="JGP48" s="3"/>
      <c r="JGQ48" s="3"/>
      <c r="JGR48" s="3"/>
      <c r="JGS48" s="3"/>
      <c r="JGT48" s="3"/>
      <c r="JGU48" s="3"/>
      <c r="JGV48" s="3"/>
      <c r="JGW48" s="3"/>
      <c r="JGX48" s="3"/>
      <c r="JGY48" s="3"/>
      <c r="JGZ48" s="3"/>
      <c r="JHA48" s="3"/>
      <c r="JHB48" s="3"/>
      <c r="JHC48" s="3"/>
      <c r="JHD48" s="3"/>
      <c r="JHE48" s="3"/>
      <c r="JHF48" s="3"/>
      <c r="JHG48" s="3"/>
      <c r="JHH48" s="3"/>
      <c r="JHI48" s="3"/>
      <c r="JHJ48" s="3"/>
      <c r="JHK48" s="3"/>
      <c r="JHL48" s="3"/>
      <c r="JHM48" s="3"/>
      <c r="JHN48" s="3"/>
      <c r="JHO48" s="3"/>
      <c r="JHP48" s="3"/>
      <c r="JHQ48" s="3"/>
      <c r="JHR48" s="3"/>
      <c r="JHS48" s="3"/>
      <c r="JHT48" s="3"/>
      <c r="JHU48" s="3"/>
      <c r="JHV48" s="3"/>
      <c r="JHW48" s="3"/>
      <c r="JHX48" s="3"/>
      <c r="JHY48" s="3"/>
      <c r="JHZ48" s="3"/>
      <c r="JIA48" s="3"/>
      <c r="JIB48" s="3"/>
      <c r="JIC48" s="3"/>
      <c r="JID48" s="3"/>
      <c r="JIE48" s="3"/>
      <c r="JIF48" s="3"/>
      <c r="JIG48" s="3"/>
      <c r="JIH48" s="3"/>
      <c r="JII48" s="3"/>
      <c r="JIJ48" s="3"/>
      <c r="JIK48" s="3"/>
      <c r="JIL48" s="3"/>
      <c r="JIM48" s="3"/>
      <c r="JIN48" s="3"/>
      <c r="JIO48" s="3"/>
      <c r="JIP48" s="3"/>
      <c r="JIQ48" s="3"/>
      <c r="JIR48" s="3"/>
      <c r="JIS48" s="3"/>
      <c r="JIT48" s="3"/>
      <c r="JIU48" s="3"/>
      <c r="JIV48" s="3"/>
      <c r="JIW48" s="3"/>
      <c r="JIX48" s="3"/>
      <c r="JIY48" s="3"/>
      <c r="JIZ48" s="3"/>
      <c r="JJA48" s="3"/>
      <c r="JJB48" s="3"/>
      <c r="JJC48" s="3"/>
      <c r="JJD48" s="3"/>
      <c r="JJE48" s="3"/>
      <c r="JJF48" s="3"/>
      <c r="JJG48" s="3"/>
      <c r="JJH48" s="3"/>
      <c r="JJI48" s="3"/>
      <c r="JJJ48" s="3"/>
      <c r="JJK48" s="3"/>
      <c r="JJL48" s="3"/>
      <c r="JJM48" s="3"/>
      <c r="JJN48" s="3"/>
      <c r="JJO48" s="3"/>
      <c r="JJP48" s="3"/>
      <c r="JJQ48" s="3"/>
      <c r="JJR48" s="3"/>
      <c r="JJS48" s="3"/>
      <c r="JJT48" s="3"/>
      <c r="JJU48" s="3"/>
      <c r="JJV48" s="3"/>
      <c r="JJW48" s="3"/>
      <c r="JJX48" s="3"/>
      <c r="JJY48" s="3"/>
      <c r="JJZ48" s="3"/>
      <c r="JKA48" s="3"/>
      <c r="JKB48" s="3"/>
      <c r="JKC48" s="3"/>
      <c r="JKD48" s="3"/>
      <c r="JKE48" s="3"/>
      <c r="JKF48" s="3"/>
      <c r="JKG48" s="3"/>
      <c r="JKH48" s="3"/>
      <c r="JKI48" s="3"/>
      <c r="JKJ48" s="3"/>
      <c r="JKK48" s="3"/>
      <c r="JKL48" s="3"/>
      <c r="JKM48" s="3"/>
      <c r="JKN48" s="3"/>
      <c r="JKO48" s="3"/>
      <c r="JKP48" s="3"/>
      <c r="JKQ48" s="3"/>
      <c r="JKR48" s="3"/>
      <c r="JKS48" s="3"/>
      <c r="JKT48" s="3"/>
      <c r="JKU48" s="3"/>
      <c r="JKV48" s="3"/>
      <c r="JKW48" s="3"/>
      <c r="JKX48" s="3"/>
      <c r="JKY48" s="3"/>
      <c r="JKZ48" s="3"/>
      <c r="JLA48" s="3"/>
      <c r="JLB48" s="3"/>
      <c r="JLC48" s="3"/>
      <c r="JLD48" s="3"/>
      <c r="JLE48" s="3"/>
      <c r="JLF48" s="3"/>
      <c r="JLG48" s="3"/>
      <c r="JLH48" s="3"/>
      <c r="JLI48" s="3"/>
      <c r="JLJ48" s="3"/>
      <c r="JLK48" s="3"/>
      <c r="JLL48" s="3"/>
      <c r="JLM48" s="3"/>
      <c r="JLN48" s="3"/>
      <c r="JLO48" s="3"/>
      <c r="JLP48" s="3"/>
      <c r="JLQ48" s="3"/>
      <c r="JLR48" s="3"/>
      <c r="JLS48" s="3"/>
      <c r="JLT48" s="3"/>
      <c r="JLU48" s="3"/>
      <c r="JLV48" s="3"/>
      <c r="JLW48" s="3"/>
      <c r="JLX48" s="3"/>
      <c r="JLY48" s="3"/>
      <c r="JLZ48" s="3"/>
      <c r="JMA48" s="3"/>
      <c r="JMB48" s="3"/>
      <c r="JMC48" s="3"/>
      <c r="JMD48" s="3"/>
      <c r="JME48" s="3"/>
      <c r="JMF48" s="3"/>
      <c r="JMG48" s="3"/>
      <c r="JMH48" s="3"/>
      <c r="JMI48" s="3"/>
      <c r="JMJ48" s="3"/>
      <c r="JMK48" s="3"/>
      <c r="JML48" s="3"/>
      <c r="JMM48" s="3"/>
      <c r="JMN48" s="3"/>
      <c r="JMO48" s="3"/>
      <c r="JMP48" s="3"/>
      <c r="JMQ48" s="3"/>
      <c r="JMR48" s="3"/>
      <c r="JMS48" s="3"/>
      <c r="JMT48" s="3"/>
      <c r="JMU48" s="3"/>
      <c r="JMV48" s="3"/>
      <c r="JMW48" s="3"/>
      <c r="JMX48" s="3"/>
      <c r="JMY48" s="3"/>
      <c r="JMZ48" s="3"/>
      <c r="JNA48" s="3"/>
      <c r="JNB48" s="3"/>
      <c r="JNC48" s="3"/>
      <c r="JND48" s="3"/>
      <c r="JNE48" s="3"/>
      <c r="JNF48" s="3"/>
      <c r="JNG48" s="3"/>
      <c r="JNH48" s="3"/>
      <c r="JNI48" s="3"/>
      <c r="JNJ48" s="3"/>
      <c r="JNK48" s="3"/>
      <c r="JNL48" s="3"/>
      <c r="JNM48" s="3"/>
      <c r="JNN48" s="3"/>
      <c r="JNO48" s="3"/>
      <c r="JNP48" s="3"/>
      <c r="JNQ48" s="3"/>
      <c r="JNR48" s="3"/>
      <c r="JNS48" s="3"/>
      <c r="JNT48" s="3"/>
      <c r="JNU48" s="3"/>
      <c r="JNV48" s="3"/>
      <c r="JNW48" s="3"/>
      <c r="JNX48" s="3"/>
      <c r="JNY48" s="3"/>
      <c r="JNZ48" s="3"/>
      <c r="JOA48" s="3"/>
      <c r="JOB48" s="3"/>
      <c r="JOC48" s="3"/>
      <c r="JOD48" s="3"/>
      <c r="JOE48" s="3"/>
      <c r="JOF48" s="3"/>
      <c r="JOG48" s="3"/>
      <c r="JOH48" s="3"/>
      <c r="JOI48" s="3"/>
      <c r="JOJ48" s="3"/>
      <c r="JOK48" s="3"/>
      <c r="JOL48" s="3"/>
      <c r="JOM48" s="3"/>
      <c r="JON48" s="3"/>
      <c r="JOO48" s="3"/>
      <c r="JOP48" s="3"/>
      <c r="JOQ48" s="3"/>
      <c r="JOR48" s="3"/>
      <c r="JOS48" s="3"/>
      <c r="JOT48" s="3"/>
      <c r="JOU48" s="3"/>
      <c r="JOV48" s="3"/>
      <c r="JOW48" s="3"/>
      <c r="JOX48" s="3"/>
      <c r="JOY48" s="3"/>
      <c r="JOZ48" s="3"/>
      <c r="JPA48" s="3"/>
      <c r="JPB48" s="3"/>
      <c r="JPC48" s="3"/>
      <c r="JPD48" s="3"/>
      <c r="JPE48" s="3"/>
      <c r="JPF48" s="3"/>
      <c r="JPG48" s="3"/>
      <c r="JPH48" s="3"/>
      <c r="JPI48" s="3"/>
      <c r="JPJ48" s="3"/>
      <c r="JPK48" s="3"/>
      <c r="JPL48" s="3"/>
      <c r="JPM48" s="3"/>
      <c r="JPN48" s="3"/>
      <c r="JPO48" s="3"/>
      <c r="JPP48" s="3"/>
      <c r="JPQ48" s="3"/>
      <c r="JPR48" s="3"/>
      <c r="JPS48" s="3"/>
      <c r="JPT48" s="3"/>
      <c r="JPU48" s="3"/>
      <c r="JPV48" s="3"/>
      <c r="JPW48" s="3"/>
      <c r="JPX48" s="3"/>
      <c r="JPY48" s="3"/>
      <c r="JPZ48" s="3"/>
      <c r="JQA48" s="3"/>
      <c r="JQB48" s="3"/>
      <c r="JQC48" s="3"/>
      <c r="JQD48" s="3"/>
      <c r="JQE48" s="3"/>
      <c r="JQF48" s="3"/>
      <c r="JQG48" s="3"/>
      <c r="JQH48" s="3"/>
      <c r="JQI48" s="3"/>
      <c r="JQJ48" s="3"/>
      <c r="JQK48" s="3"/>
      <c r="JQL48" s="3"/>
      <c r="JQM48" s="3"/>
      <c r="JQN48" s="3"/>
      <c r="JQO48" s="3"/>
      <c r="JQP48" s="3"/>
      <c r="JQQ48" s="3"/>
      <c r="JQR48" s="3"/>
      <c r="JQS48" s="3"/>
      <c r="JQT48" s="3"/>
      <c r="JQU48" s="3"/>
      <c r="JQV48" s="3"/>
      <c r="JQW48" s="3"/>
      <c r="JQX48" s="3"/>
      <c r="JQY48" s="3"/>
      <c r="JQZ48" s="3"/>
      <c r="JRA48" s="3"/>
      <c r="JRB48" s="3"/>
      <c r="JRC48" s="3"/>
      <c r="JRD48" s="3"/>
      <c r="JRE48" s="3"/>
      <c r="JRF48" s="3"/>
      <c r="JRG48" s="3"/>
      <c r="JRH48" s="3"/>
      <c r="JRI48" s="3"/>
      <c r="JRJ48" s="3"/>
      <c r="JRK48" s="3"/>
      <c r="JRL48" s="3"/>
      <c r="JRM48" s="3"/>
      <c r="JRN48" s="3"/>
      <c r="JRO48" s="3"/>
      <c r="JRP48" s="3"/>
      <c r="JRQ48" s="3"/>
      <c r="JRR48" s="3"/>
      <c r="JRS48" s="3"/>
      <c r="JRT48" s="3"/>
      <c r="JRU48" s="3"/>
      <c r="JRV48" s="3"/>
      <c r="JRW48" s="3"/>
      <c r="JRX48" s="3"/>
      <c r="JRY48" s="3"/>
      <c r="JRZ48" s="3"/>
      <c r="JSA48" s="3"/>
      <c r="JSB48" s="3"/>
      <c r="JSC48" s="3"/>
      <c r="JSD48" s="3"/>
      <c r="JSE48" s="3"/>
      <c r="JSF48" s="3"/>
      <c r="JSG48" s="3"/>
      <c r="JSH48" s="3"/>
      <c r="JSI48" s="3"/>
      <c r="JSJ48" s="3"/>
      <c r="JSK48" s="3"/>
      <c r="JSL48" s="3"/>
      <c r="JSM48" s="3"/>
      <c r="JSN48" s="3"/>
      <c r="JSO48" s="3"/>
      <c r="JSP48" s="3"/>
      <c r="JSQ48" s="3"/>
      <c r="JSR48" s="3"/>
      <c r="JSS48" s="3"/>
      <c r="JST48" s="3"/>
      <c r="JSU48" s="3"/>
      <c r="JSV48" s="3"/>
      <c r="JSW48" s="3"/>
      <c r="JSX48" s="3"/>
      <c r="JSY48" s="3"/>
      <c r="JSZ48" s="3"/>
      <c r="JTA48" s="3"/>
      <c r="JTB48" s="3"/>
      <c r="JTC48" s="3"/>
      <c r="JTD48" s="3"/>
      <c r="JTE48" s="3"/>
      <c r="JTF48" s="3"/>
      <c r="JTG48" s="3"/>
      <c r="JTH48" s="3"/>
      <c r="JTI48" s="3"/>
      <c r="JTJ48" s="3"/>
      <c r="JTK48" s="3"/>
      <c r="JTL48" s="3"/>
      <c r="JTM48" s="3"/>
      <c r="JTN48" s="3"/>
      <c r="JTO48" s="3"/>
      <c r="JTP48" s="3"/>
      <c r="JTQ48" s="3"/>
      <c r="JTR48" s="3"/>
      <c r="JTS48" s="3"/>
      <c r="JTT48" s="3"/>
      <c r="JTU48" s="3"/>
      <c r="JTV48" s="3"/>
      <c r="JTW48" s="3"/>
      <c r="JTX48" s="3"/>
      <c r="JTY48" s="3"/>
      <c r="JTZ48" s="3"/>
      <c r="JUA48" s="3"/>
      <c r="JUB48" s="3"/>
      <c r="JUC48" s="3"/>
      <c r="JUD48" s="3"/>
      <c r="JUE48" s="3"/>
      <c r="JUF48" s="3"/>
      <c r="JUG48" s="3"/>
      <c r="JUH48" s="3"/>
      <c r="JUI48" s="3"/>
      <c r="JUJ48" s="3"/>
      <c r="JUK48" s="3"/>
      <c r="JUL48" s="3"/>
      <c r="JUM48" s="3"/>
      <c r="JUN48" s="3"/>
      <c r="JUO48" s="3"/>
      <c r="JUP48" s="3"/>
      <c r="JUQ48" s="3"/>
      <c r="JUR48" s="3"/>
      <c r="JUS48" s="3"/>
      <c r="JUT48" s="3"/>
      <c r="JUU48" s="3"/>
      <c r="JUV48" s="3"/>
      <c r="JUW48" s="3"/>
      <c r="JUX48" s="3"/>
      <c r="JUY48" s="3"/>
      <c r="JUZ48" s="3"/>
      <c r="JVA48" s="3"/>
      <c r="JVB48" s="3"/>
      <c r="JVC48" s="3"/>
      <c r="JVD48" s="3"/>
      <c r="JVE48" s="3"/>
      <c r="JVF48" s="3"/>
      <c r="JVG48" s="3"/>
      <c r="JVH48" s="3"/>
      <c r="JVI48" s="3"/>
      <c r="JVJ48" s="3"/>
      <c r="JVK48" s="3"/>
      <c r="JVL48" s="3"/>
      <c r="JVM48" s="3"/>
      <c r="JVN48" s="3"/>
      <c r="JVO48" s="3"/>
      <c r="JVP48" s="3"/>
      <c r="JVQ48" s="3"/>
      <c r="JVR48" s="3"/>
      <c r="JVS48" s="3"/>
      <c r="JVT48" s="3"/>
      <c r="JVU48" s="3"/>
      <c r="JVV48" s="3"/>
      <c r="JVW48" s="3"/>
      <c r="JVX48" s="3"/>
      <c r="JVY48" s="3"/>
      <c r="JVZ48" s="3"/>
      <c r="JWA48" s="3"/>
      <c r="JWB48" s="3"/>
      <c r="JWC48" s="3"/>
      <c r="JWD48" s="3"/>
      <c r="JWE48" s="3"/>
      <c r="JWF48" s="3"/>
      <c r="JWG48" s="3"/>
      <c r="JWH48" s="3"/>
      <c r="JWI48" s="3"/>
      <c r="JWJ48" s="3"/>
      <c r="JWK48" s="3"/>
      <c r="JWL48" s="3"/>
      <c r="JWM48" s="3"/>
      <c r="JWN48" s="3"/>
      <c r="JWO48" s="3"/>
      <c r="JWP48" s="3"/>
      <c r="JWQ48" s="3"/>
      <c r="JWR48" s="3"/>
      <c r="JWS48" s="3"/>
      <c r="JWT48" s="3"/>
      <c r="JWU48" s="3"/>
      <c r="JWV48" s="3"/>
      <c r="JWW48" s="3"/>
      <c r="JWX48" s="3"/>
      <c r="JWY48" s="3"/>
      <c r="JWZ48" s="3"/>
      <c r="JXA48" s="3"/>
      <c r="JXB48" s="3"/>
      <c r="JXC48" s="3"/>
      <c r="JXD48" s="3"/>
      <c r="JXE48" s="3"/>
      <c r="JXF48" s="3"/>
      <c r="JXG48" s="3"/>
      <c r="JXH48" s="3"/>
      <c r="JXI48" s="3"/>
      <c r="JXJ48" s="3"/>
      <c r="JXK48" s="3"/>
      <c r="JXL48" s="3"/>
      <c r="JXM48" s="3"/>
      <c r="JXN48" s="3"/>
      <c r="JXO48" s="3"/>
      <c r="JXP48" s="3"/>
      <c r="JXQ48" s="3"/>
      <c r="JXR48" s="3"/>
      <c r="JXS48" s="3"/>
      <c r="JXT48" s="3"/>
      <c r="JXU48" s="3"/>
      <c r="JXV48" s="3"/>
      <c r="JXW48" s="3"/>
      <c r="JXX48" s="3"/>
      <c r="JXY48" s="3"/>
      <c r="JXZ48" s="3"/>
      <c r="JYA48" s="3"/>
      <c r="JYB48" s="3"/>
      <c r="JYC48" s="3"/>
      <c r="JYD48" s="3"/>
      <c r="JYE48" s="3"/>
      <c r="JYF48" s="3"/>
      <c r="JYG48" s="3"/>
      <c r="JYH48" s="3"/>
      <c r="JYI48" s="3"/>
      <c r="JYJ48" s="3"/>
      <c r="JYK48" s="3"/>
      <c r="JYL48" s="3"/>
      <c r="JYM48" s="3"/>
      <c r="JYN48" s="3"/>
      <c r="JYO48" s="3"/>
      <c r="JYP48" s="3"/>
      <c r="JYQ48" s="3"/>
      <c r="JYR48" s="3"/>
      <c r="JYS48" s="3"/>
      <c r="JYT48" s="3"/>
      <c r="JYU48" s="3"/>
      <c r="JYV48" s="3"/>
      <c r="JYW48" s="3"/>
      <c r="JYX48" s="3"/>
      <c r="JYY48" s="3"/>
      <c r="JYZ48" s="3"/>
      <c r="JZA48" s="3"/>
      <c r="JZB48" s="3"/>
      <c r="JZC48" s="3"/>
      <c r="JZD48" s="3"/>
      <c r="JZE48" s="3"/>
      <c r="JZF48" s="3"/>
      <c r="JZG48" s="3"/>
      <c r="JZH48" s="3"/>
      <c r="JZI48" s="3"/>
      <c r="JZJ48" s="3"/>
      <c r="JZK48" s="3"/>
      <c r="JZL48" s="3"/>
      <c r="JZM48" s="3"/>
      <c r="JZN48" s="3"/>
      <c r="JZO48" s="3"/>
      <c r="JZP48" s="3"/>
      <c r="JZQ48" s="3"/>
      <c r="JZR48" s="3"/>
      <c r="JZS48" s="3"/>
      <c r="JZT48" s="3"/>
      <c r="JZU48" s="3"/>
      <c r="JZV48" s="3"/>
      <c r="JZW48" s="3"/>
      <c r="JZX48" s="3"/>
      <c r="JZY48" s="3"/>
      <c r="JZZ48" s="3"/>
      <c r="KAA48" s="3"/>
      <c r="KAB48" s="3"/>
      <c r="KAC48" s="3"/>
      <c r="KAD48" s="3"/>
      <c r="KAE48" s="3"/>
      <c r="KAF48" s="3"/>
      <c r="KAG48" s="3"/>
      <c r="KAH48" s="3"/>
      <c r="KAI48" s="3"/>
      <c r="KAJ48" s="3"/>
      <c r="KAK48" s="3"/>
      <c r="KAL48" s="3"/>
      <c r="KAM48" s="3"/>
      <c r="KAN48" s="3"/>
      <c r="KAO48" s="3"/>
      <c r="KAP48" s="3"/>
      <c r="KAQ48" s="3"/>
      <c r="KAR48" s="3"/>
      <c r="KAS48" s="3"/>
      <c r="KAT48" s="3"/>
      <c r="KAU48" s="3"/>
      <c r="KAV48" s="3"/>
      <c r="KAW48" s="3"/>
      <c r="KAX48" s="3"/>
      <c r="KAY48" s="3"/>
      <c r="KAZ48" s="3"/>
      <c r="KBA48" s="3"/>
      <c r="KBB48" s="3"/>
      <c r="KBC48" s="3"/>
      <c r="KBD48" s="3"/>
      <c r="KBE48" s="3"/>
      <c r="KBF48" s="3"/>
      <c r="KBG48" s="3"/>
      <c r="KBH48" s="3"/>
      <c r="KBI48" s="3"/>
      <c r="KBJ48" s="3"/>
      <c r="KBK48" s="3"/>
      <c r="KBL48" s="3"/>
      <c r="KBM48" s="3"/>
      <c r="KBN48" s="3"/>
      <c r="KBO48" s="3"/>
      <c r="KBP48" s="3"/>
      <c r="KBQ48" s="3"/>
      <c r="KBR48" s="3"/>
      <c r="KBS48" s="3"/>
      <c r="KBT48" s="3"/>
      <c r="KBU48" s="3"/>
      <c r="KBV48" s="3"/>
      <c r="KBW48" s="3"/>
      <c r="KBX48" s="3"/>
      <c r="KBY48" s="3"/>
      <c r="KBZ48" s="3"/>
      <c r="KCA48" s="3"/>
      <c r="KCB48" s="3"/>
      <c r="KCC48" s="3"/>
      <c r="KCD48" s="3"/>
      <c r="KCE48" s="3"/>
      <c r="KCF48" s="3"/>
      <c r="KCG48" s="3"/>
      <c r="KCH48" s="3"/>
      <c r="KCI48" s="3"/>
      <c r="KCJ48" s="3"/>
      <c r="KCK48" s="3"/>
      <c r="KCL48" s="3"/>
      <c r="KCM48" s="3"/>
      <c r="KCN48" s="3"/>
      <c r="KCO48" s="3"/>
      <c r="KCP48" s="3"/>
      <c r="KCQ48" s="3"/>
      <c r="KCR48" s="3"/>
      <c r="KCS48" s="3"/>
      <c r="KCT48" s="3"/>
      <c r="KCU48" s="3"/>
      <c r="KCV48" s="3"/>
      <c r="KCW48" s="3"/>
      <c r="KCX48" s="3"/>
      <c r="KCY48" s="3"/>
      <c r="KCZ48" s="3"/>
      <c r="KDA48" s="3"/>
      <c r="KDB48" s="3"/>
      <c r="KDC48" s="3"/>
      <c r="KDD48" s="3"/>
      <c r="KDE48" s="3"/>
      <c r="KDF48" s="3"/>
      <c r="KDG48" s="3"/>
      <c r="KDH48" s="3"/>
      <c r="KDI48" s="3"/>
      <c r="KDJ48" s="3"/>
      <c r="KDK48" s="3"/>
      <c r="KDL48" s="3"/>
      <c r="KDM48" s="3"/>
      <c r="KDN48" s="3"/>
      <c r="KDO48" s="3"/>
      <c r="KDP48" s="3"/>
      <c r="KDQ48" s="3"/>
      <c r="KDR48" s="3"/>
      <c r="KDS48" s="3"/>
      <c r="KDT48" s="3"/>
      <c r="KDU48" s="3"/>
      <c r="KDV48" s="3"/>
      <c r="KDW48" s="3"/>
      <c r="KDX48" s="3"/>
      <c r="KDY48" s="3"/>
      <c r="KDZ48" s="3"/>
      <c r="KEA48" s="3"/>
      <c r="KEB48" s="3"/>
      <c r="KEC48" s="3"/>
      <c r="KED48" s="3"/>
      <c r="KEE48" s="3"/>
      <c r="KEF48" s="3"/>
      <c r="KEG48" s="3"/>
      <c r="KEH48" s="3"/>
      <c r="KEI48" s="3"/>
      <c r="KEJ48" s="3"/>
      <c r="KEK48" s="3"/>
      <c r="KEL48" s="3"/>
      <c r="KEM48" s="3"/>
      <c r="KEN48" s="3"/>
      <c r="KEO48" s="3"/>
      <c r="KEP48" s="3"/>
      <c r="KEQ48" s="3"/>
      <c r="KER48" s="3"/>
      <c r="KES48" s="3"/>
      <c r="KET48" s="3"/>
      <c r="KEU48" s="3"/>
      <c r="KEV48" s="3"/>
      <c r="KEW48" s="3"/>
      <c r="KEX48" s="3"/>
      <c r="KEY48" s="3"/>
      <c r="KEZ48" s="3"/>
      <c r="KFA48" s="3"/>
      <c r="KFB48" s="3"/>
      <c r="KFC48" s="3"/>
      <c r="KFD48" s="3"/>
      <c r="KFE48" s="3"/>
      <c r="KFF48" s="3"/>
      <c r="KFG48" s="3"/>
      <c r="KFH48" s="3"/>
      <c r="KFI48" s="3"/>
      <c r="KFJ48" s="3"/>
      <c r="KFK48" s="3"/>
      <c r="KFL48" s="3"/>
      <c r="KFM48" s="3"/>
      <c r="KFN48" s="3"/>
      <c r="KFO48" s="3"/>
      <c r="KFP48" s="3"/>
      <c r="KFQ48" s="3"/>
      <c r="KFR48" s="3"/>
      <c r="KFS48" s="3"/>
      <c r="KFT48" s="3"/>
      <c r="KFU48" s="3"/>
      <c r="KFV48" s="3"/>
      <c r="KFW48" s="3"/>
      <c r="KFX48" s="3"/>
      <c r="KFY48" s="3"/>
      <c r="KFZ48" s="3"/>
      <c r="KGA48" s="3"/>
      <c r="KGB48" s="3"/>
      <c r="KGC48" s="3"/>
      <c r="KGD48" s="3"/>
      <c r="KGE48" s="3"/>
      <c r="KGF48" s="3"/>
      <c r="KGG48" s="3"/>
      <c r="KGH48" s="3"/>
      <c r="KGI48" s="3"/>
      <c r="KGJ48" s="3"/>
      <c r="KGK48" s="3"/>
      <c r="KGL48" s="3"/>
      <c r="KGM48" s="3"/>
      <c r="KGN48" s="3"/>
      <c r="KGO48" s="3"/>
      <c r="KGP48" s="3"/>
      <c r="KGQ48" s="3"/>
      <c r="KGR48" s="3"/>
      <c r="KGS48" s="3"/>
      <c r="KGT48" s="3"/>
      <c r="KGU48" s="3"/>
      <c r="KGV48" s="3"/>
      <c r="KGW48" s="3"/>
      <c r="KGX48" s="3"/>
      <c r="KGY48" s="3"/>
      <c r="KGZ48" s="3"/>
      <c r="KHA48" s="3"/>
      <c r="KHB48" s="3"/>
      <c r="KHC48" s="3"/>
      <c r="KHD48" s="3"/>
      <c r="KHE48" s="3"/>
      <c r="KHF48" s="3"/>
      <c r="KHG48" s="3"/>
      <c r="KHH48" s="3"/>
      <c r="KHI48" s="3"/>
      <c r="KHJ48" s="3"/>
      <c r="KHK48" s="3"/>
      <c r="KHL48" s="3"/>
      <c r="KHM48" s="3"/>
      <c r="KHN48" s="3"/>
      <c r="KHO48" s="3"/>
      <c r="KHP48" s="3"/>
      <c r="KHQ48" s="3"/>
      <c r="KHR48" s="3"/>
      <c r="KHS48" s="3"/>
      <c r="KHT48" s="3"/>
      <c r="KHU48" s="3"/>
      <c r="KHV48" s="3"/>
      <c r="KHW48" s="3"/>
      <c r="KHX48" s="3"/>
      <c r="KHY48" s="3"/>
      <c r="KHZ48" s="3"/>
      <c r="KIA48" s="3"/>
      <c r="KIB48" s="3"/>
      <c r="KIC48" s="3"/>
      <c r="KID48" s="3"/>
      <c r="KIE48" s="3"/>
      <c r="KIF48" s="3"/>
      <c r="KIG48" s="3"/>
      <c r="KIH48" s="3"/>
      <c r="KII48" s="3"/>
      <c r="KIJ48" s="3"/>
      <c r="KIK48" s="3"/>
      <c r="KIL48" s="3"/>
      <c r="KIM48" s="3"/>
      <c r="KIN48" s="3"/>
      <c r="KIO48" s="3"/>
      <c r="KIP48" s="3"/>
      <c r="KIQ48" s="3"/>
      <c r="KIR48" s="3"/>
      <c r="KIS48" s="3"/>
      <c r="KIT48" s="3"/>
      <c r="KIU48" s="3"/>
      <c r="KIV48" s="3"/>
      <c r="KIW48" s="3"/>
      <c r="KIX48" s="3"/>
      <c r="KIY48" s="3"/>
      <c r="KIZ48" s="3"/>
      <c r="KJA48" s="3"/>
      <c r="KJB48" s="3"/>
      <c r="KJC48" s="3"/>
      <c r="KJD48" s="3"/>
      <c r="KJE48" s="3"/>
      <c r="KJF48" s="3"/>
      <c r="KJG48" s="3"/>
      <c r="KJH48" s="3"/>
      <c r="KJI48" s="3"/>
      <c r="KJJ48" s="3"/>
      <c r="KJK48" s="3"/>
      <c r="KJL48" s="3"/>
      <c r="KJM48" s="3"/>
      <c r="KJN48" s="3"/>
      <c r="KJO48" s="3"/>
      <c r="KJP48" s="3"/>
      <c r="KJQ48" s="3"/>
      <c r="KJR48" s="3"/>
      <c r="KJS48" s="3"/>
      <c r="KJT48" s="3"/>
      <c r="KJU48" s="3"/>
      <c r="KJV48" s="3"/>
      <c r="KJW48" s="3"/>
      <c r="KJX48" s="3"/>
      <c r="KJY48" s="3"/>
      <c r="KJZ48" s="3"/>
      <c r="KKA48" s="3"/>
      <c r="KKB48" s="3"/>
      <c r="KKC48" s="3"/>
      <c r="KKD48" s="3"/>
      <c r="KKE48" s="3"/>
      <c r="KKF48" s="3"/>
      <c r="KKG48" s="3"/>
      <c r="KKH48" s="3"/>
      <c r="KKI48" s="3"/>
      <c r="KKJ48" s="3"/>
      <c r="KKK48" s="3"/>
      <c r="KKL48" s="3"/>
      <c r="KKM48" s="3"/>
      <c r="KKN48" s="3"/>
      <c r="KKO48" s="3"/>
      <c r="KKP48" s="3"/>
      <c r="KKQ48" s="3"/>
      <c r="KKR48" s="3"/>
      <c r="KKS48" s="3"/>
      <c r="KKT48" s="3"/>
      <c r="KKU48" s="3"/>
      <c r="KKV48" s="3"/>
      <c r="KKW48" s="3"/>
      <c r="KKX48" s="3"/>
      <c r="KKY48" s="3"/>
      <c r="KKZ48" s="3"/>
      <c r="KLA48" s="3"/>
      <c r="KLB48" s="3"/>
      <c r="KLC48" s="3"/>
      <c r="KLD48" s="3"/>
      <c r="KLE48" s="3"/>
      <c r="KLF48" s="3"/>
      <c r="KLG48" s="3"/>
      <c r="KLH48" s="3"/>
      <c r="KLI48" s="3"/>
      <c r="KLJ48" s="3"/>
      <c r="KLK48" s="3"/>
      <c r="KLL48" s="3"/>
      <c r="KLM48" s="3"/>
      <c r="KLN48" s="3"/>
      <c r="KLO48" s="3"/>
      <c r="KLP48" s="3"/>
      <c r="KLQ48" s="3"/>
      <c r="KLR48" s="3"/>
      <c r="KLS48" s="3"/>
      <c r="KLT48" s="3"/>
      <c r="KLU48" s="3"/>
      <c r="KLV48" s="3"/>
      <c r="KLW48" s="3"/>
      <c r="KLX48" s="3"/>
      <c r="KLY48" s="3"/>
      <c r="KLZ48" s="3"/>
      <c r="KMA48" s="3"/>
      <c r="KMB48" s="3"/>
      <c r="KMC48" s="3"/>
      <c r="KMD48" s="3"/>
      <c r="KME48" s="3"/>
      <c r="KMF48" s="3"/>
      <c r="KMG48" s="3"/>
      <c r="KMH48" s="3"/>
      <c r="KMI48" s="3"/>
      <c r="KMJ48" s="3"/>
      <c r="KMK48" s="3"/>
      <c r="KML48" s="3"/>
      <c r="KMM48" s="3"/>
      <c r="KMN48" s="3"/>
      <c r="KMO48" s="3"/>
      <c r="KMP48" s="3"/>
      <c r="KMQ48" s="3"/>
      <c r="KMR48" s="3"/>
      <c r="KMS48" s="3"/>
      <c r="KMT48" s="3"/>
      <c r="KMU48" s="3"/>
      <c r="KMV48" s="3"/>
      <c r="KMW48" s="3"/>
      <c r="KMX48" s="3"/>
      <c r="KMY48" s="3"/>
      <c r="KMZ48" s="3"/>
      <c r="KNA48" s="3"/>
      <c r="KNB48" s="3"/>
      <c r="KNC48" s="3"/>
      <c r="KND48" s="3"/>
      <c r="KNE48" s="3"/>
      <c r="KNF48" s="3"/>
      <c r="KNG48" s="3"/>
      <c r="KNH48" s="3"/>
      <c r="KNI48" s="3"/>
      <c r="KNJ48" s="3"/>
      <c r="KNK48" s="3"/>
      <c r="KNL48" s="3"/>
      <c r="KNM48" s="3"/>
      <c r="KNN48" s="3"/>
      <c r="KNO48" s="3"/>
      <c r="KNP48" s="3"/>
      <c r="KNQ48" s="3"/>
      <c r="KNR48" s="3"/>
      <c r="KNS48" s="3"/>
      <c r="KNT48" s="3"/>
      <c r="KNU48" s="3"/>
      <c r="KNV48" s="3"/>
      <c r="KNW48" s="3"/>
      <c r="KNX48" s="3"/>
      <c r="KNY48" s="3"/>
      <c r="KNZ48" s="3"/>
      <c r="KOA48" s="3"/>
      <c r="KOB48" s="3"/>
      <c r="KOC48" s="3"/>
      <c r="KOD48" s="3"/>
      <c r="KOE48" s="3"/>
      <c r="KOF48" s="3"/>
      <c r="KOG48" s="3"/>
      <c r="KOH48" s="3"/>
      <c r="KOI48" s="3"/>
      <c r="KOJ48" s="3"/>
      <c r="KOK48" s="3"/>
      <c r="KOL48" s="3"/>
      <c r="KOM48" s="3"/>
      <c r="KON48" s="3"/>
      <c r="KOO48" s="3"/>
      <c r="KOP48" s="3"/>
      <c r="KOQ48" s="3"/>
      <c r="KOR48" s="3"/>
      <c r="KOS48" s="3"/>
      <c r="KOT48" s="3"/>
      <c r="KOU48" s="3"/>
      <c r="KOV48" s="3"/>
      <c r="KOW48" s="3"/>
      <c r="KOX48" s="3"/>
      <c r="KOY48" s="3"/>
      <c r="KOZ48" s="3"/>
      <c r="KPA48" s="3"/>
      <c r="KPB48" s="3"/>
      <c r="KPC48" s="3"/>
      <c r="KPD48" s="3"/>
      <c r="KPE48" s="3"/>
      <c r="KPF48" s="3"/>
      <c r="KPG48" s="3"/>
      <c r="KPH48" s="3"/>
      <c r="KPI48" s="3"/>
      <c r="KPJ48" s="3"/>
      <c r="KPK48" s="3"/>
      <c r="KPL48" s="3"/>
      <c r="KPM48" s="3"/>
      <c r="KPN48" s="3"/>
      <c r="KPO48" s="3"/>
      <c r="KPP48" s="3"/>
      <c r="KPQ48" s="3"/>
      <c r="KPR48" s="3"/>
      <c r="KPS48" s="3"/>
      <c r="KPT48" s="3"/>
      <c r="KPU48" s="3"/>
      <c r="KPV48" s="3"/>
      <c r="KPW48" s="3"/>
      <c r="KPX48" s="3"/>
      <c r="KPY48" s="3"/>
      <c r="KPZ48" s="3"/>
      <c r="KQA48" s="3"/>
      <c r="KQB48" s="3"/>
      <c r="KQC48" s="3"/>
      <c r="KQD48" s="3"/>
      <c r="KQE48" s="3"/>
      <c r="KQF48" s="3"/>
      <c r="KQG48" s="3"/>
      <c r="KQH48" s="3"/>
      <c r="KQI48" s="3"/>
      <c r="KQJ48" s="3"/>
      <c r="KQK48" s="3"/>
      <c r="KQL48" s="3"/>
      <c r="KQM48" s="3"/>
      <c r="KQN48" s="3"/>
      <c r="KQO48" s="3"/>
      <c r="KQP48" s="3"/>
      <c r="KQQ48" s="3"/>
      <c r="KQR48" s="3"/>
      <c r="KQS48" s="3"/>
      <c r="KQT48" s="3"/>
      <c r="KQU48" s="3"/>
      <c r="KQV48" s="3"/>
      <c r="KQW48" s="3"/>
      <c r="KQX48" s="3"/>
      <c r="KQY48" s="3"/>
      <c r="KQZ48" s="3"/>
      <c r="KRA48" s="3"/>
      <c r="KRB48" s="3"/>
      <c r="KRC48" s="3"/>
      <c r="KRD48" s="3"/>
      <c r="KRE48" s="3"/>
      <c r="KRF48" s="3"/>
      <c r="KRG48" s="3"/>
      <c r="KRH48" s="3"/>
      <c r="KRI48" s="3"/>
      <c r="KRJ48" s="3"/>
      <c r="KRK48" s="3"/>
      <c r="KRL48" s="3"/>
      <c r="KRM48" s="3"/>
      <c r="KRN48" s="3"/>
      <c r="KRO48" s="3"/>
      <c r="KRP48" s="3"/>
      <c r="KRQ48" s="3"/>
      <c r="KRR48" s="3"/>
      <c r="KRS48" s="3"/>
      <c r="KRT48" s="3"/>
      <c r="KRU48" s="3"/>
      <c r="KRV48" s="3"/>
      <c r="KRW48" s="3"/>
      <c r="KRX48" s="3"/>
      <c r="KRY48" s="3"/>
      <c r="KRZ48" s="3"/>
      <c r="KSA48" s="3"/>
      <c r="KSB48" s="3"/>
      <c r="KSC48" s="3"/>
      <c r="KSD48" s="3"/>
      <c r="KSE48" s="3"/>
      <c r="KSF48" s="3"/>
      <c r="KSG48" s="3"/>
      <c r="KSH48" s="3"/>
      <c r="KSI48" s="3"/>
      <c r="KSJ48" s="3"/>
      <c r="KSK48" s="3"/>
      <c r="KSL48" s="3"/>
      <c r="KSM48" s="3"/>
      <c r="KSN48" s="3"/>
      <c r="KSO48" s="3"/>
      <c r="KSP48" s="3"/>
      <c r="KSQ48" s="3"/>
      <c r="KSR48" s="3"/>
      <c r="KSS48" s="3"/>
      <c r="KST48" s="3"/>
      <c r="KSU48" s="3"/>
      <c r="KSV48" s="3"/>
      <c r="KSW48" s="3"/>
      <c r="KSX48" s="3"/>
      <c r="KSY48" s="3"/>
      <c r="KSZ48" s="3"/>
      <c r="KTA48" s="3"/>
      <c r="KTB48" s="3"/>
      <c r="KTC48" s="3"/>
      <c r="KTD48" s="3"/>
      <c r="KTE48" s="3"/>
      <c r="KTF48" s="3"/>
      <c r="KTG48" s="3"/>
      <c r="KTH48" s="3"/>
      <c r="KTI48" s="3"/>
      <c r="KTJ48" s="3"/>
      <c r="KTK48" s="3"/>
      <c r="KTL48" s="3"/>
      <c r="KTM48" s="3"/>
      <c r="KTN48" s="3"/>
      <c r="KTO48" s="3"/>
      <c r="KTP48" s="3"/>
      <c r="KTQ48" s="3"/>
      <c r="KTR48" s="3"/>
      <c r="KTS48" s="3"/>
      <c r="KTT48" s="3"/>
      <c r="KTU48" s="3"/>
      <c r="KTV48" s="3"/>
      <c r="KTW48" s="3"/>
      <c r="KTX48" s="3"/>
      <c r="KTY48" s="3"/>
      <c r="KTZ48" s="3"/>
      <c r="KUA48" s="3"/>
      <c r="KUB48" s="3"/>
      <c r="KUC48" s="3"/>
      <c r="KUD48" s="3"/>
      <c r="KUE48" s="3"/>
      <c r="KUF48" s="3"/>
      <c r="KUG48" s="3"/>
      <c r="KUH48" s="3"/>
      <c r="KUI48" s="3"/>
      <c r="KUJ48" s="3"/>
      <c r="KUK48" s="3"/>
      <c r="KUL48" s="3"/>
      <c r="KUM48" s="3"/>
      <c r="KUN48" s="3"/>
      <c r="KUO48" s="3"/>
      <c r="KUP48" s="3"/>
      <c r="KUQ48" s="3"/>
      <c r="KUR48" s="3"/>
      <c r="KUS48" s="3"/>
      <c r="KUT48" s="3"/>
      <c r="KUU48" s="3"/>
      <c r="KUV48" s="3"/>
      <c r="KUW48" s="3"/>
      <c r="KUX48" s="3"/>
      <c r="KUY48" s="3"/>
      <c r="KUZ48" s="3"/>
      <c r="KVA48" s="3"/>
      <c r="KVB48" s="3"/>
      <c r="KVC48" s="3"/>
      <c r="KVD48" s="3"/>
      <c r="KVE48" s="3"/>
      <c r="KVF48" s="3"/>
      <c r="KVG48" s="3"/>
      <c r="KVH48" s="3"/>
      <c r="KVI48" s="3"/>
      <c r="KVJ48" s="3"/>
      <c r="KVK48" s="3"/>
      <c r="KVL48" s="3"/>
      <c r="KVM48" s="3"/>
      <c r="KVN48" s="3"/>
      <c r="KVO48" s="3"/>
      <c r="KVP48" s="3"/>
      <c r="KVQ48" s="3"/>
      <c r="KVR48" s="3"/>
      <c r="KVS48" s="3"/>
      <c r="KVT48" s="3"/>
      <c r="KVU48" s="3"/>
      <c r="KVV48" s="3"/>
      <c r="KVW48" s="3"/>
      <c r="KVX48" s="3"/>
      <c r="KVY48" s="3"/>
      <c r="KVZ48" s="3"/>
      <c r="KWA48" s="3"/>
      <c r="KWB48" s="3"/>
      <c r="KWC48" s="3"/>
      <c r="KWD48" s="3"/>
      <c r="KWE48" s="3"/>
      <c r="KWF48" s="3"/>
      <c r="KWG48" s="3"/>
      <c r="KWH48" s="3"/>
      <c r="KWI48" s="3"/>
      <c r="KWJ48" s="3"/>
      <c r="KWK48" s="3"/>
      <c r="KWL48" s="3"/>
      <c r="KWM48" s="3"/>
      <c r="KWN48" s="3"/>
      <c r="KWO48" s="3"/>
      <c r="KWP48" s="3"/>
      <c r="KWQ48" s="3"/>
      <c r="KWR48" s="3"/>
      <c r="KWS48" s="3"/>
      <c r="KWT48" s="3"/>
      <c r="KWU48" s="3"/>
      <c r="KWV48" s="3"/>
      <c r="KWW48" s="3"/>
      <c r="KWX48" s="3"/>
      <c r="KWY48" s="3"/>
      <c r="KWZ48" s="3"/>
      <c r="KXA48" s="3"/>
      <c r="KXB48" s="3"/>
      <c r="KXC48" s="3"/>
      <c r="KXD48" s="3"/>
      <c r="KXE48" s="3"/>
      <c r="KXF48" s="3"/>
      <c r="KXG48" s="3"/>
      <c r="KXH48" s="3"/>
      <c r="KXI48" s="3"/>
      <c r="KXJ48" s="3"/>
      <c r="KXK48" s="3"/>
      <c r="KXL48" s="3"/>
      <c r="KXM48" s="3"/>
      <c r="KXN48" s="3"/>
      <c r="KXO48" s="3"/>
      <c r="KXP48" s="3"/>
      <c r="KXQ48" s="3"/>
      <c r="KXR48" s="3"/>
      <c r="KXS48" s="3"/>
      <c r="KXT48" s="3"/>
      <c r="KXU48" s="3"/>
      <c r="KXV48" s="3"/>
      <c r="KXW48" s="3"/>
      <c r="KXX48" s="3"/>
      <c r="KXY48" s="3"/>
      <c r="KXZ48" s="3"/>
      <c r="KYA48" s="3"/>
      <c r="KYB48" s="3"/>
      <c r="KYC48" s="3"/>
      <c r="KYD48" s="3"/>
      <c r="KYE48" s="3"/>
      <c r="KYF48" s="3"/>
      <c r="KYG48" s="3"/>
      <c r="KYH48" s="3"/>
      <c r="KYI48" s="3"/>
      <c r="KYJ48" s="3"/>
      <c r="KYK48" s="3"/>
      <c r="KYL48" s="3"/>
      <c r="KYM48" s="3"/>
      <c r="KYN48" s="3"/>
      <c r="KYO48" s="3"/>
      <c r="KYP48" s="3"/>
      <c r="KYQ48" s="3"/>
      <c r="KYR48" s="3"/>
      <c r="KYS48" s="3"/>
      <c r="KYT48" s="3"/>
      <c r="KYU48" s="3"/>
      <c r="KYV48" s="3"/>
      <c r="KYW48" s="3"/>
      <c r="KYX48" s="3"/>
      <c r="KYY48" s="3"/>
      <c r="KYZ48" s="3"/>
      <c r="KZA48" s="3"/>
      <c r="KZB48" s="3"/>
      <c r="KZC48" s="3"/>
      <c r="KZD48" s="3"/>
      <c r="KZE48" s="3"/>
      <c r="KZF48" s="3"/>
      <c r="KZG48" s="3"/>
      <c r="KZH48" s="3"/>
      <c r="KZI48" s="3"/>
      <c r="KZJ48" s="3"/>
      <c r="KZK48" s="3"/>
      <c r="KZL48" s="3"/>
      <c r="KZM48" s="3"/>
      <c r="KZN48" s="3"/>
      <c r="KZO48" s="3"/>
      <c r="KZP48" s="3"/>
      <c r="KZQ48" s="3"/>
      <c r="KZR48" s="3"/>
      <c r="KZS48" s="3"/>
      <c r="KZT48" s="3"/>
      <c r="KZU48" s="3"/>
      <c r="KZV48" s="3"/>
      <c r="KZW48" s="3"/>
      <c r="KZX48" s="3"/>
      <c r="KZY48" s="3"/>
      <c r="KZZ48" s="3"/>
      <c r="LAA48" s="3"/>
      <c r="LAB48" s="3"/>
      <c r="LAC48" s="3"/>
      <c r="LAD48" s="3"/>
      <c r="LAE48" s="3"/>
      <c r="LAF48" s="3"/>
      <c r="LAG48" s="3"/>
      <c r="LAH48" s="3"/>
      <c r="LAI48" s="3"/>
      <c r="LAJ48" s="3"/>
      <c r="LAK48" s="3"/>
      <c r="LAL48" s="3"/>
      <c r="LAM48" s="3"/>
      <c r="LAN48" s="3"/>
      <c r="LAO48" s="3"/>
      <c r="LAP48" s="3"/>
      <c r="LAQ48" s="3"/>
      <c r="LAR48" s="3"/>
      <c r="LAS48" s="3"/>
      <c r="LAT48" s="3"/>
      <c r="LAU48" s="3"/>
      <c r="LAV48" s="3"/>
      <c r="LAW48" s="3"/>
      <c r="LAX48" s="3"/>
      <c r="LAY48" s="3"/>
      <c r="LAZ48" s="3"/>
      <c r="LBA48" s="3"/>
      <c r="LBB48" s="3"/>
      <c r="LBC48" s="3"/>
      <c r="LBD48" s="3"/>
      <c r="LBE48" s="3"/>
      <c r="LBF48" s="3"/>
      <c r="LBG48" s="3"/>
      <c r="LBH48" s="3"/>
      <c r="LBI48" s="3"/>
      <c r="LBJ48" s="3"/>
      <c r="LBK48" s="3"/>
      <c r="LBL48" s="3"/>
      <c r="LBM48" s="3"/>
      <c r="LBN48" s="3"/>
      <c r="LBO48" s="3"/>
      <c r="LBP48" s="3"/>
      <c r="LBQ48" s="3"/>
      <c r="LBR48" s="3"/>
      <c r="LBS48" s="3"/>
      <c r="LBT48" s="3"/>
      <c r="LBU48" s="3"/>
      <c r="LBV48" s="3"/>
      <c r="LBW48" s="3"/>
      <c r="LBX48" s="3"/>
      <c r="LBY48" s="3"/>
      <c r="LBZ48" s="3"/>
      <c r="LCA48" s="3"/>
      <c r="LCB48" s="3"/>
      <c r="LCC48" s="3"/>
      <c r="LCD48" s="3"/>
      <c r="LCE48" s="3"/>
      <c r="LCF48" s="3"/>
      <c r="LCG48" s="3"/>
      <c r="LCH48" s="3"/>
      <c r="LCI48" s="3"/>
      <c r="LCJ48" s="3"/>
      <c r="LCK48" s="3"/>
      <c r="LCL48" s="3"/>
      <c r="LCM48" s="3"/>
      <c r="LCN48" s="3"/>
      <c r="LCO48" s="3"/>
      <c r="LCP48" s="3"/>
      <c r="LCQ48" s="3"/>
      <c r="LCR48" s="3"/>
      <c r="LCS48" s="3"/>
      <c r="LCT48" s="3"/>
      <c r="LCU48" s="3"/>
      <c r="LCV48" s="3"/>
      <c r="LCW48" s="3"/>
      <c r="LCX48" s="3"/>
      <c r="LCY48" s="3"/>
      <c r="LCZ48" s="3"/>
      <c r="LDA48" s="3"/>
      <c r="LDB48" s="3"/>
      <c r="LDC48" s="3"/>
      <c r="LDD48" s="3"/>
      <c r="LDE48" s="3"/>
      <c r="LDF48" s="3"/>
      <c r="LDG48" s="3"/>
      <c r="LDH48" s="3"/>
      <c r="LDI48" s="3"/>
      <c r="LDJ48" s="3"/>
      <c r="LDK48" s="3"/>
      <c r="LDL48" s="3"/>
      <c r="LDM48" s="3"/>
      <c r="LDN48" s="3"/>
      <c r="LDO48" s="3"/>
      <c r="LDP48" s="3"/>
      <c r="LDQ48" s="3"/>
      <c r="LDR48" s="3"/>
      <c r="LDS48" s="3"/>
      <c r="LDT48" s="3"/>
      <c r="LDU48" s="3"/>
      <c r="LDV48" s="3"/>
      <c r="LDW48" s="3"/>
      <c r="LDX48" s="3"/>
      <c r="LDY48" s="3"/>
      <c r="LDZ48" s="3"/>
      <c r="LEA48" s="3"/>
      <c r="LEB48" s="3"/>
      <c r="LEC48" s="3"/>
      <c r="LED48" s="3"/>
      <c r="LEE48" s="3"/>
      <c r="LEF48" s="3"/>
      <c r="LEG48" s="3"/>
      <c r="LEH48" s="3"/>
      <c r="LEI48" s="3"/>
      <c r="LEJ48" s="3"/>
      <c r="LEK48" s="3"/>
      <c r="LEL48" s="3"/>
      <c r="LEM48" s="3"/>
      <c r="LEN48" s="3"/>
      <c r="LEO48" s="3"/>
      <c r="LEP48" s="3"/>
      <c r="LEQ48" s="3"/>
      <c r="LER48" s="3"/>
      <c r="LES48" s="3"/>
      <c r="LET48" s="3"/>
      <c r="LEU48" s="3"/>
      <c r="LEV48" s="3"/>
      <c r="LEW48" s="3"/>
      <c r="LEX48" s="3"/>
      <c r="LEY48" s="3"/>
      <c r="LEZ48" s="3"/>
      <c r="LFA48" s="3"/>
      <c r="LFB48" s="3"/>
      <c r="LFC48" s="3"/>
      <c r="LFD48" s="3"/>
      <c r="LFE48" s="3"/>
      <c r="LFF48" s="3"/>
      <c r="LFG48" s="3"/>
      <c r="LFH48" s="3"/>
      <c r="LFI48" s="3"/>
      <c r="LFJ48" s="3"/>
      <c r="LFK48" s="3"/>
      <c r="LFL48" s="3"/>
      <c r="LFM48" s="3"/>
      <c r="LFN48" s="3"/>
      <c r="LFO48" s="3"/>
      <c r="LFP48" s="3"/>
      <c r="LFQ48" s="3"/>
      <c r="LFR48" s="3"/>
      <c r="LFS48" s="3"/>
      <c r="LFT48" s="3"/>
      <c r="LFU48" s="3"/>
      <c r="LFV48" s="3"/>
      <c r="LFW48" s="3"/>
      <c r="LFX48" s="3"/>
      <c r="LFY48" s="3"/>
      <c r="LFZ48" s="3"/>
      <c r="LGA48" s="3"/>
      <c r="LGB48" s="3"/>
      <c r="LGC48" s="3"/>
      <c r="LGD48" s="3"/>
      <c r="LGE48" s="3"/>
      <c r="LGF48" s="3"/>
      <c r="LGG48" s="3"/>
      <c r="LGH48" s="3"/>
      <c r="LGI48" s="3"/>
      <c r="LGJ48" s="3"/>
      <c r="LGK48" s="3"/>
      <c r="LGL48" s="3"/>
      <c r="LGM48" s="3"/>
      <c r="LGN48" s="3"/>
      <c r="LGO48" s="3"/>
      <c r="LGP48" s="3"/>
      <c r="LGQ48" s="3"/>
      <c r="LGR48" s="3"/>
      <c r="LGS48" s="3"/>
      <c r="LGT48" s="3"/>
      <c r="LGU48" s="3"/>
      <c r="LGV48" s="3"/>
      <c r="LGW48" s="3"/>
      <c r="LGX48" s="3"/>
      <c r="LGY48" s="3"/>
      <c r="LGZ48" s="3"/>
      <c r="LHA48" s="3"/>
      <c r="LHB48" s="3"/>
      <c r="LHC48" s="3"/>
      <c r="LHD48" s="3"/>
      <c r="LHE48" s="3"/>
      <c r="LHF48" s="3"/>
      <c r="LHG48" s="3"/>
      <c r="LHH48" s="3"/>
      <c r="LHI48" s="3"/>
      <c r="LHJ48" s="3"/>
      <c r="LHK48" s="3"/>
      <c r="LHL48" s="3"/>
      <c r="LHM48" s="3"/>
      <c r="LHN48" s="3"/>
      <c r="LHO48" s="3"/>
      <c r="LHP48" s="3"/>
      <c r="LHQ48" s="3"/>
      <c r="LHR48" s="3"/>
      <c r="LHS48" s="3"/>
      <c r="LHT48" s="3"/>
      <c r="LHU48" s="3"/>
      <c r="LHV48" s="3"/>
      <c r="LHW48" s="3"/>
      <c r="LHX48" s="3"/>
      <c r="LHY48" s="3"/>
      <c r="LHZ48" s="3"/>
      <c r="LIA48" s="3"/>
      <c r="LIB48" s="3"/>
      <c r="LIC48" s="3"/>
      <c r="LID48" s="3"/>
      <c r="LIE48" s="3"/>
      <c r="LIF48" s="3"/>
      <c r="LIG48" s="3"/>
      <c r="LIH48" s="3"/>
      <c r="LII48" s="3"/>
      <c r="LIJ48" s="3"/>
      <c r="LIK48" s="3"/>
      <c r="LIL48" s="3"/>
      <c r="LIM48" s="3"/>
      <c r="LIN48" s="3"/>
      <c r="LIO48" s="3"/>
      <c r="LIP48" s="3"/>
      <c r="LIQ48" s="3"/>
      <c r="LIR48" s="3"/>
      <c r="LIS48" s="3"/>
      <c r="LIT48" s="3"/>
      <c r="LIU48" s="3"/>
      <c r="LIV48" s="3"/>
      <c r="LIW48" s="3"/>
      <c r="LIX48" s="3"/>
      <c r="LIY48" s="3"/>
      <c r="LIZ48" s="3"/>
      <c r="LJA48" s="3"/>
      <c r="LJB48" s="3"/>
      <c r="LJC48" s="3"/>
      <c r="LJD48" s="3"/>
      <c r="LJE48" s="3"/>
      <c r="LJF48" s="3"/>
      <c r="LJG48" s="3"/>
      <c r="LJH48" s="3"/>
      <c r="LJI48" s="3"/>
      <c r="LJJ48" s="3"/>
      <c r="LJK48" s="3"/>
      <c r="LJL48" s="3"/>
      <c r="LJM48" s="3"/>
      <c r="LJN48" s="3"/>
      <c r="LJO48" s="3"/>
      <c r="LJP48" s="3"/>
      <c r="LJQ48" s="3"/>
      <c r="LJR48" s="3"/>
      <c r="LJS48" s="3"/>
      <c r="LJT48" s="3"/>
      <c r="LJU48" s="3"/>
      <c r="LJV48" s="3"/>
      <c r="LJW48" s="3"/>
      <c r="LJX48" s="3"/>
      <c r="LJY48" s="3"/>
      <c r="LJZ48" s="3"/>
      <c r="LKA48" s="3"/>
      <c r="LKB48" s="3"/>
      <c r="LKC48" s="3"/>
      <c r="LKD48" s="3"/>
      <c r="LKE48" s="3"/>
      <c r="LKF48" s="3"/>
      <c r="LKG48" s="3"/>
      <c r="LKH48" s="3"/>
      <c r="LKI48" s="3"/>
      <c r="LKJ48" s="3"/>
      <c r="LKK48" s="3"/>
      <c r="LKL48" s="3"/>
      <c r="LKM48" s="3"/>
      <c r="LKN48" s="3"/>
      <c r="LKO48" s="3"/>
      <c r="LKP48" s="3"/>
      <c r="LKQ48" s="3"/>
      <c r="LKR48" s="3"/>
      <c r="LKS48" s="3"/>
      <c r="LKT48" s="3"/>
      <c r="LKU48" s="3"/>
      <c r="LKV48" s="3"/>
      <c r="LKW48" s="3"/>
      <c r="LKX48" s="3"/>
      <c r="LKY48" s="3"/>
      <c r="LKZ48" s="3"/>
      <c r="LLA48" s="3"/>
      <c r="LLB48" s="3"/>
      <c r="LLC48" s="3"/>
      <c r="LLD48" s="3"/>
      <c r="LLE48" s="3"/>
      <c r="LLF48" s="3"/>
      <c r="LLG48" s="3"/>
      <c r="LLH48" s="3"/>
      <c r="LLI48" s="3"/>
      <c r="LLJ48" s="3"/>
      <c r="LLK48" s="3"/>
      <c r="LLL48" s="3"/>
      <c r="LLM48" s="3"/>
      <c r="LLN48" s="3"/>
      <c r="LLO48" s="3"/>
      <c r="LLP48" s="3"/>
      <c r="LLQ48" s="3"/>
      <c r="LLR48" s="3"/>
      <c r="LLS48" s="3"/>
      <c r="LLT48" s="3"/>
      <c r="LLU48" s="3"/>
      <c r="LLV48" s="3"/>
      <c r="LLW48" s="3"/>
      <c r="LLX48" s="3"/>
      <c r="LLY48" s="3"/>
      <c r="LLZ48" s="3"/>
      <c r="LMA48" s="3"/>
      <c r="LMB48" s="3"/>
      <c r="LMC48" s="3"/>
      <c r="LMD48" s="3"/>
      <c r="LME48" s="3"/>
      <c r="LMF48" s="3"/>
      <c r="LMG48" s="3"/>
      <c r="LMH48" s="3"/>
      <c r="LMI48" s="3"/>
      <c r="LMJ48" s="3"/>
      <c r="LMK48" s="3"/>
      <c r="LML48" s="3"/>
      <c r="LMM48" s="3"/>
      <c r="LMN48" s="3"/>
      <c r="LMO48" s="3"/>
      <c r="LMP48" s="3"/>
      <c r="LMQ48" s="3"/>
      <c r="LMR48" s="3"/>
      <c r="LMS48" s="3"/>
      <c r="LMT48" s="3"/>
      <c r="LMU48" s="3"/>
      <c r="LMV48" s="3"/>
      <c r="LMW48" s="3"/>
      <c r="LMX48" s="3"/>
      <c r="LMY48" s="3"/>
      <c r="LMZ48" s="3"/>
      <c r="LNA48" s="3"/>
      <c r="LNB48" s="3"/>
      <c r="LNC48" s="3"/>
      <c r="LND48" s="3"/>
      <c r="LNE48" s="3"/>
      <c r="LNF48" s="3"/>
      <c r="LNG48" s="3"/>
      <c r="LNH48" s="3"/>
      <c r="LNI48" s="3"/>
      <c r="LNJ48" s="3"/>
      <c r="LNK48" s="3"/>
      <c r="LNL48" s="3"/>
      <c r="LNM48" s="3"/>
      <c r="LNN48" s="3"/>
      <c r="LNO48" s="3"/>
      <c r="LNP48" s="3"/>
      <c r="LNQ48" s="3"/>
      <c r="LNR48" s="3"/>
      <c r="LNS48" s="3"/>
      <c r="LNT48" s="3"/>
      <c r="LNU48" s="3"/>
      <c r="LNV48" s="3"/>
      <c r="LNW48" s="3"/>
      <c r="LNX48" s="3"/>
      <c r="LNY48" s="3"/>
      <c r="LNZ48" s="3"/>
      <c r="LOA48" s="3"/>
      <c r="LOB48" s="3"/>
      <c r="LOC48" s="3"/>
      <c r="LOD48" s="3"/>
      <c r="LOE48" s="3"/>
      <c r="LOF48" s="3"/>
      <c r="LOG48" s="3"/>
      <c r="LOH48" s="3"/>
      <c r="LOI48" s="3"/>
      <c r="LOJ48" s="3"/>
      <c r="LOK48" s="3"/>
      <c r="LOL48" s="3"/>
      <c r="LOM48" s="3"/>
      <c r="LON48" s="3"/>
      <c r="LOO48" s="3"/>
      <c r="LOP48" s="3"/>
      <c r="LOQ48" s="3"/>
      <c r="LOR48" s="3"/>
      <c r="LOS48" s="3"/>
      <c r="LOT48" s="3"/>
      <c r="LOU48" s="3"/>
      <c r="LOV48" s="3"/>
      <c r="LOW48" s="3"/>
      <c r="LOX48" s="3"/>
      <c r="LOY48" s="3"/>
      <c r="LOZ48" s="3"/>
      <c r="LPA48" s="3"/>
      <c r="LPB48" s="3"/>
      <c r="LPC48" s="3"/>
      <c r="LPD48" s="3"/>
      <c r="LPE48" s="3"/>
      <c r="LPF48" s="3"/>
      <c r="LPG48" s="3"/>
      <c r="LPH48" s="3"/>
      <c r="LPI48" s="3"/>
      <c r="LPJ48" s="3"/>
      <c r="LPK48" s="3"/>
      <c r="LPL48" s="3"/>
      <c r="LPM48" s="3"/>
      <c r="LPN48" s="3"/>
      <c r="LPO48" s="3"/>
      <c r="LPP48" s="3"/>
      <c r="LPQ48" s="3"/>
      <c r="LPR48" s="3"/>
      <c r="LPS48" s="3"/>
      <c r="LPT48" s="3"/>
      <c r="LPU48" s="3"/>
      <c r="LPV48" s="3"/>
      <c r="LPW48" s="3"/>
      <c r="LPX48" s="3"/>
      <c r="LPY48" s="3"/>
      <c r="LPZ48" s="3"/>
      <c r="LQA48" s="3"/>
      <c r="LQB48" s="3"/>
      <c r="LQC48" s="3"/>
      <c r="LQD48" s="3"/>
      <c r="LQE48" s="3"/>
      <c r="LQF48" s="3"/>
      <c r="LQG48" s="3"/>
      <c r="LQH48" s="3"/>
      <c r="LQI48" s="3"/>
      <c r="LQJ48" s="3"/>
      <c r="LQK48" s="3"/>
      <c r="LQL48" s="3"/>
      <c r="LQM48" s="3"/>
      <c r="LQN48" s="3"/>
      <c r="LQO48" s="3"/>
      <c r="LQP48" s="3"/>
      <c r="LQQ48" s="3"/>
      <c r="LQR48" s="3"/>
      <c r="LQS48" s="3"/>
      <c r="LQT48" s="3"/>
      <c r="LQU48" s="3"/>
      <c r="LQV48" s="3"/>
      <c r="LQW48" s="3"/>
      <c r="LQX48" s="3"/>
      <c r="LQY48" s="3"/>
      <c r="LQZ48" s="3"/>
      <c r="LRA48" s="3"/>
      <c r="LRB48" s="3"/>
      <c r="LRC48" s="3"/>
      <c r="LRD48" s="3"/>
      <c r="LRE48" s="3"/>
      <c r="LRF48" s="3"/>
      <c r="LRG48" s="3"/>
      <c r="LRH48" s="3"/>
      <c r="LRI48" s="3"/>
      <c r="LRJ48" s="3"/>
      <c r="LRK48" s="3"/>
      <c r="LRL48" s="3"/>
      <c r="LRM48" s="3"/>
      <c r="LRN48" s="3"/>
      <c r="LRO48" s="3"/>
      <c r="LRP48" s="3"/>
      <c r="LRQ48" s="3"/>
      <c r="LRR48" s="3"/>
      <c r="LRS48" s="3"/>
      <c r="LRT48" s="3"/>
      <c r="LRU48" s="3"/>
      <c r="LRV48" s="3"/>
      <c r="LRW48" s="3"/>
      <c r="LRX48" s="3"/>
      <c r="LRY48" s="3"/>
      <c r="LRZ48" s="3"/>
      <c r="LSA48" s="3"/>
      <c r="LSB48" s="3"/>
      <c r="LSC48" s="3"/>
      <c r="LSD48" s="3"/>
      <c r="LSE48" s="3"/>
      <c r="LSF48" s="3"/>
      <c r="LSG48" s="3"/>
      <c r="LSH48" s="3"/>
      <c r="LSI48" s="3"/>
      <c r="LSJ48" s="3"/>
      <c r="LSK48" s="3"/>
      <c r="LSL48" s="3"/>
      <c r="LSM48" s="3"/>
      <c r="LSN48" s="3"/>
      <c r="LSO48" s="3"/>
      <c r="LSP48" s="3"/>
      <c r="LSQ48" s="3"/>
      <c r="LSR48" s="3"/>
      <c r="LSS48" s="3"/>
      <c r="LST48" s="3"/>
      <c r="LSU48" s="3"/>
      <c r="LSV48" s="3"/>
      <c r="LSW48" s="3"/>
      <c r="LSX48" s="3"/>
      <c r="LSY48" s="3"/>
      <c r="LSZ48" s="3"/>
      <c r="LTA48" s="3"/>
      <c r="LTB48" s="3"/>
      <c r="LTC48" s="3"/>
      <c r="LTD48" s="3"/>
      <c r="LTE48" s="3"/>
      <c r="LTF48" s="3"/>
      <c r="LTG48" s="3"/>
      <c r="LTH48" s="3"/>
      <c r="LTI48" s="3"/>
      <c r="LTJ48" s="3"/>
      <c r="LTK48" s="3"/>
      <c r="LTL48" s="3"/>
      <c r="LTM48" s="3"/>
      <c r="LTN48" s="3"/>
      <c r="LTO48" s="3"/>
      <c r="LTP48" s="3"/>
      <c r="LTQ48" s="3"/>
      <c r="LTR48" s="3"/>
      <c r="LTS48" s="3"/>
      <c r="LTT48" s="3"/>
      <c r="LTU48" s="3"/>
      <c r="LTV48" s="3"/>
      <c r="LTW48" s="3"/>
      <c r="LTX48" s="3"/>
      <c r="LTY48" s="3"/>
      <c r="LTZ48" s="3"/>
      <c r="LUA48" s="3"/>
      <c r="LUB48" s="3"/>
      <c r="LUC48" s="3"/>
      <c r="LUD48" s="3"/>
      <c r="LUE48" s="3"/>
      <c r="LUF48" s="3"/>
      <c r="LUG48" s="3"/>
      <c r="LUH48" s="3"/>
      <c r="LUI48" s="3"/>
      <c r="LUJ48" s="3"/>
      <c r="LUK48" s="3"/>
      <c r="LUL48" s="3"/>
      <c r="LUM48" s="3"/>
      <c r="LUN48" s="3"/>
      <c r="LUO48" s="3"/>
      <c r="LUP48" s="3"/>
      <c r="LUQ48" s="3"/>
      <c r="LUR48" s="3"/>
      <c r="LUS48" s="3"/>
      <c r="LUT48" s="3"/>
      <c r="LUU48" s="3"/>
      <c r="LUV48" s="3"/>
      <c r="LUW48" s="3"/>
      <c r="LUX48" s="3"/>
      <c r="LUY48" s="3"/>
      <c r="LUZ48" s="3"/>
      <c r="LVA48" s="3"/>
      <c r="LVB48" s="3"/>
      <c r="LVC48" s="3"/>
      <c r="LVD48" s="3"/>
      <c r="LVE48" s="3"/>
      <c r="LVF48" s="3"/>
      <c r="LVG48" s="3"/>
      <c r="LVH48" s="3"/>
      <c r="LVI48" s="3"/>
      <c r="LVJ48" s="3"/>
      <c r="LVK48" s="3"/>
      <c r="LVL48" s="3"/>
      <c r="LVM48" s="3"/>
      <c r="LVN48" s="3"/>
      <c r="LVO48" s="3"/>
      <c r="LVP48" s="3"/>
      <c r="LVQ48" s="3"/>
      <c r="LVR48" s="3"/>
      <c r="LVS48" s="3"/>
      <c r="LVT48" s="3"/>
      <c r="LVU48" s="3"/>
      <c r="LVV48" s="3"/>
      <c r="LVW48" s="3"/>
      <c r="LVX48" s="3"/>
      <c r="LVY48" s="3"/>
      <c r="LVZ48" s="3"/>
      <c r="LWA48" s="3"/>
      <c r="LWB48" s="3"/>
      <c r="LWC48" s="3"/>
      <c r="LWD48" s="3"/>
      <c r="LWE48" s="3"/>
      <c r="LWF48" s="3"/>
      <c r="LWG48" s="3"/>
      <c r="LWH48" s="3"/>
      <c r="LWI48" s="3"/>
      <c r="LWJ48" s="3"/>
      <c r="LWK48" s="3"/>
      <c r="LWL48" s="3"/>
      <c r="LWM48" s="3"/>
      <c r="LWN48" s="3"/>
      <c r="LWO48" s="3"/>
      <c r="LWP48" s="3"/>
      <c r="LWQ48" s="3"/>
      <c r="LWR48" s="3"/>
      <c r="LWS48" s="3"/>
      <c r="LWT48" s="3"/>
      <c r="LWU48" s="3"/>
      <c r="LWV48" s="3"/>
      <c r="LWW48" s="3"/>
      <c r="LWX48" s="3"/>
      <c r="LWY48" s="3"/>
      <c r="LWZ48" s="3"/>
      <c r="LXA48" s="3"/>
      <c r="LXB48" s="3"/>
      <c r="LXC48" s="3"/>
      <c r="LXD48" s="3"/>
      <c r="LXE48" s="3"/>
      <c r="LXF48" s="3"/>
      <c r="LXG48" s="3"/>
      <c r="LXH48" s="3"/>
      <c r="LXI48" s="3"/>
      <c r="LXJ48" s="3"/>
      <c r="LXK48" s="3"/>
      <c r="LXL48" s="3"/>
      <c r="LXM48" s="3"/>
      <c r="LXN48" s="3"/>
      <c r="LXO48" s="3"/>
      <c r="LXP48" s="3"/>
      <c r="LXQ48" s="3"/>
      <c r="LXR48" s="3"/>
      <c r="LXS48" s="3"/>
      <c r="LXT48" s="3"/>
      <c r="LXU48" s="3"/>
      <c r="LXV48" s="3"/>
      <c r="LXW48" s="3"/>
      <c r="LXX48" s="3"/>
      <c r="LXY48" s="3"/>
      <c r="LXZ48" s="3"/>
      <c r="LYA48" s="3"/>
      <c r="LYB48" s="3"/>
      <c r="LYC48" s="3"/>
      <c r="LYD48" s="3"/>
      <c r="LYE48" s="3"/>
      <c r="LYF48" s="3"/>
      <c r="LYG48" s="3"/>
      <c r="LYH48" s="3"/>
      <c r="LYI48" s="3"/>
      <c r="LYJ48" s="3"/>
      <c r="LYK48" s="3"/>
      <c r="LYL48" s="3"/>
      <c r="LYM48" s="3"/>
      <c r="LYN48" s="3"/>
      <c r="LYO48" s="3"/>
      <c r="LYP48" s="3"/>
      <c r="LYQ48" s="3"/>
      <c r="LYR48" s="3"/>
      <c r="LYS48" s="3"/>
      <c r="LYT48" s="3"/>
      <c r="LYU48" s="3"/>
      <c r="LYV48" s="3"/>
      <c r="LYW48" s="3"/>
      <c r="LYX48" s="3"/>
      <c r="LYY48" s="3"/>
      <c r="LYZ48" s="3"/>
      <c r="LZA48" s="3"/>
      <c r="LZB48" s="3"/>
      <c r="LZC48" s="3"/>
      <c r="LZD48" s="3"/>
      <c r="LZE48" s="3"/>
      <c r="LZF48" s="3"/>
      <c r="LZG48" s="3"/>
      <c r="LZH48" s="3"/>
      <c r="LZI48" s="3"/>
      <c r="LZJ48" s="3"/>
      <c r="LZK48" s="3"/>
      <c r="LZL48" s="3"/>
      <c r="LZM48" s="3"/>
      <c r="LZN48" s="3"/>
      <c r="LZO48" s="3"/>
      <c r="LZP48" s="3"/>
      <c r="LZQ48" s="3"/>
      <c r="LZR48" s="3"/>
      <c r="LZS48" s="3"/>
      <c r="LZT48" s="3"/>
      <c r="LZU48" s="3"/>
      <c r="LZV48" s="3"/>
      <c r="LZW48" s="3"/>
      <c r="LZX48" s="3"/>
      <c r="LZY48" s="3"/>
      <c r="LZZ48" s="3"/>
      <c r="MAA48" s="3"/>
      <c r="MAB48" s="3"/>
      <c r="MAC48" s="3"/>
      <c r="MAD48" s="3"/>
      <c r="MAE48" s="3"/>
      <c r="MAF48" s="3"/>
      <c r="MAG48" s="3"/>
      <c r="MAH48" s="3"/>
      <c r="MAI48" s="3"/>
      <c r="MAJ48" s="3"/>
      <c r="MAK48" s="3"/>
      <c r="MAL48" s="3"/>
      <c r="MAM48" s="3"/>
      <c r="MAN48" s="3"/>
      <c r="MAO48" s="3"/>
      <c r="MAP48" s="3"/>
      <c r="MAQ48" s="3"/>
      <c r="MAR48" s="3"/>
      <c r="MAS48" s="3"/>
      <c r="MAT48" s="3"/>
      <c r="MAU48" s="3"/>
      <c r="MAV48" s="3"/>
      <c r="MAW48" s="3"/>
      <c r="MAX48" s="3"/>
      <c r="MAY48" s="3"/>
      <c r="MAZ48" s="3"/>
      <c r="MBA48" s="3"/>
      <c r="MBB48" s="3"/>
      <c r="MBC48" s="3"/>
      <c r="MBD48" s="3"/>
      <c r="MBE48" s="3"/>
      <c r="MBF48" s="3"/>
      <c r="MBG48" s="3"/>
      <c r="MBH48" s="3"/>
      <c r="MBI48" s="3"/>
      <c r="MBJ48" s="3"/>
      <c r="MBK48" s="3"/>
      <c r="MBL48" s="3"/>
      <c r="MBM48" s="3"/>
      <c r="MBN48" s="3"/>
      <c r="MBO48" s="3"/>
      <c r="MBP48" s="3"/>
      <c r="MBQ48" s="3"/>
      <c r="MBR48" s="3"/>
      <c r="MBS48" s="3"/>
      <c r="MBT48" s="3"/>
      <c r="MBU48" s="3"/>
      <c r="MBV48" s="3"/>
      <c r="MBW48" s="3"/>
      <c r="MBX48" s="3"/>
      <c r="MBY48" s="3"/>
      <c r="MBZ48" s="3"/>
      <c r="MCA48" s="3"/>
      <c r="MCB48" s="3"/>
      <c r="MCC48" s="3"/>
      <c r="MCD48" s="3"/>
      <c r="MCE48" s="3"/>
      <c r="MCF48" s="3"/>
      <c r="MCG48" s="3"/>
      <c r="MCH48" s="3"/>
      <c r="MCI48" s="3"/>
      <c r="MCJ48" s="3"/>
      <c r="MCK48" s="3"/>
      <c r="MCL48" s="3"/>
      <c r="MCM48" s="3"/>
      <c r="MCN48" s="3"/>
      <c r="MCO48" s="3"/>
      <c r="MCP48" s="3"/>
      <c r="MCQ48" s="3"/>
      <c r="MCR48" s="3"/>
      <c r="MCS48" s="3"/>
      <c r="MCT48" s="3"/>
      <c r="MCU48" s="3"/>
      <c r="MCV48" s="3"/>
      <c r="MCW48" s="3"/>
      <c r="MCX48" s="3"/>
      <c r="MCY48" s="3"/>
      <c r="MCZ48" s="3"/>
      <c r="MDA48" s="3"/>
      <c r="MDB48" s="3"/>
      <c r="MDC48" s="3"/>
      <c r="MDD48" s="3"/>
      <c r="MDE48" s="3"/>
      <c r="MDF48" s="3"/>
      <c r="MDG48" s="3"/>
      <c r="MDH48" s="3"/>
      <c r="MDI48" s="3"/>
      <c r="MDJ48" s="3"/>
      <c r="MDK48" s="3"/>
      <c r="MDL48" s="3"/>
      <c r="MDM48" s="3"/>
      <c r="MDN48" s="3"/>
      <c r="MDO48" s="3"/>
      <c r="MDP48" s="3"/>
      <c r="MDQ48" s="3"/>
      <c r="MDR48" s="3"/>
      <c r="MDS48" s="3"/>
      <c r="MDT48" s="3"/>
      <c r="MDU48" s="3"/>
      <c r="MDV48" s="3"/>
      <c r="MDW48" s="3"/>
      <c r="MDX48" s="3"/>
      <c r="MDY48" s="3"/>
      <c r="MDZ48" s="3"/>
      <c r="MEA48" s="3"/>
      <c r="MEB48" s="3"/>
      <c r="MEC48" s="3"/>
      <c r="MED48" s="3"/>
      <c r="MEE48" s="3"/>
      <c r="MEF48" s="3"/>
      <c r="MEG48" s="3"/>
      <c r="MEH48" s="3"/>
      <c r="MEI48" s="3"/>
      <c r="MEJ48" s="3"/>
      <c r="MEK48" s="3"/>
      <c r="MEL48" s="3"/>
      <c r="MEM48" s="3"/>
      <c r="MEN48" s="3"/>
      <c r="MEO48" s="3"/>
      <c r="MEP48" s="3"/>
      <c r="MEQ48" s="3"/>
      <c r="MER48" s="3"/>
      <c r="MES48" s="3"/>
      <c r="MET48" s="3"/>
      <c r="MEU48" s="3"/>
      <c r="MEV48" s="3"/>
      <c r="MEW48" s="3"/>
      <c r="MEX48" s="3"/>
      <c r="MEY48" s="3"/>
      <c r="MEZ48" s="3"/>
      <c r="MFA48" s="3"/>
      <c r="MFB48" s="3"/>
      <c r="MFC48" s="3"/>
      <c r="MFD48" s="3"/>
      <c r="MFE48" s="3"/>
      <c r="MFF48" s="3"/>
      <c r="MFG48" s="3"/>
      <c r="MFH48" s="3"/>
      <c r="MFI48" s="3"/>
      <c r="MFJ48" s="3"/>
      <c r="MFK48" s="3"/>
      <c r="MFL48" s="3"/>
      <c r="MFM48" s="3"/>
      <c r="MFN48" s="3"/>
      <c r="MFO48" s="3"/>
      <c r="MFP48" s="3"/>
      <c r="MFQ48" s="3"/>
      <c r="MFR48" s="3"/>
      <c r="MFS48" s="3"/>
      <c r="MFT48" s="3"/>
      <c r="MFU48" s="3"/>
      <c r="MFV48" s="3"/>
      <c r="MFW48" s="3"/>
      <c r="MFX48" s="3"/>
      <c r="MFY48" s="3"/>
      <c r="MFZ48" s="3"/>
      <c r="MGA48" s="3"/>
      <c r="MGB48" s="3"/>
      <c r="MGC48" s="3"/>
      <c r="MGD48" s="3"/>
      <c r="MGE48" s="3"/>
      <c r="MGF48" s="3"/>
      <c r="MGG48" s="3"/>
      <c r="MGH48" s="3"/>
      <c r="MGI48" s="3"/>
      <c r="MGJ48" s="3"/>
      <c r="MGK48" s="3"/>
      <c r="MGL48" s="3"/>
      <c r="MGM48" s="3"/>
      <c r="MGN48" s="3"/>
      <c r="MGO48" s="3"/>
      <c r="MGP48" s="3"/>
      <c r="MGQ48" s="3"/>
      <c r="MGR48" s="3"/>
      <c r="MGS48" s="3"/>
      <c r="MGT48" s="3"/>
      <c r="MGU48" s="3"/>
      <c r="MGV48" s="3"/>
      <c r="MGW48" s="3"/>
      <c r="MGX48" s="3"/>
      <c r="MGY48" s="3"/>
      <c r="MGZ48" s="3"/>
      <c r="MHA48" s="3"/>
      <c r="MHB48" s="3"/>
      <c r="MHC48" s="3"/>
      <c r="MHD48" s="3"/>
      <c r="MHE48" s="3"/>
      <c r="MHF48" s="3"/>
      <c r="MHG48" s="3"/>
      <c r="MHH48" s="3"/>
      <c r="MHI48" s="3"/>
      <c r="MHJ48" s="3"/>
      <c r="MHK48" s="3"/>
      <c r="MHL48" s="3"/>
      <c r="MHM48" s="3"/>
      <c r="MHN48" s="3"/>
      <c r="MHO48" s="3"/>
      <c r="MHP48" s="3"/>
      <c r="MHQ48" s="3"/>
      <c r="MHR48" s="3"/>
      <c r="MHS48" s="3"/>
      <c r="MHT48" s="3"/>
      <c r="MHU48" s="3"/>
      <c r="MHV48" s="3"/>
      <c r="MHW48" s="3"/>
      <c r="MHX48" s="3"/>
      <c r="MHY48" s="3"/>
      <c r="MHZ48" s="3"/>
      <c r="MIA48" s="3"/>
      <c r="MIB48" s="3"/>
      <c r="MIC48" s="3"/>
      <c r="MID48" s="3"/>
      <c r="MIE48" s="3"/>
      <c r="MIF48" s="3"/>
      <c r="MIG48" s="3"/>
      <c r="MIH48" s="3"/>
      <c r="MII48" s="3"/>
      <c r="MIJ48" s="3"/>
      <c r="MIK48" s="3"/>
      <c r="MIL48" s="3"/>
      <c r="MIM48" s="3"/>
      <c r="MIN48" s="3"/>
      <c r="MIO48" s="3"/>
      <c r="MIP48" s="3"/>
      <c r="MIQ48" s="3"/>
      <c r="MIR48" s="3"/>
      <c r="MIS48" s="3"/>
      <c r="MIT48" s="3"/>
      <c r="MIU48" s="3"/>
      <c r="MIV48" s="3"/>
      <c r="MIW48" s="3"/>
      <c r="MIX48" s="3"/>
      <c r="MIY48" s="3"/>
      <c r="MIZ48" s="3"/>
      <c r="MJA48" s="3"/>
      <c r="MJB48" s="3"/>
      <c r="MJC48" s="3"/>
      <c r="MJD48" s="3"/>
      <c r="MJE48" s="3"/>
      <c r="MJF48" s="3"/>
      <c r="MJG48" s="3"/>
      <c r="MJH48" s="3"/>
      <c r="MJI48" s="3"/>
      <c r="MJJ48" s="3"/>
      <c r="MJK48" s="3"/>
      <c r="MJL48" s="3"/>
      <c r="MJM48" s="3"/>
      <c r="MJN48" s="3"/>
      <c r="MJO48" s="3"/>
      <c r="MJP48" s="3"/>
      <c r="MJQ48" s="3"/>
      <c r="MJR48" s="3"/>
      <c r="MJS48" s="3"/>
      <c r="MJT48" s="3"/>
      <c r="MJU48" s="3"/>
      <c r="MJV48" s="3"/>
      <c r="MJW48" s="3"/>
      <c r="MJX48" s="3"/>
      <c r="MJY48" s="3"/>
      <c r="MJZ48" s="3"/>
      <c r="MKA48" s="3"/>
      <c r="MKB48" s="3"/>
      <c r="MKC48" s="3"/>
      <c r="MKD48" s="3"/>
      <c r="MKE48" s="3"/>
      <c r="MKF48" s="3"/>
      <c r="MKG48" s="3"/>
      <c r="MKH48" s="3"/>
      <c r="MKI48" s="3"/>
      <c r="MKJ48" s="3"/>
      <c r="MKK48" s="3"/>
      <c r="MKL48" s="3"/>
      <c r="MKM48" s="3"/>
      <c r="MKN48" s="3"/>
      <c r="MKO48" s="3"/>
      <c r="MKP48" s="3"/>
      <c r="MKQ48" s="3"/>
      <c r="MKR48" s="3"/>
      <c r="MKS48" s="3"/>
      <c r="MKT48" s="3"/>
      <c r="MKU48" s="3"/>
      <c r="MKV48" s="3"/>
      <c r="MKW48" s="3"/>
      <c r="MKX48" s="3"/>
      <c r="MKY48" s="3"/>
      <c r="MKZ48" s="3"/>
      <c r="MLA48" s="3"/>
      <c r="MLB48" s="3"/>
      <c r="MLC48" s="3"/>
      <c r="MLD48" s="3"/>
      <c r="MLE48" s="3"/>
      <c r="MLF48" s="3"/>
      <c r="MLG48" s="3"/>
      <c r="MLH48" s="3"/>
      <c r="MLI48" s="3"/>
      <c r="MLJ48" s="3"/>
      <c r="MLK48" s="3"/>
      <c r="MLL48" s="3"/>
      <c r="MLM48" s="3"/>
      <c r="MLN48" s="3"/>
      <c r="MLO48" s="3"/>
      <c r="MLP48" s="3"/>
      <c r="MLQ48" s="3"/>
      <c r="MLR48" s="3"/>
      <c r="MLS48" s="3"/>
      <c r="MLT48" s="3"/>
      <c r="MLU48" s="3"/>
      <c r="MLV48" s="3"/>
      <c r="MLW48" s="3"/>
      <c r="MLX48" s="3"/>
      <c r="MLY48" s="3"/>
      <c r="MLZ48" s="3"/>
      <c r="MMA48" s="3"/>
      <c r="MMB48" s="3"/>
      <c r="MMC48" s="3"/>
      <c r="MMD48" s="3"/>
      <c r="MME48" s="3"/>
      <c r="MMF48" s="3"/>
      <c r="MMG48" s="3"/>
      <c r="MMH48" s="3"/>
      <c r="MMI48" s="3"/>
      <c r="MMJ48" s="3"/>
      <c r="MMK48" s="3"/>
      <c r="MML48" s="3"/>
      <c r="MMM48" s="3"/>
      <c r="MMN48" s="3"/>
      <c r="MMO48" s="3"/>
      <c r="MMP48" s="3"/>
      <c r="MMQ48" s="3"/>
      <c r="MMR48" s="3"/>
      <c r="MMS48" s="3"/>
      <c r="MMT48" s="3"/>
      <c r="MMU48" s="3"/>
      <c r="MMV48" s="3"/>
      <c r="MMW48" s="3"/>
      <c r="MMX48" s="3"/>
      <c r="MMY48" s="3"/>
      <c r="MMZ48" s="3"/>
      <c r="MNA48" s="3"/>
      <c r="MNB48" s="3"/>
      <c r="MNC48" s="3"/>
      <c r="MND48" s="3"/>
      <c r="MNE48" s="3"/>
      <c r="MNF48" s="3"/>
      <c r="MNG48" s="3"/>
      <c r="MNH48" s="3"/>
      <c r="MNI48" s="3"/>
      <c r="MNJ48" s="3"/>
      <c r="MNK48" s="3"/>
      <c r="MNL48" s="3"/>
      <c r="MNM48" s="3"/>
      <c r="MNN48" s="3"/>
      <c r="MNO48" s="3"/>
      <c r="MNP48" s="3"/>
      <c r="MNQ48" s="3"/>
      <c r="MNR48" s="3"/>
      <c r="MNS48" s="3"/>
      <c r="MNT48" s="3"/>
      <c r="MNU48" s="3"/>
      <c r="MNV48" s="3"/>
      <c r="MNW48" s="3"/>
      <c r="MNX48" s="3"/>
      <c r="MNY48" s="3"/>
      <c r="MNZ48" s="3"/>
      <c r="MOA48" s="3"/>
      <c r="MOB48" s="3"/>
      <c r="MOC48" s="3"/>
      <c r="MOD48" s="3"/>
      <c r="MOE48" s="3"/>
      <c r="MOF48" s="3"/>
      <c r="MOG48" s="3"/>
      <c r="MOH48" s="3"/>
      <c r="MOI48" s="3"/>
      <c r="MOJ48" s="3"/>
      <c r="MOK48" s="3"/>
      <c r="MOL48" s="3"/>
      <c r="MOM48" s="3"/>
      <c r="MON48" s="3"/>
      <c r="MOO48" s="3"/>
      <c r="MOP48" s="3"/>
      <c r="MOQ48" s="3"/>
      <c r="MOR48" s="3"/>
      <c r="MOS48" s="3"/>
      <c r="MOT48" s="3"/>
      <c r="MOU48" s="3"/>
      <c r="MOV48" s="3"/>
      <c r="MOW48" s="3"/>
      <c r="MOX48" s="3"/>
      <c r="MOY48" s="3"/>
      <c r="MOZ48" s="3"/>
      <c r="MPA48" s="3"/>
      <c r="MPB48" s="3"/>
      <c r="MPC48" s="3"/>
      <c r="MPD48" s="3"/>
      <c r="MPE48" s="3"/>
      <c r="MPF48" s="3"/>
      <c r="MPG48" s="3"/>
      <c r="MPH48" s="3"/>
      <c r="MPI48" s="3"/>
      <c r="MPJ48" s="3"/>
      <c r="MPK48" s="3"/>
      <c r="MPL48" s="3"/>
      <c r="MPM48" s="3"/>
      <c r="MPN48" s="3"/>
      <c r="MPO48" s="3"/>
      <c r="MPP48" s="3"/>
      <c r="MPQ48" s="3"/>
      <c r="MPR48" s="3"/>
      <c r="MPS48" s="3"/>
      <c r="MPT48" s="3"/>
      <c r="MPU48" s="3"/>
      <c r="MPV48" s="3"/>
      <c r="MPW48" s="3"/>
      <c r="MPX48" s="3"/>
      <c r="MPY48" s="3"/>
      <c r="MPZ48" s="3"/>
      <c r="MQA48" s="3"/>
      <c r="MQB48" s="3"/>
      <c r="MQC48" s="3"/>
      <c r="MQD48" s="3"/>
      <c r="MQE48" s="3"/>
      <c r="MQF48" s="3"/>
      <c r="MQG48" s="3"/>
      <c r="MQH48" s="3"/>
      <c r="MQI48" s="3"/>
      <c r="MQJ48" s="3"/>
      <c r="MQK48" s="3"/>
      <c r="MQL48" s="3"/>
      <c r="MQM48" s="3"/>
      <c r="MQN48" s="3"/>
      <c r="MQO48" s="3"/>
      <c r="MQP48" s="3"/>
      <c r="MQQ48" s="3"/>
      <c r="MQR48" s="3"/>
      <c r="MQS48" s="3"/>
      <c r="MQT48" s="3"/>
      <c r="MQU48" s="3"/>
      <c r="MQV48" s="3"/>
      <c r="MQW48" s="3"/>
      <c r="MQX48" s="3"/>
      <c r="MQY48" s="3"/>
      <c r="MQZ48" s="3"/>
      <c r="MRA48" s="3"/>
      <c r="MRB48" s="3"/>
      <c r="MRC48" s="3"/>
      <c r="MRD48" s="3"/>
      <c r="MRE48" s="3"/>
      <c r="MRF48" s="3"/>
      <c r="MRG48" s="3"/>
      <c r="MRH48" s="3"/>
      <c r="MRI48" s="3"/>
      <c r="MRJ48" s="3"/>
      <c r="MRK48" s="3"/>
      <c r="MRL48" s="3"/>
      <c r="MRM48" s="3"/>
      <c r="MRN48" s="3"/>
      <c r="MRO48" s="3"/>
      <c r="MRP48" s="3"/>
      <c r="MRQ48" s="3"/>
      <c r="MRR48" s="3"/>
      <c r="MRS48" s="3"/>
      <c r="MRT48" s="3"/>
      <c r="MRU48" s="3"/>
      <c r="MRV48" s="3"/>
      <c r="MRW48" s="3"/>
      <c r="MRX48" s="3"/>
      <c r="MRY48" s="3"/>
      <c r="MRZ48" s="3"/>
      <c r="MSA48" s="3"/>
      <c r="MSB48" s="3"/>
      <c r="MSC48" s="3"/>
      <c r="MSD48" s="3"/>
      <c r="MSE48" s="3"/>
      <c r="MSF48" s="3"/>
      <c r="MSG48" s="3"/>
      <c r="MSH48" s="3"/>
      <c r="MSI48" s="3"/>
      <c r="MSJ48" s="3"/>
      <c r="MSK48" s="3"/>
      <c r="MSL48" s="3"/>
      <c r="MSM48" s="3"/>
      <c r="MSN48" s="3"/>
      <c r="MSO48" s="3"/>
      <c r="MSP48" s="3"/>
      <c r="MSQ48" s="3"/>
      <c r="MSR48" s="3"/>
      <c r="MSS48" s="3"/>
      <c r="MST48" s="3"/>
      <c r="MSU48" s="3"/>
      <c r="MSV48" s="3"/>
      <c r="MSW48" s="3"/>
      <c r="MSX48" s="3"/>
      <c r="MSY48" s="3"/>
      <c r="MSZ48" s="3"/>
      <c r="MTA48" s="3"/>
      <c r="MTB48" s="3"/>
      <c r="MTC48" s="3"/>
      <c r="MTD48" s="3"/>
      <c r="MTE48" s="3"/>
      <c r="MTF48" s="3"/>
      <c r="MTG48" s="3"/>
      <c r="MTH48" s="3"/>
      <c r="MTI48" s="3"/>
      <c r="MTJ48" s="3"/>
      <c r="MTK48" s="3"/>
      <c r="MTL48" s="3"/>
      <c r="MTM48" s="3"/>
      <c r="MTN48" s="3"/>
      <c r="MTO48" s="3"/>
      <c r="MTP48" s="3"/>
      <c r="MTQ48" s="3"/>
      <c r="MTR48" s="3"/>
      <c r="MTS48" s="3"/>
      <c r="MTT48" s="3"/>
      <c r="MTU48" s="3"/>
      <c r="MTV48" s="3"/>
      <c r="MTW48" s="3"/>
      <c r="MTX48" s="3"/>
      <c r="MTY48" s="3"/>
      <c r="MTZ48" s="3"/>
      <c r="MUA48" s="3"/>
      <c r="MUB48" s="3"/>
      <c r="MUC48" s="3"/>
      <c r="MUD48" s="3"/>
      <c r="MUE48" s="3"/>
      <c r="MUF48" s="3"/>
      <c r="MUG48" s="3"/>
      <c r="MUH48" s="3"/>
      <c r="MUI48" s="3"/>
      <c r="MUJ48" s="3"/>
      <c r="MUK48" s="3"/>
      <c r="MUL48" s="3"/>
      <c r="MUM48" s="3"/>
      <c r="MUN48" s="3"/>
      <c r="MUO48" s="3"/>
      <c r="MUP48" s="3"/>
      <c r="MUQ48" s="3"/>
      <c r="MUR48" s="3"/>
      <c r="MUS48" s="3"/>
      <c r="MUT48" s="3"/>
      <c r="MUU48" s="3"/>
      <c r="MUV48" s="3"/>
      <c r="MUW48" s="3"/>
      <c r="MUX48" s="3"/>
      <c r="MUY48" s="3"/>
      <c r="MUZ48" s="3"/>
      <c r="MVA48" s="3"/>
      <c r="MVB48" s="3"/>
      <c r="MVC48" s="3"/>
      <c r="MVD48" s="3"/>
      <c r="MVE48" s="3"/>
      <c r="MVF48" s="3"/>
      <c r="MVG48" s="3"/>
      <c r="MVH48" s="3"/>
      <c r="MVI48" s="3"/>
      <c r="MVJ48" s="3"/>
      <c r="MVK48" s="3"/>
      <c r="MVL48" s="3"/>
      <c r="MVM48" s="3"/>
      <c r="MVN48" s="3"/>
      <c r="MVO48" s="3"/>
      <c r="MVP48" s="3"/>
      <c r="MVQ48" s="3"/>
      <c r="MVR48" s="3"/>
      <c r="MVS48" s="3"/>
      <c r="MVT48" s="3"/>
      <c r="MVU48" s="3"/>
      <c r="MVV48" s="3"/>
      <c r="MVW48" s="3"/>
      <c r="MVX48" s="3"/>
      <c r="MVY48" s="3"/>
      <c r="MVZ48" s="3"/>
      <c r="MWA48" s="3"/>
      <c r="MWB48" s="3"/>
      <c r="MWC48" s="3"/>
      <c r="MWD48" s="3"/>
      <c r="MWE48" s="3"/>
      <c r="MWF48" s="3"/>
      <c r="MWG48" s="3"/>
      <c r="MWH48" s="3"/>
      <c r="MWI48" s="3"/>
      <c r="MWJ48" s="3"/>
      <c r="MWK48" s="3"/>
      <c r="MWL48" s="3"/>
      <c r="MWM48" s="3"/>
      <c r="MWN48" s="3"/>
      <c r="MWO48" s="3"/>
      <c r="MWP48" s="3"/>
      <c r="MWQ48" s="3"/>
      <c r="MWR48" s="3"/>
      <c r="MWS48" s="3"/>
      <c r="MWT48" s="3"/>
      <c r="MWU48" s="3"/>
      <c r="MWV48" s="3"/>
      <c r="MWW48" s="3"/>
      <c r="MWX48" s="3"/>
      <c r="MWY48" s="3"/>
      <c r="MWZ48" s="3"/>
      <c r="MXA48" s="3"/>
      <c r="MXB48" s="3"/>
      <c r="MXC48" s="3"/>
      <c r="MXD48" s="3"/>
      <c r="MXE48" s="3"/>
      <c r="MXF48" s="3"/>
      <c r="MXG48" s="3"/>
      <c r="MXH48" s="3"/>
      <c r="MXI48" s="3"/>
      <c r="MXJ48" s="3"/>
      <c r="MXK48" s="3"/>
      <c r="MXL48" s="3"/>
      <c r="MXM48" s="3"/>
      <c r="MXN48" s="3"/>
      <c r="MXO48" s="3"/>
      <c r="MXP48" s="3"/>
      <c r="MXQ48" s="3"/>
      <c r="MXR48" s="3"/>
      <c r="MXS48" s="3"/>
      <c r="MXT48" s="3"/>
      <c r="MXU48" s="3"/>
      <c r="MXV48" s="3"/>
      <c r="MXW48" s="3"/>
      <c r="MXX48" s="3"/>
      <c r="MXY48" s="3"/>
      <c r="MXZ48" s="3"/>
      <c r="MYA48" s="3"/>
      <c r="MYB48" s="3"/>
      <c r="MYC48" s="3"/>
      <c r="MYD48" s="3"/>
      <c r="MYE48" s="3"/>
      <c r="MYF48" s="3"/>
      <c r="MYG48" s="3"/>
      <c r="MYH48" s="3"/>
      <c r="MYI48" s="3"/>
      <c r="MYJ48" s="3"/>
      <c r="MYK48" s="3"/>
      <c r="MYL48" s="3"/>
      <c r="MYM48" s="3"/>
      <c r="MYN48" s="3"/>
      <c r="MYO48" s="3"/>
      <c r="MYP48" s="3"/>
      <c r="MYQ48" s="3"/>
      <c r="MYR48" s="3"/>
      <c r="MYS48" s="3"/>
      <c r="MYT48" s="3"/>
      <c r="MYU48" s="3"/>
      <c r="MYV48" s="3"/>
      <c r="MYW48" s="3"/>
      <c r="MYX48" s="3"/>
      <c r="MYY48" s="3"/>
      <c r="MYZ48" s="3"/>
      <c r="MZA48" s="3"/>
      <c r="MZB48" s="3"/>
      <c r="MZC48" s="3"/>
      <c r="MZD48" s="3"/>
      <c r="MZE48" s="3"/>
      <c r="MZF48" s="3"/>
      <c r="MZG48" s="3"/>
      <c r="MZH48" s="3"/>
      <c r="MZI48" s="3"/>
      <c r="MZJ48" s="3"/>
      <c r="MZK48" s="3"/>
      <c r="MZL48" s="3"/>
      <c r="MZM48" s="3"/>
      <c r="MZN48" s="3"/>
      <c r="MZO48" s="3"/>
      <c r="MZP48" s="3"/>
      <c r="MZQ48" s="3"/>
      <c r="MZR48" s="3"/>
      <c r="MZS48" s="3"/>
      <c r="MZT48" s="3"/>
      <c r="MZU48" s="3"/>
      <c r="MZV48" s="3"/>
      <c r="MZW48" s="3"/>
      <c r="MZX48" s="3"/>
      <c r="MZY48" s="3"/>
      <c r="MZZ48" s="3"/>
      <c r="NAA48" s="3"/>
      <c r="NAB48" s="3"/>
      <c r="NAC48" s="3"/>
      <c r="NAD48" s="3"/>
      <c r="NAE48" s="3"/>
      <c r="NAF48" s="3"/>
      <c r="NAG48" s="3"/>
      <c r="NAH48" s="3"/>
      <c r="NAI48" s="3"/>
      <c r="NAJ48" s="3"/>
      <c r="NAK48" s="3"/>
      <c r="NAL48" s="3"/>
      <c r="NAM48" s="3"/>
      <c r="NAN48" s="3"/>
      <c r="NAO48" s="3"/>
      <c r="NAP48" s="3"/>
      <c r="NAQ48" s="3"/>
      <c r="NAR48" s="3"/>
      <c r="NAS48" s="3"/>
      <c r="NAT48" s="3"/>
      <c r="NAU48" s="3"/>
      <c r="NAV48" s="3"/>
      <c r="NAW48" s="3"/>
      <c r="NAX48" s="3"/>
      <c r="NAY48" s="3"/>
      <c r="NAZ48" s="3"/>
      <c r="NBA48" s="3"/>
      <c r="NBB48" s="3"/>
      <c r="NBC48" s="3"/>
      <c r="NBD48" s="3"/>
      <c r="NBE48" s="3"/>
      <c r="NBF48" s="3"/>
      <c r="NBG48" s="3"/>
      <c r="NBH48" s="3"/>
      <c r="NBI48" s="3"/>
      <c r="NBJ48" s="3"/>
      <c r="NBK48" s="3"/>
      <c r="NBL48" s="3"/>
      <c r="NBM48" s="3"/>
      <c r="NBN48" s="3"/>
      <c r="NBO48" s="3"/>
      <c r="NBP48" s="3"/>
      <c r="NBQ48" s="3"/>
      <c r="NBR48" s="3"/>
      <c r="NBS48" s="3"/>
      <c r="NBT48" s="3"/>
      <c r="NBU48" s="3"/>
      <c r="NBV48" s="3"/>
      <c r="NBW48" s="3"/>
      <c r="NBX48" s="3"/>
      <c r="NBY48" s="3"/>
      <c r="NBZ48" s="3"/>
      <c r="NCA48" s="3"/>
      <c r="NCB48" s="3"/>
      <c r="NCC48" s="3"/>
      <c r="NCD48" s="3"/>
      <c r="NCE48" s="3"/>
      <c r="NCF48" s="3"/>
      <c r="NCG48" s="3"/>
      <c r="NCH48" s="3"/>
      <c r="NCI48" s="3"/>
      <c r="NCJ48" s="3"/>
      <c r="NCK48" s="3"/>
      <c r="NCL48" s="3"/>
      <c r="NCM48" s="3"/>
      <c r="NCN48" s="3"/>
      <c r="NCO48" s="3"/>
      <c r="NCP48" s="3"/>
      <c r="NCQ48" s="3"/>
      <c r="NCR48" s="3"/>
      <c r="NCS48" s="3"/>
      <c r="NCT48" s="3"/>
      <c r="NCU48" s="3"/>
      <c r="NCV48" s="3"/>
      <c r="NCW48" s="3"/>
      <c r="NCX48" s="3"/>
      <c r="NCY48" s="3"/>
      <c r="NCZ48" s="3"/>
      <c r="NDA48" s="3"/>
      <c r="NDB48" s="3"/>
      <c r="NDC48" s="3"/>
      <c r="NDD48" s="3"/>
      <c r="NDE48" s="3"/>
      <c r="NDF48" s="3"/>
      <c r="NDG48" s="3"/>
      <c r="NDH48" s="3"/>
      <c r="NDI48" s="3"/>
      <c r="NDJ48" s="3"/>
      <c r="NDK48" s="3"/>
      <c r="NDL48" s="3"/>
      <c r="NDM48" s="3"/>
      <c r="NDN48" s="3"/>
      <c r="NDO48" s="3"/>
      <c r="NDP48" s="3"/>
      <c r="NDQ48" s="3"/>
      <c r="NDR48" s="3"/>
      <c r="NDS48" s="3"/>
      <c r="NDT48" s="3"/>
      <c r="NDU48" s="3"/>
      <c r="NDV48" s="3"/>
      <c r="NDW48" s="3"/>
      <c r="NDX48" s="3"/>
      <c r="NDY48" s="3"/>
      <c r="NDZ48" s="3"/>
      <c r="NEA48" s="3"/>
      <c r="NEB48" s="3"/>
      <c r="NEC48" s="3"/>
      <c r="NED48" s="3"/>
      <c r="NEE48" s="3"/>
      <c r="NEF48" s="3"/>
      <c r="NEG48" s="3"/>
      <c r="NEH48" s="3"/>
      <c r="NEI48" s="3"/>
      <c r="NEJ48" s="3"/>
      <c r="NEK48" s="3"/>
      <c r="NEL48" s="3"/>
      <c r="NEM48" s="3"/>
      <c r="NEN48" s="3"/>
      <c r="NEO48" s="3"/>
      <c r="NEP48" s="3"/>
      <c r="NEQ48" s="3"/>
      <c r="NER48" s="3"/>
      <c r="NES48" s="3"/>
      <c r="NET48" s="3"/>
      <c r="NEU48" s="3"/>
      <c r="NEV48" s="3"/>
      <c r="NEW48" s="3"/>
      <c r="NEX48" s="3"/>
      <c r="NEY48" s="3"/>
      <c r="NEZ48" s="3"/>
      <c r="NFA48" s="3"/>
      <c r="NFB48" s="3"/>
      <c r="NFC48" s="3"/>
      <c r="NFD48" s="3"/>
      <c r="NFE48" s="3"/>
      <c r="NFF48" s="3"/>
      <c r="NFG48" s="3"/>
      <c r="NFH48" s="3"/>
      <c r="NFI48" s="3"/>
      <c r="NFJ48" s="3"/>
      <c r="NFK48" s="3"/>
      <c r="NFL48" s="3"/>
      <c r="NFM48" s="3"/>
      <c r="NFN48" s="3"/>
      <c r="NFO48" s="3"/>
      <c r="NFP48" s="3"/>
      <c r="NFQ48" s="3"/>
      <c r="NFR48" s="3"/>
      <c r="NFS48" s="3"/>
      <c r="NFT48" s="3"/>
      <c r="NFU48" s="3"/>
      <c r="NFV48" s="3"/>
      <c r="NFW48" s="3"/>
      <c r="NFX48" s="3"/>
      <c r="NFY48" s="3"/>
      <c r="NFZ48" s="3"/>
      <c r="NGA48" s="3"/>
      <c r="NGB48" s="3"/>
      <c r="NGC48" s="3"/>
      <c r="NGD48" s="3"/>
      <c r="NGE48" s="3"/>
      <c r="NGF48" s="3"/>
      <c r="NGG48" s="3"/>
      <c r="NGH48" s="3"/>
      <c r="NGI48" s="3"/>
      <c r="NGJ48" s="3"/>
      <c r="NGK48" s="3"/>
      <c r="NGL48" s="3"/>
      <c r="NGM48" s="3"/>
      <c r="NGN48" s="3"/>
      <c r="NGO48" s="3"/>
      <c r="NGP48" s="3"/>
      <c r="NGQ48" s="3"/>
      <c r="NGR48" s="3"/>
      <c r="NGS48" s="3"/>
      <c r="NGT48" s="3"/>
      <c r="NGU48" s="3"/>
      <c r="NGV48" s="3"/>
      <c r="NGW48" s="3"/>
      <c r="NGX48" s="3"/>
      <c r="NGY48" s="3"/>
      <c r="NGZ48" s="3"/>
      <c r="NHA48" s="3"/>
      <c r="NHB48" s="3"/>
      <c r="NHC48" s="3"/>
      <c r="NHD48" s="3"/>
      <c r="NHE48" s="3"/>
      <c r="NHF48" s="3"/>
      <c r="NHG48" s="3"/>
      <c r="NHH48" s="3"/>
      <c r="NHI48" s="3"/>
      <c r="NHJ48" s="3"/>
      <c r="NHK48" s="3"/>
      <c r="NHL48" s="3"/>
      <c r="NHM48" s="3"/>
      <c r="NHN48" s="3"/>
      <c r="NHO48" s="3"/>
      <c r="NHP48" s="3"/>
      <c r="NHQ48" s="3"/>
      <c r="NHR48" s="3"/>
      <c r="NHS48" s="3"/>
      <c r="NHT48" s="3"/>
      <c r="NHU48" s="3"/>
      <c r="NHV48" s="3"/>
      <c r="NHW48" s="3"/>
      <c r="NHX48" s="3"/>
      <c r="NHY48" s="3"/>
      <c r="NHZ48" s="3"/>
      <c r="NIA48" s="3"/>
      <c r="NIB48" s="3"/>
      <c r="NIC48" s="3"/>
      <c r="NID48" s="3"/>
      <c r="NIE48" s="3"/>
      <c r="NIF48" s="3"/>
      <c r="NIG48" s="3"/>
      <c r="NIH48" s="3"/>
      <c r="NII48" s="3"/>
      <c r="NIJ48" s="3"/>
      <c r="NIK48" s="3"/>
      <c r="NIL48" s="3"/>
      <c r="NIM48" s="3"/>
      <c r="NIN48" s="3"/>
      <c r="NIO48" s="3"/>
      <c r="NIP48" s="3"/>
      <c r="NIQ48" s="3"/>
      <c r="NIR48" s="3"/>
      <c r="NIS48" s="3"/>
      <c r="NIT48" s="3"/>
      <c r="NIU48" s="3"/>
      <c r="NIV48" s="3"/>
      <c r="NIW48" s="3"/>
      <c r="NIX48" s="3"/>
      <c r="NIY48" s="3"/>
      <c r="NIZ48" s="3"/>
      <c r="NJA48" s="3"/>
      <c r="NJB48" s="3"/>
      <c r="NJC48" s="3"/>
      <c r="NJD48" s="3"/>
      <c r="NJE48" s="3"/>
      <c r="NJF48" s="3"/>
      <c r="NJG48" s="3"/>
      <c r="NJH48" s="3"/>
      <c r="NJI48" s="3"/>
      <c r="NJJ48" s="3"/>
      <c r="NJK48" s="3"/>
      <c r="NJL48" s="3"/>
      <c r="NJM48" s="3"/>
      <c r="NJN48" s="3"/>
      <c r="NJO48" s="3"/>
      <c r="NJP48" s="3"/>
      <c r="NJQ48" s="3"/>
      <c r="NJR48" s="3"/>
      <c r="NJS48" s="3"/>
      <c r="NJT48" s="3"/>
      <c r="NJU48" s="3"/>
      <c r="NJV48" s="3"/>
      <c r="NJW48" s="3"/>
      <c r="NJX48" s="3"/>
      <c r="NJY48" s="3"/>
      <c r="NJZ48" s="3"/>
      <c r="NKA48" s="3"/>
      <c r="NKB48" s="3"/>
      <c r="NKC48" s="3"/>
      <c r="NKD48" s="3"/>
      <c r="NKE48" s="3"/>
      <c r="NKF48" s="3"/>
      <c r="NKG48" s="3"/>
      <c r="NKH48" s="3"/>
      <c r="NKI48" s="3"/>
      <c r="NKJ48" s="3"/>
      <c r="NKK48" s="3"/>
      <c r="NKL48" s="3"/>
      <c r="NKM48" s="3"/>
      <c r="NKN48" s="3"/>
      <c r="NKO48" s="3"/>
      <c r="NKP48" s="3"/>
      <c r="NKQ48" s="3"/>
      <c r="NKR48" s="3"/>
      <c r="NKS48" s="3"/>
      <c r="NKT48" s="3"/>
      <c r="NKU48" s="3"/>
      <c r="NKV48" s="3"/>
      <c r="NKW48" s="3"/>
      <c r="NKX48" s="3"/>
      <c r="NKY48" s="3"/>
      <c r="NKZ48" s="3"/>
      <c r="NLA48" s="3"/>
      <c r="NLB48" s="3"/>
      <c r="NLC48" s="3"/>
      <c r="NLD48" s="3"/>
      <c r="NLE48" s="3"/>
      <c r="NLF48" s="3"/>
      <c r="NLG48" s="3"/>
      <c r="NLH48" s="3"/>
      <c r="NLI48" s="3"/>
      <c r="NLJ48" s="3"/>
      <c r="NLK48" s="3"/>
      <c r="NLL48" s="3"/>
      <c r="NLM48" s="3"/>
      <c r="NLN48" s="3"/>
      <c r="NLO48" s="3"/>
      <c r="NLP48" s="3"/>
      <c r="NLQ48" s="3"/>
      <c r="NLR48" s="3"/>
      <c r="NLS48" s="3"/>
      <c r="NLT48" s="3"/>
      <c r="NLU48" s="3"/>
      <c r="NLV48" s="3"/>
      <c r="NLW48" s="3"/>
      <c r="NLX48" s="3"/>
      <c r="NLY48" s="3"/>
      <c r="NLZ48" s="3"/>
      <c r="NMA48" s="3"/>
      <c r="NMB48" s="3"/>
      <c r="NMC48" s="3"/>
      <c r="NMD48" s="3"/>
      <c r="NME48" s="3"/>
      <c r="NMF48" s="3"/>
      <c r="NMG48" s="3"/>
      <c r="NMH48" s="3"/>
      <c r="NMI48" s="3"/>
      <c r="NMJ48" s="3"/>
      <c r="NMK48" s="3"/>
      <c r="NML48" s="3"/>
      <c r="NMM48" s="3"/>
      <c r="NMN48" s="3"/>
      <c r="NMO48" s="3"/>
      <c r="NMP48" s="3"/>
      <c r="NMQ48" s="3"/>
      <c r="NMR48" s="3"/>
      <c r="NMS48" s="3"/>
      <c r="NMT48" s="3"/>
      <c r="NMU48" s="3"/>
      <c r="NMV48" s="3"/>
      <c r="NMW48" s="3"/>
      <c r="NMX48" s="3"/>
      <c r="NMY48" s="3"/>
      <c r="NMZ48" s="3"/>
      <c r="NNA48" s="3"/>
      <c r="NNB48" s="3"/>
      <c r="NNC48" s="3"/>
      <c r="NND48" s="3"/>
      <c r="NNE48" s="3"/>
      <c r="NNF48" s="3"/>
      <c r="NNG48" s="3"/>
      <c r="NNH48" s="3"/>
      <c r="NNI48" s="3"/>
      <c r="NNJ48" s="3"/>
      <c r="NNK48" s="3"/>
      <c r="NNL48" s="3"/>
      <c r="NNM48" s="3"/>
      <c r="NNN48" s="3"/>
      <c r="NNO48" s="3"/>
      <c r="NNP48" s="3"/>
      <c r="NNQ48" s="3"/>
      <c r="NNR48" s="3"/>
      <c r="NNS48" s="3"/>
      <c r="NNT48" s="3"/>
      <c r="NNU48" s="3"/>
      <c r="NNV48" s="3"/>
      <c r="NNW48" s="3"/>
      <c r="NNX48" s="3"/>
      <c r="NNY48" s="3"/>
      <c r="NNZ48" s="3"/>
      <c r="NOA48" s="3"/>
      <c r="NOB48" s="3"/>
      <c r="NOC48" s="3"/>
      <c r="NOD48" s="3"/>
      <c r="NOE48" s="3"/>
      <c r="NOF48" s="3"/>
      <c r="NOG48" s="3"/>
      <c r="NOH48" s="3"/>
      <c r="NOI48" s="3"/>
      <c r="NOJ48" s="3"/>
      <c r="NOK48" s="3"/>
      <c r="NOL48" s="3"/>
      <c r="NOM48" s="3"/>
      <c r="NON48" s="3"/>
      <c r="NOO48" s="3"/>
      <c r="NOP48" s="3"/>
      <c r="NOQ48" s="3"/>
      <c r="NOR48" s="3"/>
      <c r="NOS48" s="3"/>
      <c r="NOT48" s="3"/>
      <c r="NOU48" s="3"/>
      <c r="NOV48" s="3"/>
      <c r="NOW48" s="3"/>
      <c r="NOX48" s="3"/>
      <c r="NOY48" s="3"/>
      <c r="NOZ48" s="3"/>
      <c r="NPA48" s="3"/>
      <c r="NPB48" s="3"/>
      <c r="NPC48" s="3"/>
      <c r="NPD48" s="3"/>
      <c r="NPE48" s="3"/>
      <c r="NPF48" s="3"/>
      <c r="NPG48" s="3"/>
      <c r="NPH48" s="3"/>
      <c r="NPI48" s="3"/>
      <c r="NPJ48" s="3"/>
      <c r="NPK48" s="3"/>
      <c r="NPL48" s="3"/>
      <c r="NPM48" s="3"/>
      <c r="NPN48" s="3"/>
      <c r="NPO48" s="3"/>
      <c r="NPP48" s="3"/>
      <c r="NPQ48" s="3"/>
      <c r="NPR48" s="3"/>
      <c r="NPS48" s="3"/>
      <c r="NPT48" s="3"/>
      <c r="NPU48" s="3"/>
      <c r="NPV48" s="3"/>
      <c r="NPW48" s="3"/>
      <c r="NPX48" s="3"/>
      <c r="NPY48" s="3"/>
      <c r="NPZ48" s="3"/>
      <c r="NQA48" s="3"/>
      <c r="NQB48" s="3"/>
      <c r="NQC48" s="3"/>
      <c r="NQD48" s="3"/>
      <c r="NQE48" s="3"/>
      <c r="NQF48" s="3"/>
      <c r="NQG48" s="3"/>
      <c r="NQH48" s="3"/>
      <c r="NQI48" s="3"/>
      <c r="NQJ48" s="3"/>
      <c r="NQK48" s="3"/>
      <c r="NQL48" s="3"/>
      <c r="NQM48" s="3"/>
      <c r="NQN48" s="3"/>
      <c r="NQO48" s="3"/>
      <c r="NQP48" s="3"/>
      <c r="NQQ48" s="3"/>
      <c r="NQR48" s="3"/>
      <c r="NQS48" s="3"/>
      <c r="NQT48" s="3"/>
      <c r="NQU48" s="3"/>
      <c r="NQV48" s="3"/>
      <c r="NQW48" s="3"/>
      <c r="NQX48" s="3"/>
      <c r="NQY48" s="3"/>
      <c r="NQZ48" s="3"/>
      <c r="NRA48" s="3"/>
      <c r="NRB48" s="3"/>
      <c r="NRC48" s="3"/>
      <c r="NRD48" s="3"/>
      <c r="NRE48" s="3"/>
      <c r="NRF48" s="3"/>
      <c r="NRG48" s="3"/>
      <c r="NRH48" s="3"/>
      <c r="NRI48" s="3"/>
      <c r="NRJ48" s="3"/>
      <c r="NRK48" s="3"/>
      <c r="NRL48" s="3"/>
      <c r="NRM48" s="3"/>
      <c r="NRN48" s="3"/>
      <c r="NRO48" s="3"/>
      <c r="NRP48" s="3"/>
      <c r="NRQ48" s="3"/>
      <c r="NRR48" s="3"/>
      <c r="NRS48" s="3"/>
      <c r="NRT48" s="3"/>
      <c r="NRU48" s="3"/>
      <c r="NRV48" s="3"/>
      <c r="NRW48" s="3"/>
      <c r="NRX48" s="3"/>
      <c r="NRY48" s="3"/>
      <c r="NRZ48" s="3"/>
      <c r="NSA48" s="3"/>
      <c r="NSB48" s="3"/>
      <c r="NSC48" s="3"/>
      <c r="NSD48" s="3"/>
      <c r="NSE48" s="3"/>
      <c r="NSF48" s="3"/>
      <c r="NSG48" s="3"/>
      <c r="NSH48" s="3"/>
      <c r="NSI48" s="3"/>
      <c r="NSJ48" s="3"/>
      <c r="NSK48" s="3"/>
      <c r="NSL48" s="3"/>
      <c r="NSM48" s="3"/>
      <c r="NSN48" s="3"/>
      <c r="NSO48" s="3"/>
      <c r="NSP48" s="3"/>
      <c r="NSQ48" s="3"/>
      <c r="NSR48" s="3"/>
      <c r="NSS48" s="3"/>
      <c r="NST48" s="3"/>
      <c r="NSU48" s="3"/>
      <c r="NSV48" s="3"/>
      <c r="NSW48" s="3"/>
      <c r="NSX48" s="3"/>
      <c r="NSY48" s="3"/>
      <c r="NSZ48" s="3"/>
      <c r="NTA48" s="3"/>
      <c r="NTB48" s="3"/>
      <c r="NTC48" s="3"/>
      <c r="NTD48" s="3"/>
      <c r="NTE48" s="3"/>
      <c r="NTF48" s="3"/>
      <c r="NTG48" s="3"/>
      <c r="NTH48" s="3"/>
      <c r="NTI48" s="3"/>
      <c r="NTJ48" s="3"/>
      <c r="NTK48" s="3"/>
      <c r="NTL48" s="3"/>
      <c r="NTM48" s="3"/>
      <c r="NTN48" s="3"/>
      <c r="NTO48" s="3"/>
      <c r="NTP48" s="3"/>
      <c r="NTQ48" s="3"/>
      <c r="NTR48" s="3"/>
      <c r="NTS48" s="3"/>
      <c r="NTT48" s="3"/>
      <c r="NTU48" s="3"/>
      <c r="NTV48" s="3"/>
      <c r="NTW48" s="3"/>
      <c r="NTX48" s="3"/>
      <c r="NTY48" s="3"/>
      <c r="NTZ48" s="3"/>
      <c r="NUA48" s="3"/>
      <c r="NUB48" s="3"/>
      <c r="NUC48" s="3"/>
      <c r="NUD48" s="3"/>
      <c r="NUE48" s="3"/>
      <c r="NUF48" s="3"/>
      <c r="NUG48" s="3"/>
      <c r="NUH48" s="3"/>
      <c r="NUI48" s="3"/>
      <c r="NUJ48" s="3"/>
      <c r="NUK48" s="3"/>
      <c r="NUL48" s="3"/>
      <c r="NUM48" s="3"/>
      <c r="NUN48" s="3"/>
      <c r="NUO48" s="3"/>
      <c r="NUP48" s="3"/>
      <c r="NUQ48" s="3"/>
      <c r="NUR48" s="3"/>
      <c r="NUS48" s="3"/>
      <c r="NUT48" s="3"/>
      <c r="NUU48" s="3"/>
      <c r="NUV48" s="3"/>
      <c r="NUW48" s="3"/>
      <c r="NUX48" s="3"/>
      <c r="NUY48" s="3"/>
      <c r="NUZ48" s="3"/>
      <c r="NVA48" s="3"/>
      <c r="NVB48" s="3"/>
      <c r="NVC48" s="3"/>
      <c r="NVD48" s="3"/>
      <c r="NVE48" s="3"/>
      <c r="NVF48" s="3"/>
      <c r="NVG48" s="3"/>
      <c r="NVH48" s="3"/>
      <c r="NVI48" s="3"/>
      <c r="NVJ48" s="3"/>
      <c r="NVK48" s="3"/>
      <c r="NVL48" s="3"/>
      <c r="NVM48" s="3"/>
      <c r="NVN48" s="3"/>
      <c r="NVO48" s="3"/>
      <c r="NVP48" s="3"/>
      <c r="NVQ48" s="3"/>
      <c r="NVR48" s="3"/>
      <c r="NVS48" s="3"/>
      <c r="NVT48" s="3"/>
      <c r="NVU48" s="3"/>
      <c r="NVV48" s="3"/>
      <c r="NVW48" s="3"/>
      <c r="NVX48" s="3"/>
      <c r="NVY48" s="3"/>
      <c r="NVZ48" s="3"/>
      <c r="NWA48" s="3"/>
      <c r="NWB48" s="3"/>
      <c r="NWC48" s="3"/>
      <c r="NWD48" s="3"/>
      <c r="NWE48" s="3"/>
      <c r="NWF48" s="3"/>
      <c r="NWG48" s="3"/>
      <c r="NWH48" s="3"/>
      <c r="NWI48" s="3"/>
      <c r="NWJ48" s="3"/>
      <c r="NWK48" s="3"/>
      <c r="NWL48" s="3"/>
      <c r="NWM48" s="3"/>
      <c r="NWN48" s="3"/>
      <c r="NWO48" s="3"/>
      <c r="NWP48" s="3"/>
      <c r="NWQ48" s="3"/>
      <c r="NWR48" s="3"/>
      <c r="NWS48" s="3"/>
      <c r="NWT48" s="3"/>
      <c r="NWU48" s="3"/>
      <c r="NWV48" s="3"/>
      <c r="NWW48" s="3"/>
      <c r="NWX48" s="3"/>
      <c r="NWY48" s="3"/>
      <c r="NWZ48" s="3"/>
      <c r="NXA48" s="3"/>
      <c r="NXB48" s="3"/>
      <c r="NXC48" s="3"/>
      <c r="NXD48" s="3"/>
      <c r="NXE48" s="3"/>
      <c r="NXF48" s="3"/>
      <c r="NXG48" s="3"/>
      <c r="NXH48" s="3"/>
      <c r="NXI48" s="3"/>
      <c r="NXJ48" s="3"/>
      <c r="NXK48" s="3"/>
      <c r="NXL48" s="3"/>
      <c r="NXM48" s="3"/>
      <c r="NXN48" s="3"/>
      <c r="NXO48" s="3"/>
      <c r="NXP48" s="3"/>
      <c r="NXQ48" s="3"/>
      <c r="NXR48" s="3"/>
      <c r="NXS48" s="3"/>
      <c r="NXT48" s="3"/>
      <c r="NXU48" s="3"/>
      <c r="NXV48" s="3"/>
      <c r="NXW48" s="3"/>
      <c r="NXX48" s="3"/>
      <c r="NXY48" s="3"/>
      <c r="NXZ48" s="3"/>
      <c r="NYA48" s="3"/>
      <c r="NYB48" s="3"/>
      <c r="NYC48" s="3"/>
      <c r="NYD48" s="3"/>
      <c r="NYE48" s="3"/>
      <c r="NYF48" s="3"/>
      <c r="NYG48" s="3"/>
      <c r="NYH48" s="3"/>
      <c r="NYI48" s="3"/>
      <c r="NYJ48" s="3"/>
      <c r="NYK48" s="3"/>
      <c r="NYL48" s="3"/>
      <c r="NYM48" s="3"/>
      <c r="NYN48" s="3"/>
      <c r="NYO48" s="3"/>
      <c r="NYP48" s="3"/>
      <c r="NYQ48" s="3"/>
      <c r="NYR48" s="3"/>
      <c r="NYS48" s="3"/>
      <c r="NYT48" s="3"/>
      <c r="NYU48" s="3"/>
      <c r="NYV48" s="3"/>
      <c r="NYW48" s="3"/>
      <c r="NYX48" s="3"/>
      <c r="NYY48" s="3"/>
      <c r="NYZ48" s="3"/>
      <c r="NZA48" s="3"/>
      <c r="NZB48" s="3"/>
      <c r="NZC48" s="3"/>
      <c r="NZD48" s="3"/>
      <c r="NZE48" s="3"/>
      <c r="NZF48" s="3"/>
      <c r="NZG48" s="3"/>
      <c r="NZH48" s="3"/>
      <c r="NZI48" s="3"/>
      <c r="NZJ48" s="3"/>
      <c r="NZK48" s="3"/>
      <c r="NZL48" s="3"/>
      <c r="NZM48" s="3"/>
      <c r="NZN48" s="3"/>
      <c r="NZO48" s="3"/>
      <c r="NZP48" s="3"/>
      <c r="NZQ48" s="3"/>
      <c r="NZR48" s="3"/>
      <c r="NZS48" s="3"/>
      <c r="NZT48" s="3"/>
      <c r="NZU48" s="3"/>
      <c r="NZV48" s="3"/>
      <c r="NZW48" s="3"/>
      <c r="NZX48" s="3"/>
      <c r="NZY48" s="3"/>
      <c r="NZZ48" s="3"/>
      <c r="OAA48" s="3"/>
      <c r="OAB48" s="3"/>
      <c r="OAC48" s="3"/>
      <c r="OAD48" s="3"/>
      <c r="OAE48" s="3"/>
      <c r="OAF48" s="3"/>
      <c r="OAG48" s="3"/>
      <c r="OAH48" s="3"/>
      <c r="OAI48" s="3"/>
      <c r="OAJ48" s="3"/>
      <c r="OAK48" s="3"/>
      <c r="OAL48" s="3"/>
      <c r="OAM48" s="3"/>
      <c r="OAN48" s="3"/>
      <c r="OAO48" s="3"/>
      <c r="OAP48" s="3"/>
      <c r="OAQ48" s="3"/>
      <c r="OAR48" s="3"/>
      <c r="OAS48" s="3"/>
      <c r="OAT48" s="3"/>
      <c r="OAU48" s="3"/>
      <c r="OAV48" s="3"/>
      <c r="OAW48" s="3"/>
      <c r="OAX48" s="3"/>
      <c r="OAY48" s="3"/>
      <c r="OAZ48" s="3"/>
      <c r="OBA48" s="3"/>
      <c r="OBB48" s="3"/>
      <c r="OBC48" s="3"/>
      <c r="OBD48" s="3"/>
      <c r="OBE48" s="3"/>
      <c r="OBF48" s="3"/>
      <c r="OBG48" s="3"/>
      <c r="OBH48" s="3"/>
      <c r="OBI48" s="3"/>
      <c r="OBJ48" s="3"/>
      <c r="OBK48" s="3"/>
      <c r="OBL48" s="3"/>
      <c r="OBM48" s="3"/>
      <c r="OBN48" s="3"/>
      <c r="OBO48" s="3"/>
      <c r="OBP48" s="3"/>
      <c r="OBQ48" s="3"/>
      <c r="OBR48" s="3"/>
      <c r="OBS48" s="3"/>
      <c r="OBT48" s="3"/>
      <c r="OBU48" s="3"/>
      <c r="OBV48" s="3"/>
      <c r="OBW48" s="3"/>
      <c r="OBX48" s="3"/>
      <c r="OBY48" s="3"/>
      <c r="OBZ48" s="3"/>
      <c r="OCA48" s="3"/>
      <c r="OCB48" s="3"/>
      <c r="OCC48" s="3"/>
      <c r="OCD48" s="3"/>
      <c r="OCE48" s="3"/>
      <c r="OCF48" s="3"/>
      <c r="OCG48" s="3"/>
      <c r="OCH48" s="3"/>
      <c r="OCI48" s="3"/>
      <c r="OCJ48" s="3"/>
      <c r="OCK48" s="3"/>
      <c r="OCL48" s="3"/>
      <c r="OCM48" s="3"/>
      <c r="OCN48" s="3"/>
      <c r="OCO48" s="3"/>
      <c r="OCP48" s="3"/>
      <c r="OCQ48" s="3"/>
      <c r="OCR48" s="3"/>
      <c r="OCS48" s="3"/>
      <c r="OCT48" s="3"/>
      <c r="OCU48" s="3"/>
      <c r="OCV48" s="3"/>
      <c r="OCW48" s="3"/>
      <c r="OCX48" s="3"/>
      <c r="OCY48" s="3"/>
      <c r="OCZ48" s="3"/>
      <c r="ODA48" s="3"/>
      <c r="ODB48" s="3"/>
      <c r="ODC48" s="3"/>
      <c r="ODD48" s="3"/>
      <c r="ODE48" s="3"/>
      <c r="ODF48" s="3"/>
      <c r="ODG48" s="3"/>
      <c r="ODH48" s="3"/>
      <c r="ODI48" s="3"/>
      <c r="ODJ48" s="3"/>
      <c r="ODK48" s="3"/>
      <c r="ODL48" s="3"/>
      <c r="ODM48" s="3"/>
      <c r="ODN48" s="3"/>
      <c r="ODO48" s="3"/>
      <c r="ODP48" s="3"/>
      <c r="ODQ48" s="3"/>
      <c r="ODR48" s="3"/>
      <c r="ODS48" s="3"/>
      <c r="ODT48" s="3"/>
      <c r="ODU48" s="3"/>
      <c r="ODV48" s="3"/>
      <c r="ODW48" s="3"/>
      <c r="ODX48" s="3"/>
      <c r="ODY48" s="3"/>
      <c r="ODZ48" s="3"/>
      <c r="OEA48" s="3"/>
      <c r="OEB48" s="3"/>
      <c r="OEC48" s="3"/>
      <c r="OED48" s="3"/>
      <c r="OEE48" s="3"/>
      <c r="OEF48" s="3"/>
      <c r="OEG48" s="3"/>
      <c r="OEH48" s="3"/>
      <c r="OEI48" s="3"/>
      <c r="OEJ48" s="3"/>
      <c r="OEK48" s="3"/>
      <c r="OEL48" s="3"/>
      <c r="OEM48" s="3"/>
      <c r="OEN48" s="3"/>
      <c r="OEO48" s="3"/>
      <c r="OEP48" s="3"/>
      <c r="OEQ48" s="3"/>
      <c r="OER48" s="3"/>
      <c r="OES48" s="3"/>
      <c r="OET48" s="3"/>
      <c r="OEU48" s="3"/>
      <c r="OEV48" s="3"/>
      <c r="OEW48" s="3"/>
      <c r="OEX48" s="3"/>
      <c r="OEY48" s="3"/>
      <c r="OEZ48" s="3"/>
      <c r="OFA48" s="3"/>
      <c r="OFB48" s="3"/>
      <c r="OFC48" s="3"/>
      <c r="OFD48" s="3"/>
      <c r="OFE48" s="3"/>
      <c r="OFF48" s="3"/>
      <c r="OFG48" s="3"/>
      <c r="OFH48" s="3"/>
      <c r="OFI48" s="3"/>
      <c r="OFJ48" s="3"/>
      <c r="OFK48" s="3"/>
      <c r="OFL48" s="3"/>
      <c r="OFM48" s="3"/>
      <c r="OFN48" s="3"/>
      <c r="OFO48" s="3"/>
      <c r="OFP48" s="3"/>
      <c r="OFQ48" s="3"/>
      <c r="OFR48" s="3"/>
      <c r="OFS48" s="3"/>
      <c r="OFT48" s="3"/>
      <c r="OFU48" s="3"/>
      <c r="OFV48" s="3"/>
      <c r="OFW48" s="3"/>
      <c r="OFX48" s="3"/>
      <c r="OFY48" s="3"/>
      <c r="OFZ48" s="3"/>
      <c r="OGA48" s="3"/>
      <c r="OGB48" s="3"/>
      <c r="OGC48" s="3"/>
      <c r="OGD48" s="3"/>
      <c r="OGE48" s="3"/>
      <c r="OGF48" s="3"/>
      <c r="OGG48" s="3"/>
      <c r="OGH48" s="3"/>
      <c r="OGI48" s="3"/>
      <c r="OGJ48" s="3"/>
      <c r="OGK48" s="3"/>
      <c r="OGL48" s="3"/>
      <c r="OGM48" s="3"/>
      <c r="OGN48" s="3"/>
      <c r="OGO48" s="3"/>
      <c r="OGP48" s="3"/>
      <c r="OGQ48" s="3"/>
      <c r="OGR48" s="3"/>
      <c r="OGS48" s="3"/>
      <c r="OGT48" s="3"/>
      <c r="OGU48" s="3"/>
      <c r="OGV48" s="3"/>
      <c r="OGW48" s="3"/>
      <c r="OGX48" s="3"/>
      <c r="OGY48" s="3"/>
      <c r="OGZ48" s="3"/>
      <c r="OHA48" s="3"/>
      <c r="OHB48" s="3"/>
      <c r="OHC48" s="3"/>
      <c r="OHD48" s="3"/>
      <c r="OHE48" s="3"/>
      <c r="OHF48" s="3"/>
      <c r="OHG48" s="3"/>
      <c r="OHH48" s="3"/>
      <c r="OHI48" s="3"/>
      <c r="OHJ48" s="3"/>
      <c r="OHK48" s="3"/>
      <c r="OHL48" s="3"/>
      <c r="OHM48" s="3"/>
      <c r="OHN48" s="3"/>
      <c r="OHO48" s="3"/>
      <c r="OHP48" s="3"/>
      <c r="OHQ48" s="3"/>
      <c r="OHR48" s="3"/>
      <c r="OHS48" s="3"/>
      <c r="OHT48" s="3"/>
      <c r="OHU48" s="3"/>
      <c r="OHV48" s="3"/>
      <c r="OHW48" s="3"/>
      <c r="OHX48" s="3"/>
      <c r="OHY48" s="3"/>
      <c r="OHZ48" s="3"/>
      <c r="OIA48" s="3"/>
      <c r="OIB48" s="3"/>
      <c r="OIC48" s="3"/>
      <c r="OID48" s="3"/>
      <c r="OIE48" s="3"/>
      <c r="OIF48" s="3"/>
      <c r="OIG48" s="3"/>
      <c r="OIH48" s="3"/>
      <c r="OII48" s="3"/>
      <c r="OIJ48" s="3"/>
      <c r="OIK48" s="3"/>
      <c r="OIL48" s="3"/>
      <c r="OIM48" s="3"/>
      <c r="OIN48" s="3"/>
      <c r="OIO48" s="3"/>
      <c r="OIP48" s="3"/>
      <c r="OIQ48" s="3"/>
      <c r="OIR48" s="3"/>
      <c r="OIS48" s="3"/>
      <c r="OIT48" s="3"/>
      <c r="OIU48" s="3"/>
      <c r="OIV48" s="3"/>
      <c r="OIW48" s="3"/>
      <c r="OIX48" s="3"/>
      <c r="OIY48" s="3"/>
      <c r="OIZ48" s="3"/>
      <c r="OJA48" s="3"/>
      <c r="OJB48" s="3"/>
      <c r="OJC48" s="3"/>
      <c r="OJD48" s="3"/>
      <c r="OJE48" s="3"/>
      <c r="OJF48" s="3"/>
      <c r="OJG48" s="3"/>
      <c r="OJH48" s="3"/>
      <c r="OJI48" s="3"/>
      <c r="OJJ48" s="3"/>
      <c r="OJK48" s="3"/>
      <c r="OJL48" s="3"/>
      <c r="OJM48" s="3"/>
      <c r="OJN48" s="3"/>
      <c r="OJO48" s="3"/>
      <c r="OJP48" s="3"/>
      <c r="OJQ48" s="3"/>
      <c r="OJR48" s="3"/>
      <c r="OJS48" s="3"/>
      <c r="OJT48" s="3"/>
      <c r="OJU48" s="3"/>
      <c r="OJV48" s="3"/>
      <c r="OJW48" s="3"/>
      <c r="OJX48" s="3"/>
      <c r="OJY48" s="3"/>
      <c r="OJZ48" s="3"/>
      <c r="OKA48" s="3"/>
      <c r="OKB48" s="3"/>
      <c r="OKC48" s="3"/>
      <c r="OKD48" s="3"/>
      <c r="OKE48" s="3"/>
      <c r="OKF48" s="3"/>
      <c r="OKG48" s="3"/>
      <c r="OKH48" s="3"/>
      <c r="OKI48" s="3"/>
      <c r="OKJ48" s="3"/>
      <c r="OKK48" s="3"/>
      <c r="OKL48" s="3"/>
      <c r="OKM48" s="3"/>
      <c r="OKN48" s="3"/>
      <c r="OKO48" s="3"/>
      <c r="OKP48" s="3"/>
      <c r="OKQ48" s="3"/>
      <c r="OKR48" s="3"/>
      <c r="OKS48" s="3"/>
      <c r="OKT48" s="3"/>
      <c r="OKU48" s="3"/>
      <c r="OKV48" s="3"/>
      <c r="OKW48" s="3"/>
      <c r="OKX48" s="3"/>
      <c r="OKY48" s="3"/>
      <c r="OKZ48" s="3"/>
      <c r="OLA48" s="3"/>
      <c r="OLB48" s="3"/>
      <c r="OLC48" s="3"/>
      <c r="OLD48" s="3"/>
      <c r="OLE48" s="3"/>
      <c r="OLF48" s="3"/>
      <c r="OLG48" s="3"/>
      <c r="OLH48" s="3"/>
      <c r="OLI48" s="3"/>
      <c r="OLJ48" s="3"/>
      <c r="OLK48" s="3"/>
      <c r="OLL48" s="3"/>
      <c r="OLM48" s="3"/>
      <c r="OLN48" s="3"/>
      <c r="OLO48" s="3"/>
      <c r="OLP48" s="3"/>
      <c r="OLQ48" s="3"/>
      <c r="OLR48" s="3"/>
      <c r="OLS48" s="3"/>
      <c r="OLT48" s="3"/>
      <c r="OLU48" s="3"/>
      <c r="OLV48" s="3"/>
      <c r="OLW48" s="3"/>
      <c r="OLX48" s="3"/>
      <c r="OLY48" s="3"/>
      <c r="OLZ48" s="3"/>
      <c r="OMA48" s="3"/>
      <c r="OMB48" s="3"/>
      <c r="OMC48" s="3"/>
      <c r="OMD48" s="3"/>
      <c r="OME48" s="3"/>
      <c r="OMF48" s="3"/>
      <c r="OMG48" s="3"/>
      <c r="OMH48" s="3"/>
      <c r="OMI48" s="3"/>
      <c r="OMJ48" s="3"/>
      <c r="OMK48" s="3"/>
      <c r="OML48" s="3"/>
      <c r="OMM48" s="3"/>
      <c r="OMN48" s="3"/>
      <c r="OMO48" s="3"/>
      <c r="OMP48" s="3"/>
      <c r="OMQ48" s="3"/>
      <c r="OMR48" s="3"/>
      <c r="OMS48" s="3"/>
      <c r="OMT48" s="3"/>
      <c r="OMU48" s="3"/>
      <c r="OMV48" s="3"/>
      <c r="OMW48" s="3"/>
      <c r="OMX48" s="3"/>
      <c r="OMY48" s="3"/>
      <c r="OMZ48" s="3"/>
      <c r="ONA48" s="3"/>
      <c r="ONB48" s="3"/>
      <c r="ONC48" s="3"/>
      <c r="OND48" s="3"/>
      <c r="ONE48" s="3"/>
      <c r="ONF48" s="3"/>
      <c r="ONG48" s="3"/>
      <c r="ONH48" s="3"/>
      <c r="ONI48" s="3"/>
      <c r="ONJ48" s="3"/>
      <c r="ONK48" s="3"/>
      <c r="ONL48" s="3"/>
      <c r="ONM48" s="3"/>
      <c r="ONN48" s="3"/>
      <c r="ONO48" s="3"/>
      <c r="ONP48" s="3"/>
      <c r="ONQ48" s="3"/>
      <c r="ONR48" s="3"/>
      <c r="ONS48" s="3"/>
      <c r="ONT48" s="3"/>
      <c r="ONU48" s="3"/>
      <c r="ONV48" s="3"/>
      <c r="ONW48" s="3"/>
      <c r="ONX48" s="3"/>
      <c r="ONY48" s="3"/>
      <c r="ONZ48" s="3"/>
      <c r="OOA48" s="3"/>
      <c r="OOB48" s="3"/>
      <c r="OOC48" s="3"/>
      <c r="OOD48" s="3"/>
      <c r="OOE48" s="3"/>
      <c r="OOF48" s="3"/>
      <c r="OOG48" s="3"/>
      <c r="OOH48" s="3"/>
      <c r="OOI48" s="3"/>
      <c r="OOJ48" s="3"/>
      <c r="OOK48" s="3"/>
      <c r="OOL48" s="3"/>
      <c r="OOM48" s="3"/>
      <c r="OON48" s="3"/>
      <c r="OOO48" s="3"/>
      <c r="OOP48" s="3"/>
      <c r="OOQ48" s="3"/>
      <c r="OOR48" s="3"/>
      <c r="OOS48" s="3"/>
      <c r="OOT48" s="3"/>
      <c r="OOU48" s="3"/>
      <c r="OOV48" s="3"/>
      <c r="OOW48" s="3"/>
      <c r="OOX48" s="3"/>
      <c r="OOY48" s="3"/>
      <c r="OOZ48" s="3"/>
      <c r="OPA48" s="3"/>
      <c r="OPB48" s="3"/>
      <c r="OPC48" s="3"/>
      <c r="OPD48" s="3"/>
      <c r="OPE48" s="3"/>
      <c r="OPF48" s="3"/>
      <c r="OPG48" s="3"/>
      <c r="OPH48" s="3"/>
      <c r="OPI48" s="3"/>
      <c r="OPJ48" s="3"/>
      <c r="OPK48" s="3"/>
      <c r="OPL48" s="3"/>
      <c r="OPM48" s="3"/>
      <c r="OPN48" s="3"/>
      <c r="OPO48" s="3"/>
      <c r="OPP48" s="3"/>
      <c r="OPQ48" s="3"/>
      <c r="OPR48" s="3"/>
      <c r="OPS48" s="3"/>
      <c r="OPT48" s="3"/>
      <c r="OPU48" s="3"/>
      <c r="OPV48" s="3"/>
      <c r="OPW48" s="3"/>
      <c r="OPX48" s="3"/>
      <c r="OPY48" s="3"/>
      <c r="OPZ48" s="3"/>
      <c r="OQA48" s="3"/>
      <c r="OQB48" s="3"/>
      <c r="OQC48" s="3"/>
      <c r="OQD48" s="3"/>
      <c r="OQE48" s="3"/>
      <c r="OQF48" s="3"/>
      <c r="OQG48" s="3"/>
      <c r="OQH48" s="3"/>
      <c r="OQI48" s="3"/>
      <c r="OQJ48" s="3"/>
      <c r="OQK48" s="3"/>
      <c r="OQL48" s="3"/>
      <c r="OQM48" s="3"/>
      <c r="OQN48" s="3"/>
      <c r="OQO48" s="3"/>
      <c r="OQP48" s="3"/>
      <c r="OQQ48" s="3"/>
      <c r="OQR48" s="3"/>
      <c r="OQS48" s="3"/>
      <c r="OQT48" s="3"/>
      <c r="OQU48" s="3"/>
      <c r="OQV48" s="3"/>
      <c r="OQW48" s="3"/>
      <c r="OQX48" s="3"/>
      <c r="OQY48" s="3"/>
      <c r="OQZ48" s="3"/>
      <c r="ORA48" s="3"/>
      <c r="ORB48" s="3"/>
      <c r="ORC48" s="3"/>
      <c r="ORD48" s="3"/>
      <c r="ORE48" s="3"/>
      <c r="ORF48" s="3"/>
      <c r="ORG48" s="3"/>
      <c r="ORH48" s="3"/>
      <c r="ORI48" s="3"/>
      <c r="ORJ48" s="3"/>
      <c r="ORK48" s="3"/>
      <c r="ORL48" s="3"/>
      <c r="ORM48" s="3"/>
      <c r="ORN48" s="3"/>
      <c r="ORO48" s="3"/>
      <c r="ORP48" s="3"/>
      <c r="ORQ48" s="3"/>
      <c r="ORR48" s="3"/>
      <c r="ORS48" s="3"/>
      <c r="ORT48" s="3"/>
      <c r="ORU48" s="3"/>
      <c r="ORV48" s="3"/>
      <c r="ORW48" s="3"/>
      <c r="ORX48" s="3"/>
      <c r="ORY48" s="3"/>
      <c r="ORZ48" s="3"/>
      <c r="OSA48" s="3"/>
      <c r="OSB48" s="3"/>
      <c r="OSC48" s="3"/>
      <c r="OSD48" s="3"/>
      <c r="OSE48" s="3"/>
      <c r="OSF48" s="3"/>
      <c r="OSG48" s="3"/>
      <c r="OSH48" s="3"/>
      <c r="OSI48" s="3"/>
      <c r="OSJ48" s="3"/>
      <c r="OSK48" s="3"/>
      <c r="OSL48" s="3"/>
      <c r="OSM48" s="3"/>
      <c r="OSN48" s="3"/>
      <c r="OSO48" s="3"/>
      <c r="OSP48" s="3"/>
      <c r="OSQ48" s="3"/>
      <c r="OSR48" s="3"/>
      <c r="OSS48" s="3"/>
      <c r="OST48" s="3"/>
      <c r="OSU48" s="3"/>
      <c r="OSV48" s="3"/>
      <c r="OSW48" s="3"/>
      <c r="OSX48" s="3"/>
      <c r="OSY48" s="3"/>
      <c r="OSZ48" s="3"/>
      <c r="OTA48" s="3"/>
      <c r="OTB48" s="3"/>
      <c r="OTC48" s="3"/>
      <c r="OTD48" s="3"/>
      <c r="OTE48" s="3"/>
      <c r="OTF48" s="3"/>
      <c r="OTG48" s="3"/>
      <c r="OTH48" s="3"/>
      <c r="OTI48" s="3"/>
      <c r="OTJ48" s="3"/>
      <c r="OTK48" s="3"/>
      <c r="OTL48" s="3"/>
      <c r="OTM48" s="3"/>
      <c r="OTN48" s="3"/>
      <c r="OTO48" s="3"/>
      <c r="OTP48" s="3"/>
      <c r="OTQ48" s="3"/>
      <c r="OTR48" s="3"/>
      <c r="OTS48" s="3"/>
      <c r="OTT48" s="3"/>
      <c r="OTU48" s="3"/>
      <c r="OTV48" s="3"/>
      <c r="OTW48" s="3"/>
      <c r="OTX48" s="3"/>
      <c r="OTY48" s="3"/>
      <c r="OTZ48" s="3"/>
      <c r="OUA48" s="3"/>
      <c r="OUB48" s="3"/>
      <c r="OUC48" s="3"/>
      <c r="OUD48" s="3"/>
      <c r="OUE48" s="3"/>
      <c r="OUF48" s="3"/>
      <c r="OUG48" s="3"/>
      <c r="OUH48" s="3"/>
      <c r="OUI48" s="3"/>
      <c r="OUJ48" s="3"/>
      <c r="OUK48" s="3"/>
      <c r="OUL48" s="3"/>
      <c r="OUM48" s="3"/>
      <c r="OUN48" s="3"/>
      <c r="OUO48" s="3"/>
      <c r="OUP48" s="3"/>
      <c r="OUQ48" s="3"/>
      <c r="OUR48" s="3"/>
      <c r="OUS48" s="3"/>
      <c r="OUT48" s="3"/>
      <c r="OUU48" s="3"/>
      <c r="OUV48" s="3"/>
      <c r="OUW48" s="3"/>
      <c r="OUX48" s="3"/>
      <c r="OUY48" s="3"/>
      <c r="OUZ48" s="3"/>
      <c r="OVA48" s="3"/>
      <c r="OVB48" s="3"/>
      <c r="OVC48" s="3"/>
      <c r="OVD48" s="3"/>
      <c r="OVE48" s="3"/>
      <c r="OVF48" s="3"/>
      <c r="OVG48" s="3"/>
      <c r="OVH48" s="3"/>
      <c r="OVI48" s="3"/>
      <c r="OVJ48" s="3"/>
      <c r="OVK48" s="3"/>
      <c r="OVL48" s="3"/>
      <c r="OVM48" s="3"/>
      <c r="OVN48" s="3"/>
      <c r="OVO48" s="3"/>
      <c r="OVP48" s="3"/>
      <c r="OVQ48" s="3"/>
      <c r="OVR48" s="3"/>
      <c r="OVS48" s="3"/>
      <c r="OVT48" s="3"/>
      <c r="OVU48" s="3"/>
      <c r="OVV48" s="3"/>
      <c r="OVW48" s="3"/>
      <c r="OVX48" s="3"/>
      <c r="OVY48" s="3"/>
      <c r="OVZ48" s="3"/>
      <c r="OWA48" s="3"/>
      <c r="OWB48" s="3"/>
      <c r="OWC48" s="3"/>
      <c r="OWD48" s="3"/>
      <c r="OWE48" s="3"/>
      <c r="OWF48" s="3"/>
      <c r="OWG48" s="3"/>
      <c r="OWH48" s="3"/>
      <c r="OWI48" s="3"/>
      <c r="OWJ48" s="3"/>
      <c r="OWK48" s="3"/>
      <c r="OWL48" s="3"/>
      <c r="OWM48" s="3"/>
      <c r="OWN48" s="3"/>
      <c r="OWO48" s="3"/>
      <c r="OWP48" s="3"/>
      <c r="OWQ48" s="3"/>
      <c r="OWR48" s="3"/>
      <c r="OWS48" s="3"/>
      <c r="OWT48" s="3"/>
      <c r="OWU48" s="3"/>
      <c r="OWV48" s="3"/>
      <c r="OWW48" s="3"/>
      <c r="OWX48" s="3"/>
      <c r="OWY48" s="3"/>
      <c r="OWZ48" s="3"/>
      <c r="OXA48" s="3"/>
      <c r="OXB48" s="3"/>
      <c r="OXC48" s="3"/>
      <c r="OXD48" s="3"/>
      <c r="OXE48" s="3"/>
      <c r="OXF48" s="3"/>
      <c r="OXG48" s="3"/>
      <c r="OXH48" s="3"/>
      <c r="OXI48" s="3"/>
      <c r="OXJ48" s="3"/>
      <c r="OXK48" s="3"/>
      <c r="OXL48" s="3"/>
      <c r="OXM48" s="3"/>
      <c r="OXN48" s="3"/>
      <c r="OXO48" s="3"/>
      <c r="OXP48" s="3"/>
      <c r="OXQ48" s="3"/>
      <c r="OXR48" s="3"/>
      <c r="OXS48" s="3"/>
      <c r="OXT48" s="3"/>
      <c r="OXU48" s="3"/>
      <c r="OXV48" s="3"/>
      <c r="OXW48" s="3"/>
      <c r="OXX48" s="3"/>
      <c r="OXY48" s="3"/>
      <c r="OXZ48" s="3"/>
      <c r="OYA48" s="3"/>
      <c r="OYB48" s="3"/>
      <c r="OYC48" s="3"/>
      <c r="OYD48" s="3"/>
      <c r="OYE48" s="3"/>
      <c r="OYF48" s="3"/>
      <c r="OYG48" s="3"/>
      <c r="OYH48" s="3"/>
      <c r="OYI48" s="3"/>
      <c r="OYJ48" s="3"/>
      <c r="OYK48" s="3"/>
      <c r="OYL48" s="3"/>
      <c r="OYM48" s="3"/>
      <c r="OYN48" s="3"/>
      <c r="OYO48" s="3"/>
      <c r="OYP48" s="3"/>
      <c r="OYQ48" s="3"/>
      <c r="OYR48" s="3"/>
      <c r="OYS48" s="3"/>
      <c r="OYT48" s="3"/>
      <c r="OYU48" s="3"/>
      <c r="OYV48" s="3"/>
      <c r="OYW48" s="3"/>
      <c r="OYX48" s="3"/>
      <c r="OYY48" s="3"/>
      <c r="OYZ48" s="3"/>
      <c r="OZA48" s="3"/>
      <c r="OZB48" s="3"/>
      <c r="OZC48" s="3"/>
      <c r="OZD48" s="3"/>
      <c r="OZE48" s="3"/>
      <c r="OZF48" s="3"/>
      <c r="OZG48" s="3"/>
      <c r="OZH48" s="3"/>
      <c r="OZI48" s="3"/>
      <c r="OZJ48" s="3"/>
      <c r="OZK48" s="3"/>
      <c r="OZL48" s="3"/>
      <c r="OZM48" s="3"/>
      <c r="OZN48" s="3"/>
      <c r="OZO48" s="3"/>
      <c r="OZP48" s="3"/>
      <c r="OZQ48" s="3"/>
      <c r="OZR48" s="3"/>
      <c r="OZS48" s="3"/>
      <c r="OZT48" s="3"/>
      <c r="OZU48" s="3"/>
      <c r="OZV48" s="3"/>
      <c r="OZW48" s="3"/>
      <c r="OZX48" s="3"/>
      <c r="OZY48" s="3"/>
      <c r="OZZ48" s="3"/>
      <c r="PAA48" s="3"/>
      <c r="PAB48" s="3"/>
      <c r="PAC48" s="3"/>
      <c r="PAD48" s="3"/>
      <c r="PAE48" s="3"/>
      <c r="PAF48" s="3"/>
      <c r="PAG48" s="3"/>
      <c r="PAH48" s="3"/>
      <c r="PAI48" s="3"/>
      <c r="PAJ48" s="3"/>
      <c r="PAK48" s="3"/>
      <c r="PAL48" s="3"/>
      <c r="PAM48" s="3"/>
      <c r="PAN48" s="3"/>
      <c r="PAO48" s="3"/>
      <c r="PAP48" s="3"/>
      <c r="PAQ48" s="3"/>
      <c r="PAR48" s="3"/>
      <c r="PAS48" s="3"/>
      <c r="PAT48" s="3"/>
      <c r="PAU48" s="3"/>
      <c r="PAV48" s="3"/>
      <c r="PAW48" s="3"/>
      <c r="PAX48" s="3"/>
      <c r="PAY48" s="3"/>
      <c r="PAZ48" s="3"/>
      <c r="PBA48" s="3"/>
      <c r="PBB48" s="3"/>
      <c r="PBC48" s="3"/>
      <c r="PBD48" s="3"/>
      <c r="PBE48" s="3"/>
      <c r="PBF48" s="3"/>
      <c r="PBG48" s="3"/>
      <c r="PBH48" s="3"/>
      <c r="PBI48" s="3"/>
      <c r="PBJ48" s="3"/>
      <c r="PBK48" s="3"/>
      <c r="PBL48" s="3"/>
      <c r="PBM48" s="3"/>
      <c r="PBN48" s="3"/>
      <c r="PBO48" s="3"/>
      <c r="PBP48" s="3"/>
      <c r="PBQ48" s="3"/>
      <c r="PBR48" s="3"/>
      <c r="PBS48" s="3"/>
      <c r="PBT48" s="3"/>
      <c r="PBU48" s="3"/>
      <c r="PBV48" s="3"/>
      <c r="PBW48" s="3"/>
      <c r="PBX48" s="3"/>
      <c r="PBY48" s="3"/>
      <c r="PBZ48" s="3"/>
      <c r="PCA48" s="3"/>
      <c r="PCB48" s="3"/>
      <c r="PCC48" s="3"/>
      <c r="PCD48" s="3"/>
      <c r="PCE48" s="3"/>
      <c r="PCF48" s="3"/>
      <c r="PCG48" s="3"/>
      <c r="PCH48" s="3"/>
      <c r="PCI48" s="3"/>
      <c r="PCJ48" s="3"/>
      <c r="PCK48" s="3"/>
      <c r="PCL48" s="3"/>
      <c r="PCM48" s="3"/>
      <c r="PCN48" s="3"/>
      <c r="PCO48" s="3"/>
      <c r="PCP48" s="3"/>
      <c r="PCQ48" s="3"/>
      <c r="PCR48" s="3"/>
      <c r="PCS48" s="3"/>
      <c r="PCT48" s="3"/>
      <c r="PCU48" s="3"/>
      <c r="PCV48" s="3"/>
      <c r="PCW48" s="3"/>
      <c r="PCX48" s="3"/>
      <c r="PCY48" s="3"/>
      <c r="PCZ48" s="3"/>
      <c r="PDA48" s="3"/>
      <c r="PDB48" s="3"/>
      <c r="PDC48" s="3"/>
      <c r="PDD48" s="3"/>
      <c r="PDE48" s="3"/>
      <c r="PDF48" s="3"/>
      <c r="PDG48" s="3"/>
      <c r="PDH48" s="3"/>
      <c r="PDI48" s="3"/>
      <c r="PDJ48" s="3"/>
      <c r="PDK48" s="3"/>
      <c r="PDL48" s="3"/>
      <c r="PDM48" s="3"/>
      <c r="PDN48" s="3"/>
      <c r="PDO48" s="3"/>
      <c r="PDP48" s="3"/>
      <c r="PDQ48" s="3"/>
      <c r="PDR48" s="3"/>
      <c r="PDS48" s="3"/>
      <c r="PDT48" s="3"/>
      <c r="PDU48" s="3"/>
      <c r="PDV48" s="3"/>
      <c r="PDW48" s="3"/>
      <c r="PDX48" s="3"/>
      <c r="PDY48" s="3"/>
      <c r="PDZ48" s="3"/>
      <c r="PEA48" s="3"/>
      <c r="PEB48" s="3"/>
      <c r="PEC48" s="3"/>
      <c r="PED48" s="3"/>
      <c r="PEE48" s="3"/>
      <c r="PEF48" s="3"/>
      <c r="PEG48" s="3"/>
      <c r="PEH48" s="3"/>
      <c r="PEI48" s="3"/>
      <c r="PEJ48" s="3"/>
      <c r="PEK48" s="3"/>
      <c r="PEL48" s="3"/>
      <c r="PEM48" s="3"/>
      <c r="PEN48" s="3"/>
      <c r="PEO48" s="3"/>
      <c r="PEP48" s="3"/>
      <c r="PEQ48" s="3"/>
      <c r="PER48" s="3"/>
      <c r="PES48" s="3"/>
      <c r="PET48" s="3"/>
      <c r="PEU48" s="3"/>
      <c r="PEV48" s="3"/>
      <c r="PEW48" s="3"/>
      <c r="PEX48" s="3"/>
      <c r="PEY48" s="3"/>
      <c r="PEZ48" s="3"/>
      <c r="PFA48" s="3"/>
      <c r="PFB48" s="3"/>
      <c r="PFC48" s="3"/>
      <c r="PFD48" s="3"/>
      <c r="PFE48" s="3"/>
      <c r="PFF48" s="3"/>
      <c r="PFG48" s="3"/>
      <c r="PFH48" s="3"/>
      <c r="PFI48" s="3"/>
      <c r="PFJ48" s="3"/>
      <c r="PFK48" s="3"/>
      <c r="PFL48" s="3"/>
      <c r="PFM48" s="3"/>
      <c r="PFN48" s="3"/>
      <c r="PFO48" s="3"/>
      <c r="PFP48" s="3"/>
      <c r="PFQ48" s="3"/>
      <c r="PFR48" s="3"/>
      <c r="PFS48" s="3"/>
      <c r="PFT48" s="3"/>
      <c r="PFU48" s="3"/>
      <c r="PFV48" s="3"/>
      <c r="PFW48" s="3"/>
      <c r="PFX48" s="3"/>
      <c r="PFY48" s="3"/>
      <c r="PFZ48" s="3"/>
      <c r="PGA48" s="3"/>
      <c r="PGB48" s="3"/>
      <c r="PGC48" s="3"/>
      <c r="PGD48" s="3"/>
      <c r="PGE48" s="3"/>
      <c r="PGF48" s="3"/>
      <c r="PGG48" s="3"/>
      <c r="PGH48" s="3"/>
      <c r="PGI48" s="3"/>
      <c r="PGJ48" s="3"/>
      <c r="PGK48" s="3"/>
      <c r="PGL48" s="3"/>
      <c r="PGM48" s="3"/>
      <c r="PGN48" s="3"/>
      <c r="PGO48" s="3"/>
      <c r="PGP48" s="3"/>
      <c r="PGQ48" s="3"/>
      <c r="PGR48" s="3"/>
      <c r="PGS48" s="3"/>
      <c r="PGT48" s="3"/>
      <c r="PGU48" s="3"/>
      <c r="PGV48" s="3"/>
      <c r="PGW48" s="3"/>
      <c r="PGX48" s="3"/>
      <c r="PGY48" s="3"/>
      <c r="PGZ48" s="3"/>
      <c r="PHA48" s="3"/>
      <c r="PHB48" s="3"/>
      <c r="PHC48" s="3"/>
      <c r="PHD48" s="3"/>
      <c r="PHE48" s="3"/>
      <c r="PHF48" s="3"/>
      <c r="PHG48" s="3"/>
      <c r="PHH48" s="3"/>
      <c r="PHI48" s="3"/>
      <c r="PHJ48" s="3"/>
      <c r="PHK48" s="3"/>
      <c r="PHL48" s="3"/>
      <c r="PHM48" s="3"/>
      <c r="PHN48" s="3"/>
      <c r="PHO48" s="3"/>
      <c r="PHP48" s="3"/>
      <c r="PHQ48" s="3"/>
      <c r="PHR48" s="3"/>
      <c r="PHS48" s="3"/>
      <c r="PHT48" s="3"/>
      <c r="PHU48" s="3"/>
      <c r="PHV48" s="3"/>
      <c r="PHW48" s="3"/>
      <c r="PHX48" s="3"/>
      <c r="PHY48" s="3"/>
      <c r="PHZ48" s="3"/>
      <c r="PIA48" s="3"/>
      <c r="PIB48" s="3"/>
      <c r="PIC48" s="3"/>
      <c r="PID48" s="3"/>
      <c r="PIE48" s="3"/>
      <c r="PIF48" s="3"/>
      <c r="PIG48" s="3"/>
      <c r="PIH48" s="3"/>
      <c r="PII48" s="3"/>
      <c r="PIJ48" s="3"/>
      <c r="PIK48" s="3"/>
      <c r="PIL48" s="3"/>
      <c r="PIM48" s="3"/>
      <c r="PIN48" s="3"/>
      <c r="PIO48" s="3"/>
      <c r="PIP48" s="3"/>
      <c r="PIQ48" s="3"/>
      <c r="PIR48" s="3"/>
      <c r="PIS48" s="3"/>
      <c r="PIT48" s="3"/>
      <c r="PIU48" s="3"/>
      <c r="PIV48" s="3"/>
      <c r="PIW48" s="3"/>
      <c r="PIX48" s="3"/>
      <c r="PIY48" s="3"/>
      <c r="PIZ48" s="3"/>
      <c r="PJA48" s="3"/>
      <c r="PJB48" s="3"/>
      <c r="PJC48" s="3"/>
      <c r="PJD48" s="3"/>
      <c r="PJE48" s="3"/>
      <c r="PJF48" s="3"/>
      <c r="PJG48" s="3"/>
      <c r="PJH48" s="3"/>
      <c r="PJI48" s="3"/>
      <c r="PJJ48" s="3"/>
      <c r="PJK48" s="3"/>
      <c r="PJL48" s="3"/>
      <c r="PJM48" s="3"/>
      <c r="PJN48" s="3"/>
      <c r="PJO48" s="3"/>
      <c r="PJP48" s="3"/>
      <c r="PJQ48" s="3"/>
      <c r="PJR48" s="3"/>
      <c r="PJS48" s="3"/>
      <c r="PJT48" s="3"/>
      <c r="PJU48" s="3"/>
      <c r="PJV48" s="3"/>
      <c r="PJW48" s="3"/>
      <c r="PJX48" s="3"/>
      <c r="PJY48" s="3"/>
      <c r="PJZ48" s="3"/>
      <c r="PKA48" s="3"/>
      <c r="PKB48" s="3"/>
      <c r="PKC48" s="3"/>
      <c r="PKD48" s="3"/>
      <c r="PKE48" s="3"/>
      <c r="PKF48" s="3"/>
      <c r="PKG48" s="3"/>
      <c r="PKH48" s="3"/>
      <c r="PKI48" s="3"/>
      <c r="PKJ48" s="3"/>
      <c r="PKK48" s="3"/>
      <c r="PKL48" s="3"/>
      <c r="PKM48" s="3"/>
      <c r="PKN48" s="3"/>
      <c r="PKO48" s="3"/>
      <c r="PKP48" s="3"/>
      <c r="PKQ48" s="3"/>
      <c r="PKR48" s="3"/>
      <c r="PKS48" s="3"/>
      <c r="PKT48" s="3"/>
      <c r="PKU48" s="3"/>
      <c r="PKV48" s="3"/>
      <c r="PKW48" s="3"/>
      <c r="PKX48" s="3"/>
      <c r="PKY48" s="3"/>
      <c r="PKZ48" s="3"/>
      <c r="PLA48" s="3"/>
      <c r="PLB48" s="3"/>
      <c r="PLC48" s="3"/>
      <c r="PLD48" s="3"/>
      <c r="PLE48" s="3"/>
      <c r="PLF48" s="3"/>
      <c r="PLG48" s="3"/>
      <c r="PLH48" s="3"/>
      <c r="PLI48" s="3"/>
      <c r="PLJ48" s="3"/>
      <c r="PLK48" s="3"/>
      <c r="PLL48" s="3"/>
      <c r="PLM48" s="3"/>
      <c r="PLN48" s="3"/>
      <c r="PLO48" s="3"/>
      <c r="PLP48" s="3"/>
      <c r="PLQ48" s="3"/>
      <c r="PLR48" s="3"/>
      <c r="PLS48" s="3"/>
      <c r="PLT48" s="3"/>
      <c r="PLU48" s="3"/>
      <c r="PLV48" s="3"/>
      <c r="PLW48" s="3"/>
      <c r="PLX48" s="3"/>
      <c r="PLY48" s="3"/>
      <c r="PLZ48" s="3"/>
      <c r="PMA48" s="3"/>
      <c r="PMB48" s="3"/>
      <c r="PMC48" s="3"/>
      <c r="PMD48" s="3"/>
      <c r="PME48" s="3"/>
      <c r="PMF48" s="3"/>
      <c r="PMG48" s="3"/>
      <c r="PMH48" s="3"/>
      <c r="PMI48" s="3"/>
      <c r="PMJ48" s="3"/>
      <c r="PMK48" s="3"/>
      <c r="PML48" s="3"/>
      <c r="PMM48" s="3"/>
      <c r="PMN48" s="3"/>
      <c r="PMO48" s="3"/>
      <c r="PMP48" s="3"/>
      <c r="PMQ48" s="3"/>
      <c r="PMR48" s="3"/>
      <c r="PMS48" s="3"/>
      <c r="PMT48" s="3"/>
      <c r="PMU48" s="3"/>
      <c r="PMV48" s="3"/>
      <c r="PMW48" s="3"/>
      <c r="PMX48" s="3"/>
      <c r="PMY48" s="3"/>
      <c r="PMZ48" s="3"/>
      <c r="PNA48" s="3"/>
      <c r="PNB48" s="3"/>
      <c r="PNC48" s="3"/>
      <c r="PND48" s="3"/>
      <c r="PNE48" s="3"/>
      <c r="PNF48" s="3"/>
      <c r="PNG48" s="3"/>
      <c r="PNH48" s="3"/>
      <c r="PNI48" s="3"/>
      <c r="PNJ48" s="3"/>
      <c r="PNK48" s="3"/>
      <c r="PNL48" s="3"/>
      <c r="PNM48" s="3"/>
      <c r="PNN48" s="3"/>
      <c r="PNO48" s="3"/>
      <c r="PNP48" s="3"/>
      <c r="PNQ48" s="3"/>
      <c r="PNR48" s="3"/>
      <c r="PNS48" s="3"/>
      <c r="PNT48" s="3"/>
      <c r="PNU48" s="3"/>
      <c r="PNV48" s="3"/>
      <c r="PNW48" s="3"/>
      <c r="PNX48" s="3"/>
      <c r="PNY48" s="3"/>
      <c r="PNZ48" s="3"/>
      <c r="POA48" s="3"/>
      <c r="POB48" s="3"/>
      <c r="POC48" s="3"/>
      <c r="POD48" s="3"/>
      <c r="POE48" s="3"/>
      <c r="POF48" s="3"/>
      <c r="POG48" s="3"/>
      <c r="POH48" s="3"/>
      <c r="POI48" s="3"/>
      <c r="POJ48" s="3"/>
      <c r="POK48" s="3"/>
      <c r="POL48" s="3"/>
      <c r="POM48" s="3"/>
      <c r="PON48" s="3"/>
      <c r="POO48" s="3"/>
      <c r="POP48" s="3"/>
      <c r="POQ48" s="3"/>
      <c r="POR48" s="3"/>
      <c r="POS48" s="3"/>
      <c r="POT48" s="3"/>
      <c r="POU48" s="3"/>
      <c r="POV48" s="3"/>
      <c r="POW48" s="3"/>
      <c r="POX48" s="3"/>
      <c r="POY48" s="3"/>
      <c r="POZ48" s="3"/>
      <c r="PPA48" s="3"/>
      <c r="PPB48" s="3"/>
      <c r="PPC48" s="3"/>
      <c r="PPD48" s="3"/>
      <c r="PPE48" s="3"/>
      <c r="PPF48" s="3"/>
      <c r="PPG48" s="3"/>
      <c r="PPH48" s="3"/>
      <c r="PPI48" s="3"/>
      <c r="PPJ48" s="3"/>
      <c r="PPK48" s="3"/>
      <c r="PPL48" s="3"/>
      <c r="PPM48" s="3"/>
      <c r="PPN48" s="3"/>
      <c r="PPO48" s="3"/>
      <c r="PPP48" s="3"/>
      <c r="PPQ48" s="3"/>
      <c r="PPR48" s="3"/>
      <c r="PPS48" s="3"/>
      <c r="PPT48" s="3"/>
      <c r="PPU48" s="3"/>
      <c r="PPV48" s="3"/>
      <c r="PPW48" s="3"/>
      <c r="PPX48" s="3"/>
      <c r="PPY48" s="3"/>
      <c r="PPZ48" s="3"/>
      <c r="PQA48" s="3"/>
      <c r="PQB48" s="3"/>
      <c r="PQC48" s="3"/>
      <c r="PQD48" s="3"/>
      <c r="PQE48" s="3"/>
      <c r="PQF48" s="3"/>
      <c r="PQG48" s="3"/>
      <c r="PQH48" s="3"/>
      <c r="PQI48" s="3"/>
      <c r="PQJ48" s="3"/>
      <c r="PQK48" s="3"/>
      <c r="PQL48" s="3"/>
      <c r="PQM48" s="3"/>
      <c r="PQN48" s="3"/>
      <c r="PQO48" s="3"/>
      <c r="PQP48" s="3"/>
      <c r="PQQ48" s="3"/>
      <c r="PQR48" s="3"/>
      <c r="PQS48" s="3"/>
      <c r="PQT48" s="3"/>
      <c r="PQU48" s="3"/>
      <c r="PQV48" s="3"/>
      <c r="PQW48" s="3"/>
      <c r="PQX48" s="3"/>
      <c r="PQY48" s="3"/>
      <c r="PQZ48" s="3"/>
      <c r="PRA48" s="3"/>
      <c r="PRB48" s="3"/>
      <c r="PRC48" s="3"/>
      <c r="PRD48" s="3"/>
      <c r="PRE48" s="3"/>
      <c r="PRF48" s="3"/>
      <c r="PRG48" s="3"/>
      <c r="PRH48" s="3"/>
      <c r="PRI48" s="3"/>
      <c r="PRJ48" s="3"/>
      <c r="PRK48" s="3"/>
      <c r="PRL48" s="3"/>
      <c r="PRM48" s="3"/>
      <c r="PRN48" s="3"/>
      <c r="PRO48" s="3"/>
      <c r="PRP48" s="3"/>
      <c r="PRQ48" s="3"/>
      <c r="PRR48" s="3"/>
      <c r="PRS48" s="3"/>
      <c r="PRT48" s="3"/>
      <c r="PRU48" s="3"/>
      <c r="PRV48" s="3"/>
      <c r="PRW48" s="3"/>
      <c r="PRX48" s="3"/>
      <c r="PRY48" s="3"/>
      <c r="PRZ48" s="3"/>
      <c r="PSA48" s="3"/>
      <c r="PSB48" s="3"/>
      <c r="PSC48" s="3"/>
      <c r="PSD48" s="3"/>
      <c r="PSE48" s="3"/>
      <c r="PSF48" s="3"/>
      <c r="PSG48" s="3"/>
      <c r="PSH48" s="3"/>
      <c r="PSI48" s="3"/>
      <c r="PSJ48" s="3"/>
      <c r="PSK48" s="3"/>
      <c r="PSL48" s="3"/>
      <c r="PSM48" s="3"/>
      <c r="PSN48" s="3"/>
      <c r="PSO48" s="3"/>
      <c r="PSP48" s="3"/>
      <c r="PSQ48" s="3"/>
      <c r="PSR48" s="3"/>
      <c r="PSS48" s="3"/>
      <c r="PST48" s="3"/>
      <c r="PSU48" s="3"/>
      <c r="PSV48" s="3"/>
      <c r="PSW48" s="3"/>
      <c r="PSX48" s="3"/>
      <c r="PSY48" s="3"/>
      <c r="PSZ48" s="3"/>
      <c r="PTA48" s="3"/>
      <c r="PTB48" s="3"/>
      <c r="PTC48" s="3"/>
      <c r="PTD48" s="3"/>
      <c r="PTE48" s="3"/>
      <c r="PTF48" s="3"/>
      <c r="PTG48" s="3"/>
      <c r="PTH48" s="3"/>
      <c r="PTI48" s="3"/>
      <c r="PTJ48" s="3"/>
      <c r="PTK48" s="3"/>
      <c r="PTL48" s="3"/>
      <c r="PTM48" s="3"/>
      <c r="PTN48" s="3"/>
      <c r="PTO48" s="3"/>
      <c r="PTP48" s="3"/>
      <c r="PTQ48" s="3"/>
      <c r="PTR48" s="3"/>
      <c r="PTS48" s="3"/>
      <c r="PTT48" s="3"/>
      <c r="PTU48" s="3"/>
      <c r="PTV48" s="3"/>
      <c r="PTW48" s="3"/>
      <c r="PTX48" s="3"/>
      <c r="PTY48" s="3"/>
      <c r="PTZ48" s="3"/>
      <c r="PUA48" s="3"/>
      <c r="PUB48" s="3"/>
      <c r="PUC48" s="3"/>
      <c r="PUD48" s="3"/>
      <c r="PUE48" s="3"/>
      <c r="PUF48" s="3"/>
      <c r="PUG48" s="3"/>
      <c r="PUH48" s="3"/>
      <c r="PUI48" s="3"/>
      <c r="PUJ48" s="3"/>
      <c r="PUK48" s="3"/>
      <c r="PUL48" s="3"/>
      <c r="PUM48" s="3"/>
      <c r="PUN48" s="3"/>
      <c r="PUO48" s="3"/>
      <c r="PUP48" s="3"/>
      <c r="PUQ48" s="3"/>
      <c r="PUR48" s="3"/>
      <c r="PUS48" s="3"/>
      <c r="PUT48" s="3"/>
      <c r="PUU48" s="3"/>
      <c r="PUV48" s="3"/>
      <c r="PUW48" s="3"/>
      <c r="PUX48" s="3"/>
      <c r="PUY48" s="3"/>
      <c r="PUZ48" s="3"/>
      <c r="PVA48" s="3"/>
      <c r="PVB48" s="3"/>
      <c r="PVC48" s="3"/>
      <c r="PVD48" s="3"/>
      <c r="PVE48" s="3"/>
      <c r="PVF48" s="3"/>
      <c r="PVG48" s="3"/>
      <c r="PVH48" s="3"/>
      <c r="PVI48" s="3"/>
      <c r="PVJ48" s="3"/>
      <c r="PVK48" s="3"/>
      <c r="PVL48" s="3"/>
      <c r="PVM48" s="3"/>
      <c r="PVN48" s="3"/>
      <c r="PVO48" s="3"/>
      <c r="PVP48" s="3"/>
      <c r="PVQ48" s="3"/>
      <c r="PVR48" s="3"/>
      <c r="PVS48" s="3"/>
      <c r="PVT48" s="3"/>
      <c r="PVU48" s="3"/>
      <c r="PVV48" s="3"/>
      <c r="PVW48" s="3"/>
      <c r="PVX48" s="3"/>
      <c r="PVY48" s="3"/>
      <c r="PVZ48" s="3"/>
      <c r="PWA48" s="3"/>
      <c r="PWB48" s="3"/>
      <c r="PWC48" s="3"/>
      <c r="PWD48" s="3"/>
      <c r="PWE48" s="3"/>
      <c r="PWF48" s="3"/>
      <c r="PWG48" s="3"/>
      <c r="PWH48" s="3"/>
      <c r="PWI48" s="3"/>
      <c r="PWJ48" s="3"/>
      <c r="PWK48" s="3"/>
      <c r="PWL48" s="3"/>
      <c r="PWM48" s="3"/>
      <c r="PWN48" s="3"/>
      <c r="PWO48" s="3"/>
      <c r="PWP48" s="3"/>
      <c r="PWQ48" s="3"/>
      <c r="PWR48" s="3"/>
      <c r="PWS48" s="3"/>
      <c r="PWT48" s="3"/>
      <c r="PWU48" s="3"/>
      <c r="PWV48" s="3"/>
      <c r="PWW48" s="3"/>
      <c r="PWX48" s="3"/>
      <c r="PWY48" s="3"/>
      <c r="PWZ48" s="3"/>
      <c r="PXA48" s="3"/>
      <c r="PXB48" s="3"/>
      <c r="PXC48" s="3"/>
      <c r="PXD48" s="3"/>
      <c r="PXE48" s="3"/>
      <c r="PXF48" s="3"/>
      <c r="PXG48" s="3"/>
      <c r="PXH48" s="3"/>
      <c r="PXI48" s="3"/>
      <c r="PXJ48" s="3"/>
      <c r="PXK48" s="3"/>
      <c r="PXL48" s="3"/>
      <c r="PXM48" s="3"/>
      <c r="PXN48" s="3"/>
      <c r="PXO48" s="3"/>
      <c r="PXP48" s="3"/>
      <c r="PXQ48" s="3"/>
      <c r="PXR48" s="3"/>
      <c r="PXS48" s="3"/>
      <c r="PXT48" s="3"/>
      <c r="PXU48" s="3"/>
      <c r="PXV48" s="3"/>
      <c r="PXW48" s="3"/>
      <c r="PXX48" s="3"/>
      <c r="PXY48" s="3"/>
      <c r="PXZ48" s="3"/>
      <c r="PYA48" s="3"/>
      <c r="PYB48" s="3"/>
      <c r="PYC48" s="3"/>
      <c r="PYD48" s="3"/>
      <c r="PYE48" s="3"/>
      <c r="PYF48" s="3"/>
      <c r="PYG48" s="3"/>
      <c r="PYH48" s="3"/>
      <c r="PYI48" s="3"/>
      <c r="PYJ48" s="3"/>
      <c r="PYK48" s="3"/>
      <c r="PYL48" s="3"/>
      <c r="PYM48" s="3"/>
      <c r="PYN48" s="3"/>
      <c r="PYO48" s="3"/>
      <c r="PYP48" s="3"/>
      <c r="PYQ48" s="3"/>
      <c r="PYR48" s="3"/>
      <c r="PYS48" s="3"/>
      <c r="PYT48" s="3"/>
      <c r="PYU48" s="3"/>
      <c r="PYV48" s="3"/>
      <c r="PYW48" s="3"/>
      <c r="PYX48" s="3"/>
      <c r="PYY48" s="3"/>
      <c r="PYZ48" s="3"/>
      <c r="PZA48" s="3"/>
      <c r="PZB48" s="3"/>
      <c r="PZC48" s="3"/>
      <c r="PZD48" s="3"/>
      <c r="PZE48" s="3"/>
      <c r="PZF48" s="3"/>
      <c r="PZG48" s="3"/>
      <c r="PZH48" s="3"/>
      <c r="PZI48" s="3"/>
      <c r="PZJ48" s="3"/>
      <c r="PZK48" s="3"/>
      <c r="PZL48" s="3"/>
      <c r="PZM48" s="3"/>
      <c r="PZN48" s="3"/>
      <c r="PZO48" s="3"/>
      <c r="PZP48" s="3"/>
      <c r="PZQ48" s="3"/>
      <c r="PZR48" s="3"/>
      <c r="PZS48" s="3"/>
      <c r="PZT48" s="3"/>
      <c r="PZU48" s="3"/>
      <c r="PZV48" s="3"/>
      <c r="PZW48" s="3"/>
      <c r="PZX48" s="3"/>
      <c r="PZY48" s="3"/>
      <c r="PZZ48" s="3"/>
      <c r="QAA48" s="3"/>
      <c r="QAB48" s="3"/>
      <c r="QAC48" s="3"/>
      <c r="QAD48" s="3"/>
      <c r="QAE48" s="3"/>
      <c r="QAF48" s="3"/>
      <c r="QAG48" s="3"/>
      <c r="QAH48" s="3"/>
      <c r="QAI48" s="3"/>
      <c r="QAJ48" s="3"/>
      <c r="QAK48" s="3"/>
      <c r="QAL48" s="3"/>
      <c r="QAM48" s="3"/>
      <c r="QAN48" s="3"/>
      <c r="QAO48" s="3"/>
      <c r="QAP48" s="3"/>
      <c r="QAQ48" s="3"/>
      <c r="QAR48" s="3"/>
      <c r="QAS48" s="3"/>
      <c r="QAT48" s="3"/>
      <c r="QAU48" s="3"/>
      <c r="QAV48" s="3"/>
      <c r="QAW48" s="3"/>
      <c r="QAX48" s="3"/>
      <c r="QAY48" s="3"/>
      <c r="QAZ48" s="3"/>
      <c r="QBA48" s="3"/>
      <c r="QBB48" s="3"/>
      <c r="QBC48" s="3"/>
      <c r="QBD48" s="3"/>
      <c r="QBE48" s="3"/>
      <c r="QBF48" s="3"/>
      <c r="QBG48" s="3"/>
      <c r="QBH48" s="3"/>
      <c r="QBI48" s="3"/>
      <c r="QBJ48" s="3"/>
      <c r="QBK48" s="3"/>
      <c r="QBL48" s="3"/>
      <c r="QBM48" s="3"/>
      <c r="QBN48" s="3"/>
      <c r="QBO48" s="3"/>
      <c r="QBP48" s="3"/>
      <c r="QBQ48" s="3"/>
      <c r="QBR48" s="3"/>
      <c r="QBS48" s="3"/>
      <c r="QBT48" s="3"/>
      <c r="QBU48" s="3"/>
      <c r="QBV48" s="3"/>
      <c r="QBW48" s="3"/>
      <c r="QBX48" s="3"/>
      <c r="QBY48" s="3"/>
      <c r="QBZ48" s="3"/>
      <c r="QCA48" s="3"/>
      <c r="QCB48" s="3"/>
      <c r="QCC48" s="3"/>
      <c r="QCD48" s="3"/>
      <c r="QCE48" s="3"/>
      <c r="QCF48" s="3"/>
      <c r="QCG48" s="3"/>
      <c r="QCH48" s="3"/>
      <c r="QCI48" s="3"/>
      <c r="QCJ48" s="3"/>
      <c r="QCK48" s="3"/>
      <c r="QCL48" s="3"/>
      <c r="QCM48" s="3"/>
      <c r="QCN48" s="3"/>
      <c r="QCO48" s="3"/>
      <c r="QCP48" s="3"/>
      <c r="QCQ48" s="3"/>
      <c r="QCR48" s="3"/>
      <c r="QCS48" s="3"/>
      <c r="QCT48" s="3"/>
      <c r="QCU48" s="3"/>
      <c r="QCV48" s="3"/>
      <c r="QCW48" s="3"/>
      <c r="QCX48" s="3"/>
      <c r="QCY48" s="3"/>
      <c r="QCZ48" s="3"/>
      <c r="QDA48" s="3"/>
      <c r="QDB48" s="3"/>
      <c r="QDC48" s="3"/>
      <c r="QDD48" s="3"/>
      <c r="QDE48" s="3"/>
      <c r="QDF48" s="3"/>
      <c r="QDG48" s="3"/>
      <c r="QDH48" s="3"/>
      <c r="QDI48" s="3"/>
      <c r="QDJ48" s="3"/>
      <c r="QDK48" s="3"/>
      <c r="QDL48" s="3"/>
      <c r="QDM48" s="3"/>
      <c r="QDN48" s="3"/>
      <c r="QDO48" s="3"/>
      <c r="QDP48" s="3"/>
      <c r="QDQ48" s="3"/>
      <c r="QDR48" s="3"/>
      <c r="QDS48" s="3"/>
      <c r="QDT48" s="3"/>
      <c r="QDU48" s="3"/>
      <c r="QDV48" s="3"/>
      <c r="QDW48" s="3"/>
      <c r="QDX48" s="3"/>
      <c r="QDY48" s="3"/>
      <c r="QDZ48" s="3"/>
      <c r="QEA48" s="3"/>
      <c r="QEB48" s="3"/>
      <c r="QEC48" s="3"/>
      <c r="QED48" s="3"/>
      <c r="QEE48" s="3"/>
      <c r="QEF48" s="3"/>
      <c r="QEG48" s="3"/>
      <c r="QEH48" s="3"/>
      <c r="QEI48" s="3"/>
      <c r="QEJ48" s="3"/>
      <c r="QEK48" s="3"/>
      <c r="QEL48" s="3"/>
      <c r="QEM48" s="3"/>
      <c r="QEN48" s="3"/>
      <c r="QEO48" s="3"/>
      <c r="QEP48" s="3"/>
      <c r="QEQ48" s="3"/>
      <c r="QER48" s="3"/>
      <c r="QES48" s="3"/>
      <c r="QET48" s="3"/>
      <c r="QEU48" s="3"/>
      <c r="QEV48" s="3"/>
      <c r="QEW48" s="3"/>
      <c r="QEX48" s="3"/>
      <c r="QEY48" s="3"/>
      <c r="QEZ48" s="3"/>
      <c r="QFA48" s="3"/>
      <c r="QFB48" s="3"/>
      <c r="QFC48" s="3"/>
      <c r="QFD48" s="3"/>
      <c r="QFE48" s="3"/>
      <c r="QFF48" s="3"/>
      <c r="QFG48" s="3"/>
      <c r="QFH48" s="3"/>
      <c r="QFI48" s="3"/>
      <c r="QFJ48" s="3"/>
      <c r="QFK48" s="3"/>
      <c r="QFL48" s="3"/>
      <c r="QFM48" s="3"/>
      <c r="QFN48" s="3"/>
      <c r="QFO48" s="3"/>
      <c r="QFP48" s="3"/>
      <c r="QFQ48" s="3"/>
      <c r="QFR48" s="3"/>
      <c r="QFS48" s="3"/>
      <c r="QFT48" s="3"/>
      <c r="QFU48" s="3"/>
      <c r="QFV48" s="3"/>
      <c r="QFW48" s="3"/>
      <c r="QFX48" s="3"/>
      <c r="QFY48" s="3"/>
      <c r="QFZ48" s="3"/>
      <c r="QGA48" s="3"/>
      <c r="QGB48" s="3"/>
      <c r="QGC48" s="3"/>
      <c r="QGD48" s="3"/>
      <c r="QGE48" s="3"/>
      <c r="QGF48" s="3"/>
      <c r="QGG48" s="3"/>
      <c r="QGH48" s="3"/>
      <c r="QGI48" s="3"/>
      <c r="QGJ48" s="3"/>
      <c r="QGK48" s="3"/>
      <c r="QGL48" s="3"/>
      <c r="QGM48" s="3"/>
      <c r="QGN48" s="3"/>
      <c r="QGO48" s="3"/>
      <c r="QGP48" s="3"/>
      <c r="QGQ48" s="3"/>
      <c r="QGR48" s="3"/>
      <c r="QGS48" s="3"/>
      <c r="QGT48" s="3"/>
      <c r="QGU48" s="3"/>
      <c r="QGV48" s="3"/>
      <c r="QGW48" s="3"/>
      <c r="QGX48" s="3"/>
      <c r="QGY48" s="3"/>
      <c r="QGZ48" s="3"/>
      <c r="QHA48" s="3"/>
      <c r="QHB48" s="3"/>
      <c r="QHC48" s="3"/>
      <c r="QHD48" s="3"/>
      <c r="QHE48" s="3"/>
      <c r="QHF48" s="3"/>
      <c r="QHG48" s="3"/>
      <c r="QHH48" s="3"/>
      <c r="QHI48" s="3"/>
      <c r="QHJ48" s="3"/>
      <c r="QHK48" s="3"/>
      <c r="QHL48" s="3"/>
      <c r="QHM48" s="3"/>
      <c r="QHN48" s="3"/>
      <c r="QHO48" s="3"/>
      <c r="QHP48" s="3"/>
      <c r="QHQ48" s="3"/>
      <c r="QHR48" s="3"/>
      <c r="QHS48" s="3"/>
      <c r="QHT48" s="3"/>
      <c r="QHU48" s="3"/>
      <c r="QHV48" s="3"/>
      <c r="QHW48" s="3"/>
      <c r="QHX48" s="3"/>
      <c r="QHY48" s="3"/>
      <c r="QHZ48" s="3"/>
      <c r="QIA48" s="3"/>
      <c r="QIB48" s="3"/>
      <c r="QIC48" s="3"/>
      <c r="QID48" s="3"/>
      <c r="QIE48" s="3"/>
      <c r="QIF48" s="3"/>
      <c r="QIG48" s="3"/>
      <c r="QIH48" s="3"/>
      <c r="QII48" s="3"/>
      <c r="QIJ48" s="3"/>
      <c r="QIK48" s="3"/>
      <c r="QIL48" s="3"/>
      <c r="QIM48" s="3"/>
      <c r="QIN48" s="3"/>
      <c r="QIO48" s="3"/>
      <c r="QIP48" s="3"/>
      <c r="QIQ48" s="3"/>
      <c r="QIR48" s="3"/>
      <c r="QIS48" s="3"/>
      <c r="QIT48" s="3"/>
      <c r="QIU48" s="3"/>
      <c r="QIV48" s="3"/>
      <c r="QIW48" s="3"/>
      <c r="QIX48" s="3"/>
      <c r="QIY48" s="3"/>
      <c r="QIZ48" s="3"/>
      <c r="QJA48" s="3"/>
      <c r="QJB48" s="3"/>
      <c r="QJC48" s="3"/>
      <c r="QJD48" s="3"/>
      <c r="QJE48" s="3"/>
      <c r="QJF48" s="3"/>
      <c r="QJG48" s="3"/>
      <c r="QJH48" s="3"/>
      <c r="QJI48" s="3"/>
      <c r="QJJ48" s="3"/>
      <c r="QJK48" s="3"/>
      <c r="QJL48" s="3"/>
      <c r="QJM48" s="3"/>
      <c r="QJN48" s="3"/>
      <c r="QJO48" s="3"/>
      <c r="QJP48" s="3"/>
      <c r="QJQ48" s="3"/>
      <c r="QJR48" s="3"/>
      <c r="QJS48" s="3"/>
      <c r="QJT48" s="3"/>
      <c r="QJU48" s="3"/>
      <c r="QJV48" s="3"/>
      <c r="QJW48" s="3"/>
      <c r="QJX48" s="3"/>
      <c r="QJY48" s="3"/>
      <c r="QJZ48" s="3"/>
      <c r="QKA48" s="3"/>
      <c r="QKB48" s="3"/>
      <c r="QKC48" s="3"/>
      <c r="QKD48" s="3"/>
      <c r="QKE48" s="3"/>
      <c r="QKF48" s="3"/>
      <c r="QKG48" s="3"/>
      <c r="QKH48" s="3"/>
      <c r="QKI48" s="3"/>
      <c r="QKJ48" s="3"/>
      <c r="QKK48" s="3"/>
      <c r="QKL48" s="3"/>
      <c r="QKM48" s="3"/>
      <c r="QKN48" s="3"/>
      <c r="QKO48" s="3"/>
      <c r="QKP48" s="3"/>
      <c r="QKQ48" s="3"/>
      <c r="QKR48" s="3"/>
      <c r="QKS48" s="3"/>
      <c r="QKT48" s="3"/>
      <c r="QKU48" s="3"/>
      <c r="QKV48" s="3"/>
      <c r="QKW48" s="3"/>
      <c r="QKX48" s="3"/>
      <c r="QKY48" s="3"/>
      <c r="QKZ48" s="3"/>
      <c r="QLA48" s="3"/>
      <c r="QLB48" s="3"/>
      <c r="QLC48" s="3"/>
      <c r="QLD48" s="3"/>
      <c r="QLE48" s="3"/>
      <c r="QLF48" s="3"/>
      <c r="QLG48" s="3"/>
      <c r="QLH48" s="3"/>
      <c r="QLI48" s="3"/>
      <c r="QLJ48" s="3"/>
      <c r="QLK48" s="3"/>
      <c r="QLL48" s="3"/>
      <c r="QLM48" s="3"/>
      <c r="QLN48" s="3"/>
      <c r="QLO48" s="3"/>
      <c r="QLP48" s="3"/>
      <c r="QLQ48" s="3"/>
      <c r="QLR48" s="3"/>
      <c r="QLS48" s="3"/>
      <c r="QLT48" s="3"/>
      <c r="QLU48" s="3"/>
      <c r="QLV48" s="3"/>
      <c r="QLW48" s="3"/>
      <c r="QLX48" s="3"/>
      <c r="QLY48" s="3"/>
      <c r="QLZ48" s="3"/>
      <c r="QMA48" s="3"/>
      <c r="QMB48" s="3"/>
      <c r="QMC48" s="3"/>
      <c r="QMD48" s="3"/>
      <c r="QME48" s="3"/>
      <c r="QMF48" s="3"/>
      <c r="QMG48" s="3"/>
      <c r="QMH48" s="3"/>
      <c r="QMI48" s="3"/>
      <c r="QMJ48" s="3"/>
      <c r="QMK48" s="3"/>
      <c r="QML48" s="3"/>
      <c r="QMM48" s="3"/>
      <c r="QMN48" s="3"/>
      <c r="QMO48" s="3"/>
      <c r="QMP48" s="3"/>
      <c r="QMQ48" s="3"/>
      <c r="QMR48" s="3"/>
      <c r="QMS48" s="3"/>
      <c r="QMT48" s="3"/>
      <c r="QMU48" s="3"/>
      <c r="QMV48" s="3"/>
      <c r="QMW48" s="3"/>
      <c r="QMX48" s="3"/>
      <c r="QMY48" s="3"/>
      <c r="QMZ48" s="3"/>
      <c r="QNA48" s="3"/>
      <c r="QNB48" s="3"/>
      <c r="QNC48" s="3"/>
      <c r="QND48" s="3"/>
      <c r="QNE48" s="3"/>
      <c r="QNF48" s="3"/>
      <c r="QNG48" s="3"/>
      <c r="QNH48" s="3"/>
      <c r="QNI48" s="3"/>
      <c r="QNJ48" s="3"/>
      <c r="QNK48" s="3"/>
      <c r="QNL48" s="3"/>
      <c r="QNM48" s="3"/>
      <c r="QNN48" s="3"/>
      <c r="QNO48" s="3"/>
      <c r="QNP48" s="3"/>
      <c r="QNQ48" s="3"/>
      <c r="QNR48" s="3"/>
      <c r="QNS48" s="3"/>
      <c r="QNT48" s="3"/>
      <c r="QNU48" s="3"/>
      <c r="QNV48" s="3"/>
      <c r="QNW48" s="3"/>
      <c r="QNX48" s="3"/>
      <c r="QNY48" s="3"/>
      <c r="QNZ48" s="3"/>
      <c r="QOA48" s="3"/>
      <c r="QOB48" s="3"/>
      <c r="QOC48" s="3"/>
      <c r="QOD48" s="3"/>
      <c r="QOE48" s="3"/>
      <c r="QOF48" s="3"/>
      <c r="QOG48" s="3"/>
      <c r="QOH48" s="3"/>
      <c r="QOI48" s="3"/>
      <c r="QOJ48" s="3"/>
      <c r="QOK48" s="3"/>
      <c r="QOL48" s="3"/>
      <c r="QOM48" s="3"/>
      <c r="QON48" s="3"/>
      <c r="QOO48" s="3"/>
      <c r="QOP48" s="3"/>
      <c r="QOQ48" s="3"/>
      <c r="QOR48" s="3"/>
      <c r="QOS48" s="3"/>
      <c r="QOT48" s="3"/>
      <c r="QOU48" s="3"/>
      <c r="QOV48" s="3"/>
      <c r="QOW48" s="3"/>
      <c r="QOX48" s="3"/>
      <c r="QOY48" s="3"/>
      <c r="QOZ48" s="3"/>
      <c r="QPA48" s="3"/>
      <c r="QPB48" s="3"/>
      <c r="QPC48" s="3"/>
      <c r="QPD48" s="3"/>
      <c r="QPE48" s="3"/>
      <c r="QPF48" s="3"/>
      <c r="QPG48" s="3"/>
      <c r="QPH48" s="3"/>
      <c r="QPI48" s="3"/>
      <c r="QPJ48" s="3"/>
      <c r="QPK48" s="3"/>
      <c r="QPL48" s="3"/>
      <c r="QPM48" s="3"/>
      <c r="QPN48" s="3"/>
      <c r="QPO48" s="3"/>
      <c r="QPP48" s="3"/>
      <c r="QPQ48" s="3"/>
      <c r="QPR48" s="3"/>
      <c r="QPS48" s="3"/>
      <c r="QPT48" s="3"/>
      <c r="QPU48" s="3"/>
      <c r="QPV48" s="3"/>
      <c r="QPW48" s="3"/>
      <c r="QPX48" s="3"/>
      <c r="QPY48" s="3"/>
      <c r="QPZ48" s="3"/>
      <c r="QQA48" s="3"/>
      <c r="QQB48" s="3"/>
      <c r="QQC48" s="3"/>
      <c r="QQD48" s="3"/>
      <c r="QQE48" s="3"/>
      <c r="QQF48" s="3"/>
      <c r="QQG48" s="3"/>
      <c r="QQH48" s="3"/>
      <c r="QQI48" s="3"/>
      <c r="QQJ48" s="3"/>
      <c r="QQK48" s="3"/>
      <c r="QQL48" s="3"/>
      <c r="QQM48" s="3"/>
      <c r="QQN48" s="3"/>
      <c r="QQO48" s="3"/>
      <c r="QQP48" s="3"/>
      <c r="QQQ48" s="3"/>
      <c r="QQR48" s="3"/>
      <c r="QQS48" s="3"/>
      <c r="QQT48" s="3"/>
      <c r="QQU48" s="3"/>
      <c r="QQV48" s="3"/>
      <c r="QQW48" s="3"/>
      <c r="QQX48" s="3"/>
      <c r="QQY48" s="3"/>
      <c r="QQZ48" s="3"/>
      <c r="QRA48" s="3"/>
      <c r="QRB48" s="3"/>
      <c r="QRC48" s="3"/>
      <c r="QRD48" s="3"/>
      <c r="QRE48" s="3"/>
      <c r="QRF48" s="3"/>
      <c r="QRG48" s="3"/>
      <c r="QRH48" s="3"/>
      <c r="QRI48" s="3"/>
      <c r="QRJ48" s="3"/>
      <c r="QRK48" s="3"/>
      <c r="QRL48" s="3"/>
      <c r="QRM48" s="3"/>
      <c r="QRN48" s="3"/>
      <c r="QRO48" s="3"/>
      <c r="QRP48" s="3"/>
      <c r="QRQ48" s="3"/>
      <c r="QRR48" s="3"/>
      <c r="QRS48" s="3"/>
      <c r="QRT48" s="3"/>
      <c r="QRU48" s="3"/>
      <c r="QRV48" s="3"/>
      <c r="QRW48" s="3"/>
      <c r="QRX48" s="3"/>
      <c r="QRY48" s="3"/>
      <c r="QRZ48" s="3"/>
      <c r="QSA48" s="3"/>
      <c r="QSB48" s="3"/>
      <c r="QSC48" s="3"/>
      <c r="QSD48" s="3"/>
      <c r="QSE48" s="3"/>
      <c r="QSF48" s="3"/>
      <c r="QSG48" s="3"/>
      <c r="QSH48" s="3"/>
      <c r="QSI48" s="3"/>
      <c r="QSJ48" s="3"/>
      <c r="QSK48" s="3"/>
      <c r="QSL48" s="3"/>
      <c r="QSM48" s="3"/>
      <c r="QSN48" s="3"/>
      <c r="QSO48" s="3"/>
      <c r="QSP48" s="3"/>
      <c r="QSQ48" s="3"/>
      <c r="QSR48" s="3"/>
      <c r="QSS48" s="3"/>
      <c r="QST48" s="3"/>
      <c r="QSU48" s="3"/>
      <c r="QSV48" s="3"/>
      <c r="QSW48" s="3"/>
      <c r="QSX48" s="3"/>
      <c r="QSY48" s="3"/>
      <c r="QSZ48" s="3"/>
      <c r="QTA48" s="3"/>
      <c r="QTB48" s="3"/>
      <c r="QTC48" s="3"/>
      <c r="QTD48" s="3"/>
      <c r="QTE48" s="3"/>
      <c r="QTF48" s="3"/>
      <c r="QTG48" s="3"/>
      <c r="QTH48" s="3"/>
      <c r="QTI48" s="3"/>
      <c r="QTJ48" s="3"/>
      <c r="QTK48" s="3"/>
      <c r="QTL48" s="3"/>
      <c r="QTM48" s="3"/>
      <c r="QTN48" s="3"/>
      <c r="QTO48" s="3"/>
      <c r="QTP48" s="3"/>
      <c r="QTQ48" s="3"/>
      <c r="QTR48" s="3"/>
      <c r="QTS48" s="3"/>
      <c r="QTT48" s="3"/>
      <c r="QTU48" s="3"/>
      <c r="QTV48" s="3"/>
      <c r="QTW48" s="3"/>
      <c r="QTX48" s="3"/>
      <c r="QTY48" s="3"/>
      <c r="QTZ48" s="3"/>
      <c r="QUA48" s="3"/>
      <c r="QUB48" s="3"/>
      <c r="QUC48" s="3"/>
      <c r="QUD48" s="3"/>
      <c r="QUE48" s="3"/>
      <c r="QUF48" s="3"/>
      <c r="QUG48" s="3"/>
      <c r="QUH48" s="3"/>
      <c r="QUI48" s="3"/>
      <c r="QUJ48" s="3"/>
      <c r="QUK48" s="3"/>
      <c r="QUL48" s="3"/>
      <c r="QUM48" s="3"/>
      <c r="QUN48" s="3"/>
      <c r="QUO48" s="3"/>
      <c r="QUP48" s="3"/>
      <c r="QUQ48" s="3"/>
      <c r="QUR48" s="3"/>
      <c r="QUS48" s="3"/>
      <c r="QUT48" s="3"/>
      <c r="QUU48" s="3"/>
      <c r="QUV48" s="3"/>
      <c r="QUW48" s="3"/>
      <c r="QUX48" s="3"/>
      <c r="QUY48" s="3"/>
      <c r="QUZ48" s="3"/>
      <c r="QVA48" s="3"/>
      <c r="QVB48" s="3"/>
      <c r="QVC48" s="3"/>
      <c r="QVD48" s="3"/>
      <c r="QVE48" s="3"/>
      <c r="QVF48" s="3"/>
      <c r="QVG48" s="3"/>
      <c r="QVH48" s="3"/>
      <c r="QVI48" s="3"/>
      <c r="QVJ48" s="3"/>
      <c r="QVK48" s="3"/>
      <c r="QVL48" s="3"/>
      <c r="QVM48" s="3"/>
      <c r="QVN48" s="3"/>
      <c r="QVO48" s="3"/>
      <c r="QVP48" s="3"/>
      <c r="QVQ48" s="3"/>
      <c r="QVR48" s="3"/>
      <c r="QVS48" s="3"/>
      <c r="QVT48" s="3"/>
      <c r="QVU48" s="3"/>
      <c r="QVV48" s="3"/>
      <c r="QVW48" s="3"/>
      <c r="QVX48" s="3"/>
      <c r="QVY48" s="3"/>
      <c r="QVZ48" s="3"/>
      <c r="QWA48" s="3"/>
      <c r="QWB48" s="3"/>
      <c r="QWC48" s="3"/>
      <c r="QWD48" s="3"/>
      <c r="QWE48" s="3"/>
      <c r="QWF48" s="3"/>
      <c r="QWG48" s="3"/>
      <c r="QWH48" s="3"/>
      <c r="QWI48" s="3"/>
      <c r="QWJ48" s="3"/>
      <c r="QWK48" s="3"/>
      <c r="QWL48" s="3"/>
      <c r="QWM48" s="3"/>
      <c r="QWN48" s="3"/>
      <c r="QWO48" s="3"/>
      <c r="QWP48" s="3"/>
      <c r="QWQ48" s="3"/>
      <c r="QWR48" s="3"/>
      <c r="QWS48" s="3"/>
      <c r="QWT48" s="3"/>
      <c r="QWU48" s="3"/>
      <c r="QWV48" s="3"/>
      <c r="QWW48" s="3"/>
      <c r="QWX48" s="3"/>
      <c r="QWY48" s="3"/>
      <c r="QWZ48" s="3"/>
      <c r="QXA48" s="3"/>
      <c r="QXB48" s="3"/>
      <c r="QXC48" s="3"/>
      <c r="QXD48" s="3"/>
      <c r="QXE48" s="3"/>
      <c r="QXF48" s="3"/>
      <c r="QXG48" s="3"/>
      <c r="QXH48" s="3"/>
      <c r="QXI48" s="3"/>
      <c r="QXJ48" s="3"/>
      <c r="QXK48" s="3"/>
      <c r="QXL48" s="3"/>
      <c r="QXM48" s="3"/>
      <c r="QXN48" s="3"/>
      <c r="QXO48" s="3"/>
      <c r="QXP48" s="3"/>
      <c r="QXQ48" s="3"/>
      <c r="QXR48" s="3"/>
      <c r="QXS48" s="3"/>
      <c r="QXT48" s="3"/>
      <c r="QXU48" s="3"/>
      <c r="QXV48" s="3"/>
      <c r="QXW48" s="3"/>
      <c r="QXX48" s="3"/>
      <c r="QXY48" s="3"/>
      <c r="QXZ48" s="3"/>
      <c r="QYA48" s="3"/>
      <c r="QYB48" s="3"/>
      <c r="QYC48" s="3"/>
      <c r="QYD48" s="3"/>
      <c r="QYE48" s="3"/>
      <c r="QYF48" s="3"/>
      <c r="QYG48" s="3"/>
      <c r="QYH48" s="3"/>
      <c r="QYI48" s="3"/>
      <c r="QYJ48" s="3"/>
      <c r="QYK48" s="3"/>
      <c r="QYL48" s="3"/>
      <c r="QYM48" s="3"/>
      <c r="QYN48" s="3"/>
      <c r="QYO48" s="3"/>
      <c r="QYP48" s="3"/>
      <c r="QYQ48" s="3"/>
      <c r="QYR48" s="3"/>
      <c r="QYS48" s="3"/>
      <c r="QYT48" s="3"/>
      <c r="QYU48" s="3"/>
      <c r="QYV48" s="3"/>
      <c r="QYW48" s="3"/>
      <c r="QYX48" s="3"/>
      <c r="QYY48" s="3"/>
      <c r="QYZ48" s="3"/>
      <c r="QZA48" s="3"/>
      <c r="QZB48" s="3"/>
      <c r="QZC48" s="3"/>
      <c r="QZD48" s="3"/>
      <c r="QZE48" s="3"/>
      <c r="QZF48" s="3"/>
      <c r="QZG48" s="3"/>
      <c r="QZH48" s="3"/>
      <c r="QZI48" s="3"/>
      <c r="QZJ48" s="3"/>
      <c r="QZK48" s="3"/>
      <c r="QZL48" s="3"/>
      <c r="QZM48" s="3"/>
      <c r="QZN48" s="3"/>
      <c r="QZO48" s="3"/>
      <c r="QZP48" s="3"/>
      <c r="QZQ48" s="3"/>
      <c r="QZR48" s="3"/>
      <c r="QZS48" s="3"/>
      <c r="QZT48" s="3"/>
      <c r="QZU48" s="3"/>
      <c r="QZV48" s="3"/>
      <c r="QZW48" s="3"/>
      <c r="QZX48" s="3"/>
      <c r="QZY48" s="3"/>
      <c r="QZZ48" s="3"/>
      <c r="RAA48" s="3"/>
      <c r="RAB48" s="3"/>
      <c r="RAC48" s="3"/>
      <c r="RAD48" s="3"/>
      <c r="RAE48" s="3"/>
      <c r="RAF48" s="3"/>
      <c r="RAG48" s="3"/>
      <c r="RAH48" s="3"/>
      <c r="RAI48" s="3"/>
      <c r="RAJ48" s="3"/>
      <c r="RAK48" s="3"/>
      <c r="RAL48" s="3"/>
      <c r="RAM48" s="3"/>
      <c r="RAN48" s="3"/>
      <c r="RAO48" s="3"/>
      <c r="RAP48" s="3"/>
      <c r="RAQ48" s="3"/>
      <c r="RAR48" s="3"/>
      <c r="RAS48" s="3"/>
      <c r="RAT48" s="3"/>
      <c r="RAU48" s="3"/>
      <c r="RAV48" s="3"/>
      <c r="RAW48" s="3"/>
      <c r="RAX48" s="3"/>
      <c r="RAY48" s="3"/>
      <c r="RAZ48" s="3"/>
      <c r="RBA48" s="3"/>
      <c r="RBB48" s="3"/>
      <c r="RBC48" s="3"/>
      <c r="RBD48" s="3"/>
      <c r="RBE48" s="3"/>
      <c r="RBF48" s="3"/>
      <c r="RBG48" s="3"/>
      <c r="RBH48" s="3"/>
      <c r="RBI48" s="3"/>
      <c r="RBJ48" s="3"/>
      <c r="RBK48" s="3"/>
      <c r="RBL48" s="3"/>
      <c r="RBM48" s="3"/>
      <c r="RBN48" s="3"/>
      <c r="RBO48" s="3"/>
      <c r="RBP48" s="3"/>
      <c r="RBQ48" s="3"/>
      <c r="RBR48" s="3"/>
      <c r="RBS48" s="3"/>
      <c r="RBT48" s="3"/>
      <c r="RBU48" s="3"/>
      <c r="RBV48" s="3"/>
      <c r="RBW48" s="3"/>
      <c r="RBX48" s="3"/>
      <c r="RBY48" s="3"/>
      <c r="RBZ48" s="3"/>
      <c r="RCA48" s="3"/>
      <c r="RCB48" s="3"/>
      <c r="RCC48" s="3"/>
      <c r="RCD48" s="3"/>
      <c r="RCE48" s="3"/>
      <c r="RCF48" s="3"/>
      <c r="RCG48" s="3"/>
      <c r="RCH48" s="3"/>
      <c r="RCI48" s="3"/>
      <c r="RCJ48" s="3"/>
      <c r="RCK48" s="3"/>
      <c r="RCL48" s="3"/>
      <c r="RCM48" s="3"/>
      <c r="RCN48" s="3"/>
      <c r="RCO48" s="3"/>
      <c r="RCP48" s="3"/>
      <c r="RCQ48" s="3"/>
      <c r="RCR48" s="3"/>
      <c r="RCS48" s="3"/>
      <c r="RCT48" s="3"/>
      <c r="RCU48" s="3"/>
      <c r="RCV48" s="3"/>
      <c r="RCW48" s="3"/>
      <c r="RCX48" s="3"/>
      <c r="RCY48" s="3"/>
      <c r="RCZ48" s="3"/>
      <c r="RDA48" s="3"/>
      <c r="RDB48" s="3"/>
      <c r="RDC48" s="3"/>
      <c r="RDD48" s="3"/>
      <c r="RDE48" s="3"/>
      <c r="RDF48" s="3"/>
      <c r="RDG48" s="3"/>
      <c r="RDH48" s="3"/>
      <c r="RDI48" s="3"/>
      <c r="RDJ48" s="3"/>
      <c r="RDK48" s="3"/>
      <c r="RDL48" s="3"/>
      <c r="RDM48" s="3"/>
      <c r="RDN48" s="3"/>
      <c r="RDO48" s="3"/>
      <c r="RDP48" s="3"/>
      <c r="RDQ48" s="3"/>
      <c r="RDR48" s="3"/>
      <c r="RDS48" s="3"/>
      <c r="RDT48" s="3"/>
      <c r="RDU48" s="3"/>
      <c r="RDV48" s="3"/>
      <c r="RDW48" s="3"/>
      <c r="RDX48" s="3"/>
      <c r="RDY48" s="3"/>
      <c r="RDZ48" s="3"/>
      <c r="REA48" s="3"/>
      <c r="REB48" s="3"/>
      <c r="REC48" s="3"/>
      <c r="RED48" s="3"/>
      <c r="REE48" s="3"/>
      <c r="REF48" s="3"/>
      <c r="REG48" s="3"/>
      <c r="REH48" s="3"/>
      <c r="REI48" s="3"/>
      <c r="REJ48" s="3"/>
      <c r="REK48" s="3"/>
      <c r="REL48" s="3"/>
      <c r="REM48" s="3"/>
      <c r="REN48" s="3"/>
      <c r="REO48" s="3"/>
      <c r="REP48" s="3"/>
      <c r="REQ48" s="3"/>
      <c r="RER48" s="3"/>
      <c r="RES48" s="3"/>
      <c r="RET48" s="3"/>
      <c r="REU48" s="3"/>
      <c r="REV48" s="3"/>
      <c r="REW48" s="3"/>
      <c r="REX48" s="3"/>
      <c r="REY48" s="3"/>
      <c r="REZ48" s="3"/>
      <c r="RFA48" s="3"/>
      <c r="RFB48" s="3"/>
      <c r="RFC48" s="3"/>
      <c r="RFD48" s="3"/>
      <c r="RFE48" s="3"/>
      <c r="RFF48" s="3"/>
      <c r="RFG48" s="3"/>
      <c r="RFH48" s="3"/>
      <c r="RFI48" s="3"/>
      <c r="RFJ48" s="3"/>
      <c r="RFK48" s="3"/>
      <c r="RFL48" s="3"/>
      <c r="RFM48" s="3"/>
      <c r="RFN48" s="3"/>
      <c r="RFO48" s="3"/>
      <c r="RFP48" s="3"/>
      <c r="RFQ48" s="3"/>
      <c r="RFR48" s="3"/>
      <c r="RFS48" s="3"/>
      <c r="RFT48" s="3"/>
      <c r="RFU48" s="3"/>
      <c r="RFV48" s="3"/>
      <c r="RFW48" s="3"/>
      <c r="RFX48" s="3"/>
      <c r="RFY48" s="3"/>
      <c r="RFZ48" s="3"/>
      <c r="RGA48" s="3"/>
      <c r="RGB48" s="3"/>
      <c r="RGC48" s="3"/>
      <c r="RGD48" s="3"/>
      <c r="RGE48" s="3"/>
      <c r="RGF48" s="3"/>
      <c r="RGG48" s="3"/>
      <c r="RGH48" s="3"/>
      <c r="RGI48" s="3"/>
      <c r="RGJ48" s="3"/>
      <c r="RGK48" s="3"/>
      <c r="RGL48" s="3"/>
      <c r="RGM48" s="3"/>
      <c r="RGN48" s="3"/>
      <c r="RGO48" s="3"/>
      <c r="RGP48" s="3"/>
      <c r="RGQ48" s="3"/>
      <c r="RGR48" s="3"/>
      <c r="RGS48" s="3"/>
      <c r="RGT48" s="3"/>
      <c r="RGU48" s="3"/>
      <c r="RGV48" s="3"/>
      <c r="RGW48" s="3"/>
      <c r="RGX48" s="3"/>
      <c r="RGY48" s="3"/>
      <c r="RGZ48" s="3"/>
      <c r="RHA48" s="3"/>
      <c r="RHB48" s="3"/>
      <c r="RHC48" s="3"/>
      <c r="RHD48" s="3"/>
      <c r="RHE48" s="3"/>
      <c r="RHF48" s="3"/>
      <c r="RHG48" s="3"/>
      <c r="RHH48" s="3"/>
      <c r="RHI48" s="3"/>
      <c r="RHJ48" s="3"/>
      <c r="RHK48" s="3"/>
      <c r="RHL48" s="3"/>
      <c r="RHM48" s="3"/>
      <c r="RHN48" s="3"/>
      <c r="RHO48" s="3"/>
      <c r="RHP48" s="3"/>
      <c r="RHQ48" s="3"/>
      <c r="RHR48" s="3"/>
      <c r="RHS48" s="3"/>
      <c r="RHT48" s="3"/>
      <c r="RHU48" s="3"/>
      <c r="RHV48" s="3"/>
      <c r="RHW48" s="3"/>
      <c r="RHX48" s="3"/>
      <c r="RHY48" s="3"/>
      <c r="RHZ48" s="3"/>
      <c r="RIA48" s="3"/>
      <c r="RIB48" s="3"/>
      <c r="RIC48" s="3"/>
      <c r="RID48" s="3"/>
      <c r="RIE48" s="3"/>
      <c r="RIF48" s="3"/>
      <c r="RIG48" s="3"/>
      <c r="RIH48" s="3"/>
      <c r="RII48" s="3"/>
      <c r="RIJ48" s="3"/>
      <c r="RIK48" s="3"/>
      <c r="RIL48" s="3"/>
      <c r="RIM48" s="3"/>
      <c r="RIN48" s="3"/>
      <c r="RIO48" s="3"/>
      <c r="RIP48" s="3"/>
      <c r="RIQ48" s="3"/>
      <c r="RIR48" s="3"/>
      <c r="RIS48" s="3"/>
      <c r="RIT48" s="3"/>
      <c r="RIU48" s="3"/>
      <c r="RIV48" s="3"/>
      <c r="RIW48" s="3"/>
      <c r="RIX48" s="3"/>
      <c r="RIY48" s="3"/>
      <c r="RIZ48" s="3"/>
      <c r="RJA48" s="3"/>
      <c r="RJB48" s="3"/>
      <c r="RJC48" s="3"/>
      <c r="RJD48" s="3"/>
      <c r="RJE48" s="3"/>
      <c r="RJF48" s="3"/>
      <c r="RJG48" s="3"/>
      <c r="RJH48" s="3"/>
      <c r="RJI48" s="3"/>
      <c r="RJJ48" s="3"/>
      <c r="RJK48" s="3"/>
      <c r="RJL48" s="3"/>
      <c r="RJM48" s="3"/>
      <c r="RJN48" s="3"/>
      <c r="RJO48" s="3"/>
      <c r="RJP48" s="3"/>
      <c r="RJQ48" s="3"/>
      <c r="RJR48" s="3"/>
      <c r="RJS48" s="3"/>
      <c r="RJT48" s="3"/>
      <c r="RJU48" s="3"/>
      <c r="RJV48" s="3"/>
      <c r="RJW48" s="3"/>
      <c r="RJX48" s="3"/>
      <c r="RJY48" s="3"/>
      <c r="RJZ48" s="3"/>
      <c r="RKA48" s="3"/>
      <c r="RKB48" s="3"/>
      <c r="RKC48" s="3"/>
      <c r="RKD48" s="3"/>
      <c r="RKE48" s="3"/>
      <c r="RKF48" s="3"/>
      <c r="RKG48" s="3"/>
      <c r="RKH48" s="3"/>
      <c r="RKI48" s="3"/>
      <c r="RKJ48" s="3"/>
      <c r="RKK48" s="3"/>
      <c r="RKL48" s="3"/>
      <c r="RKM48" s="3"/>
      <c r="RKN48" s="3"/>
      <c r="RKO48" s="3"/>
      <c r="RKP48" s="3"/>
      <c r="RKQ48" s="3"/>
      <c r="RKR48" s="3"/>
      <c r="RKS48" s="3"/>
      <c r="RKT48" s="3"/>
      <c r="RKU48" s="3"/>
      <c r="RKV48" s="3"/>
      <c r="RKW48" s="3"/>
      <c r="RKX48" s="3"/>
      <c r="RKY48" s="3"/>
      <c r="RKZ48" s="3"/>
      <c r="RLA48" s="3"/>
      <c r="RLB48" s="3"/>
      <c r="RLC48" s="3"/>
      <c r="RLD48" s="3"/>
      <c r="RLE48" s="3"/>
      <c r="RLF48" s="3"/>
      <c r="RLG48" s="3"/>
      <c r="RLH48" s="3"/>
      <c r="RLI48" s="3"/>
      <c r="RLJ48" s="3"/>
      <c r="RLK48" s="3"/>
      <c r="RLL48" s="3"/>
      <c r="RLM48" s="3"/>
      <c r="RLN48" s="3"/>
      <c r="RLO48" s="3"/>
      <c r="RLP48" s="3"/>
      <c r="RLQ48" s="3"/>
      <c r="RLR48" s="3"/>
      <c r="RLS48" s="3"/>
      <c r="RLT48" s="3"/>
      <c r="RLU48" s="3"/>
      <c r="RLV48" s="3"/>
      <c r="RLW48" s="3"/>
      <c r="RLX48" s="3"/>
      <c r="RLY48" s="3"/>
      <c r="RLZ48" s="3"/>
      <c r="RMA48" s="3"/>
      <c r="RMB48" s="3"/>
      <c r="RMC48" s="3"/>
      <c r="RMD48" s="3"/>
      <c r="RME48" s="3"/>
      <c r="RMF48" s="3"/>
      <c r="RMG48" s="3"/>
      <c r="RMH48" s="3"/>
      <c r="RMI48" s="3"/>
      <c r="RMJ48" s="3"/>
      <c r="RMK48" s="3"/>
      <c r="RML48" s="3"/>
      <c r="RMM48" s="3"/>
      <c r="RMN48" s="3"/>
      <c r="RMO48" s="3"/>
      <c r="RMP48" s="3"/>
      <c r="RMQ48" s="3"/>
      <c r="RMR48" s="3"/>
      <c r="RMS48" s="3"/>
      <c r="RMT48" s="3"/>
      <c r="RMU48" s="3"/>
      <c r="RMV48" s="3"/>
      <c r="RMW48" s="3"/>
      <c r="RMX48" s="3"/>
      <c r="RMY48" s="3"/>
      <c r="RMZ48" s="3"/>
      <c r="RNA48" s="3"/>
      <c r="RNB48" s="3"/>
      <c r="RNC48" s="3"/>
      <c r="RND48" s="3"/>
      <c r="RNE48" s="3"/>
      <c r="RNF48" s="3"/>
      <c r="RNG48" s="3"/>
      <c r="RNH48" s="3"/>
      <c r="RNI48" s="3"/>
      <c r="RNJ48" s="3"/>
      <c r="RNK48" s="3"/>
      <c r="RNL48" s="3"/>
      <c r="RNM48" s="3"/>
      <c r="RNN48" s="3"/>
      <c r="RNO48" s="3"/>
      <c r="RNP48" s="3"/>
      <c r="RNQ48" s="3"/>
      <c r="RNR48" s="3"/>
      <c r="RNS48" s="3"/>
      <c r="RNT48" s="3"/>
      <c r="RNU48" s="3"/>
      <c r="RNV48" s="3"/>
      <c r="RNW48" s="3"/>
      <c r="RNX48" s="3"/>
      <c r="RNY48" s="3"/>
      <c r="RNZ48" s="3"/>
      <c r="ROA48" s="3"/>
      <c r="ROB48" s="3"/>
      <c r="ROC48" s="3"/>
      <c r="ROD48" s="3"/>
      <c r="ROE48" s="3"/>
      <c r="ROF48" s="3"/>
      <c r="ROG48" s="3"/>
      <c r="ROH48" s="3"/>
      <c r="ROI48" s="3"/>
      <c r="ROJ48" s="3"/>
      <c r="ROK48" s="3"/>
      <c r="ROL48" s="3"/>
      <c r="ROM48" s="3"/>
      <c r="RON48" s="3"/>
      <c r="ROO48" s="3"/>
      <c r="ROP48" s="3"/>
      <c r="ROQ48" s="3"/>
      <c r="ROR48" s="3"/>
      <c r="ROS48" s="3"/>
      <c r="ROT48" s="3"/>
      <c r="ROU48" s="3"/>
      <c r="ROV48" s="3"/>
      <c r="ROW48" s="3"/>
      <c r="ROX48" s="3"/>
      <c r="ROY48" s="3"/>
      <c r="ROZ48" s="3"/>
      <c r="RPA48" s="3"/>
      <c r="RPB48" s="3"/>
      <c r="RPC48" s="3"/>
      <c r="RPD48" s="3"/>
      <c r="RPE48" s="3"/>
      <c r="RPF48" s="3"/>
      <c r="RPG48" s="3"/>
      <c r="RPH48" s="3"/>
      <c r="RPI48" s="3"/>
      <c r="RPJ48" s="3"/>
      <c r="RPK48" s="3"/>
      <c r="RPL48" s="3"/>
      <c r="RPM48" s="3"/>
      <c r="RPN48" s="3"/>
      <c r="RPO48" s="3"/>
      <c r="RPP48" s="3"/>
      <c r="RPQ48" s="3"/>
      <c r="RPR48" s="3"/>
      <c r="RPS48" s="3"/>
      <c r="RPT48" s="3"/>
      <c r="RPU48" s="3"/>
      <c r="RPV48" s="3"/>
      <c r="RPW48" s="3"/>
      <c r="RPX48" s="3"/>
      <c r="RPY48" s="3"/>
      <c r="RPZ48" s="3"/>
      <c r="RQA48" s="3"/>
      <c r="RQB48" s="3"/>
      <c r="RQC48" s="3"/>
      <c r="RQD48" s="3"/>
      <c r="RQE48" s="3"/>
      <c r="RQF48" s="3"/>
      <c r="RQG48" s="3"/>
      <c r="RQH48" s="3"/>
      <c r="RQI48" s="3"/>
      <c r="RQJ48" s="3"/>
      <c r="RQK48" s="3"/>
      <c r="RQL48" s="3"/>
      <c r="RQM48" s="3"/>
      <c r="RQN48" s="3"/>
      <c r="RQO48" s="3"/>
      <c r="RQP48" s="3"/>
      <c r="RQQ48" s="3"/>
      <c r="RQR48" s="3"/>
      <c r="RQS48" s="3"/>
      <c r="RQT48" s="3"/>
      <c r="RQU48" s="3"/>
      <c r="RQV48" s="3"/>
      <c r="RQW48" s="3"/>
      <c r="RQX48" s="3"/>
      <c r="RQY48" s="3"/>
      <c r="RQZ48" s="3"/>
      <c r="RRA48" s="3"/>
      <c r="RRB48" s="3"/>
      <c r="RRC48" s="3"/>
      <c r="RRD48" s="3"/>
      <c r="RRE48" s="3"/>
      <c r="RRF48" s="3"/>
      <c r="RRG48" s="3"/>
      <c r="RRH48" s="3"/>
      <c r="RRI48" s="3"/>
      <c r="RRJ48" s="3"/>
      <c r="RRK48" s="3"/>
      <c r="RRL48" s="3"/>
      <c r="RRM48" s="3"/>
      <c r="RRN48" s="3"/>
      <c r="RRO48" s="3"/>
      <c r="RRP48" s="3"/>
      <c r="RRQ48" s="3"/>
      <c r="RRR48" s="3"/>
      <c r="RRS48" s="3"/>
      <c r="RRT48" s="3"/>
      <c r="RRU48" s="3"/>
      <c r="RRV48" s="3"/>
      <c r="RRW48" s="3"/>
      <c r="RRX48" s="3"/>
      <c r="RRY48" s="3"/>
      <c r="RRZ48" s="3"/>
      <c r="RSA48" s="3"/>
      <c r="RSB48" s="3"/>
      <c r="RSC48" s="3"/>
      <c r="RSD48" s="3"/>
      <c r="RSE48" s="3"/>
      <c r="RSF48" s="3"/>
      <c r="RSG48" s="3"/>
      <c r="RSH48" s="3"/>
      <c r="RSI48" s="3"/>
      <c r="RSJ48" s="3"/>
      <c r="RSK48" s="3"/>
      <c r="RSL48" s="3"/>
      <c r="RSM48" s="3"/>
      <c r="RSN48" s="3"/>
      <c r="RSO48" s="3"/>
      <c r="RSP48" s="3"/>
      <c r="RSQ48" s="3"/>
      <c r="RSR48" s="3"/>
      <c r="RSS48" s="3"/>
      <c r="RST48" s="3"/>
      <c r="RSU48" s="3"/>
      <c r="RSV48" s="3"/>
      <c r="RSW48" s="3"/>
      <c r="RSX48" s="3"/>
      <c r="RSY48" s="3"/>
      <c r="RSZ48" s="3"/>
      <c r="RTA48" s="3"/>
      <c r="RTB48" s="3"/>
      <c r="RTC48" s="3"/>
      <c r="RTD48" s="3"/>
      <c r="RTE48" s="3"/>
      <c r="RTF48" s="3"/>
      <c r="RTG48" s="3"/>
      <c r="RTH48" s="3"/>
      <c r="RTI48" s="3"/>
      <c r="RTJ48" s="3"/>
      <c r="RTK48" s="3"/>
      <c r="RTL48" s="3"/>
      <c r="RTM48" s="3"/>
      <c r="RTN48" s="3"/>
      <c r="RTO48" s="3"/>
      <c r="RTP48" s="3"/>
      <c r="RTQ48" s="3"/>
      <c r="RTR48" s="3"/>
      <c r="RTS48" s="3"/>
      <c r="RTT48" s="3"/>
      <c r="RTU48" s="3"/>
      <c r="RTV48" s="3"/>
      <c r="RTW48" s="3"/>
      <c r="RTX48" s="3"/>
      <c r="RTY48" s="3"/>
      <c r="RTZ48" s="3"/>
      <c r="RUA48" s="3"/>
      <c r="RUB48" s="3"/>
      <c r="RUC48" s="3"/>
      <c r="RUD48" s="3"/>
      <c r="RUE48" s="3"/>
      <c r="RUF48" s="3"/>
      <c r="RUG48" s="3"/>
      <c r="RUH48" s="3"/>
      <c r="RUI48" s="3"/>
      <c r="RUJ48" s="3"/>
      <c r="RUK48" s="3"/>
      <c r="RUL48" s="3"/>
      <c r="RUM48" s="3"/>
      <c r="RUN48" s="3"/>
      <c r="RUO48" s="3"/>
      <c r="RUP48" s="3"/>
      <c r="RUQ48" s="3"/>
      <c r="RUR48" s="3"/>
      <c r="RUS48" s="3"/>
      <c r="RUT48" s="3"/>
      <c r="RUU48" s="3"/>
      <c r="RUV48" s="3"/>
      <c r="RUW48" s="3"/>
      <c r="RUX48" s="3"/>
      <c r="RUY48" s="3"/>
      <c r="RUZ48" s="3"/>
      <c r="RVA48" s="3"/>
      <c r="RVB48" s="3"/>
      <c r="RVC48" s="3"/>
      <c r="RVD48" s="3"/>
      <c r="RVE48" s="3"/>
      <c r="RVF48" s="3"/>
      <c r="RVG48" s="3"/>
      <c r="RVH48" s="3"/>
      <c r="RVI48" s="3"/>
      <c r="RVJ48" s="3"/>
      <c r="RVK48" s="3"/>
      <c r="RVL48" s="3"/>
      <c r="RVM48" s="3"/>
      <c r="RVN48" s="3"/>
      <c r="RVO48" s="3"/>
      <c r="RVP48" s="3"/>
      <c r="RVQ48" s="3"/>
      <c r="RVR48" s="3"/>
      <c r="RVS48" s="3"/>
      <c r="RVT48" s="3"/>
      <c r="RVU48" s="3"/>
      <c r="RVV48" s="3"/>
      <c r="RVW48" s="3"/>
      <c r="RVX48" s="3"/>
      <c r="RVY48" s="3"/>
      <c r="RVZ48" s="3"/>
      <c r="RWA48" s="3"/>
      <c r="RWB48" s="3"/>
      <c r="RWC48" s="3"/>
      <c r="RWD48" s="3"/>
      <c r="RWE48" s="3"/>
      <c r="RWF48" s="3"/>
      <c r="RWG48" s="3"/>
      <c r="RWH48" s="3"/>
      <c r="RWI48" s="3"/>
      <c r="RWJ48" s="3"/>
      <c r="RWK48" s="3"/>
      <c r="RWL48" s="3"/>
      <c r="RWM48" s="3"/>
      <c r="RWN48" s="3"/>
      <c r="RWO48" s="3"/>
      <c r="RWP48" s="3"/>
      <c r="RWQ48" s="3"/>
      <c r="RWR48" s="3"/>
      <c r="RWS48" s="3"/>
      <c r="RWT48" s="3"/>
      <c r="RWU48" s="3"/>
      <c r="RWV48" s="3"/>
      <c r="RWW48" s="3"/>
      <c r="RWX48" s="3"/>
      <c r="RWY48" s="3"/>
      <c r="RWZ48" s="3"/>
      <c r="RXA48" s="3"/>
      <c r="RXB48" s="3"/>
      <c r="RXC48" s="3"/>
      <c r="RXD48" s="3"/>
      <c r="RXE48" s="3"/>
      <c r="RXF48" s="3"/>
      <c r="RXG48" s="3"/>
      <c r="RXH48" s="3"/>
      <c r="RXI48" s="3"/>
      <c r="RXJ48" s="3"/>
      <c r="RXK48" s="3"/>
      <c r="RXL48" s="3"/>
      <c r="RXM48" s="3"/>
      <c r="RXN48" s="3"/>
      <c r="RXO48" s="3"/>
      <c r="RXP48" s="3"/>
      <c r="RXQ48" s="3"/>
      <c r="RXR48" s="3"/>
      <c r="RXS48" s="3"/>
      <c r="RXT48" s="3"/>
      <c r="RXU48" s="3"/>
      <c r="RXV48" s="3"/>
      <c r="RXW48" s="3"/>
      <c r="RXX48" s="3"/>
      <c r="RXY48" s="3"/>
      <c r="RXZ48" s="3"/>
      <c r="RYA48" s="3"/>
      <c r="RYB48" s="3"/>
      <c r="RYC48" s="3"/>
      <c r="RYD48" s="3"/>
      <c r="RYE48" s="3"/>
      <c r="RYF48" s="3"/>
      <c r="RYG48" s="3"/>
      <c r="RYH48" s="3"/>
      <c r="RYI48" s="3"/>
      <c r="RYJ48" s="3"/>
      <c r="RYK48" s="3"/>
      <c r="RYL48" s="3"/>
      <c r="RYM48" s="3"/>
      <c r="RYN48" s="3"/>
      <c r="RYO48" s="3"/>
      <c r="RYP48" s="3"/>
      <c r="RYQ48" s="3"/>
      <c r="RYR48" s="3"/>
      <c r="RYS48" s="3"/>
      <c r="RYT48" s="3"/>
      <c r="RYU48" s="3"/>
      <c r="RYV48" s="3"/>
      <c r="RYW48" s="3"/>
      <c r="RYX48" s="3"/>
      <c r="RYY48" s="3"/>
      <c r="RYZ48" s="3"/>
      <c r="RZA48" s="3"/>
      <c r="RZB48" s="3"/>
      <c r="RZC48" s="3"/>
      <c r="RZD48" s="3"/>
      <c r="RZE48" s="3"/>
      <c r="RZF48" s="3"/>
      <c r="RZG48" s="3"/>
      <c r="RZH48" s="3"/>
      <c r="RZI48" s="3"/>
      <c r="RZJ48" s="3"/>
      <c r="RZK48" s="3"/>
      <c r="RZL48" s="3"/>
      <c r="RZM48" s="3"/>
      <c r="RZN48" s="3"/>
      <c r="RZO48" s="3"/>
      <c r="RZP48" s="3"/>
      <c r="RZQ48" s="3"/>
      <c r="RZR48" s="3"/>
      <c r="RZS48" s="3"/>
      <c r="RZT48" s="3"/>
      <c r="RZU48" s="3"/>
      <c r="RZV48" s="3"/>
      <c r="RZW48" s="3"/>
      <c r="RZX48" s="3"/>
      <c r="RZY48" s="3"/>
      <c r="RZZ48" s="3"/>
      <c r="SAA48" s="3"/>
      <c r="SAB48" s="3"/>
      <c r="SAC48" s="3"/>
      <c r="SAD48" s="3"/>
      <c r="SAE48" s="3"/>
      <c r="SAF48" s="3"/>
      <c r="SAG48" s="3"/>
      <c r="SAH48" s="3"/>
      <c r="SAI48" s="3"/>
      <c r="SAJ48" s="3"/>
      <c r="SAK48" s="3"/>
      <c r="SAL48" s="3"/>
      <c r="SAM48" s="3"/>
      <c r="SAN48" s="3"/>
      <c r="SAO48" s="3"/>
      <c r="SAP48" s="3"/>
      <c r="SAQ48" s="3"/>
      <c r="SAR48" s="3"/>
      <c r="SAS48" s="3"/>
      <c r="SAT48" s="3"/>
      <c r="SAU48" s="3"/>
      <c r="SAV48" s="3"/>
      <c r="SAW48" s="3"/>
      <c r="SAX48" s="3"/>
      <c r="SAY48" s="3"/>
      <c r="SAZ48" s="3"/>
      <c r="SBA48" s="3"/>
      <c r="SBB48" s="3"/>
      <c r="SBC48" s="3"/>
      <c r="SBD48" s="3"/>
      <c r="SBE48" s="3"/>
      <c r="SBF48" s="3"/>
      <c r="SBG48" s="3"/>
      <c r="SBH48" s="3"/>
      <c r="SBI48" s="3"/>
      <c r="SBJ48" s="3"/>
      <c r="SBK48" s="3"/>
      <c r="SBL48" s="3"/>
      <c r="SBM48" s="3"/>
      <c r="SBN48" s="3"/>
      <c r="SBO48" s="3"/>
      <c r="SBP48" s="3"/>
      <c r="SBQ48" s="3"/>
      <c r="SBR48" s="3"/>
      <c r="SBS48" s="3"/>
      <c r="SBT48" s="3"/>
      <c r="SBU48" s="3"/>
      <c r="SBV48" s="3"/>
      <c r="SBW48" s="3"/>
      <c r="SBX48" s="3"/>
      <c r="SBY48" s="3"/>
      <c r="SBZ48" s="3"/>
      <c r="SCA48" s="3"/>
      <c r="SCB48" s="3"/>
      <c r="SCC48" s="3"/>
      <c r="SCD48" s="3"/>
      <c r="SCE48" s="3"/>
      <c r="SCF48" s="3"/>
      <c r="SCG48" s="3"/>
      <c r="SCH48" s="3"/>
      <c r="SCI48" s="3"/>
      <c r="SCJ48" s="3"/>
      <c r="SCK48" s="3"/>
      <c r="SCL48" s="3"/>
      <c r="SCM48" s="3"/>
      <c r="SCN48" s="3"/>
      <c r="SCO48" s="3"/>
      <c r="SCP48" s="3"/>
      <c r="SCQ48" s="3"/>
      <c r="SCR48" s="3"/>
      <c r="SCS48" s="3"/>
      <c r="SCT48" s="3"/>
      <c r="SCU48" s="3"/>
      <c r="SCV48" s="3"/>
      <c r="SCW48" s="3"/>
      <c r="SCX48" s="3"/>
      <c r="SCY48" s="3"/>
      <c r="SCZ48" s="3"/>
      <c r="SDA48" s="3"/>
      <c r="SDB48" s="3"/>
      <c r="SDC48" s="3"/>
      <c r="SDD48" s="3"/>
      <c r="SDE48" s="3"/>
      <c r="SDF48" s="3"/>
      <c r="SDG48" s="3"/>
      <c r="SDH48" s="3"/>
      <c r="SDI48" s="3"/>
      <c r="SDJ48" s="3"/>
      <c r="SDK48" s="3"/>
      <c r="SDL48" s="3"/>
      <c r="SDM48" s="3"/>
      <c r="SDN48" s="3"/>
      <c r="SDO48" s="3"/>
      <c r="SDP48" s="3"/>
      <c r="SDQ48" s="3"/>
      <c r="SDR48" s="3"/>
      <c r="SDS48" s="3"/>
      <c r="SDT48" s="3"/>
      <c r="SDU48" s="3"/>
      <c r="SDV48" s="3"/>
      <c r="SDW48" s="3"/>
      <c r="SDX48" s="3"/>
      <c r="SDY48" s="3"/>
      <c r="SDZ48" s="3"/>
      <c r="SEA48" s="3"/>
      <c r="SEB48" s="3"/>
      <c r="SEC48" s="3"/>
      <c r="SED48" s="3"/>
      <c r="SEE48" s="3"/>
      <c r="SEF48" s="3"/>
      <c r="SEG48" s="3"/>
      <c r="SEH48" s="3"/>
      <c r="SEI48" s="3"/>
      <c r="SEJ48" s="3"/>
      <c r="SEK48" s="3"/>
      <c r="SEL48" s="3"/>
      <c r="SEM48" s="3"/>
      <c r="SEN48" s="3"/>
      <c r="SEO48" s="3"/>
      <c r="SEP48" s="3"/>
      <c r="SEQ48" s="3"/>
      <c r="SER48" s="3"/>
      <c r="SES48" s="3"/>
      <c r="SET48" s="3"/>
      <c r="SEU48" s="3"/>
      <c r="SEV48" s="3"/>
      <c r="SEW48" s="3"/>
      <c r="SEX48" s="3"/>
      <c r="SEY48" s="3"/>
      <c r="SEZ48" s="3"/>
      <c r="SFA48" s="3"/>
      <c r="SFB48" s="3"/>
      <c r="SFC48" s="3"/>
      <c r="SFD48" s="3"/>
      <c r="SFE48" s="3"/>
      <c r="SFF48" s="3"/>
      <c r="SFG48" s="3"/>
      <c r="SFH48" s="3"/>
      <c r="SFI48" s="3"/>
      <c r="SFJ48" s="3"/>
      <c r="SFK48" s="3"/>
      <c r="SFL48" s="3"/>
      <c r="SFM48" s="3"/>
      <c r="SFN48" s="3"/>
      <c r="SFO48" s="3"/>
      <c r="SFP48" s="3"/>
      <c r="SFQ48" s="3"/>
      <c r="SFR48" s="3"/>
      <c r="SFS48" s="3"/>
      <c r="SFT48" s="3"/>
      <c r="SFU48" s="3"/>
      <c r="SFV48" s="3"/>
      <c r="SFW48" s="3"/>
      <c r="SFX48" s="3"/>
      <c r="SFY48" s="3"/>
      <c r="SFZ48" s="3"/>
      <c r="SGA48" s="3"/>
      <c r="SGB48" s="3"/>
      <c r="SGC48" s="3"/>
      <c r="SGD48" s="3"/>
      <c r="SGE48" s="3"/>
      <c r="SGF48" s="3"/>
      <c r="SGG48" s="3"/>
      <c r="SGH48" s="3"/>
      <c r="SGI48" s="3"/>
      <c r="SGJ48" s="3"/>
      <c r="SGK48" s="3"/>
      <c r="SGL48" s="3"/>
      <c r="SGM48" s="3"/>
      <c r="SGN48" s="3"/>
      <c r="SGO48" s="3"/>
      <c r="SGP48" s="3"/>
      <c r="SGQ48" s="3"/>
      <c r="SGR48" s="3"/>
      <c r="SGS48" s="3"/>
      <c r="SGT48" s="3"/>
      <c r="SGU48" s="3"/>
      <c r="SGV48" s="3"/>
      <c r="SGW48" s="3"/>
      <c r="SGX48" s="3"/>
      <c r="SGY48" s="3"/>
      <c r="SGZ48" s="3"/>
      <c r="SHA48" s="3"/>
      <c r="SHB48" s="3"/>
      <c r="SHC48" s="3"/>
      <c r="SHD48" s="3"/>
      <c r="SHE48" s="3"/>
      <c r="SHF48" s="3"/>
      <c r="SHG48" s="3"/>
      <c r="SHH48" s="3"/>
      <c r="SHI48" s="3"/>
      <c r="SHJ48" s="3"/>
      <c r="SHK48" s="3"/>
      <c r="SHL48" s="3"/>
      <c r="SHM48" s="3"/>
      <c r="SHN48" s="3"/>
      <c r="SHO48" s="3"/>
      <c r="SHP48" s="3"/>
      <c r="SHQ48" s="3"/>
      <c r="SHR48" s="3"/>
      <c r="SHS48" s="3"/>
      <c r="SHT48" s="3"/>
      <c r="SHU48" s="3"/>
      <c r="SHV48" s="3"/>
      <c r="SHW48" s="3"/>
      <c r="SHX48" s="3"/>
      <c r="SHY48" s="3"/>
      <c r="SHZ48" s="3"/>
      <c r="SIA48" s="3"/>
      <c r="SIB48" s="3"/>
      <c r="SIC48" s="3"/>
      <c r="SID48" s="3"/>
      <c r="SIE48" s="3"/>
      <c r="SIF48" s="3"/>
      <c r="SIG48" s="3"/>
      <c r="SIH48" s="3"/>
      <c r="SII48" s="3"/>
      <c r="SIJ48" s="3"/>
      <c r="SIK48" s="3"/>
      <c r="SIL48" s="3"/>
      <c r="SIM48" s="3"/>
      <c r="SIN48" s="3"/>
      <c r="SIO48" s="3"/>
      <c r="SIP48" s="3"/>
      <c r="SIQ48" s="3"/>
      <c r="SIR48" s="3"/>
      <c r="SIS48" s="3"/>
      <c r="SIT48" s="3"/>
      <c r="SIU48" s="3"/>
      <c r="SIV48" s="3"/>
      <c r="SIW48" s="3"/>
      <c r="SIX48" s="3"/>
      <c r="SIY48" s="3"/>
      <c r="SIZ48" s="3"/>
      <c r="SJA48" s="3"/>
      <c r="SJB48" s="3"/>
      <c r="SJC48" s="3"/>
      <c r="SJD48" s="3"/>
      <c r="SJE48" s="3"/>
      <c r="SJF48" s="3"/>
      <c r="SJG48" s="3"/>
      <c r="SJH48" s="3"/>
      <c r="SJI48" s="3"/>
      <c r="SJJ48" s="3"/>
      <c r="SJK48" s="3"/>
      <c r="SJL48" s="3"/>
      <c r="SJM48" s="3"/>
      <c r="SJN48" s="3"/>
      <c r="SJO48" s="3"/>
      <c r="SJP48" s="3"/>
      <c r="SJQ48" s="3"/>
      <c r="SJR48" s="3"/>
      <c r="SJS48" s="3"/>
      <c r="SJT48" s="3"/>
      <c r="SJU48" s="3"/>
      <c r="SJV48" s="3"/>
      <c r="SJW48" s="3"/>
      <c r="SJX48" s="3"/>
      <c r="SJY48" s="3"/>
      <c r="SJZ48" s="3"/>
      <c r="SKA48" s="3"/>
      <c r="SKB48" s="3"/>
      <c r="SKC48" s="3"/>
      <c r="SKD48" s="3"/>
      <c r="SKE48" s="3"/>
      <c r="SKF48" s="3"/>
      <c r="SKG48" s="3"/>
      <c r="SKH48" s="3"/>
      <c r="SKI48" s="3"/>
      <c r="SKJ48" s="3"/>
      <c r="SKK48" s="3"/>
      <c r="SKL48" s="3"/>
      <c r="SKM48" s="3"/>
      <c r="SKN48" s="3"/>
      <c r="SKO48" s="3"/>
      <c r="SKP48" s="3"/>
      <c r="SKQ48" s="3"/>
      <c r="SKR48" s="3"/>
      <c r="SKS48" s="3"/>
      <c r="SKT48" s="3"/>
      <c r="SKU48" s="3"/>
      <c r="SKV48" s="3"/>
      <c r="SKW48" s="3"/>
      <c r="SKX48" s="3"/>
      <c r="SKY48" s="3"/>
      <c r="SKZ48" s="3"/>
      <c r="SLA48" s="3"/>
      <c r="SLB48" s="3"/>
      <c r="SLC48" s="3"/>
      <c r="SLD48" s="3"/>
      <c r="SLE48" s="3"/>
      <c r="SLF48" s="3"/>
      <c r="SLG48" s="3"/>
      <c r="SLH48" s="3"/>
      <c r="SLI48" s="3"/>
      <c r="SLJ48" s="3"/>
      <c r="SLK48" s="3"/>
      <c r="SLL48" s="3"/>
      <c r="SLM48" s="3"/>
      <c r="SLN48" s="3"/>
      <c r="SLO48" s="3"/>
      <c r="SLP48" s="3"/>
      <c r="SLQ48" s="3"/>
      <c r="SLR48" s="3"/>
      <c r="SLS48" s="3"/>
      <c r="SLT48" s="3"/>
      <c r="SLU48" s="3"/>
      <c r="SLV48" s="3"/>
      <c r="SLW48" s="3"/>
      <c r="SLX48" s="3"/>
      <c r="SLY48" s="3"/>
      <c r="SLZ48" s="3"/>
      <c r="SMA48" s="3"/>
      <c r="SMB48" s="3"/>
      <c r="SMC48" s="3"/>
      <c r="SMD48" s="3"/>
      <c r="SME48" s="3"/>
      <c r="SMF48" s="3"/>
      <c r="SMG48" s="3"/>
      <c r="SMH48" s="3"/>
      <c r="SMI48" s="3"/>
      <c r="SMJ48" s="3"/>
      <c r="SMK48" s="3"/>
      <c r="SML48" s="3"/>
      <c r="SMM48" s="3"/>
      <c r="SMN48" s="3"/>
      <c r="SMO48" s="3"/>
      <c r="SMP48" s="3"/>
      <c r="SMQ48" s="3"/>
      <c r="SMR48" s="3"/>
      <c r="SMS48" s="3"/>
      <c r="SMT48" s="3"/>
      <c r="SMU48" s="3"/>
      <c r="SMV48" s="3"/>
      <c r="SMW48" s="3"/>
      <c r="SMX48" s="3"/>
      <c r="SMY48" s="3"/>
      <c r="SMZ48" s="3"/>
      <c r="SNA48" s="3"/>
      <c r="SNB48" s="3"/>
      <c r="SNC48" s="3"/>
      <c r="SND48" s="3"/>
      <c r="SNE48" s="3"/>
      <c r="SNF48" s="3"/>
      <c r="SNG48" s="3"/>
      <c r="SNH48" s="3"/>
      <c r="SNI48" s="3"/>
      <c r="SNJ48" s="3"/>
      <c r="SNK48" s="3"/>
      <c r="SNL48" s="3"/>
      <c r="SNM48" s="3"/>
      <c r="SNN48" s="3"/>
      <c r="SNO48" s="3"/>
      <c r="SNP48" s="3"/>
      <c r="SNQ48" s="3"/>
      <c r="SNR48" s="3"/>
      <c r="SNS48" s="3"/>
      <c r="SNT48" s="3"/>
      <c r="SNU48" s="3"/>
      <c r="SNV48" s="3"/>
      <c r="SNW48" s="3"/>
      <c r="SNX48" s="3"/>
      <c r="SNY48" s="3"/>
      <c r="SNZ48" s="3"/>
      <c r="SOA48" s="3"/>
      <c r="SOB48" s="3"/>
      <c r="SOC48" s="3"/>
      <c r="SOD48" s="3"/>
      <c r="SOE48" s="3"/>
      <c r="SOF48" s="3"/>
      <c r="SOG48" s="3"/>
      <c r="SOH48" s="3"/>
      <c r="SOI48" s="3"/>
      <c r="SOJ48" s="3"/>
      <c r="SOK48" s="3"/>
      <c r="SOL48" s="3"/>
      <c r="SOM48" s="3"/>
      <c r="SON48" s="3"/>
      <c r="SOO48" s="3"/>
      <c r="SOP48" s="3"/>
      <c r="SOQ48" s="3"/>
      <c r="SOR48" s="3"/>
      <c r="SOS48" s="3"/>
      <c r="SOT48" s="3"/>
      <c r="SOU48" s="3"/>
      <c r="SOV48" s="3"/>
      <c r="SOW48" s="3"/>
      <c r="SOX48" s="3"/>
      <c r="SOY48" s="3"/>
      <c r="SOZ48" s="3"/>
      <c r="SPA48" s="3"/>
      <c r="SPB48" s="3"/>
      <c r="SPC48" s="3"/>
      <c r="SPD48" s="3"/>
      <c r="SPE48" s="3"/>
      <c r="SPF48" s="3"/>
      <c r="SPG48" s="3"/>
      <c r="SPH48" s="3"/>
      <c r="SPI48" s="3"/>
      <c r="SPJ48" s="3"/>
      <c r="SPK48" s="3"/>
      <c r="SPL48" s="3"/>
      <c r="SPM48" s="3"/>
      <c r="SPN48" s="3"/>
      <c r="SPO48" s="3"/>
      <c r="SPP48" s="3"/>
      <c r="SPQ48" s="3"/>
      <c r="SPR48" s="3"/>
      <c r="SPS48" s="3"/>
      <c r="SPT48" s="3"/>
      <c r="SPU48" s="3"/>
      <c r="SPV48" s="3"/>
      <c r="SPW48" s="3"/>
      <c r="SPX48" s="3"/>
      <c r="SPY48" s="3"/>
      <c r="SPZ48" s="3"/>
      <c r="SQA48" s="3"/>
      <c r="SQB48" s="3"/>
      <c r="SQC48" s="3"/>
      <c r="SQD48" s="3"/>
      <c r="SQE48" s="3"/>
      <c r="SQF48" s="3"/>
      <c r="SQG48" s="3"/>
      <c r="SQH48" s="3"/>
      <c r="SQI48" s="3"/>
      <c r="SQJ48" s="3"/>
      <c r="SQK48" s="3"/>
      <c r="SQL48" s="3"/>
      <c r="SQM48" s="3"/>
      <c r="SQN48" s="3"/>
      <c r="SQO48" s="3"/>
      <c r="SQP48" s="3"/>
      <c r="SQQ48" s="3"/>
      <c r="SQR48" s="3"/>
      <c r="SQS48" s="3"/>
      <c r="SQT48" s="3"/>
      <c r="SQU48" s="3"/>
      <c r="SQV48" s="3"/>
      <c r="SQW48" s="3"/>
      <c r="SQX48" s="3"/>
      <c r="SQY48" s="3"/>
      <c r="SQZ48" s="3"/>
      <c r="SRA48" s="3"/>
      <c r="SRB48" s="3"/>
      <c r="SRC48" s="3"/>
      <c r="SRD48" s="3"/>
      <c r="SRE48" s="3"/>
      <c r="SRF48" s="3"/>
      <c r="SRG48" s="3"/>
      <c r="SRH48" s="3"/>
      <c r="SRI48" s="3"/>
      <c r="SRJ48" s="3"/>
      <c r="SRK48" s="3"/>
      <c r="SRL48" s="3"/>
      <c r="SRM48" s="3"/>
      <c r="SRN48" s="3"/>
      <c r="SRO48" s="3"/>
      <c r="SRP48" s="3"/>
      <c r="SRQ48" s="3"/>
      <c r="SRR48" s="3"/>
      <c r="SRS48" s="3"/>
      <c r="SRT48" s="3"/>
      <c r="SRU48" s="3"/>
      <c r="SRV48" s="3"/>
      <c r="SRW48" s="3"/>
      <c r="SRX48" s="3"/>
      <c r="SRY48" s="3"/>
      <c r="SRZ48" s="3"/>
      <c r="SSA48" s="3"/>
      <c r="SSB48" s="3"/>
      <c r="SSC48" s="3"/>
      <c r="SSD48" s="3"/>
      <c r="SSE48" s="3"/>
      <c r="SSF48" s="3"/>
      <c r="SSG48" s="3"/>
      <c r="SSH48" s="3"/>
      <c r="SSI48" s="3"/>
      <c r="SSJ48" s="3"/>
      <c r="SSK48" s="3"/>
      <c r="SSL48" s="3"/>
      <c r="SSM48" s="3"/>
      <c r="SSN48" s="3"/>
      <c r="SSO48" s="3"/>
      <c r="SSP48" s="3"/>
      <c r="SSQ48" s="3"/>
      <c r="SSR48" s="3"/>
      <c r="SSS48" s="3"/>
      <c r="SST48" s="3"/>
      <c r="SSU48" s="3"/>
      <c r="SSV48" s="3"/>
      <c r="SSW48" s="3"/>
      <c r="SSX48" s="3"/>
      <c r="SSY48" s="3"/>
      <c r="SSZ48" s="3"/>
      <c r="STA48" s="3"/>
      <c r="STB48" s="3"/>
      <c r="STC48" s="3"/>
      <c r="STD48" s="3"/>
      <c r="STE48" s="3"/>
      <c r="STF48" s="3"/>
      <c r="STG48" s="3"/>
      <c r="STH48" s="3"/>
      <c r="STI48" s="3"/>
      <c r="STJ48" s="3"/>
      <c r="STK48" s="3"/>
      <c r="STL48" s="3"/>
      <c r="STM48" s="3"/>
      <c r="STN48" s="3"/>
      <c r="STO48" s="3"/>
      <c r="STP48" s="3"/>
      <c r="STQ48" s="3"/>
      <c r="STR48" s="3"/>
      <c r="STS48" s="3"/>
      <c r="STT48" s="3"/>
      <c r="STU48" s="3"/>
      <c r="STV48" s="3"/>
      <c r="STW48" s="3"/>
      <c r="STX48" s="3"/>
      <c r="STY48" s="3"/>
      <c r="STZ48" s="3"/>
      <c r="SUA48" s="3"/>
      <c r="SUB48" s="3"/>
      <c r="SUC48" s="3"/>
      <c r="SUD48" s="3"/>
      <c r="SUE48" s="3"/>
      <c r="SUF48" s="3"/>
      <c r="SUG48" s="3"/>
      <c r="SUH48" s="3"/>
      <c r="SUI48" s="3"/>
      <c r="SUJ48" s="3"/>
      <c r="SUK48" s="3"/>
      <c r="SUL48" s="3"/>
      <c r="SUM48" s="3"/>
      <c r="SUN48" s="3"/>
      <c r="SUO48" s="3"/>
      <c r="SUP48" s="3"/>
      <c r="SUQ48" s="3"/>
      <c r="SUR48" s="3"/>
      <c r="SUS48" s="3"/>
      <c r="SUT48" s="3"/>
      <c r="SUU48" s="3"/>
      <c r="SUV48" s="3"/>
      <c r="SUW48" s="3"/>
      <c r="SUX48" s="3"/>
      <c r="SUY48" s="3"/>
      <c r="SUZ48" s="3"/>
      <c r="SVA48" s="3"/>
      <c r="SVB48" s="3"/>
      <c r="SVC48" s="3"/>
      <c r="SVD48" s="3"/>
      <c r="SVE48" s="3"/>
      <c r="SVF48" s="3"/>
      <c r="SVG48" s="3"/>
      <c r="SVH48" s="3"/>
      <c r="SVI48" s="3"/>
      <c r="SVJ48" s="3"/>
      <c r="SVK48" s="3"/>
      <c r="SVL48" s="3"/>
      <c r="SVM48" s="3"/>
      <c r="SVN48" s="3"/>
      <c r="SVO48" s="3"/>
      <c r="SVP48" s="3"/>
      <c r="SVQ48" s="3"/>
      <c r="SVR48" s="3"/>
      <c r="SVS48" s="3"/>
      <c r="SVT48" s="3"/>
      <c r="SVU48" s="3"/>
      <c r="SVV48" s="3"/>
      <c r="SVW48" s="3"/>
      <c r="SVX48" s="3"/>
      <c r="SVY48" s="3"/>
      <c r="SVZ48" s="3"/>
      <c r="SWA48" s="3"/>
      <c r="SWB48" s="3"/>
      <c r="SWC48" s="3"/>
      <c r="SWD48" s="3"/>
      <c r="SWE48" s="3"/>
      <c r="SWF48" s="3"/>
      <c r="SWG48" s="3"/>
      <c r="SWH48" s="3"/>
      <c r="SWI48" s="3"/>
      <c r="SWJ48" s="3"/>
      <c r="SWK48" s="3"/>
      <c r="SWL48" s="3"/>
      <c r="SWM48" s="3"/>
      <c r="SWN48" s="3"/>
      <c r="SWO48" s="3"/>
      <c r="SWP48" s="3"/>
      <c r="SWQ48" s="3"/>
      <c r="SWR48" s="3"/>
      <c r="SWS48" s="3"/>
      <c r="SWT48" s="3"/>
      <c r="SWU48" s="3"/>
      <c r="SWV48" s="3"/>
      <c r="SWW48" s="3"/>
      <c r="SWX48" s="3"/>
      <c r="SWY48" s="3"/>
      <c r="SWZ48" s="3"/>
      <c r="SXA48" s="3"/>
      <c r="SXB48" s="3"/>
      <c r="SXC48" s="3"/>
      <c r="SXD48" s="3"/>
      <c r="SXE48" s="3"/>
      <c r="SXF48" s="3"/>
      <c r="SXG48" s="3"/>
      <c r="SXH48" s="3"/>
      <c r="SXI48" s="3"/>
      <c r="SXJ48" s="3"/>
      <c r="SXK48" s="3"/>
      <c r="SXL48" s="3"/>
      <c r="SXM48" s="3"/>
      <c r="SXN48" s="3"/>
      <c r="SXO48" s="3"/>
      <c r="SXP48" s="3"/>
      <c r="SXQ48" s="3"/>
      <c r="SXR48" s="3"/>
      <c r="SXS48" s="3"/>
      <c r="SXT48" s="3"/>
      <c r="SXU48" s="3"/>
      <c r="SXV48" s="3"/>
      <c r="SXW48" s="3"/>
      <c r="SXX48" s="3"/>
      <c r="SXY48" s="3"/>
      <c r="SXZ48" s="3"/>
      <c r="SYA48" s="3"/>
      <c r="SYB48" s="3"/>
      <c r="SYC48" s="3"/>
      <c r="SYD48" s="3"/>
      <c r="SYE48" s="3"/>
      <c r="SYF48" s="3"/>
      <c r="SYG48" s="3"/>
      <c r="SYH48" s="3"/>
      <c r="SYI48" s="3"/>
      <c r="SYJ48" s="3"/>
      <c r="SYK48" s="3"/>
      <c r="SYL48" s="3"/>
      <c r="SYM48" s="3"/>
      <c r="SYN48" s="3"/>
      <c r="SYO48" s="3"/>
      <c r="SYP48" s="3"/>
      <c r="SYQ48" s="3"/>
      <c r="SYR48" s="3"/>
      <c r="SYS48" s="3"/>
      <c r="SYT48" s="3"/>
      <c r="SYU48" s="3"/>
      <c r="SYV48" s="3"/>
      <c r="SYW48" s="3"/>
      <c r="SYX48" s="3"/>
      <c r="SYY48" s="3"/>
      <c r="SYZ48" s="3"/>
      <c r="SZA48" s="3"/>
      <c r="SZB48" s="3"/>
      <c r="SZC48" s="3"/>
      <c r="SZD48" s="3"/>
      <c r="SZE48" s="3"/>
      <c r="SZF48" s="3"/>
      <c r="SZG48" s="3"/>
      <c r="SZH48" s="3"/>
      <c r="SZI48" s="3"/>
      <c r="SZJ48" s="3"/>
      <c r="SZK48" s="3"/>
      <c r="SZL48" s="3"/>
      <c r="SZM48" s="3"/>
      <c r="SZN48" s="3"/>
      <c r="SZO48" s="3"/>
      <c r="SZP48" s="3"/>
      <c r="SZQ48" s="3"/>
      <c r="SZR48" s="3"/>
      <c r="SZS48" s="3"/>
      <c r="SZT48" s="3"/>
      <c r="SZU48" s="3"/>
      <c r="SZV48" s="3"/>
      <c r="SZW48" s="3"/>
      <c r="SZX48" s="3"/>
      <c r="SZY48" s="3"/>
      <c r="SZZ48" s="3"/>
      <c r="TAA48" s="3"/>
      <c r="TAB48" s="3"/>
      <c r="TAC48" s="3"/>
      <c r="TAD48" s="3"/>
      <c r="TAE48" s="3"/>
      <c r="TAF48" s="3"/>
      <c r="TAG48" s="3"/>
      <c r="TAH48" s="3"/>
      <c r="TAI48" s="3"/>
      <c r="TAJ48" s="3"/>
      <c r="TAK48" s="3"/>
      <c r="TAL48" s="3"/>
      <c r="TAM48" s="3"/>
      <c r="TAN48" s="3"/>
      <c r="TAO48" s="3"/>
      <c r="TAP48" s="3"/>
      <c r="TAQ48" s="3"/>
      <c r="TAR48" s="3"/>
      <c r="TAS48" s="3"/>
      <c r="TAT48" s="3"/>
      <c r="TAU48" s="3"/>
      <c r="TAV48" s="3"/>
      <c r="TAW48" s="3"/>
      <c r="TAX48" s="3"/>
      <c r="TAY48" s="3"/>
      <c r="TAZ48" s="3"/>
      <c r="TBA48" s="3"/>
      <c r="TBB48" s="3"/>
      <c r="TBC48" s="3"/>
      <c r="TBD48" s="3"/>
      <c r="TBE48" s="3"/>
      <c r="TBF48" s="3"/>
      <c r="TBG48" s="3"/>
      <c r="TBH48" s="3"/>
      <c r="TBI48" s="3"/>
      <c r="TBJ48" s="3"/>
      <c r="TBK48" s="3"/>
      <c r="TBL48" s="3"/>
      <c r="TBM48" s="3"/>
      <c r="TBN48" s="3"/>
      <c r="TBO48" s="3"/>
      <c r="TBP48" s="3"/>
      <c r="TBQ48" s="3"/>
      <c r="TBR48" s="3"/>
      <c r="TBS48" s="3"/>
      <c r="TBT48" s="3"/>
      <c r="TBU48" s="3"/>
      <c r="TBV48" s="3"/>
      <c r="TBW48" s="3"/>
      <c r="TBX48" s="3"/>
      <c r="TBY48" s="3"/>
      <c r="TBZ48" s="3"/>
      <c r="TCA48" s="3"/>
      <c r="TCB48" s="3"/>
      <c r="TCC48" s="3"/>
      <c r="TCD48" s="3"/>
      <c r="TCE48" s="3"/>
      <c r="TCF48" s="3"/>
      <c r="TCG48" s="3"/>
      <c r="TCH48" s="3"/>
      <c r="TCI48" s="3"/>
      <c r="TCJ48" s="3"/>
      <c r="TCK48" s="3"/>
      <c r="TCL48" s="3"/>
      <c r="TCM48" s="3"/>
      <c r="TCN48" s="3"/>
      <c r="TCO48" s="3"/>
      <c r="TCP48" s="3"/>
      <c r="TCQ48" s="3"/>
      <c r="TCR48" s="3"/>
      <c r="TCS48" s="3"/>
      <c r="TCT48" s="3"/>
      <c r="TCU48" s="3"/>
      <c r="TCV48" s="3"/>
      <c r="TCW48" s="3"/>
      <c r="TCX48" s="3"/>
      <c r="TCY48" s="3"/>
      <c r="TCZ48" s="3"/>
      <c r="TDA48" s="3"/>
      <c r="TDB48" s="3"/>
      <c r="TDC48" s="3"/>
      <c r="TDD48" s="3"/>
      <c r="TDE48" s="3"/>
      <c r="TDF48" s="3"/>
      <c r="TDG48" s="3"/>
      <c r="TDH48" s="3"/>
      <c r="TDI48" s="3"/>
      <c r="TDJ48" s="3"/>
      <c r="TDK48" s="3"/>
      <c r="TDL48" s="3"/>
      <c r="TDM48" s="3"/>
      <c r="TDN48" s="3"/>
      <c r="TDO48" s="3"/>
      <c r="TDP48" s="3"/>
      <c r="TDQ48" s="3"/>
      <c r="TDR48" s="3"/>
      <c r="TDS48" s="3"/>
      <c r="TDT48" s="3"/>
      <c r="TDU48" s="3"/>
      <c r="TDV48" s="3"/>
      <c r="TDW48" s="3"/>
      <c r="TDX48" s="3"/>
      <c r="TDY48" s="3"/>
      <c r="TDZ48" s="3"/>
      <c r="TEA48" s="3"/>
      <c r="TEB48" s="3"/>
      <c r="TEC48" s="3"/>
      <c r="TED48" s="3"/>
      <c r="TEE48" s="3"/>
      <c r="TEF48" s="3"/>
      <c r="TEG48" s="3"/>
      <c r="TEH48" s="3"/>
      <c r="TEI48" s="3"/>
      <c r="TEJ48" s="3"/>
      <c r="TEK48" s="3"/>
      <c r="TEL48" s="3"/>
      <c r="TEM48" s="3"/>
      <c r="TEN48" s="3"/>
      <c r="TEO48" s="3"/>
      <c r="TEP48" s="3"/>
      <c r="TEQ48" s="3"/>
      <c r="TER48" s="3"/>
      <c r="TES48" s="3"/>
      <c r="TET48" s="3"/>
      <c r="TEU48" s="3"/>
      <c r="TEV48" s="3"/>
      <c r="TEW48" s="3"/>
      <c r="TEX48" s="3"/>
      <c r="TEY48" s="3"/>
      <c r="TEZ48" s="3"/>
      <c r="TFA48" s="3"/>
      <c r="TFB48" s="3"/>
      <c r="TFC48" s="3"/>
      <c r="TFD48" s="3"/>
      <c r="TFE48" s="3"/>
      <c r="TFF48" s="3"/>
      <c r="TFG48" s="3"/>
      <c r="TFH48" s="3"/>
      <c r="TFI48" s="3"/>
      <c r="TFJ48" s="3"/>
      <c r="TFK48" s="3"/>
      <c r="TFL48" s="3"/>
      <c r="TFM48" s="3"/>
      <c r="TFN48" s="3"/>
      <c r="TFO48" s="3"/>
      <c r="TFP48" s="3"/>
      <c r="TFQ48" s="3"/>
      <c r="TFR48" s="3"/>
      <c r="TFS48" s="3"/>
      <c r="TFT48" s="3"/>
      <c r="TFU48" s="3"/>
      <c r="TFV48" s="3"/>
      <c r="TFW48" s="3"/>
      <c r="TFX48" s="3"/>
      <c r="TFY48" s="3"/>
      <c r="TFZ48" s="3"/>
      <c r="TGA48" s="3"/>
      <c r="TGB48" s="3"/>
      <c r="TGC48" s="3"/>
      <c r="TGD48" s="3"/>
      <c r="TGE48" s="3"/>
      <c r="TGF48" s="3"/>
      <c r="TGG48" s="3"/>
      <c r="TGH48" s="3"/>
      <c r="TGI48" s="3"/>
      <c r="TGJ48" s="3"/>
      <c r="TGK48" s="3"/>
      <c r="TGL48" s="3"/>
      <c r="TGM48" s="3"/>
      <c r="TGN48" s="3"/>
      <c r="TGO48" s="3"/>
      <c r="TGP48" s="3"/>
      <c r="TGQ48" s="3"/>
      <c r="TGR48" s="3"/>
      <c r="TGS48" s="3"/>
      <c r="TGT48" s="3"/>
      <c r="TGU48" s="3"/>
      <c r="TGV48" s="3"/>
      <c r="TGW48" s="3"/>
      <c r="TGX48" s="3"/>
      <c r="TGY48" s="3"/>
      <c r="TGZ48" s="3"/>
      <c r="THA48" s="3"/>
      <c r="THB48" s="3"/>
      <c r="THC48" s="3"/>
      <c r="THD48" s="3"/>
      <c r="THE48" s="3"/>
      <c r="THF48" s="3"/>
      <c r="THG48" s="3"/>
      <c r="THH48" s="3"/>
      <c r="THI48" s="3"/>
      <c r="THJ48" s="3"/>
      <c r="THK48" s="3"/>
      <c r="THL48" s="3"/>
      <c r="THM48" s="3"/>
      <c r="THN48" s="3"/>
      <c r="THO48" s="3"/>
      <c r="THP48" s="3"/>
      <c r="THQ48" s="3"/>
      <c r="THR48" s="3"/>
      <c r="THS48" s="3"/>
      <c r="THT48" s="3"/>
      <c r="THU48" s="3"/>
      <c r="THV48" s="3"/>
      <c r="THW48" s="3"/>
      <c r="THX48" s="3"/>
      <c r="THY48" s="3"/>
      <c r="THZ48" s="3"/>
      <c r="TIA48" s="3"/>
      <c r="TIB48" s="3"/>
      <c r="TIC48" s="3"/>
      <c r="TID48" s="3"/>
      <c r="TIE48" s="3"/>
      <c r="TIF48" s="3"/>
      <c r="TIG48" s="3"/>
      <c r="TIH48" s="3"/>
      <c r="TII48" s="3"/>
      <c r="TIJ48" s="3"/>
      <c r="TIK48" s="3"/>
      <c r="TIL48" s="3"/>
      <c r="TIM48" s="3"/>
      <c r="TIN48" s="3"/>
      <c r="TIO48" s="3"/>
      <c r="TIP48" s="3"/>
      <c r="TIQ48" s="3"/>
      <c r="TIR48" s="3"/>
      <c r="TIS48" s="3"/>
      <c r="TIT48" s="3"/>
      <c r="TIU48" s="3"/>
      <c r="TIV48" s="3"/>
      <c r="TIW48" s="3"/>
      <c r="TIX48" s="3"/>
      <c r="TIY48" s="3"/>
      <c r="TIZ48" s="3"/>
      <c r="TJA48" s="3"/>
      <c r="TJB48" s="3"/>
      <c r="TJC48" s="3"/>
      <c r="TJD48" s="3"/>
      <c r="TJE48" s="3"/>
      <c r="TJF48" s="3"/>
      <c r="TJG48" s="3"/>
      <c r="TJH48" s="3"/>
      <c r="TJI48" s="3"/>
      <c r="TJJ48" s="3"/>
      <c r="TJK48" s="3"/>
      <c r="TJL48" s="3"/>
      <c r="TJM48" s="3"/>
      <c r="TJN48" s="3"/>
      <c r="TJO48" s="3"/>
      <c r="TJP48" s="3"/>
      <c r="TJQ48" s="3"/>
      <c r="TJR48" s="3"/>
      <c r="TJS48" s="3"/>
      <c r="TJT48" s="3"/>
      <c r="TJU48" s="3"/>
      <c r="TJV48" s="3"/>
      <c r="TJW48" s="3"/>
      <c r="TJX48" s="3"/>
      <c r="TJY48" s="3"/>
      <c r="TJZ48" s="3"/>
      <c r="TKA48" s="3"/>
      <c r="TKB48" s="3"/>
      <c r="TKC48" s="3"/>
      <c r="TKD48" s="3"/>
      <c r="TKE48" s="3"/>
      <c r="TKF48" s="3"/>
      <c r="TKG48" s="3"/>
      <c r="TKH48" s="3"/>
      <c r="TKI48" s="3"/>
      <c r="TKJ48" s="3"/>
      <c r="TKK48" s="3"/>
      <c r="TKL48" s="3"/>
      <c r="TKM48" s="3"/>
      <c r="TKN48" s="3"/>
      <c r="TKO48" s="3"/>
      <c r="TKP48" s="3"/>
      <c r="TKQ48" s="3"/>
      <c r="TKR48" s="3"/>
      <c r="TKS48" s="3"/>
      <c r="TKT48" s="3"/>
      <c r="TKU48" s="3"/>
      <c r="TKV48" s="3"/>
      <c r="TKW48" s="3"/>
      <c r="TKX48" s="3"/>
      <c r="TKY48" s="3"/>
      <c r="TKZ48" s="3"/>
      <c r="TLA48" s="3"/>
      <c r="TLB48" s="3"/>
      <c r="TLC48" s="3"/>
      <c r="TLD48" s="3"/>
      <c r="TLE48" s="3"/>
      <c r="TLF48" s="3"/>
      <c r="TLG48" s="3"/>
      <c r="TLH48" s="3"/>
      <c r="TLI48" s="3"/>
      <c r="TLJ48" s="3"/>
      <c r="TLK48" s="3"/>
      <c r="TLL48" s="3"/>
      <c r="TLM48" s="3"/>
      <c r="TLN48" s="3"/>
      <c r="TLO48" s="3"/>
      <c r="TLP48" s="3"/>
      <c r="TLQ48" s="3"/>
      <c r="TLR48" s="3"/>
      <c r="TLS48" s="3"/>
      <c r="TLT48" s="3"/>
      <c r="TLU48" s="3"/>
      <c r="TLV48" s="3"/>
      <c r="TLW48" s="3"/>
      <c r="TLX48" s="3"/>
      <c r="TLY48" s="3"/>
      <c r="TLZ48" s="3"/>
      <c r="TMA48" s="3"/>
      <c r="TMB48" s="3"/>
      <c r="TMC48" s="3"/>
      <c r="TMD48" s="3"/>
      <c r="TME48" s="3"/>
      <c r="TMF48" s="3"/>
      <c r="TMG48" s="3"/>
      <c r="TMH48" s="3"/>
      <c r="TMI48" s="3"/>
      <c r="TMJ48" s="3"/>
      <c r="TMK48" s="3"/>
      <c r="TML48" s="3"/>
      <c r="TMM48" s="3"/>
      <c r="TMN48" s="3"/>
      <c r="TMO48" s="3"/>
      <c r="TMP48" s="3"/>
      <c r="TMQ48" s="3"/>
      <c r="TMR48" s="3"/>
      <c r="TMS48" s="3"/>
      <c r="TMT48" s="3"/>
      <c r="TMU48" s="3"/>
      <c r="TMV48" s="3"/>
      <c r="TMW48" s="3"/>
      <c r="TMX48" s="3"/>
      <c r="TMY48" s="3"/>
      <c r="TMZ48" s="3"/>
      <c r="TNA48" s="3"/>
      <c r="TNB48" s="3"/>
      <c r="TNC48" s="3"/>
      <c r="TND48" s="3"/>
      <c r="TNE48" s="3"/>
      <c r="TNF48" s="3"/>
      <c r="TNG48" s="3"/>
      <c r="TNH48" s="3"/>
      <c r="TNI48" s="3"/>
      <c r="TNJ48" s="3"/>
      <c r="TNK48" s="3"/>
      <c r="TNL48" s="3"/>
      <c r="TNM48" s="3"/>
      <c r="TNN48" s="3"/>
      <c r="TNO48" s="3"/>
      <c r="TNP48" s="3"/>
      <c r="TNQ48" s="3"/>
      <c r="TNR48" s="3"/>
      <c r="TNS48" s="3"/>
      <c r="TNT48" s="3"/>
      <c r="TNU48" s="3"/>
      <c r="TNV48" s="3"/>
      <c r="TNW48" s="3"/>
      <c r="TNX48" s="3"/>
      <c r="TNY48" s="3"/>
      <c r="TNZ48" s="3"/>
      <c r="TOA48" s="3"/>
      <c r="TOB48" s="3"/>
      <c r="TOC48" s="3"/>
      <c r="TOD48" s="3"/>
      <c r="TOE48" s="3"/>
      <c r="TOF48" s="3"/>
      <c r="TOG48" s="3"/>
      <c r="TOH48" s="3"/>
      <c r="TOI48" s="3"/>
      <c r="TOJ48" s="3"/>
      <c r="TOK48" s="3"/>
      <c r="TOL48" s="3"/>
      <c r="TOM48" s="3"/>
      <c r="TON48" s="3"/>
      <c r="TOO48" s="3"/>
      <c r="TOP48" s="3"/>
      <c r="TOQ48" s="3"/>
      <c r="TOR48" s="3"/>
      <c r="TOS48" s="3"/>
      <c r="TOT48" s="3"/>
      <c r="TOU48" s="3"/>
      <c r="TOV48" s="3"/>
      <c r="TOW48" s="3"/>
      <c r="TOX48" s="3"/>
      <c r="TOY48" s="3"/>
      <c r="TOZ48" s="3"/>
      <c r="TPA48" s="3"/>
      <c r="TPB48" s="3"/>
      <c r="TPC48" s="3"/>
      <c r="TPD48" s="3"/>
      <c r="TPE48" s="3"/>
      <c r="TPF48" s="3"/>
      <c r="TPG48" s="3"/>
      <c r="TPH48" s="3"/>
      <c r="TPI48" s="3"/>
      <c r="TPJ48" s="3"/>
      <c r="TPK48" s="3"/>
      <c r="TPL48" s="3"/>
      <c r="TPM48" s="3"/>
      <c r="TPN48" s="3"/>
      <c r="TPO48" s="3"/>
      <c r="TPP48" s="3"/>
      <c r="TPQ48" s="3"/>
      <c r="TPR48" s="3"/>
      <c r="TPS48" s="3"/>
      <c r="TPT48" s="3"/>
      <c r="TPU48" s="3"/>
      <c r="TPV48" s="3"/>
      <c r="TPW48" s="3"/>
      <c r="TPX48" s="3"/>
      <c r="TPY48" s="3"/>
      <c r="TPZ48" s="3"/>
      <c r="TQA48" s="3"/>
      <c r="TQB48" s="3"/>
      <c r="TQC48" s="3"/>
      <c r="TQD48" s="3"/>
      <c r="TQE48" s="3"/>
      <c r="TQF48" s="3"/>
      <c r="TQG48" s="3"/>
      <c r="TQH48" s="3"/>
      <c r="TQI48" s="3"/>
      <c r="TQJ48" s="3"/>
      <c r="TQK48" s="3"/>
      <c r="TQL48" s="3"/>
      <c r="TQM48" s="3"/>
      <c r="TQN48" s="3"/>
      <c r="TQO48" s="3"/>
      <c r="TQP48" s="3"/>
      <c r="TQQ48" s="3"/>
      <c r="TQR48" s="3"/>
      <c r="TQS48" s="3"/>
      <c r="TQT48" s="3"/>
      <c r="TQU48" s="3"/>
      <c r="TQV48" s="3"/>
      <c r="TQW48" s="3"/>
      <c r="TQX48" s="3"/>
      <c r="TQY48" s="3"/>
      <c r="TQZ48" s="3"/>
      <c r="TRA48" s="3"/>
      <c r="TRB48" s="3"/>
      <c r="TRC48" s="3"/>
      <c r="TRD48" s="3"/>
      <c r="TRE48" s="3"/>
      <c r="TRF48" s="3"/>
      <c r="TRG48" s="3"/>
      <c r="TRH48" s="3"/>
      <c r="TRI48" s="3"/>
      <c r="TRJ48" s="3"/>
      <c r="TRK48" s="3"/>
      <c r="TRL48" s="3"/>
      <c r="TRM48" s="3"/>
      <c r="TRN48" s="3"/>
      <c r="TRO48" s="3"/>
      <c r="TRP48" s="3"/>
      <c r="TRQ48" s="3"/>
      <c r="TRR48" s="3"/>
      <c r="TRS48" s="3"/>
      <c r="TRT48" s="3"/>
      <c r="TRU48" s="3"/>
      <c r="TRV48" s="3"/>
      <c r="TRW48" s="3"/>
      <c r="TRX48" s="3"/>
      <c r="TRY48" s="3"/>
      <c r="TRZ48" s="3"/>
      <c r="TSA48" s="3"/>
      <c r="TSB48" s="3"/>
      <c r="TSC48" s="3"/>
      <c r="TSD48" s="3"/>
      <c r="TSE48" s="3"/>
      <c r="TSF48" s="3"/>
      <c r="TSG48" s="3"/>
      <c r="TSH48" s="3"/>
      <c r="TSI48" s="3"/>
      <c r="TSJ48" s="3"/>
      <c r="TSK48" s="3"/>
      <c r="TSL48" s="3"/>
      <c r="TSM48" s="3"/>
      <c r="TSN48" s="3"/>
      <c r="TSO48" s="3"/>
      <c r="TSP48" s="3"/>
      <c r="TSQ48" s="3"/>
      <c r="TSR48" s="3"/>
      <c r="TSS48" s="3"/>
      <c r="TST48" s="3"/>
      <c r="TSU48" s="3"/>
      <c r="TSV48" s="3"/>
      <c r="TSW48" s="3"/>
      <c r="TSX48" s="3"/>
      <c r="TSY48" s="3"/>
      <c r="TSZ48" s="3"/>
      <c r="TTA48" s="3"/>
      <c r="TTB48" s="3"/>
      <c r="TTC48" s="3"/>
      <c r="TTD48" s="3"/>
      <c r="TTE48" s="3"/>
      <c r="TTF48" s="3"/>
      <c r="TTG48" s="3"/>
      <c r="TTH48" s="3"/>
      <c r="TTI48" s="3"/>
      <c r="TTJ48" s="3"/>
      <c r="TTK48" s="3"/>
      <c r="TTL48" s="3"/>
      <c r="TTM48" s="3"/>
      <c r="TTN48" s="3"/>
      <c r="TTO48" s="3"/>
      <c r="TTP48" s="3"/>
      <c r="TTQ48" s="3"/>
      <c r="TTR48" s="3"/>
      <c r="TTS48" s="3"/>
      <c r="TTT48" s="3"/>
      <c r="TTU48" s="3"/>
      <c r="TTV48" s="3"/>
      <c r="TTW48" s="3"/>
      <c r="TTX48" s="3"/>
      <c r="TTY48" s="3"/>
      <c r="TTZ48" s="3"/>
      <c r="TUA48" s="3"/>
      <c r="TUB48" s="3"/>
      <c r="TUC48" s="3"/>
      <c r="TUD48" s="3"/>
      <c r="TUE48" s="3"/>
      <c r="TUF48" s="3"/>
      <c r="TUG48" s="3"/>
      <c r="TUH48" s="3"/>
      <c r="TUI48" s="3"/>
      <c r="TUJ48" s="3"/>
      <c r="TUK48" s="3"/>
      <c r="TUL48" s="3"/>
      <c r="TUM48" s="3"/>
      <c r="TUN48" s="3"/>
      <c r="TUO48" s="3"/>
      <c r="TUP48" s="3"/>
      <c r="TUQ48" s="3"/>
      <c r="TUR48" s="3"/>
      <c r="TUS48" s="3"/>
      <c r="TUT48" s="3"/>
      <c r="TUU48" s="3"/>
      <c r="TUV48" s="3"/>
      <c r="TUW48" s="3"/>
      <c r="TUX48" s="3"/>
      <c r="TUY48" s="3"/>
      <c r="TUZ48" s="3"/>
      <c r="TVA48" s="3"/>
      <c r="TVB48" s="3"/>
      <c r="TVC48" s="3"/>
      <c r="TVD48" s="3"/>
      <c r="TVE48" s="3"/>
      <c r="TVF48" s="3"/>
      <c r="TVG48" s="3"/>
      <c r="TVH48" s="3"/>
      <c r="TVI48" s="3"/>
      <c r="TVJ48" s="3"/>
      <c r="TVK48" s="3"/>
      <c r="TVL48" s="3"/>
      <c r="TVM48" s="3"/>
      <c r="TVN48" s="3"/>
      <c r="TVO48" s="3"/>
      <c r="TVP48" s="3"/>
      <c r="TVQ48" s="3"/>
      <c r="TVR48" s="3"/>
      <c r="TVS48" s="3"/>
      <c r="TVT48" s="3"/>
      <c r="TVU48" s="3"/>
      <c r="TVV48" s="3"/>
      <c r="TVW48" s="3"/>
      <c r="TVX48" s="3"/>
      <c r="TVY48" s="3"/>
      <c r="TVZ48" s="3"/>
      <c r="TWA48" s="3"/>
      <c r="TWB48" s="3"/>
      <c r="TWC48" s="3"/>
      <c r="TWD48" s="3"/>
      <c r="TWE48" s="3"/>
      <c r="TWF48" s="3"/>
      <c r="TWG48" s="3"/>
      <c r="TWH48" s="3"/>
      <c r="TWI48" s="3"/>
      <c r="TWJ48" s="3"/>
      <c r="TWK48" s="3"/>
      <c r="TWL48" s="3"/>
      <c r="TWM48" s="3"/>
      <c r="TWN48" s="3"/>
      <c r="TWO48" s="3"/>
      <c r="TWP48" s="3"/>
      <c r="TWQ48" s="3"/>
      <c r="TWR48" s="3"/>
      <c r="TWS48" s="3"/>
      <c r="TWT48" s="3"/>
      <c r="TWU48" s="3"/>
      <c r="TWV48" s="3"/>
      <c r="TWW48" s="3"/>
      <c r="TWX48" s="3"/>
      <c r="TWY48" s="3"/>
      <c r="TWZ48" s="3"/>
      <c r="TXA48" s="3"/>
      <c r="TXB48" s="3"/>
      <c r="TXC48" s="3"/>
      <c r="TXD48" s="3"/>
      <c r="TXE48" s="3"/>
      <c r="TXF48" s="3"/>
      <c r="TXG48" s="3"/>
      <c r="TXH48" s="3"/>
      <c r="TXI48" s="3"/>
      <c r="TXJ48" s="3"/>
      <c r="TXK48" s="3"/>
      <c r="TXL48" s="3"/>
      <c r="TXM48" s="3"/>
      <c r="TXN48" s="3"/>
      <c r="TXO48" s="3"/>
      <c r="TXP48" s="3"/>
      <c r="TXQ48" s="3"/>
      <c r="TXR48" s="3"/>
      <c r="TXS48" s="3"/>
      <c r="TXT48" s="3"/>
      <c r="TXU48" s="3"/>
      <c r="TXV48" s="3"/>
      <c r="TXW48" s="3"/>
      <c r="TXX48" s="3"/>
      <c r="TXY48" s="3"/>
      <c r="TXZ48" s="3"/>
      <c r="TYA48" s="3"/>
      <c r="TYB48" s="3"/>
      <c r="TYC48" s="3"/>
      <c r="TYD48" s="3"/>
      <c r="TYE48" s="3"/>
      <c r="TYF48" s="3"/>
      <c r="TYG48" s="3"/>
      <c r="TYH48" s="3"/>
      <c r="TYI48" s="3"/>
      <c r="TYJ48" s="3"/>
      <c r="TYK48" s="3"/>
      <c r="TYL48" s="3"/>
      <c r="TYM48" s="3"/>
      <c r="TYN48" s="3"/>
      <c r="TYO48" s="3"/>
      <c r="TYP48" s="3"/>
      <c r="TYQ48" s="3"/>
      <c r="TYR48" s="3"/>
      <c r="TYS48" s="3"/>
      <c r="TYT48" s="3"/>
      <c r="TYU48" s="3"/>
      <c r="TYV48" s="3"/>
      <c r="TYW48" s="3"/>
      <c r="TYX48" s="3"/>
      <c r="TYY48" s="3"/>
      <c r="TYZ48" s="3"/>
      <c r="TZA48" s="3"/>
      <c r="TZB48" s="3"/>
      <c r="TZC48" s="3"/>
      <c r="TZD48" s="3"/>
      <c r="TZE48" s="3"/>
      <c r="TZF48" s="3"/>
      <c r="TZG48" s="3"/>
      <c r="TZH48" s="3"/>
      <c r="TZI48" s="3"/>
      <c r="TZJ48" s="3"/>
      <c r="TZK48" s="3"/>
      <c r="TZL48" s="3"/>
      <c r="TZM48" s="3"/>
      <c r="TZN48" s="3"/>
      <c r="TZO48" s="3"/>
      <c r="TZP48" s="3"/>
      <c r="TZQ48" s="3"/>
      <c r="TZR48" s="3"/>
      <c r="TZS48" s="3"/>
      <c r="TZT48" s="3"/>
      <c r="TZU48" s="3"/>
      <c r="TZV48" s="3"/>
      <c r="TZW48" s="3"/>
      <c r="TZX48" s="3"/>
      <c r="TZY48" s="3"/>
      <c r="TZZ48" s="3"/>
      <c r="UAA48" s="3"/>
      <c r="UAB48" s="3"/>
      <c r="UAC48" s="3"/>
      <c r="UAD48" s="3"/>
      <c r="UAE48" s="3"/>
      <c r="UAF48" s="3"/>
      <c r="UAG48" s="3"/>
      <c r="UAH48" s="3"/>
      <c r="UAI48" s="3"/>
      <c r="UAJ48" s="3"/>
      <c r="UAK48" s="3"/>
      <c r="UAL48" s="3"/>
      <c r="UAM48" s="3"/>
      <c r="UAN48" s="3"/>
      <c r="UAO48" s="3"/>
      <c r="UAP48" s="3"/>
      <c r="UAQ48" s="3"/>
      <c r="UAR48" s="3"/>
      <c r="UAS48" s="3"/>
      <c r="UAT48" s="3"/>
      <c r="UAU48" s="3"/>
      <c r="UAV48" s="3"/>
      <c r="UAW48" s="3"/>
      <c r="UAX48" s="3"/>
      <c r="UAY48" s="3"/>
      <c r="UAZ48" s="3"/>
      <c r="UBA48" s="3"/>
      <c r="UBB48" s="3"/>
      <c r="UBC48" s="3"/>
      <c r="UBD48" s="3"/>
      <c r="UBE48" s="3"/>
      <c r="UBF48" s="3"/>
      <c r="UBG48" s="3"/>
      <c r="UBH48" s="3"/>
      <c r="UBI48" s="3"/>
      <c r="UBJ48" s="3"/>
      <c r="UBK48" s="3"/>
      <c r="UBL48" s="3"/>
      <c r="UBM48" s="3"/>
      <c r="UBN48" s="3"/>
      <c r="UBO48" s="3"/>
      <c r="UBP48" s="3"/>
      <c r="UBQ48" s="3"/>
      <c r="UBR48" s="3"/>
      <c r="UBS48" s="3"/>
      <c r="UBT48" s="3"/>
      <c r="UBU48" s="3"/>
      <c r="UBV48" s="3"/>
      <c r="UBW48" s="3"/>
      <c r="UBX48" s="3"/>
      <c r="UBY48" s="3"/>
      <c r="UBZ48" s="3"/>
      <c r="UCA48" s="3"/>
      <c r="UCB48" s="3"/>
      <c r="UCC48" s="3"/>
      <c r="UCD48" s="3"/>
      <c r="UCE48" s="3"/>
      <c r="UCF48" s="3"/>
      <c r="UCG48" s="3"/>
      <c r="UCH48" s="3"/>
      <c r="UCI48" s="3"/>
      <c r="UCJ48" s="3"/>
      <c r="UCK48" s="3"/>
      <c r="UCL48" s="3"/>
      <c r="UCM48" s="3"/>
      <c r="UCN48" s="3"/>
      <c r="UCO48" s="3"/>
      <c r="UCP48" s="3"/>
      <c r="UCQ48" s="3"/>
      <c r="UCR48" s="3"/>
      <c r="UCS48" s="3"/>
      <c r="UCT48" s="3"/>
      <c r="UCU48" s="3"/>
      <c r="UCV48" s="3"/>
      <c r="UCW48" s="3"/>
      <c r="UCX48" s="3"/>
      <c r="UCY48" s="3"/>
      <c r="UCZ48" s="3"/>
      <c r="UDA48" s="3"/>
      <c r="UDB48" s="3"/>
      <c r="UDC48" s="3"/>
      <c r="UDD48" s="3"/>
      <c r="UDE48" s="3"/>
      <c r="UDF48" s="3"/>
      <c r="UDG48" s="3"/>
      <c r="UDH48" s="3"/>
      <c r="UDI48" s="3"/>
      <c r="UDJ48" s="3"/>
      <c r="UDK48" s="3"/>
      <c r="UDL48" s="3"/>
      <c r="UDM48" s="3"/>
      <c r="UDN48" s="3"/>
      <c r="UDO48" s="3"/>
      <c r="UDP48" s="3"/>
      <c r="UDQ48" s="3"/>
      <c r="UDR48" s="3"/>
      <c r="UDS48" s="3"/>
      <c r="UDT48" s="3"/>
      <c r="UDU48" s="3"/>
      <c r="UDV48" s="3"/>
      <c r="UDW48" s="3"/>
      <c r="UDX48" s="3"/>
      <c r="UDY48" s="3"/>
      <c r="UDZ48" s="3"/>
      <c r="UEA48" s="3"/>
      <c r="UEB48" s="3"/>
      <c r="UEC48" s="3"/>
      <c r="UED48" s="3"/>
      <c r="UEE48" s="3"/>
      <c r="UEF48" s="3"/>
      <c r="UEG48" s="3"/>
      <c r="UEH48" s="3"/>
      <c r="UEI48" s="3"/>
      <c r="UEJ48" s="3"/>
      <c r="UEK48" s="3"/>
      <c r="UEL48" s="3"/>
      <c r="UEM48" s="3"/>
      <c r="UEN48" s="3"/>
      <c r="UEO48" s="3"/>
      <c r="UEP48" s="3"/>
      <c r="UEQ48" s="3"/>
      <c r="UER48" s="3"/>
      <c r="UES48" s="3"/>
      <c r="UET48" s="3"/>
      <c r="UEU48" s="3"/>
      <c r="UEV48" s="3"/>
      <c r="UEW48" s="3"/>
      <c r="UEX48" s="3"/>
      <c r="UEY48" s="3"/>
      <c r="UEZ48" s="3"/>
      <c r="UFA48" s="3"/>
      <c r="UFB48" s="3"/>
      <c r="UFC48" s="3"/>
      <c r="UFD48" s="3"/>
      <c r="UFE48" s="3"/>
      <c r="UFF48" s="3"/>
      <c r="UFG48" s="3"/>
      <c r="UFH48" s="3"/>
      <c r="UFI48" s="3"/>
      <c r="UFJ48" s="3"/>
      <c r="UFK48" s="3"/>
      <c r="UFL48" s="3"/>
      <c r="UFM48" s="3"/>
      <c r="UFN48" s="3"/>
      <c r="UFO48" s="3"/>
      <c r="UFP48" s="3"/>
      <c r="UFQ48" s="3"/>
      <c r="UFR48" s="3"/>
      <c r="UFS48" s="3"/>
      <c r="UFT48" s="3"/>
      <c r="UFU48" s="3"/>
      <c r="UFV48" s="3"/>
      <c r="UFW48" s="3"/>
      <c r="UFX48" s="3"/>
      <c r="UFY48" s="3"/>
      <c r="UFZ48" s="3"/>
      <c r="UGA48" s="3"/>
      <c r="UGB48" s="3"/>
      <c r="UGC48" s="3"/>
      <c r="UGD48" s="3"/>
      <c r="UGE48" s="3"/>
      <c r="UGF48" s="3"/>
      <c r="UGG48" s="3"/>
      <c r="UGH48" s="3"/>
      <c r="UGI48" s="3"/>
      <c r="UGJ48" s="3"/>
      <c r="UGK48" s="3"/>
      <c r="UGL48" s="3"/>
      <c r="UGM48" s="3"/>
      <c r="UGN48" s="3"/>
      <c r="UGO48" s="3"/>
      <c r="UGP48" s="3"/>
      <c r="UGQ48" s="3"/>
      <c r="UGR48" s="3"/>
      <c r="UGS48" s="3"/>
      <c r="UGT48" s="3"/>
      <c r="UGU48" s="3"/>
      <c r="UGV48" s="3"/>
      <c r="UGW48" s="3"/>
      <c r="UGX48" s="3"/>
      <c r="UGY48" s="3"/>
      <c r="UGZ48" s="3"/>
      <c r="UHA48" s="3"/>
      <c r="UHB48" s="3"/>
      <c r="UHC48" s="3"/>
      <c r="UHD48" s="3"/>
      <c r="UHE48" s="3"/>
      <c r="UHF48" s="3"/>
      <c r="UHG48" s="3"/>
      <c r="UHH48" s="3"/>
      <c r="UHI48" s="3"/>
      <c r="UHJ48" s="3"/>
      <c r="UHK48" s="3"/>
      <c r="UHL48" s="3"/>
      <c r="UHM48" s="3"/>
      <c r="UHN48" s="3"/>
      <c r="UHO48" s="3"/>
      <c r="UHP48" s="3"/>
      <c r="UHQ48" s="3"/>
      <c r="UHR48" s="3"/>
      <c r="UHS48" s="3"/>
      <c r="UHT48" s="3"/>
      <c r="UHU48" s="3"/>
      <c r="UHV48" s="3"/>
      <c r="UHW48" s="3"/>
      <c r="UHX48" s="3"/>
      <c r="UHY48" s="3"/>
      <c r="UHZ48" s="3"/>
      <c r="UIA48" s="3"/>
      <c r="UIB48" s="3"/>
      <c r="UIC48" s="3"/>
      <c r="UID48" s="3"/>
      <c r="UIE48" s="3"/>
      <c r="UIF48" s="3"/>
      <c r="UIG48" s="3"/>
      <c r="UIH48" s="3"/>
      <c r="UII48" s="3"/>
      <c r="UIJ48" s="3"/>
      <c r="UIK48" s="3"/>
      <c r="UIL48" s="3"/>
      <c r="UIM48" s="3"/>
      <c r="UIN48" s="3"/>
      <c r="UIO48" s="3"/>
      <c r="UIP48" s="3"/>
      <c r="UIQ48" s="3"/>
      <c r="UIR48" s="3"/>
      <c r="UIS48" s="3"/>
      <c r="UIT48" s="3"/>
      <c r="UIU48" s="3"/>
      <c r="UIV48" s="3"/>
      <c r="UIW48" s="3"/>
      <c r="UIX48" s="3"/>
      <c r="UIY48" s="3"/>
      <c r="UIZ48" s="3"/>
      <c r="UJA48" s="3"/>
      <c r="UJB48" s="3"/>
      <c r="UJC48" s="3"/>
      <c r="UJD48" s="3"/>
      <c r="UJE48" s="3"/>
      <c r="UJF48" s="3"/>
      <c r="UJG48" s="3"/>
      <c r="UJH48" s="3"/>
      <c r="UJI48" s="3"/>
      <c r="UJJ48" s="3"/>
      <c r="UJK48" s="3"/>
      <c r="UJL48" s="3"/>
      <c r="UJM48" s="3"/>
      <c r="UJN48" s="3"/>
      <c r="UJO48" s="3"/>
      <c r="UJP48" s="3"/>
      <c r="UJQ48" s="3"/>
      <c r="UJR48" s="3"/>
      <c r="UJS48" s="3"/>
      <c r="UJT48" s="3"/>
      <c r="UJU48" s="3"/>
      <c r="UJV48" s="3"/>
      <c r="UJW48" s="3"/>
      <c r="UJX48" s="3"/>
      <c r="UJY48" s="3"/>
      <c r="UJZ48" s="3"/>
      <c r="UKA48" s="3"/>
      <c r="UKB48" s="3"/>
      <c r="UKC48" s="3"/>
      <c r="UKD48" s="3"/>
      <c r="UKE48" s="3"/>
      <c r="UKF48" s="3"/>
      <c r="UKG48" s="3"/>
      <c r="UKH48" s="3"/>
      <c r="UKI48" s="3"/>
      <c r="UKJ48" s="3"/>
      <c r="UKK48" s="3"/>
      <c r="UKL48" s="3"/>
      <c r="UKM48" s="3"/>
      <c r="UKN48" s="3"/>
      <c r="UKO48" s="3"/>
      <c r="UKP48" s="3"/>
      <c r="UKQ48" s="3"/>
      <c r="UKR48" s="3"/>
      <c r="UKS48" s="3"/>
      <c r="UKT48" s="3"/>
      <c r="UKU48" s="3"/>
      <c r="UKV48" s="3"/>
      <c r="UKW48" s="3"/>
      <c r="UKX48" s="3"/>
      <c r="UKY48" s="3"/>
      <c r="UKZ48" s="3"/>
      <c r="ULA48" s="3"/>
      <c r="ULB48" s="3"/>
      <c r="ULC48" s="3"/>
      <c r="ULD48" s="3"/>
      <c r="ULE48" s="3"/>
      <c r="ULF48" s="3"/>
      <c r="ULG48" s="3"/>
      <c r="ULH48" s="3"/>
      <c r="ULI48" s="3"/>
      <c r="ULJ48" s="3"/>
      <c r="ULK48" s="3"/>
      <c r="ULL48" s="3"/>
      <c r="ULM48" s="3"/>
      <c r="ULN48" s="3"/>
      <c r="ULO48" s="3"/>
      <c r="ULP48" s="3"/>
      <c r="ULQ48" s="3"/>
      <c r="ULR48" s="3"/>
      <c r="ULS48" s="3"/>
      <c r="ULT48" s="3"/>
      <c r="ULU48" s="3"/>
      <c r="ULV48" s="3"/>
      <c r="ULW48" s="3"/>
      <c r="ULX48" s="3"/>
      <c r="ULY48" s="3"/>
      <c r="ULZ48" s="3"/>
      <c r="UMA48" s="3"/>
      <c r="UMB48" s="3"/>
      <c r="UMC48" s="3"/>
      <c r="UMD48" s="3"/>
      <c r="UME48" s="3"/>
      <c r="UMF48" s="3"/>
      <c r="UMG48" s="3"/>
      <c r="UMH48" s="3"/>
      <c r="UMI48" s="3"/>
      <c r="UMJ48" s="3"/>
      <c r="UMK48" s="3"/>
      <c r="UML48" s="3"/>
      <c r="UMM48" s="3"/>
      <c r="UMN48" s="3"/>
      <c r="UMO48" s="3"/>
      <c r="UMP48" s="3"/>
      <c r="UMQ48" s="3"/>
      <c r="UMR48" s="3"/>
      <c r="UMS48" s="3"/>
      <c r="UMT48" s="3"/>
      <c r="UMU48" s="3"/>
      <c r="UMV48" s="3"/>
      <c r="UMW48" s="3"/>
      <c r="UMX48" s="3"/>
      <c r="UMY48" s="3"/>
      <c r="UMZ48" s="3"/>
      <c r="UNA48" s="3"/>
      <c r="UNB48" s="3"/>
      <c r="UNC48" s="3"/>
      <c r="UND48" s="3"/>
      <c r="UNE48" s="3"/>
      <c r="UNF48" s="3"/>
      <c r="UNG48" s="3"/>
      <c r="UNH48" s="3"/>
      <c r="UNI48" s="3"/>
      <c r="UNJ48" s="3"/>
      <c r="UNK48" s="3"/>
      <c r="UNL48" s="3"/>
      <c r="UNM48" s="3"/>
      <c r="UNN48" s="3"/>
      <c r="UNO48" s="3"/>
      <c r="UNP48" s="3"/>
      <c r="UNQ48" s="3"/>
      <c r="UNR48" s="3"/>
      <c r="UNS48" s="3"/>
      <c r="UNT48" s="3"/>
      <c r="UNU48" s="3"/>
      <c r="UNV48" s="3"/>
      <c r="UNW48" s="3"/>
      <c r="UNX48" s="3"/>
      <c r="UNY48" s="3"/>
      <c r="UNZ48" s="3"/>
      <c r="UOA48" s="3"/>
      <c r="UOB48" s="3"/>
      <c r="UOC48" s="3"/>
      <c r="UOD48" s="3"/>
      <c r="UOE48" s="3"/>
      <c r="UOF48" s="3"/>
      <c r="UOG48" s="3"/>
      <c r="UOH48" s="3"/>
      <c r="UOI48" s="3"/>
      <c r="UOJ48" s="3"/>
      <c r="UOK48" s="3"/>
      <c r="UOL48" s="3"/>
      <c r="UOM48" s="3"/>
      <c r="UON48" s="3"/>
      <c r="UOO48" s="3"/>
      <c r="UOP48" s="3"/>
      <c r="UOQ48" s="3"/>
      <c r="UOR48" s="3"/>
      <c r="UOS48" s="3"/>
      <c r="UOT48" s="3"/>
      <c r="UOU48" s="3"/>
      <c r="UOV48" s="3"/>
      <c r="UOW48" s="3"/>
      <c r="UOX48" s="3"/>
      <c r="UOY48" s="3"/>
      <c r="UOZ48" s="3"/>
      <c r="UPA48" s="3"/>
      <c r="UPB48" s="3"/>
      <c r="UPC48" s="3"/>
      <c r="UPD48" s="3"/>
      <c r="UPE48" s="3"/>
      <c r="UPF48" s="3"/>
      <c r="UPG48" s="3"/>
      <c r="UPH48" s="3"/>
      <c r="UPI48" s="3"/>
      <c r="UPJ48" s="3"/>
      <c r="UPK48" s="3"/>
      <c r="UPL48" s="3"/>
      <c r="UPM48" s="3"/>
      <c r="UPN48" s="3"/>
      <c r="UPO48" s="3"/>
      <c r="UPP48" s="3"/>
      <c r="UPQ48" s="3"/>
      <c r="UPR48" s="3"/>
      <c r="UPS48" s="3"/>
      <c r="UPT48" s="3"/>
      <c r="UPU48" s="3"/>
      <c r="UPV48" s="3"/>
      <c r="UPW48" s="3"/>
      <c r="UPX48" s="3"/>
      <c r="UPY48" s="3"/>
      <c r="UPZ48" s="3"/>
      <c r="UQA48" s="3"/>
      <c r="UQB48" s="3"/>
      <c r="UQC48" s="3"/>
      <c r="UQD48" s="3"/>
      <c r="UQE48" s="3"/>
      <c r="UQF48" s="3"/>
      <c r="UQG48" s="3"/>
      <c r="UQH48" s="3"/>
      <c r="UQI48" s="3"/>
      <c r="UQJ48" s="3"/>
      <c r="UQK48" s="3"/>
      <c r="UQL48" s="3"/>
      <c r="UQM48" s="3"/>
      <c r="UQN48" s="3"/>
      <c r="UQO48" s="3"/>
      <c r="UQP48" s="3"/>
      <c r="UQQ48" s="3"/>
      <c r="UQR48" s="3"/>
      <c r="UQS48" s="3"/>
      <c r="UQT48" s="3"/>
      <c r="UQU48" s="3"/>
      <c r="UQV48" s="3"/>
      <c r="UQW48" s="3"/>
      <c r="UQX48" s="3"/>
      <c r="UQY48" s="3"/>
      <c r="UQZ48" s="3"/>
      <c r="URA48" s="3"/>
      <c r="URB48" s="3"/>
      <c r="URC48" s="3"/>
      <c r="URD48" s="3"/>
      <c r="URE48" s="3"/>
      <c r="URF48" s="3"/>
      <c r="URG48" s="3"/>
      <c r="URH48" s="3"/>
      <c r="URI48" s="3"/>
      <c r="URJ48" s="3"/>
      <c r="URK48" s="3"/>
      <c r="URL48" s="3"/>
      <c r="URM48" s="3"/>
      <c r="URN48" s="3"/>
      <c r="URO48" s="3"/>
      <c r="URP48" s="3"/>
      <c r="URQ48" s="3"/>
      <c r="URR48" s="3"/>
      <c r="URS48" s="3"/>
      <c r="URT48" s="3"/>
      <c r="URU48" s="3"/>
      <c r="URV48" s="3"/>
      <c r="URW48" s="3"/>
      <c r="URX48" s="3"/>
      <c r="URY48" s="3"/>
      <c r="URZ48" s="3"/>
      <c r="USA48" s="3"/>
      <c r="USB48" s="3"/>
      <c r="USC48" s="3"/>
      <c r="USD48" s="3"/>
      <c r="USE48" s="3"/>
      <c r="USF48" s="3"/>
      <c r="USG48" s="3"/>
      <c r="USH48" s="3"/>
      <c r="USI48" s="3"/>
      <c r="USJ48" s="3"/>
      <c r="USK48" s="3"/>
      <c r="USL48" s="3"/>
      <c r="USM48" s="3"/>
      <c r="USN48" s="3"/>
      <c r="USO48" s="3"/>
      <c r="USP48" s="3"/>
      <c r="USQ48" s="3"/>
      <c r="USR48" s="3"/>
      <c r="USS48" s="3"/>
      <c r="UST48" s="3"/>
      <c r="USU48" s="3"/>
      <c r="USV48" s="3"/>
      <c r="USW48" s="3"/>
      <c r="USX48" s="3"/>
      <c r="USY48" s="3"/>
      <c r="USZ48" s="3"/>
      <c r="UTA48" s="3"/>
      <c r="UTB48" s="3"/>
      <c r="UTC48" s="3"/>
      <c r="UTD48" s="3"/>
      <c r="UTE48" s="3"/>
      <c r="UTF48" s="3"/>
      <c r="UTG48" s="3"/>
      <c r="UTH48" s="3"/>
      <c r="UTI48" s="3"/>
      <c r="UTJ48" s="3"/>
      <c r="UTK48" s="3"/>
      <c r="UTL48" s="3"/>
      <c r="UTM48" s="3"/>
      <c r="UTN48" s="3"/>
      <c r="UTO48" s="3"/>
      <c r="UTP48" s="3"/>
      <c r="UTQ48" s="3"/>
      <c r="UTR48" s="3"/>
      <c r="UTS48" s="3"/>
      <c r="UTT48" s="3"/>
      <c r="UTU48" s="3"/>
      <c r="UTV48" s="3"/>
      <c r="UTW48" s="3"/>
      <c r="UTX48" s="3"/>
      <c r="UTY48" s="3"/>
      <c r="UTZ48" s="3"/>
      <c r="UUA48" s="3"/>
      <c r="UUB48" s="3"/>
      <c r="UUC48" s="3"/>
      <c r="UUD48" s="3"/>
      <c r="UUE48" s="3"/>
      <c r="UUF48" s="3"/>
      <c r="UUG48" s="3"/>
      <c r="UUH48" s="3"/>
      <c r="UUI48" s="3"/>
      <c r="UUJ48" s="3"/>
      <c r="UUK48" s="3"/>
      <c r="UUL48" s="3"/>
      <c r="UUM48" s="3"/>
      <c r="UUN48" s="3"/>
      <c r="UUO48" s="3"/>
      <c r="UUP48" s="3"/>
      <c r="UUQ48" s="3"/>
      <c r="UUR48" s="3"/>
      <c r="UUS48" s="3"/>
      <c r="UUT48" s="3"/>
      <c r="UUU48" s="3"/>
      <c r="UUV48" s="3"/>
      <c r="UUW48" s="3"/>
      <c r="UUX48" s="3"/>
      <c r="UUY48" s="3"/>
      <c r="UUZ48" s="3"/>
      <c r="UVA48" s="3"/>
      <c r="UVB48" s="3"/>
      <c r="UVC48" s="3"/>
      <c r="UVD48" s="3"/>
      <c r="UVE48" s="3"/>
      <c r="UVF48" s="3"/>
      <c r="UVG48" s="3"/>
      <c r="UVH48" s="3"/>
      <c r="UVI48" s="3"/>
      <c r="UVJ48" s="3"/>
      <c r="UVK48" s="3"/>
      <c r="UVL48" s="3"/>
      <c r="UVM48" s="3"/>
      <c r="UVN48" s="3"/>
      <c r="UVO48" s="3"/>
      <c r="UVP48" s="3"/>
      <c r="UVQ48" s="3"/>
      <c r="UVR48" s="3"/>
      <c r="UVS48" s="3"/>
      <c r="UVT48" s="3"/>
      <c r="UVU48" s="3"/>
      <c r="UVV48" s="3"/>
      <c r="UVW48" s="3"/>
      <c r="UVX48" s="3"/>
      <c r="UVY48" s="3"/>
      <c r="UVZ48" s="3"/>
      <c r="UWA48" s="3"/>
      <c r="UWB48" s="3"/>
      <c r="UWC48" s="3"/>
      <c r="UWD48" s="3"/>
      <c r="UWE48" s="3"/>
      <c r="UWF48" s="3"/>
      <c r="UWG48" s="3"/>
      <c r="UWH48" s="3"/>
      <c r="UWI48" s="3"/>
      <c r="UWJ48" s="3"/>
      <c r="UWK48" s="3"/>
      <c r="UWL48" s="3"/>
      <c r="UWM48" s="3"/>
      <c r="UWN48" s="3"/>
      <c r="UWO48" s="3"/>
      <c r="UWP48" s="3"/>
      <c r="UWQ48" s="3"/>
      <c r="UWR48" s="3"/>
      <c r="UWS48" s="3"/>
      <c r="UWT48" s="3"/>
      <c r="UWU48" s="3"/>
      <c r="UWV48" s="3"/>
      <c r="UWW48" s="3"/>
      <c r="UWX48" s="3"/>
      <c r="UWY48" s="3"/>
      <c r="UWZ48" s="3"/>
      <c r="UXA48" s="3"/>
      <c r="UXB48" s="3"/>
      <c r="UXC48" s="3"/>
      <c r="UXD48" s="3"/>
      <c r="UXE48" s="3"/>
      <c r="UXF48" s="3"/>
      <c r="UXG48" s="3"/>
      <c r="UXH48" s="3"/>
      <c r="UXI48" s="3"/>
      <c r="UXJ48" s="3"/>
      <c r="UXK48" s="3"/>
      <c r="UXL48" s="3"/>
      <c r="UXM48" s="3"/>
      <c r="UXN48" s="3"/>
      <c r="UXO48" s="3"/>
      <c r="UXP48" s="3"/>
      <c r="UXQ48" s="3"/>
      <c r="UXR48" s="3"/>
      <c r="UXS48" s="3"/>
      <c r="UXT48" s="3"/>
      <c r="UXU48" s="3"/>
      <c r="UXV48" s="3"/>
      <c r="UXW48" s="3"/>
      <c r="UXX48" s="3"/>
      <c r="UXY48" s="3"/>
      <c r="UXZ48" s="3"/>
      <c r="UYA48" s="3"/>
      <c r="UYB48" s="3"/>
      <c r="UYC48" s="3"/>
      <c r="UYD48" s="3"/>
      <c r="UYE48" s="3"/>
      <c r="UYF48" s="3"/>
      <c r="UYG48" s="3"/>
      <c r="UYH48" s="3"/>
      <c r="UYI48" s="3"/>
      <c r="UYJ48" s="3"/>
      <c r="UYK48" s="3"/>
      <c r="UYL48" s="3"/>
      <c r="UYM48" s="3"/>
      <c r="UYN48" s="3"/>
      <c r="UYO48" s="3"/>
      <c r="UYP48" s="3"/>
      <c r="UYQ48" s="3"/>
      <c r="UYR48" s="3"/>
      <c r="UYS48" s="3"/>
      <c r="UYT48" s="3"/>
      <c r="UYU48" s="3"/>
      <c r="UYV48" s="3"/>
      <c r="UYW48" s="3"/>
      <c r="UYX48" s="3"/>
      <c r="UYY48" s="3"/>
      <c r="UYZ48" s="3"/>
      <c r="UZA48" s="3"/>
      <c r="UZB48" s="3"/>
      <c r="UZC48" s="3"/>
      <c r="UZD48" s="3"/>
      <c r="UZE48" s="3"/>
      <c r="UZF48" s="3"/>
      <c r="UZG48" s="3"/>
      <c r="UZH48" s="3"/>
      <c r="UZI48" s="3"/>
      <c r="UZJ48" s="3"/>
      <c r="UZK48" s="3"/>
      <c r="UZL48" s="3"/>
      <c r="UZM48" s="3"/>
      <c r="UZN48" s="3"/>
      <c r="UZO48" s="3"/>
      <c r="UZP48" s="3"/>
      <c r="UZQ48" s="3"/>
      <c r="UZR48" s="3"/>
      <c r="UZS48" s="3"/>
      <c r="UZT48" s="3"/>
      <c r="UZU48" s="3"/>
      <c r="UZV48" s="3"/>
      <c r="UZW48" s="3"/>
      <c r="UZX48" s="3"/>
      <c r="UZY48" s="3"/>
      <c r="UZZ48" s="3"/>
      <c r="VAA48" s="3"/>
      <c r="VAB48" s="3"/>
      <c r="VAC48" s="3"/>
      <c r="VAD48" s="3"/>
      <c r="VAE48" s="3"/>
      <c r="VAF48" s="3"/>
      <c r="VAG48" s="3"/>
      <c r="VAH48" s="3"/>
      <c r="VAI48" s="3"/>
      <c r="VAJ48" s="3"/>
      <c r="VAK48" s="3"/>
      <c r="VAL48" s="3"/>
      <c r="VAM48" s="3"/>
      <c r="VAN48" s="3"/>
      <c r="VAO48" s="3"/>
      <c r="VAP48" s="3"/>
      <c r="VAQ48" s="3"/>
      <c r="VAR48" s="3"/>
      <c r="VAS48" s="3"/>
      <c r="VAT48" s="3"/>
      <c r="VAU48" s="3"/>
      <c r="VAV48" s="3"/>
      <c r="VAW48" s="3"/>
      <c r="VAX48" s="3"/>
      <c r="VAY48" s="3"/>
      <c r="VAZ48" s="3"/>
      <c r="VBA48" s="3"/>
      <c r="VBB48" s="3"/>
      <c r="VBC48" s="3"/>
      <c r="VBD48" s="3"/>
      <c r="VBE48" s="3"/>
      <c r="VBF48" s="3"/>
      <c r="VBG48" s="3"/>
      <c r="VBH48" s="3"/>
      <c r="VBI48" s="3"/>
      <c r="VBJ48" s="3"/>
      <c r="VBK48" s="3"/>
      <c r="VBL48" s="3"/>
      <c r="VBM48" s="3"/>
      <c r="VBN48" s="3"/>
      <c r="VBO48" s="3"/>
      <c r="VBP48" s="3"/>
      <c r="VBQ48" s="3"/>
      <c r="VBR48" s="3"/>
      <c r="VBS48" s="3"/>
      <c r="VBT48" s="3"/>
      <c r="VBU48" s="3"/>
      <c r="VBV48" s="3"/>
      <c r="VBW48" s="3"/>
      <c r="VBX48" s="3"/>
      <c r="VBY48" s="3"/>
      <c r="VBZ48" s="3"/>
      <c r="VCA48" s="3"/>
      <c r="VCB48" s="3"/>
      <c r="VCC48" s="3"/>
      <c r="VCD48" s="3"/>
      <c r="VCE48" s="3"/>
      <c r="VCF48" s="3"/>
      <c r="VCG48" s="3"/>
      <c r="VCH48" s="3"/>
      <c r="VCI48" s="3"/>
      <c r="VCJ48" s="3"/>
      <c r="VCK48" s="3"/>
      <c r="VCL48" s="3"/>
      <c r="VCM48" s="3"/>
      <c r="VCN48" s="3"/>
      <c r="VCO48" s="3"/>
      <c r="VCP48" s="3"/>
      <c r="VCQ48" s="3"/>
      <c r="VCR48" s="3"/>
      <c r="VCS48" s="3"/>
      <c r="VCT48" s="3"/>
      <c r="VCU48" s="3"/>
      <c r="VCV48" s="3"/>
      <c r="VCW48" s="3"/>
      <c r="VCX48" s="3"/>
      <c r="VCY48" s="3"/>
      <c r="VCZ48" s="3"/>
      <c r="VDA48" s="3"/>
      <c r="VDB48" s="3"/>
      <c r="VDC48" s="3"/>
      <c r="VDD48" s="3"/>
      <c r="VDE48" s="3"/>
      <c r="VDF48" s="3"/>
      <c r="VDG48" s="3"/>
      <c r="VDH48" s="3"/>
      <c r="VDI48" s="3"/>
      <c r="VDJ48" s="3"/>
      <c r="VDK48" s="3"/>
      <c r="VDL48" s="3"/>
      <c r="VDM48" s="3"/>
      <c r="VDN48" s="3"/>
      <c r="VDO48" s="3"/>
      <c r="VDP48" s="3"/>
      <c r="VDQ48" s="3"/>
      <c r="VDR48" s="3"/>
      <c r="VDS48" s="3"/>
      <c r="VDT48" s="3"/>
      <c r="VDU48" s="3"/>
      <c r="VDV48" s="3"/>
      <c r="VDW48" s="3"/>
      <c r="VDX48" s="3"/>
      <c r="VDY48" s="3"/>
      <c r="VDZ48" s="3"/>
      <c r="VEA48" s="3"/>
      <c r="VEB48" s="3"/>
      <c r="VEC48" s="3"/>
      <c r="VED48" s="3"/>
      <c r="VEE48" s="3"/>
      <c r="VEF48" s="3"/>
      <c r="VEG48" s="3"/>
      <c r="VEH48" s="3"/>
      <c r="VEI48" s="3"/>
      <c r="VEJ48" s="3"/>
      <c r="VEK48" s="3"/>
      <c r="VEL48" s="3"/>
      <c r="VEM48" s="3"/>
      <c r="VEN48" s="3"/>
      <c r="VEO48" s="3"/>
      <c r="VEP48" s="3"/>
      <c r="VEQ48" s="3"/>
      <c r="VER48" s="3"/>
      <c r="VES48" s="3"/>
      <c r="VET48" s="3"/>
      <c r="VEU48" s="3"/>
      <c r="VEV48" s="3"/>
      <c r="VEW48" s="3"/>
      <c r="VEX48" s="3"/>
      <c r="VEY48" s="3"/>
      <c r="VEZ48" s="3"/>
      <c r="VFA48" s="3"/>
      <c r="VFB48" s="3"/>
      <c r="VFC48" s="3"/>
      <c r="VFD48" s="3"/>
      <c r="VFE48" s="3"/>
      <c r="VFF48" s="3"/>
      <c r="VFG48" s="3"/>
      <c r="VFH48" s="3"/>
      <c r="VFI48" s="3"/>
      <c r="VFJ48" s="3"/>
      <c r="VFK48" s="3"/>
      <c r="VFL48" s="3"/>
      <c r="VFM48" s="3"/>
      <c r="VFN48" s="3"/>
      <c r="VFO48" s="3"/>
      <c r="VFP48" s="3"/>
      <c r="VFQ48" s="3"/>
      <c r="VFR48" s="3"/>
      <c r="VFS48" s="3"/>
      <c r="VFT48" s="3"/>
      <c r="VFU48" s="3"/>
      <c r="VFV48" s="3"/>
      <c r="VFW48" s="3"/>
      <c r="VFX48" s="3"/>
      <c r="VFY48" s="3"/>
      <c r="VFZ48" s="3"/>
      <c r="VGA48" s="3"/>
      <c r="VGB48" s="3"/>
      <c r="VGC48" s="3"/>
      <c r="VGD48" s="3"/>
      <c r="VGE48" s="3"/>
      <c r="VGF48" s="3"/>
      <c r="VGG48" s="3"/>
      <c r="VGH48" s="3"/>
      <c r="VGI48" s="3"/>
      <c r="VGJ48" s="3"/>
      <c r="VGK48" s="3"/>
      <c r="VGL48" s="3"/>
      <c r="VGM48" s="3"/>
      <c r="VGN48" s="3"/>
      <c r="VGO48" s="3"/>
      <c r="VGP48" s="3"/>
      <c r="VGQ48" s="3"/>
      <c r="VGR48" s="3"/>
      <c r="VGS48" s="3"/>
      <c r="VGT48" s="3"/>
      <c r="VGU48" s="3"/>
      <c r="VGV48" s="3"/>
      <c r="VGW48" s="3"/>
      <c r="VGX48" s="3"/>
      <c r="VGY48" s="3"/>
      <c r="VGZ48" s="3"/>
      <c r="VHA48" s="3"/>
      <c r="VHB48" s="3"/>
      <c r="VHC48" s="3"/>
      <c r="VHD48" s="3"/>
      <c r="VHE48" s="3"/>
      <c r="VHF48" s="3"/>
      <c r="VHG48" s="3"/>
      <c r="VHH48" s="3"/>
      <c r="VHI48" s="3"/>
      <c r="VHJ48" s="3"/>
      <c r="VHK48" s="3"/>
      <c r="VHL48" s="3"/>
      <c r="VHM48" s="3"/>
      <c r="VHN48" s="3"/>
      <c r="VHO48" s="3"/>
      <c r="VHP48" s="3"/>
      <c r="VHQ48" s="3"/>
      <c r="VHR48" s="3"/>
      <c r="VHS48" s="3"/>
      <c r="VHT48" s="3"/>
      <c r="VHU48" s="3"/>
      <c r="VHV48" s="3"/>
      <c r="VHW48" s="3"/>
      <c r="VHX48" s="3"/>
      <c r="VHY48" s="3"/>
      <c r="VHZ48" s="3"/>
      <c r="VIA48" s="3"/>
      <c r="VIB48" s="3"/>
      <c r="VIC48" s="3"/>
      <c r="VID48" s="3"/>
      <c r="VIE48" s="3"/>
      <c r="VIF48" s="3"/>
      <c r="VIG48" s="3"/>
      <c r="VIH48" s="3"/>
      <c r="VII48" s="3"/>
      <c r="VIJ48" s="3"/>
      <c r="VIK48" s="3"/>
      <c r="VIL48" s="3"/>
      <c r="VIM48" s="3"/>
      <c r="VIN48" s="3"/>
      <c r="VIO48" s="3"/>
      <c r="VIP48" s="3"/>
      <c r="VIQ48" s="3"/>
      <c r="VIR48" s="3"/>
      <c r="VIS48" s="3"/>
      <c r="VIT48" s="3"/>
      <c r="VIU48" s="3"/>
      <c r="VIV48" s="3"/>
      <c r="VIW48" s="3"/>
      <c r="VIX48" s="3"/>
      <c r="VIY48" s="3"/>
      <c r="VIZ48" s="3"/>
      <c r="VJA48" s="3"/>
      <c r="VJB48" s="3"/>
      <c r="VJC48" s="3"/>
      <c r="VJD48" s="3"/>
      <c r="VJE48" s="3"/>
      <c r="VJF48" s="3"/>
      <c r="VJG48" s="3"/>
      <c r="VJH48" s="3"/>
      <c r="VJI48" s="3"/>
      <c r="VJJ48" s="3"/>
      <c r="VJK48" s="3"/>
      <c r="VJL48" s="3"/>
      <c r="VJM48" s="3"/>
      <c r="VJN48" s="3"/>
      <c r="VJO48" s="3"/>
      <c r="VJP48" s="3"/>
      <c r="VJQ48" s="3"/>
      <c r="VJR48" s="3"/>
      <c r="VJS48" s="3"/>
      <c r="VJT48" s="3"/>
      <c r="VJU48" s="3"/>
      <c r="VJV48" s="3"/>
      <c r="VJW48" s="3"/>
      <c r="VJX48" s="3"/>
      <c r="VJY48" s="3"/>
      <c r="VJZ48" s="3"/>
      <c r="VKA48" s="3"/>
      <c r="VKB48" s="3"/>
      <c r="VKC48" s="3"/>
      <c r="VKD48" s="3"/>
      <c r="VKE48" s="3"/>
      <c r="VKF48" s="3"/>
      <c r="VKG48" s="3"/>
      <c r="VKH48" s="3"/>
      <c r="VKI48" s="3"/>
      <c r="VKJ48" s="3"/>
      <c r="VKK48" s="3"/>
      <c r="VKL48" s="3"/>
      <c r="VKM48" s="3"/>
      <c r="VKN48" s="3"/>
      <c r="VKO48" s="3"/>
      <c r="VKP48" s="3"/>
      <c r="VKQ48" s="3"/>
      <c r="VKR48" s="3"/>
      <c r="VKS48" s="3"/>
      <c r="VKT48" s="3"/>
      <c r="VKU48" s="3"/>
      <c r="VKV48" s="3"/>
      <c r="VKW48" s="3"/>
      <c r="VKX48" s="3"/>
      <c r="VKY48" s="3"/>
      <c r="VKZ48" s="3"/>
      <c r="VLA48" s="3"/>
      <c r="VLB48" s="3"/>
      <c r="VLC48" s="3"/>
      <c r="VLD48" s="3"/>
      <c r="VLE48" s="3"/>
      <c r="VLF48" s="3"/>
      <c r="VLG48" s="3"/>
      <c r="VLH48" s="3"/>
      <c r="VLI48" s="3"/>
      <c r="VLJ48" s="3"/>
      <c r="VLK48" s="3"/>
      <c r="VLL48" s="3"/>
      <c r="VLM48" s="3"/>
      <c r="VLN48" s="3"/>
      <c r="VLO48" s="3"/>
      <c r="VLP48" s="3"/>
      <c r="VLQ48" s="3"/>
      <c r="VLR48" s="3"/>
      <c r="VLS48" s="3"/>
      <c r="VLT48" s="3"/>
      <c r="VLU48" s="3"/>
      <c r="VLV48" s="3"/>
      <c r="VLW48" s="3"/>
      <c r="VLX48" s="3"/>
      <c r="VLY48" s="3"/>
      <c r="VLZ48" s="3"/>
      <c r="VMA48" s="3"/>
      <c r="VMB48" s="3"/>
      <c r="VMC48" s="3"/>
      <c r="VMD48" s="3"/>
      <c r="VME48" s="3"/>
      <c r="VMF48" s="3"/>
      <c r="VMG48" s="3"/>
      <c r="VMH48" s="3"/>
      <c r="VMI48" s="3"/>
      <c r="VMJ48" s="3"/>
      <c r="VMK48" s="3"/>
      <c r="VML48" s="3"/>
      <c r="VMM48" s="3"/>
      <c r="VMN48" s="3"/>
      <c r="VMO48" s="3"/>
      <c r="VMP48" s="3"/>
      <c r="VMQ48" s="3"/>
      <c r="VMR48" s="3"/>
      <c r="VMS48" s="3"/>
      <c r="VMT48" s="3"/>
      <c r="VMU48" s="3"/>
      <c r="VMV48" s="3"/>
      <c r="VMW48" s="3"/>
      <c r="VMX48" s="3"/>
      <c r="VMY48" s="3"/>
      <c r="VMZ48" s="3"/>
      <c r="VNA48" s="3"/>
      <c r="VNB48" s="3"/>
      <c r="VNC48" s="3"/>
      <c r="VND48" s="3"/>
      <c r="VNE48" s="3"/>
      <c r="VNF48" s="3"/>
      <c r="VNG48" s="3"/>
      <c r="VNH48" s="3"/>
      <c r="VNI48" s="3"/>
      <c r="VNJ48" s="3"/>
      <c r="VNK48" s="3"/>
      <c r="VNL48" s="3"/>
      <c r="VNM48" s="3"/>
      <c r="VNN48" s="3"/>
      <c r="VNO48" s="3"/>
      <c r="VNP48" s="3"/>
      <c r="VNQ48" s="3"/>
      <c r="VNR48" s="3"/>
      <c r="VNS48" s="3"/>
      <c r="VNT48" s="3"/>
      <c r="VNU48" s="3"/>
      <c r="VNV48" s="3"/>
      <c r="VNW48" s="3"/>
      <c r="VNX48" s="3"/>
      <c r="VNY48" s="3"/>
      <c r="VNZ48" s="3"/>
      <c r="VOA48" s="3"/>
      <c r="VOB48" s="3"/>
      <c r="VOC48" s="3"/>
      <c r="VOD48" s="3"/>
      <c r="VOE48" s="3"/>
      <c r="VOF48" s="3"/>
      <c r="VOG48" s="3"/>
      <c r="VOH48" s="3"/>
      <c r="VOI48" s="3"/>
      <c r="VOJ48" s="3"/>
      <c r="VOK48" s="3"/>
      <c r="VOL48" s="3"/>
      <c r="VOM48" s="3"/>
      <c r="VON48" s="3"/>
      <c r="VOO48" s="3"/>
      <c r="VOP48" s="3"/>
      <c r="VOQ48" s="3"/>
      <c r="VOR48" s="3"/>
      <c r="VOS48" s="3"/>
      <c r="VOT48" s="3"/>
      <c r="VOU48" s="3"/>
      <c r="VOV48" s="3"/>
      <c r="VOW48" s="3"/>
      <c r="VOX48" s="3"/>
      <c r="VOY48" s="3"/>
      <c r="VOZ48" s="3"/>
      <c r="VPA48" s="3"/>
      <c r="VPB48" s="3"/>
      <c r="VPC48" s="3"/>
      <c r="VPD48" s="3"/>
      <c r="VPE48" s="3"/>
      <c r="VPF48" s="3"/>
      <c r="VPG48" s="3"/>
      <c r="VPH48" s="3"/>
      <c r="VPI48" s="3"/>
      <c r="VPJ48" s="3"/>
      <c r="VPK48" s="3"/>
      <c r="VPL48" s="3"/>
      <c r="VPM48" s="3"/>
      <c r="VPN48" s="3"/>
      <c r="VPO48" s="3"/>
      <c r="VPP48" s="3"/>
      <c r="VPQ48" s="3"/>
      <c r="VPR48" s="3"/>
      <c r="VPS48" s="3"/>
      <c r="VPT48" s="3"/>
      <c r="VPU48" s="3"/>
      <c r="VPV48" s="3"/>
      <c r="VPW48" s="3"/>
      <c r="VPX48" s="3"/>
      <c r="VPY48" s="3"/>
      <c r="VPZ48" s="3"/>
      <c r="VQA48" s="3"/>
      <c r="VQB48" s="3"/>
      <c r="VQC48" s="3"/>
      <c r="VQD48" s="3"/>
      <c r="VQE48" s="3"/>
      <c r="VQF48" s="3"/>
      <c r="VQG48" s="3"/>
      <c r="VQH48" s="3"/>
      <c r="VQI48" s="3"/>
      <c r="VQJ48" s="3"/>
      <c r="VQK48" s="3"/>
      <c r="VQL48" s="3"/>
      <c r="VQM48" s="3"/>
      <c r="VQN48" s="3"/>
      <c r="VQO48" s="3"/>
      <c r="VQP48" s="3"/>
      <c r="VQQ48" s="3"/>
      <c r="VQR48" s="3"/>
      <c r="VQS48" s="3"/>
      <c r="VQT48" s="3"/>
      <c r="VQU48" s="3"/>
      <c r="VQV48" s="3"/>
      <c r="VQW48" s="3"/>
      <c r="VQX48" s="3"/>
      <c r="VQY48" s="3"/>
      <c r="VQZ48" s="3"/>
      <c r="VRA48" s="3"/>
      <c r="VRB48" s="3"/>
      <c r="VRC48" s="3"/>
      <c r="VRD48" s="3"/>
      <c r="VRE48" s="3"/>
      <c r="VRF48" s="3"/>
      <c r="VRG48" s="3"/>
      <c r="VRH48" s="3"/>
      <c r="VRI48" s="3"/>
      <c r="VRJ48" s="3"/>
      <c r="VRK48" s="3"/>
      <c r="VRL48" s="3"/>
      <c r="VRM48" s="3"/>
      <c r="VRN48" s="3"/>
      <c r="VRO48" s="3"/>
      <c r="VRP48" s="3"/>
      <c r="VRQ48" s="3"/>
      <c r="VRR48" s="3"/>
      <c r="VRS48" s="3"/>
      <c r="VRT48" s="3"/>
      <c r="VRU48" s="3"/>
      <c r="VRV48" s="3"/>
      <c r="VRW48" s="3"/>
      <c r="VRX48" s="3"/>
      <c r="VRY48" s="3"/>
      <c r="VRZ48" s="3"/>
      <c r="VSA48" s="3"/>
      <c r="VSB48" s="3"/>
      <c r="VSC48" s="3"/>
      <c r="VSD48" s="3"/>
      <c r="VSE48" s="3"/>
      <c r="VSF48" s="3"/>
      <c r="VSG48" s="3"/>
      <c r="VSH48" s="3"/>
      <c r="VSI48" s="3"/>
      <c r="VSJ48" s="3"/>
      <c r="VSK48" s="3"/>
      <c r="VSL48" s="3"/>
      <c r="VSM48" s="3"/>
      <c r="VSN48" s="3"/>
      <c r="VSO48" s="3"/>
      <c r="VSP48" s="3"/>
      <c r="VSQ48" s="3"/>
      <c r="VSR48" s="3"/>
      <c r="VSS48" s="3"/>
      <c r="VST48" s="3"/>
      <c r="VSU48" s="3"/>
      <c r="VSV48" s="3"/>
      <c r="VSW48" s="3"/>
      <c r="VSX48" s="3"/>
      <c r="VSY48" s="3"/>
      <c r="VSZ48" s="3"/>
      <c r="VTA48" s="3"/>
      <c r="VTB48" s="3"/>
      <c r="VTC48" s="3"/>
      <c r="VTD48" s="3"/>
      <c r="VTE48" s="3"/>
      <c r="VTF48" s="3"/>
      <c r="VTG48" s="3"/>
      <c r="VTH48" s="3"/>
      <c r="VTI48" s="3"/>
      <c r="VTJ48" s="3"/>
      <c r="VTK48" s="3"/>
      <c r="VTL48" s="3"/>
      <c r="VTM48" s="3"/>
      <c r="VTN48" s="3"/>
      <c r="VTO48" s="3"/>
      <c r="VTP48" s="3"/>
      <c r="VTQ48" s="3"/>
      <c r="VTR48" s="3"/>
      <c r="VTS48" s="3"/>
      <c r="VTT48" s="3"/>
      <c r="VTU48" s="3"/>
      <c r="VTV48" s="3"/>
      <c r="VTW48" s="3"/>
      <c r="VTX48" s="3"/>
      <c r="VTY48" s="3"/>
      <c r="VTZ48" s="3"/>
      <c r="VUA48" s="3"/>
      <c r="VUB48" s="3"/>
      <c r="VUC48" s="3"/>
      <c r="VUD48" s="3"/>
      <c r="VUE48" s="3"/>
      <c r="VUF48" s="3"/>
      <c r="VUG48" s="3"/>
      <c r="VUH48" s="3"/>
      <c r="VUI48" s="3"/>
      <c r="VUJ48" s="3"/>
      <c r="VUK48" s="3"/>
      <c r="VUL48" s="3"/>
      <c r="VUM48" s="3"/>
      <c r="VUN48" s="3"/>
      <c r="VUO48" s="3"/>
      <c r="VUP48" s="3"/>
      <c r="VUQ48" s="3"/>
      <c r="VUR48" s="3"/>
      <c r="VUS48" s="3"/>
      <c r="VUT48" s="3"/>
      <c r="VUU48" s="3"/>
      <c r="VUV48" s="3"/>
      <c r="VUW48" s="3"/>
      <c r="VUX48" s="3"/>
      <c r="VUY48" s="3"/>
      <c r="VUZ48" s="3"/>
      <c r="VVA48" s="3"/>
      <c r="VVB48" s="3"/>
      <c r="VVC48" s="3"/>
      <c r="VVD48" s="3"/>
      <c r="VVE48" s="3"/>
      <c r="VVF48" s="3"/>
      <c r="VVG48" s="3"/>
      <c r="VVH48" s="3"/>
      <c r="VVI48" s="3"/>
      <c r="VVJ48" s="3"/>
      <c r="VVK48" s="3"/>
      <c r="VVL48" s="3"/>
      <c r="VVM48" s="3"/>
      <c r="VVN48" s="3"/>
      <c r="VVO48" s="3"/>
      <c r="VVP48" s="3"/>
      <c r="VVQ48" s="3"/>
      <c r="VVR48" s="3"/>
      <c r="VVS48" s="3"/>
      <c r="VVT48" s="3"/>
      <c r="VVU48" s="3"/>
      <c r="VVV48" s="3"/>
      <c r="VVW48" s="3"/>
      <c r="VVX48" s="3"/>
      <c r="VVY48" s="3"/>
      <c r="VVZ48" s="3"/>
      <c r="VWA48" s="3"/>
      <c r="VWB48" s="3"/>
      <c r="VWC48" s="3"/>
      <c r="VWD48" s="3"/>
      <c r="VWE48" s="3"/>
      <c r="VWF48" s="3"/>
      <c r="VWG48" s="3"/>
      <c r="VWH48" s="3"/>
      <c r="VWI48" s="3"/>
      <c r="VWJ48" s="3"/>
      <c r="VWK48" s="3"/>
      <c r="VWL48" s="3"/>
      <c r="VWM48" s="3"/>
      <c r="VWN48" s="3"/>
      <c r="VWO48" s="3"/>
      <c r="VWP48" s="3"/>
      <c r="VWQ48" s="3"/>
      <c r="VWR48" s="3"/>
      <c r="VWS48" s="3"/>
      <c r="VWT48" s="3"/>
      <c r="VWU48" s="3"/>
      <c r="VWV48" s="3"/>
      <c r="VWW48" s="3"/>
      <c r="VWX48" s="3"/>
      <c r="VWY48" s="3"/>
      <c r="VWZ48" s="3"/>
      <c r="VXA48" s="3"/>
      <c r="VXB48" s="3"/>
      <c r="VXC48" s="3"/>
      <c r="VXD48" s="3"/>
      <c r="VXE48" s="3"/>
      <c r="VXF48" s="3"/>
      <c r="VXG48" s="3"/>
      <c r="VXH48" s="3"/>
      <c r="VXI48" s="3"/>
      <c r="VXJ48" s="3"/>
      <c r="VXK48" s="3"/>
      <c r="VXL48" s="3"/>
      <c r="VXM48" s="3"/>
      <c r="VXN48" s="3"/>
      <c r="VXO48" s="3"/>
      <c r="VXP48" s="3"/>
      <c r="VXQ48" s="3"/>
      <c r="VXR48" s="3"/>
      <c r="VXS48" s="3"/>
      <c r="VXT48" s="3"/>
      <c r="VXU48" s="3"/>
      <c r="VXV48" s="3"/>
      <c r="VXW48" s="3"/>
      <c r="VXX48" s="3"/>
      <c r="VXY48" s="3"/>
      <c r="VXZ48" s="3"/>
      <c r="VYA48" s="3"/>
      <c r="VYB48" s="3"/>
      <c r="VYC48" s="3"/>
      <c r="VYD48" s="3"/>
      <c r="VYE48" s="3"/>
      <c r="VYF48" s="3"/>
      <c r="VYG48" s="3"/>
      <c r="VYH48" s="3"/>
      <c r="VYI48" s="3"/>
      <c r="VYJ48" s="3"/>
      <c r="VYK48" s="3"/>
      <c r="VYL48" s="3"/>
      <c r="VYM48" s="3"/>
      <c r="VYN48" s="3"/>
      <c r="VYO48" s="3"/>
      <c r="VYP48" s="3"/>
      <c r="VYQ48" s="3"/>
      <c r="VYR48" s="3"/>
      <c r="VYS48" s="3"/>
      <c r="VYT48" s="3"/>
      <c r="VYU48" s="3"/>
      <c r="VYV48" s="3"/>
      <c r="VYW48" s="3"/>
      <c r="VYX48" s="3"/>
      <c r="VYY48" s="3"/>
      <c r="VYZ48" s="3"/>
      <c r="VZA48" s="3"/>
      <c r="VZB48" s="3"/>
      <c r="VZC48" s="3"/>
      <c r="VZD48" s="3"/>
      <c r="VZE48" s="3"/>
      <c r="VZF48" s="3"/>
      <c r="VZG48" s="3"/>
      <c r="VZH48" s="3"/>
      <c r="VZI48" s="3"/>
      <c r="VZJ48" s="3"/>
      <c r="VZK48" s="3"/>
      <c r="VZL48" s="3"/>
      <c r="VZM48" s="3"/>
      <c r="VZN48" s="3"/>
      <c r="VZO48" s="3"/>
      <c r="VZP48" s="3"/>
      <c r="VZQ48" s="3"/>
      <c r="VZR48" s="3"/>
      <c r="VZS48" s="3"/>
      <c r="VZT48" s="3"/>
      <c r="VZU48" s="3"/>
      <c r="VZV48" s="3"/>
      <c r="VZW48" s="3"/>
      <c r="VZX48" s="3"/>
      <c r="VZY48" s="3"/>
      <c r="VZZ48" s="3"/>
      <c r="WAA48" s="3"/>
      <c r="WAB48" s="3"/>
      <c r="WAC48" s="3"/>
      <c r="WAD48" s="3"/>
      <c r="WAE48" s="3"/>
      <c r="WAF48" s="3"/>
      <c r="WAG48" s="3"/>
      <c r="WAH48" s="3"/>
      <c r="WAI48" s="3"/>
      <c r="WAJ48" s="3"/>
      <c r="WAK48" s="3"/>
      <c r="WAL48" s="3"/>
      <c r="WAM48" s="3"/>
      <c r="WAN48" s="3"/>
      <c r="WAO48" s="3"/>
      <c r="WAP48" s="3"/>
      <c r="WAQ48" s="3"/>
      <c r="WAR48" s="3"/>
      <c r="WAS48" s="3"/>
      <c r="WAT48" s="3"/>
      <c r="WAU48" s="3"/>
      <c r="WAV48" s="3"/>
      <c r="WAW48" s="3"/>
      <c r="WAX48" s="3"/>
      <c r="WAY48" s="3"/>
      <c r="WAZ48" s="3"/>
      <c r="WBA48" s="3"/>
      <c r="WBB48" s="3"/>
      <c r="WBC48" s="3"/>
      <c r="WBD48" s="3"/>
      <c r="WBE48" s="3"/>
      <c r="WBF48" s="3"/>
      <c r="WBG48" s="3"/>
      <c r="WBH48" s="3"/>
      <c r="WBI48" s="3"/>
      <c r="WBJ48" s="3"/>
      <c r="WBK48" s="3"/>
      <c r="WBL48" s="3"/>
      <c r="WBM48" s="3"/>
      <c r="WBN48" s="3"/>
      <c r="WBO48" s="3"/>
      <c r="WBP48" s="3"/>
      <c r="WBQ48" s="3"/>
      <c r="WBR48" s="3"/>
      <c r="WBS48" s="3"/>
      <c r="WBT48" s="3"/>
      <c r="WBU48" s="3"/>
      <c r="WBV48" s="3"/>
      <c r="WBW48" s="3"/>
      <c r="WBX48" s="3"/>
      <c r="WBY48" s="3"/>
      <c r="WBZ48" s="3"/>
      <c r="WCA48" s="3"/>
      <c r="WCB48" s="3"/>
      <c r="WCC48" s="3"/>
      <c r="WCD48" s="3"/>
      <c r="WCE48" s="3"/>
      <c r="WCF48" s="3"/>
      <c r="WCG48" s="3"/>
      <c r="WCH48" s="3"/>
      <c r="WCI48" s="3"/>
      <c r="WCJ48" s="3"/>
      <c r="WCK48" s="3"/>
      <c r="WCL48" s="3"/>
      <c r="WCM48" s="3"/>
      <c r="WCN48" s="3"/>
      <c r="WCO48" s="3"/>
      <c r="WCP48" s="3"/>
      <c r="WCQ48" s="3"/>
      <c r="WCR48" s="3"/>
      <c r="WCS48" s="3"/>
      <c r="WCT48" s="3"/>
      <c r="WCU48" s="3"/>
      <c r="WCV48" s="3"/>
      <c r="WCW48" s="3"/>
      <c r="WCX48" s="3"/>
      <c r="WCY48" s="3"/>
      <c r="WCZ48" s="3"/>
      <c r="WDA48" s="3"/>
      <c r="WDB48" s="3"/>
      <c r="WDC48" s="3"/>
      <c r="WDD48" s="3"/>
      <c r="WDE48" s="3"/>
      <c r="WDF48" s="3"/>
      <c r="WDG48" s="3"/>
      <c r="WDH48" s="3"/>
      <c r="WDI48" s="3"/>
      <c r="WDJ48" s="3"/>
      <c r="WDK48" s="3"/>
      <c r="WDL48" s="3"/>
      <c r="WDM48" s="3"/>
      <c r="WDN48" s="3"/>
      <c r="WDO48" s="3"/>
      <c r="WDP48" s="3"/>
      <c r="WDQ48" s="3"/>
      <c r="WDR48" s="3"/>
      <c r="WDS48" s="3"/>
      <c r="WDT48" s="3"/>
      <c r="WDU48" s="3"/>
      <c r="WDV48" s="3"/>
      <c r="WDW48" s="3"/>
      <c r="WDX48" s="3"/>
      <c r="WDY48" s="3"/>
      <c r="WDZ48" s="3"/>
      <c r="WEA48" s="3"/>
      <c r="WEB48" s="3"/>
      <c r="WEC48" s="3"/>
      <c r="WED48" s="3"/>
      <c r="WEE48" s="3"/>
      <c r="WEF48" s="3"/>
      <c r="WEG48" s="3"/>
      <c r="WEH48" s="3"/>
      <c r="WEI48" s="3"/>
      <c r="WEJ48" s="3"/>
      <c r="WEK48" s="3"/>
      <c r="WEL48" s="3"/>
      <c r="WEM48" s="3"/>
      <c r="WEN48" s="3"/>
      <c r="WEO48" s="3"/>
      <c r="WEP48" s="3"/>
      <c r="WEQ48" s="3"/>
      <c r="WER48" s="3"/>
      <c r="WES48" s="3"/>
      <c r="WET48" s="3"/>
      <c r="WEU48" s="3"/>
      <c r="WEV48" s="3"/>
      <c r="WEW48" s="3"/>
      <c r="WEX48" s="3"/>
      <c r="WEY48" s="3"/>
      <c r="WEZ48" s="3"/>
      <c r="WFA48" s="3"/>
      <c r="WFB48" s="3"/>
      <c r="WFC48" s="3"/>
      <c r="WFD48" s="3"/>
      <c r="WFE48" s="3"/>
      <c r="WFF48" s="3"/>
      <c r="WFG48" s="3"/>
      <c r="WFH48" s="3"/>
      <c r="WFI48" s="3"/>
      <c r="WFJ48" s="3"/>
      <c r="WFK48" s="3"/>
      <c r="WFL48" s="3"/>
      <c r="WFM48" s="3"/>
      <c r="WFN48" s="3"/>
      <c r="WFO48" s="3"/>
      <c r="WFP48" s="3"/>
      <c r="WFQ48" s="3"/>
      <c r="WFR48" s="3"/>
      <c r="WFS48" s="3"/>
      <c r="WFT48" s="3"/>
      <c r="WFU48" s="3"/>
      <c r="WFV48" s="3"/>
      <c r="WFW48" s="3"/>
      <c r="WFX48" s="3"/>
      <c r="WFY48" s="3"/>
      <c r="WFZ48" s="3"/>
      <c r="WGA48" s="3"/>
      <c r="WGB48" s="3"/>
      <c r="WGC48" s="3"/>
      <c r="WGD48" s="3"/>
      <c r="WGE48" s="3"/>
      <c r="WGF48" s="3"/>
      <c r="WGG48" s="3"/>
      <c r="WGH48" s="3"/>
      <c r="WGI48" s="3"/>
      <c r="WGJ48" s="3"/>
      <c r="WGK48" s="3"/>
      <c r="WGL48" s="3"/>
      <c r="WGM48" s="3"/>
      <c r="WGN48" s="3"/>
      <c r="WGO48" s="3"/>
      <c r="WGP48" s="3"/>
      <c r="WGQ48" s="3"/>
      <c r="WGR48" s="3"/>
      <c r="WGS48" s="3"/>
      <c r="WGT48" s="3"/>
      <c r="WGU48" s="3"/>
      <c r="WGV48" s="3"/>
      <c r="WGW48" s="3"/>
      <c r="WGX48" s="3"/>
      <c r="WGY48" s="3"/>
      <c r="WGZ48" s="3"/>
      <c r="WHA48" s="3"/>
      <c r="WHB48" s="3"/>
      <c r="WHC48" s="3"/>
      <c r="WHD48" s="3"/>
      <c r="WHE48" s="3"/>
      <c r="WHF48" s="3"/>
      <c r="WHG48" s="3"/>
      <c r="WHH48" s="3"/>
      <c r="WHI48" s="3"/>
      <c r="WHJ48" s="3"/>
      <c r="WHK48" s="3"/>
      <c r="WHL48" s="3"/>
      <c r="WHM48" s="3"/>
      <c r="WHN48" s="3"/>
      <c r="WHO48" s="3"/>
      <c r="WHP48" s="3"/>
      <c r="WHQ48" s="3"/>
      <c r="WHR48" s="3"/>
      <c r="WHS48" s="3"/>
      <c r="WHT48" s="3"/>
      <c r="WHU48" s="3"/>
      <c r="WHV48" s="3"/>
      <c r="WHW48" s="3"/>
      <c r="WHX48" s="3"/>
      <c r="WHY48" s="3"/>
      <c r="WHZ48" s="3"/>
      <c r="WIA48" s="3"/>
      <c r="WIB48" s="3"/>
      <c r="WIC48" s="3"/>
      <c r="WID48" s="3"/>
      <c r="WIE48" s="3"/>
      <c r="WIF48" s="3"/>
      <c r="WIG48" s="3"/>
      <c r="WIH48" s="3"/>
      <c r="WII48" s="3"/>
      <c r="WIJ48" s="3"/>
      <c r="WIK48" s="3"/>
      <c r="WIL48" s="3"/>
      <c r="WIM48" s="3"/>
      <c r="WIN48" s="3"/>
      <c r="WIO48" s="3"/>
      <c r="WIP48" s="3"/>
      <c r="WIQ48" s="3"/>
      <c r="WIR48" s="3"/>
      <c r="WIS48" s="3"/>
      <c r="WIT48" s="3"/>
      <c r="WIU48" s="3"/>
      <c r="WIV48" s="3"/>
      <c r="WIW48" s="3"/>
      <c r="WIX48" s="3"/>
      <c r="WIY48" s="3"/>
      <c r="WIZ48" s="3"/>
      <c r="WJA48" s="3"/>
      <c r="WJB48" s="3"/>
      <c r="WJC48" s="3"/>
      <c r="WJD48" s="3"/>
      <c r="WJE48" s="3"/>
      <c r="WJF48" s="3"/>
      <c r="WJG48" s="3"/>
      <c r="WJH48" s="3"/>
      <c r="WJI48" s="3"/>
      <c r="WJJ48" s="3"/>
      <c r="WJK48" s="3"/>
      <c r="WJL48" s="3"/>
      <c r="WJM48" s="3"/>
      <c r="WJN48" s="3"/>
      <c r="WJO48" s="3"/>
      <c r="WJP48" s="3"/>
      <c r="WJQ48" s="3"/>
      <c r="WJR48" s="3"/>
      <c r="WJS48" s="3"/>
      <c r="WJT48" s="3"/>
      <c r="WJU48" s="3"/>
      <c r="WJV48" s="3"/>
      <c r="WJW48" s="3"/>
      <c r="WJX48" s="3"/>
      <c r="WJY48" s="3"/>
      <c r="WJZ48" s="3"/>
      <c r="WKA48" s="3"/>
      <c r="WKB48" s="3"/>
      <c r="WKC48" s="3"/>
      <c r="WKD48" s="3"/>
      <c r="WKE48" s="3"/>
      <c r="WKF48" s="3"/>
      <c r="WKG48" s="3"/>
      <c r="WKH48" s="3"/>
      <c r="WKI48" s="3"/>
      <c r="WKJ48" s="3"/>
      <c r="WKK48" s="3"/>
      <c r="WKL48" s="3"/>
      <c r="WKM48" s="3"/>
      <c r="WKN48" s="3"/>
      <c r="WKO48" s="3"/>
      <c r="WKP48" s="3"/>
      <c r="WKQ48" s="3"/>
      <c r="WKR48" s="3"/>
      <c r="WKS48" s="3"/>
      <c r="WKT48" s="3"/>
      <c r="WKU48" s="3"/>
      <c r="WKV48" s="3"/>
      <c r="WKW48" s="3"/>
      <c r="WKX48" s="3"/>
      <c r="WKY48" s="3"/>
      <c r="WKZ48" s="3"/>
      <c r="WLA48" s="3"/>
      <c r="WLB48" s="3"/>
      <c r="WLC48" s="3"/>
      <c r="WLD48" s="3"/>
      <c r="WLE48" s="3"/>
      <c r="WLF48" s="3"/>
      <c r="WLG48" s="3"/>
      <c r="WLH48" s="3"/>
      <c r="WLI48" s="3"/>
      <c r="WLJ48" s="3"/>
      <c r="WLK48" s="3"/>
      <c r="WLL48" s="3"/>
      <c r="WLM48" s="3"/>
      <c r="WLN48" s="3"/>
      <c r="WLO48" s="3"/>
      <c r="WLP48" s="3"/>
      <c r="WLQ48" s="3"/>
      <c r="WLR48" s="3"/>
      <c r="WLS48" s="3"/>
      <c r="WLT48" s="3"/>
      <c r="WLU48" s="3"/>
      <c r="WLV48" s="3"/>
      <c r="WLW48" s="3"/>
      <c r="WLX48" s="3"/>
      <c r="WLY48" s="3"/>
      <c r="WLZ48" s="3"/>
      <c r="WMA48" s="3"/>
      <c r="WMB48" s="3"/>
      <c r="WMC48" s="3"/>
      <c r="WMD48" s="3"/>
      <c r="WME48" s="3"/>
      <c r="WMF48" s="3"/>
      <c r="WMG48" s="3"/>
      <c r="WMH48" s="3"/>
      <c r="WMI48" s="3"/>
      <c r="WMJ48" s="3"/>
      <c r="WMK48" s="3"/>
      <c r="WML48" s="3"/>
      <c r="WMM48" s="3"/>
      <c r="WMN48" s="3"/>
      <c r="WMO48" s="3"/>
      <c r="WMP48" s="3"/>
      <c r="WMQ48" s="3"/>
      <c r="WMR48" s="3"/>
      <c r="WMS48" s="3"/>
      <c r="WMT48" s="3"/>
      <c r="WMU48" s="3"/>
      <c r="WMV48" s="3"/>
      <c r="WMW48" s="3"/>
      <c r="WMX48" s="3"/>
      <c r="WMY48" s="3"/>
      <c r="WMZ48" s="3"/>
      <c r="WNA48" s="3"/>
      <c r="WNB48" s="3"/>
      <c r="WNC48" s="3"/>
      <c r="WND48" s="3"/>
      <c r="WNE48" s="3"/>
      <c r="WNF48" s="3"/>
      <c r="WNG48" s="3"/>
      <c r="WNH48" s="3"/>
      <c r="WNI48" s="3"/>
      <c r="WNJ48" s="3"/>
      <c r="WNK48" s="3"/>
      <c r="WNL48" s="3"/>
      <c r="WNM48" s="3"/>
      <c r="WNN48" s="3"/>
      <c r="WNO48" s="3"/>
      <c r="WNP48" s="3"/>
      <c r="WNQ48" s="3"/>
      <c r="WNR48" s="3"/>
      <c r="WNS48" s="3"/>
      <c r="WNT48" s="3"/>
      <c r="WNU48" s="3"/>
      <c r="WNV48" s="3"/>
      <c r="WNW48" s="3"/>
      <c r="WNX48" s="3"/>
      <c r="WNY48" s="3"/>
      <c r="WNZ48" s="3"/>
      <c r="WOA48" s="3"/>
      <c r="WOB48" s="3"/>
      <c r="WOC48" s="3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3"/>
      <c r="WRH48" s="3"/>
      <c r="WRI48" s="3"/>
      <c r="WRJ48" s="3"/>
      <c r="WRK48" s="3"/>
      <c r="WRL48" s="3"/>
      <c r="WRM48" s="3"/>
      <c r="WRN48" s="3"/>
      <c r="WRO48" s="3"/>
      <c r="WRP48" s="3"/>
      <c r="WRQ48" s="3"/>
      <c r="WRR48" s="3"/>
      <c r="WRS48" s="3"/>
      <c r="WRT48" s="3"/>
      <c r="WRU48" s="3"/>
      <c r="WRV48" s="3"/>
      <c r="WRW48" s="3"/>
      <c r="WRX48" s="3"/>
      <c r="WRY48" s="3"/>
      <c r="WRZ48" s="3"/>
      <c r="WSA48" s="3"/>
      <c r="WSB48" s="3"/>
      <c r="WSC48" s="3"/>
      <c r="WSD48" s="3"/>
      <c r="WSE48" s="3"/>
      <c r="WSF48" s="3"/>
      <c r="WSG48" s="3"/>
      <c r="WSH48" s="3"/>
      <c r="WSI48" s="3"/>
      <c r="WSJ48" s="3"/>
      <c r="WSK48" s="3"/>
      <c r="WSL48" s="3"/>
      <c r="WSM48" s="3"/>
      <c r="WSN48" s="3"/>
      <c r="WSO48" s="3"/>
      <c r="WSP48" s="3"/>
      <c r="WSQ48" s="3"/>
      <c r="WSR48" s="3"/>
      <c r="WSS48" s="3"/>
      <c r="WST48" s="3"/>
      <c r="WSU48" s="3"/>
      <c r="WSV48" s="3"/>
      <c r="WSW48" s="3"/>
      <c r="WSX48" s="3"/>
      <c r="WSY48" s="3"/>
      <c r="WSZ48" s="3"/>
      <c r="WTA48" s="3"/>
      <c r="WTB48" s="3"/>
      <c r="WTC48" s="3"/>
      <c r="WTD48" s="3"/>
      <c r="WTE48" s="3"/>
      <c r="WTF48" s="3"/>
      <c r="WTG48" s="3"/>
      <c r="WTH48" s="3"/>
      <c r="WTI48" s="3"/>
      <c r="WTJ48" s="3"/>
      <c r="WTK48" s="3"/>
      <c r="WTL48" s="3"/>
      <c r="WTM48" s="3"/>
      <c r="WTN48" s="3"/>
      <c r="WTO48" s="3"/>
      <c r="WTP48" s="3"/>
      <c r="WTQ48" s="3"/>
      <c r="WTR48" s="3"/>
      <c r="WTS48" s="3"/>
      <c r="WTT48" s="3"/>
      <c r="WTU48" s="3"/>
      <c r="WTV48" s="3"/>
      <c r="WTW48" s="3"/>
      <c r="WTX48" s="3"/>
      <c r="WTY48" s="3"/>
      <c r="WTZ48" s="3"/>
      <c r="WUA48" s="3"/>
      <c r="WUB48" s="3"/>
      <c r="WUC48" s="3"/>
      <c r="WUD48" s="3"/>
      <c r="WUE48" s="3"/>
      <c r="WUF48" s="3"/>
      <c r="WUG48" s="3"/>
      <c r="WUH48" s="3"/>
      <c r="WUI48" s="3"/>
      <c r="WUJ48" s="3"/>
      <c r="WUK48" s="3"/>
      <c r="WUL48" s="3"/>
      <c r="WUM48" s="3"/>
      <c r="WUN48" s="3"/>
      <c r="WUO48" s="3"/>
      <c r="WUP48" s="3"/>
      <c r="WUQ48" s="3"/>
      <c r="WUR48" s="3"/>
      <c r="WUS48" s="3"/>
      <c r="WUT48" s="3"/>
      <c r="WUU48" s="3"/>
      <c r="WUV48" s="3"/>
      <c r="WUW48" s="3"/>
      <c r="WUX48" s="3"/>
      <c r="WUY48" s="3"/>
      <c r="WUZ48" s="3"/>
      <c r="WVA48" s="3"/>
      <c r="WVB48" s="3"/>
      <c r="WVC48" s="3"/>
      <c r="WVD48" s="3"/>
      <c r="WVE48" s="3"/>
      <c r="WVF48" s="3"/>
      <c r="WVG48" s="3"/>
      <c r="WVH48" s="3"/>
      <c r="WVI48" s="3"/>
      <c r="WVJ48" s="3"/>
      <c r="WVK48" s="3"/>
      <c r="WVL48" s="3"/>
      <c r="WVM48" s="3"/>
      <c r="WVN48" s="3"/>
      <c r="WVO48" s="3"/>
      <c r="WVP48" s="3"/>
      <c r="WVQ48" s="3"/>
      <c r="WVR48" s="3"/>
      <c r="WVS48" s="3"/>
      <c r="WVT48" s="3"/>
      <c r="WVU48" s="3"/>
      <c r="WVV48" s="3"/>
      <c r="WVW48" s="3"/>
      <c r="WVX48" s="3"/>
      <c r="WVY48" s="3"/>
      <c r="WVZ48" s="3"/>
      <c r="WWA48" s="3"/>
      <c r="WWB48" s="3"/>
      <c r="WWC48" s="3"/>
      <c r="WWD48" s="3"/>
      <c r="WWE48" s="3"/>
      <c r="WWF48" s="3"/>
      <c r="WWG48" s="3"/>
      <c r="WWH48" s="3"/>
      <c r="WWI48" s="3"/>
      <c r="WWJ48" s="3"/>
      <c r="WWK48" s="3"/>
      <c r="WWL48" s="3"/>
      <c r="WWM48" s="3"/>
      <c r="WWN48" s="3"/>
      <c r="WWO48" s="3"/>
      <c r="WWP48" s="3"/>
      <c r="WWQ48" s="3"/>
      <c r="WWR48" s="3"/>
      <c r="WWS48" s="3"/>
      <c r="WWT48" s="3"/>
      <c r="WWU48" s="3"/>
      <c r="WWV48" s="3"/>
      <c r="WWW48" s="3"/>
      <c r="WWX48" s="3"/>
      <c r="WWY48" s="3"/>
      <c r="WWZ48" s="3"/>
      <c r="WXA48" s="3"/>
      <c r="WXB48" s="3"/>
      <c r="WXC48" s="3"/>
      <c r="WXD48" s="3"/>
      <c r="WXE48" s="3"/>
      <c r="WXF48" s="3"/>
      <c r="WXG48" s="3"/>
      <c r="WXH48" s="3"/>
      <c r="WXI48" s="3"/>
      <c r="WXJ48" s="3"/>
      <c r="WXK48" s="3"/>
      <c r="WXL48" s="3"/>
      <c r="WXM48" s="3"/>
      <c r="WXN48" s="3"/>
      <c r="WXO48" s="3"/>
      <c r="WXP48" s="3"/>
      <c r="WXQ48" s="3"/>
      <c r="WXR48" s="3"/>
      <c r="WXS48" s="3"/>
      <c r="WXT48" s="3"/>
      <c r="WXU48" s="3"/>
      <c r="WXV48" s="3"/>
      <c r="WXW48" s="3"/>
      <c r="WXX48" s="3"/>
      <c r="WXY48" s="3"/>
      <c r="WXZ48" s="3"/>
      <c r="WYA48" s="3"/>
      <c r="WYB48" s="3"/>
      <c r="WYC48" s="3"/>
      <c r="WYD48" s="3"/>
      <c r="WYE48" s="3"/>
      <c r="WYF48" s="3"/>
      <c r="WYG48" s="3"/>
      <c r="WYH48" s="3"/>
      <c r="WYI48" s="3"/>
      <c r="WYJ48" s="3"/>
      <c r="WYK48" s="3"/>
      <c r="WYL48" s="3"/>
      <c r="WYM48" s="3"/>
      <c r="WYN48" s="3"/>
      <c r="WYO48" s="3"/>
      <c r="WYP48" s="3"/>
      <c r="WYQ48" s="3"/>
      <c r="WYR48" s="3"/>
      <c r="WYS48" s="3"/>
      <c r="WYT48" s="3"/>
      <c r="WYU48" s="3"/>
      <c r="WYV48" s="3"/>
      <c r="WYW48" s="3"/>
      <c r="WYX48" s="3"/>
      <c r="WYY48" s="3"/>
      <c r="WYZ48" s="3"/>
      <c r="WZA48" s="3"/>
      <c r="WZB48" s="3"/>
      <c r="WZC48" s="3"/>
      <c r="WZD48" s="3"/>
      <c r="WZE48" s="3"/>
      <c r="WZF48" s="3"/>
      <c r="WZG48" s="3"/>
      <c r="WZH48" s="3"/>
      <c r="WZI48" s="3"/>
      <c r="WZJ48" s="3"/>
      <c r="WZK48" s="3"/>
      <c r="WZL48" s="3"/>
      <c r="WZM48" s="3"/>
      <c r="WZN48" s="3"/>
      <c r="WZO48" s="3"/>
      <c r="WZP48" s="3"/>
      <c r="WZQ48" s="3"/>
      <c r="WZR48" s="3"/>
      <c r="WZS48" s="3"/>
      <c r="WZT48" s="3"/>
      <c r="WZU48" s="3"/>
      <c r="WZV48" s="3"/>
      <c r="WZW48" s="3"/>
      <c r="WZX48" s="3"/>
      <c r="WZY48" s="3"/>
      <c r="WZZ48" s="3"/>
      <c r="XAA48" s="3"/>
      <c r="XAB48" s="3"/>
      <c r="XAC48" s="3"/>
      <c r="XAD48" s="3"/>
      <c r="XAE48" s="3"/>
      <c r="XAF48" s="3"/>
      <c r="XAG48" s="3"/>
      <c r="XAH48" s="3"/>
      <c r="XAI48" s="3"/>
      <c r="XAJ48" s="3"/>
      <c r="XAK48" s="3"/>
      <c r="XAL48" s="3"/>
      <c r="XAM48" s="3"/>
      <c r="XAN48" s="3"/>
      <c r="XAO48" s="3"/>
      <c r="XAP48" s="3"/>
      <c r="XAQ48" s="3"/>
      <c r="XAR48" s="3"/>
      <c r="XAS48" s="3"/>
      <c r="XAT48" s="3"/>
      <c r="XAU48" s="3"/>
      <c r="XAV48" s="3"/>
      <c r="XAW48" s="3"/>
      <c r="XAX48" s="3"/>
      <c r="XAY48" s="3"/>
      <c r="XAZ48" s="3"/>
      <c r="XBA48" s="3"/>
      <c r="XBB48" s="3"/>
      <c r="XBC48" s="3"/>
      <c r="XBD48" s="3"/>
      <c r="XBE48" s="3"/>
      <c r="XBF48" s="3"/>
      <c r="XBG48" s="3"/>
      <c r="XBH48" s="3"/>
      <c r="XBI48" s="3"/>
      <c r="XBJ48" s="3"/>
      <c r="XBK48" s="3"/>
      <c r="XBL48" s="3"/>
      <c r="XBM48" s="3"/>
      <c r="XBN48" s="3"/>
      <c r="XBO48" s="3"/>
      <c r="XBP48" s="3"/>
      <c r="XBQ48" s="3"/>
      <c r="XBR48" s="3"/>
      <c r="XBS48" s="3"/>
      <c r="XBT48" s="3"/>
      <c r="XBU48" s="3"/>
      <c r="XBV48" s="3"/>
      <c r="XBW48" s="3"/>
      <c r="XBX48" s="3"/>
      <c r="XBY48" s="3"/>
      <c r="XBZ48" s="3"/>
      <c r="XCA48" s="3"/>
      <c r="XCB48" s="3"/>
      <c r="XCC48" s="3"/>
      <c r="XCD48" s="3"/>
      <c r="XCE48" s="3"/>
      <c r="XCF48" s="3"/>
      <c r="XCG48" s="3"/>
      <c r="XCH48" s="3"/>
      <c r="XCI48" s="3"/>
      <c r="XCJ48" s="3"/>
      <c r="XCK48" s="3"/>
      <c r="XCL48" s="3"/>
      <c r="XCM48" s="3"/>
      <c r="XCN48" s="3"/>
      <c r="XCO48" s="3"/>
      <c r="XCP48" s="3"/>
      <c r="XCQ48" s="3"/>
      <c r="XCR48" s="3"/>
      <c r="XCS48" s="3"/>
      <c r="XCT48" s="3"/>
      <c r="XCU48" s="3"/>
      <c r="XCV48" s="3"/>
      <c r="XCW48" s="3"/>
      <c r="XCX48" s="3"/>
      <c r="XCY48" s="3"/>
      <c r="XCZ48" s="3"/>
      <c r="XDA48" s="3"/>
      <c r="XDB48" s="3"/>
      <c r="XDC48" s="3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  <c r="XDP48" s="3"/>
      <c r="XDQ48" s="3"/>
      <c r="XDR48" s="3"/>
      <c r="XDS48" s="3"/>
      <c r="XDT48" s="3"/>
      <c r="XDU48" s="3"/>
      <c r="XDV48" s="3"/>
      <c r="XDW48" s="3"/>
      <c r="XDX48" s="3"/>
      <c r="XDY48" s="3"/>
      <c r="XDZ48" s="3"/>
      <c r="XEA48" s="3"/>
      <c r="XEB48" s="3"/>
      <c r="XEC48" s="3"/>
      <c r="XED48" s="3"/>
      <c r="XEE48" s="3"/>
      <c r="XEF48" s="3"/>
      <c r="XEG48" s="3"/>
      <c r="XEH48" s="3"/>
      <c r="XEI48" s="3"/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  <c r="XEV48" s="3"/>
      <c r="XEW48" s="3"/>
      <c r="XEX48" s="3"/>
      <c r="XEY48" s="3"/>
      <c r="XEZ48" s="3"/>
      <c r="XFA48" s="3"/>
      <c r="XFB48" s="3"/>
      <c r="XFC48" s="3"/>
    </row>
    <row r="49" spans="1:14" ht="15">
      <c r="A49" s="2"/>
      <c r="B49" s="25" t="s">
        <v>451</v>
      </c>
      <c r="C49" s="26">
        <f t="shared" si="14"/>
        <v>1</v>
      </c>
      <c r="D49" s="28">
        <f t="shared" si="15"/>
        <v>3.5416666666666666E-2</v>
      </c>
      <c r="E49" s="28">
        <f t="shared" si="16"/>
        <v>3.5416666666666666E-2</v>
      </c>
      <c r="F49" s="27">
        <f t="shared" si="17"/>
        <v>10.26</v>
      </c>
      <c r="G49" s="27">
        <f t="shared" si="18"/>
        <v>10.26</v>
      </c>
      <c r="H49" s="59"/>
      <c r="I49" s="82"/>
      <c r="J49" s="59"/>
      <c r="K49" s="3"/>
      <c r="L49" s="38"/>
      <c r="M49" s="28"/>
      <c r="N49" s="25"/>
    </row>
    <row r="50" spans="1:14" ht="7" customHeight="1">
      <c r="A50" s="2"/>
      <c r="B50" s="8"/>
      <c r="C50" s="10"/>
      <c r="D50" s="8"/>
      <c r="E50" s="15"/>
      <c r="F50" s="15"/>
      <c r="G50" s="27">
        <f>IF(F50="",0,AVERAGEIF(site,B50,distance))</f>
        <v>0</v>
      </c>
      <c r="H50" s="15"/>
      <c r="I50" s="15"/>
      <c r="J50" s="15"/>
      <c r="K50" s="3"/>
      <c r="L50" s="2"/>
    </row>
    <row r="51" spans="1:14" ht="14" customHeight="1">
      <c r="B51" s="21" t="str">
        <f>IF(SUM(C52:C62)=K2,"","erreur")</f>
        <v/>
      </c>
      <c r="E51" s="15"/>
      <c r="F51" s="15"/>
      <c r="G51" s="15"/>
      <c r="H51" s="15"/>
      <c r="I51" s="15"/>
      <c r="J51" s="15"/>
    </row>
    <row r="52" spans="1:14" ht="15" customHeight="1">
      <c r="A52" s="39" t="s">
        <v>340</v>
      </c>
      <c r="B52" s="9" t="s">
        <v>43</v>
      </c>
      <c r="C52" s="12">
        <f t="shared" ref="C52:C62" si="19">COUNTIF(voile,B52)</f>
        <v>264</v>
      </c>
      <c r="D52" s="28">
        <f t="shared" ref="D52:D62" si="20">SUMIF(voile,B52,duree)/60/24</f>
        <v>5.334027777777778</v>
      </c>
      <c r="E52" s="43">
        <f t="shared" ref="E52:E62" si="21">D52/C52</f>
        <v>2.0204650673400673E-2</v>
      </c>
      <c r="F52" s="27">
        <f t="shared" ref="F52:F60" si="22">SUMIF(voile,B52,distance)</f>
        <v>700.3599999999999</v>
      </c>
      <c r="G52" s="27">
        <f t="shared" ref="G52:G60" si="23">IF(F52=0,0,AVERAGEIF(voile,B52,distance))</f>
        <v>10.61151515151515</v>
      </c>
      <c r="H52" s="45"/>
      <c r="I52" s="45"/>
      <c r="J52" s="45"/>
    </row>
    <row r="53" spans="1:14" ht="14" customHeight="1">
      <c r="A53" s="42"/>
      <c r="B53" s="85" t="s">
        <v>408</v>
      </c>
      <c r="C53" s="86">
        <f t="shared" si="19"/>
        <v>85</v>
      </c>
      <c r="D53" s="87">
        <f t="shared" si="20"/>
        <v>2.8652777777777776</v>
      </c>
      <c r="E53" s="88">
        <f t="shared" si="21"/>
        <v>3.3709150326797381E-2</v>
      </c>
      <c r="F53" s="89">
        <f t="shared" si="22"/>
        <v>983.88000000000011</v>
      </c>
      <c r="G53" s="89">
        <f t="shared" si="23"/>
        <v>11.712857142857144</v>
      </c>
      <c r="H53" s="45"/>
      <c r="I53" s="45"/>
      <c r="J53" s="45"/>
    </row>
    <row r="54" spans="1:14" ht="14" customHeight="1">
      <c r="A54" s="42"/>
      <c r="B54" s="9" t="s">
        <v>346</v>
      </c>
      <c r="C54" s="44">
        <f t="shared" si="19"/>
        <v>9</v>
      </c>
      <c r="D54" s="28">
        <f t="shared" si="20"/>
        <v>0.36180555555555555</v>
      </c>
      <c r="E54" s="43">
        <f t="shared" si="21"/>
        <v>4.0200617283950614E-2</v>
      </c>
      <c r="F54" s="27">
        <f t="shared" si="22"/>
        <v>131.99</v>
      </c>
      <c r="G54" s="27">
        <f t="shared" si="23"/>
        <v>14.665555555555557</v>
      </c>
      <c r="H54" s="45"/>
      <c r="I54" s="45"/>
      <c r="J54" s="45"/>
    </row>
    <row r="55" spans="1:14">
      <c r="A55" s="42"/>
      <c r="B55" s="9" t="s">
        <v>405</v>
      </c>
      <c r="C55" s="12">
        <f t="shared" si="19"/>
        <v>2</v>
      </c>
      <c r="D55" s="28">
        <f t="shared" si="20"/>
        <v>5.486111111111111E-2</v>
      </c>
      <c r="E55" s="43">
        <f t="shared" si="21"/>
        <v>2.7430555555555555E-2</v>
      </c>
      <c r="F55" s="27">
        <f t="shared" si="22"/>
        <v>15.6</v>
      </c>
      <c r="G55" s="27">
        <f t="shared" si="23"/>
        <v>15.6</v>
      </c>
      <c r="H55" s="45"/>
      <c r="I55" s="45"/>
      <c r="J55" s="45"/>
    </row>
    <row r="56" spans="1:14" ht="14" customHeight="1">
      <c r="A56" s="11"/>
      <c r="B56" s="9" t="s">
        <v>341</v>
      </c>
      <c r="C56" s="12">
        <f t="shared" si="19"/>
        <v>2</v>
      </c>
      <c r="D56" s="28">
        <f t="shared" si="20"/>
        <v>2.0833333333333332E-2</v>
      </c>
      <c r="E56" s="43">
        <f t="shared" si="21"/>
        <v>1.0416666666666666E-2</v>
      </c>
      <c r="F56" s="27">
        <f t="shared" si="22"/>
        <v>0</v>
      </c>
      <c r="G56" s="27">
        <f t="shared" si="23"/>
        <v>0</v>
      </c>
      <c r="H56" s="15"/>
      <c r="I56" s="15"/>
      <c r="J56" s="15"/>
      <c r="L56" s="9"/>
    </row>
    <row r="57" spans="1:14" ht="14" customHeight="1">
      <c r="A57" s="11"/>
      <c r="B57" s="9" t="s">
        <v>342</v>
      </c>
      <c r="C57" s="12">
        <f t="shared" si="19"/>
        <v>2</v>
      </c>
      <c r="D57" s="28">
        <f t="shared" si="20"/>
        <v>7.6388888888888886E-3</v>
      </c>
      <c r="E57" s="43">
        <f t="shared" si="21"/>
        <v>3.8194444444444443E-3</v>
      </c>
      <c r="F57" s="27">
        <f t="shared" si="22"/>
        <v>5.0199999999999996</v>
      </c>
      <c r="G57" s="27">
        <f t="shared" si="23"/>
        <v>5.0199999999999996</v>
      </c>
      <c r="H57" s="15"/>
      <c r="I57" s="15"/>
      <c r="J57" s="15"/>
    </row>
    <row r="58" spans="1:14" ht="14" customHeight="1">
      <c r="A58" s="11"/>
      <c r="B58" s="9" t="s">
        <v>448</v>
      </c>
      <c r="C58" s="12">
        <f t="shared" si="19"/>
        <v>1</v>
      </c>
      <c r="D58" s="28">
        <f t="shared" si="20"/>
        <v>6.9444444444444441E-3</v>
      </c>
      <c r="E58" s="43">
        <f t="shared" si="21"/>
        <v>6.9444444444444441E-3</v>
      </c>
      <c r="F58" s="27">
        <f t="shared" si="22"/>
        <v>3.32</v>
      </c>
      <c r="G58" s="27">
        <f t="shared" si="23"/>
        <v>3.32</v>
      </c>
      <c r="H58" s="15"/>
      <c r="I58" s="15"/>
      <c r="J58" s="15"/>
    </row>
    <row r="59" spans="1:14">
      <c r="A59" s="11"/>
      <c r="B59" s="9" t="s">
        <v>428</v>
      </c>
      <c r="C59" s="12">
        <f t="shared" si="19"/>
        <v>1</v>
      </c>
      <c r="D59" s="28">
        <f t="shared" si="20"/>
        <v>4.5138888888888888E-2</v>
      </c>
      <c r="E59" s="43">
        <f t="shared" si="21"/>
        <v>4.5138888888888888E-2</v>
      </c>
      <c r="F59" s="27">
        <f t="shared" si="22"/>
        <v>14.21</v>
      </c>
      <c r="G59" s="27">
        <f t="shared" si="23"/>
        <v>14.21</v>
      </c>
      <c r="H59" s="15"/>
      <c r="I59" s="15"/>
      <c r="J59" s="15"/>
    </row>
    <row r="60" spans="1:14">
      <c r="A60" s="11"/>
      <c r="B60" s="9" t="s">
        <v>343</v>
      </c>
      <c r="C60" s="12">
        <f t="shared" si="19"/>
        <v>1</v>
      </c>
      <c r="D60" s="28">
        <f t="shared" si="20"/>
        <v>6.9444444444444441E-3</v>
      </c>
      <c r="E60" s="43">
        <f t="shared" si="21"/>
        <v>6.9444444444444441E-3</v>
      </c>
      <c r="F60" s="27">
        <f t="shared" si="22"/>
        <v>0</v>
      </c>
      <c r="G60" s="27">
        <f t="shared" si="23"/>
        <v>0</v>
      </c>
      <c r="H60" s="15"/>
      <c r="I60" s="15"/>
      <c r="J60" s="15"/>
    </row>
    <row r="61" spans="1:14">
      <c r="A61" s="11"/>
      <c r="B61" s="9" t="s">
        <v>534</v>
      </c>
      <c r="C61" s="12">
        <f t="shared" si="19"/>
        <v>1</v>
      </c>
      <c r="D61" s="28">
        <f t="shared" si="20"/>
        <v>8.3333333333333332E-3</v>
      </c>
      <c r="E61" s="43">
        <f t="shared" si="21"/>
        <v>8.3333333333333332E-3</v>
      </c>
      <c r="F61" s="27"/>
      <c r="G61" s="27"/>
      <c r="H61" s="15"/>
      <c r="I61" s="15"/>
      <c r="J61" s="15"/>
    </row>
    <row r="62" spans="1:14">
      <c r="A62" s="8"/>
      <c r="B62" s="9" t="s">
        <v>397</v>
      </c>
      <c r="C62" s="12">
        <f t="shared" si="19"/>
        <v>1</v>
      </c>
      <c r="D62" s="28">
        <f t="shared" si="20"/>
        <v>6.9444444444444441E-3</v>
      </c>
      <c r="E62" s="43">
        <f t="shared" si="21"/>
        <v>6.9444444444444441E-3</v>
      </c>
      <c r="F62" s="27">
        <f>SUMIF(voile,B62,distance)</f>
        <v>0</v>
      </c>
      <c r="G62" s="27">
        <f>IF(F62=0,0,AVERAGEIF(voile,B62,distance))</f>
        <v>0</v>
      </c>
      <c r="H62" s="15"/>
      <c r="I62" s="15"/>
      <c r="J62" s="15"/>
    </row>
    <row r="63" spans="1:14">
      <c r="A63" s="11"/>
      <c r="B63" s="9"/>
      <c r="D63" s="62"/>
      <c r="E63" s="15"/>
      <c r="F63" s="15"/>
      <c r="G63" s="15"/>
      <c r="H63" s="15"/>
      <c r="I63" s="15"/>
      <c r="J63" s="15"/>
    </row>
    <row r="64" spans="1:14" ht="15">
      <c r="A64" s="22" t="s">
        <v>386</v>
      </c>
      <c r="B64" s="9" t="s">
        <v>441</v>
      </c>
      <c r="C64" s="63">
        <f>MAX(duree)/60/24</f>
        <v>0.18819444444444444</v>
      </c>
      <c r="D64" s="28"/>
      <c r="E64" s="15"/>
      <c r="F64" s="15"/>
      <c r="G64" s="15"/>
      <c r="H64" s="15"/>
      <c r="I64" s="15"/>
      <c r="J64" s="15"/>
    </row>
    <row r="65" spans="1:10">
      <c r="A65" s="8"/>
      <c r="B65" s="9" t="s">
        <v>442</v>
      </c>
      <c r="C65" s="90">
        <f>MAX(distance)</f>
        <v>99.13</v>
      </c>
      <c r="D65" s="3"/>
      <c r="E65" s="15"/>
      <c r="F65" s="15"/>
      <c r="G65" s="15"/>
      <c r="H65" s="15"/>
      <c r="I65" s="15"/>
      <c r="J65" s="15"/>
    </row>
    <row r="66" spans="1:10">
      <c r="B66" s="9" t="s">
        <v>443</v>
      </c>
      <c r="C66" s="64">
        <f>MAX(gain)</f>
        <v>2005</v>
      </c>
      <c r="D66" s="3"/>
      <c r="E66" s="15"/>
      <c r="F66" s="15"/>
      <c r="G66" s="15"/>
      <c r="H66" s="15"/>
      <c r="I66" s="15"/>
      <c r="J66" s="15"/>
    </row>
    <row r="67" spans="1:10">
      <c r="B67" s="9" t="s">
        <v>380</v>
      </c>
      <c r="C67" s="64">
        <f>MAX(montee)</f>
        <v>1027</v>
      </c>
      <c r="D67" s="3"/>
      <c r="E67" s="15"/>
      <c r="F67" s="15"/>
      <c r="G67" s="15"/>
      <c r="H67" s="15"/>
      <c r="I67" s="15"/>
      <c r="J67" s="15"/>
    </row>
    <row r="68" spans="1:10" ht="5" customHeight="1">
      <c r="B68" s="9"/>
      <c r="C68" s="64"/>
      <c r="D68" s="3"/>
      <c r="E68" s="15"/>
      <c r="F68" s="15"/>
      <c r="G68" s="15"/>
      <c r="H68" s="15"/>
      <c r="I68" s="15"/>
      <c r="J68" s="15"/>
    </row>
    <row r="69" spans="1:10">
      <c r="B69" s="9" t="s">
        <v>384</v>
      </c>
      <c r="C69" s="71">
        <f>COUNTIF(distance,"&gt;"&amp;10)</f>
        <v>63</v>
      </c>
      <c r="D69" s="76">
        <f>C69/totalvol</f>
        <v>0.17073170731707318</v>
      </c>
      <c r="E69" s="15"/>
      <c r="F69" s="15"/>
      <c r="G69" s="15"/>
      <c r="H69" s="15"/>
      <c r="I69" s="15"/>
      <c r="J69" s="15"/>
    </row>
    <row r="70" spans="1:10">
      <c r="B70" s="9" t="s">
        <v>531</v>
      </c>
      <c r="C70" s="71">
        <f>COUNTIF(distance,"&gt;"&amp;25)</f>
        <v>14</v>
      </c>
      <c r="D70" s="76">
        <f>C70/totalvol</f>
        <v>3.7940379403794036E-2</v>
      </c>
      <c r="E70" s="15"/>
      <c r="F70" s="15"/>
      <c r="G70" s="15"/>
      <c r="H70" s="15"/>
      <c r="I70" s="15"/>
      <c r="J70" s="15"/>
    </row>
    <row r="71" spans="1:10">
      <c r="B71" s="9" t="s">
        <v>385</v>
      </c>
      <c r="C71" s="71">
        <f>COUNTIF(distance,"&gt;"&amp;50)</f>
        <v>3</v>
      </c>
      <c r="D71" s="76">
        <f>C71/totalvol</f>
        <v>8.130081300813009E-3</v>
      </c>
      <c r="E71" s="15"/>
      <c r="F71" s="15"/>
      <c r="G71" s="15"/>
      <c r="H71" s="15"/>
      <c r="I71" s="15"/>
      <c r="J71" s="15"/>
    </row>
    <row r="72" spans="1:10">
      <c r="B72" s="9" t="s">
        <v>537</v>
      </c>
      <c r="C72" s="71">
        <f>COUNTIF(distance,"&gt;"&amp;100)</f>
        <v>0</v>
      </c>
      <c r="D72" s="76">
        <f>C72/totalvol</f>
        <v>0</v>
      </c>
      <c r="E72" s="15"/>
      <c r="F72" s="15"/>
      <c r="G72" s="15"/>
      <c r="H72" s="15"/>
      <c r="I72" s="15"/>
      <c r="J72" s="15"/>
    </row>
    <row r="73" spans="1:10" ht="5" customHeight="1">
      <c r="B73" s="9"/>
      <c r="C73" s="71"/>
      <c r="D73" s="76"/>
      <c r="E73" s="15"/>
      <c r="F73" s="15"/>
      <c r="G73" s="15"/>
      <c r="H73" s="15"/>
      <c r="I73" s="15"/>
      <c r="J73" s="15"/>
    </row>
    <row r="74" spans="1:10">
      <c r="B74" s="9" t="s">
        <v>495</v>
      </c>
      <c r="C74" s="71">
        <f>COUNTIF(duree,"&gt;"&amp;60)</f>
        <v>62</v>
      </c>
      <c r="D74" s="76">
        <f>C74/totalvol</f>
        <v>0.16802168021680217</v>
      </c>
      <c r="E74" s="15"/>
      <c r="F74" s="15"/>
      <c r="G74" s="15"/>
      <c r="H74" s="15"/>
      <c r="I74" s="15"/>
      <c r="J74" s="15"/>
    </row>
    <row r="75" spans="1:10">
      <c r="B75" s="9" t="s">
        <v>496</v>
      </c>
      <c r="C75" s="71">
        <f>COUNTIF(duree,"&gt;"&amp;120)</f>
        <v>18</v>
      </c>
      <c r="D75" s="76">
        <f>C75/totalvol</f>
        <v>4.878048780487805E-2</v>
      </c>
      <c r="E75" s="15"/>
      <c r="F75" s="15"/>
      <c r="G75" s="15"/>
      <c r="H75" s="15"/>
      <c r="I75" s="15"/>
      <c r="J75" s="15"/>
    </row>
    <row r="76" spans="1:10">
      <c r="B76" s="9" t="s">
        <v>497</v>
      </c>
      <c r="C76" s="71">
        <f>COUNTIF(duree,"&gt;"&amp;180)</f>
        <v>4</v>
      </c>
      <c r="D76" s="76">
        <f>C76/totalvol</f>
        <v>1.0840108401084011E-2</v>
      </c>
      <c r="E76" s="15"/>
      <c r="F76" s="15"/>
      <c r="G76" s="15"/>
      <c r="H76" s="15"/>
      <c r="I76" s="15"/>
      <c r="J76" s="15"/>
    </row>
    <row r="77" spans="1:10">
      <c r="B77" s="83" t="s">
        <v>538</v>
      </c>
      <c r="C77" s="71">
        <f>COUNTIF(duree,"&gt;"&amp;240)</f>
        <v>1</v>
      </c>
      <c r="D77" s="76">
        <f>C77/totalvol</f>
        <v>2.7100271002710027E-3</v>
      </c>
      <c r="E77" s="15"/>
      <c r="F77" s="15"/>
      <c r="G77" s="15"/>
      <c r="H77" s="15"/>
      <c r="I77" s="15"/>
      <c r="J77" s="15"/>
    </row>
    <row r="78" spans="1:10">
      <c r="E78" s="15"/>
      <c r="F78" s="15"/>
      <c r="G78" s="15"/>
      <c r="H78" s="15"/>
      <c r="I78" s="15"/>
      <c r="J78" s="15"/>
    </row>
    <row r="79" spans="1:10">
      <c r="E79" s="15"/>
      <c r="F79" s="15"/>
      <c r="G79" s="15"/>
      <c r="H79" s="15"/>
      <c r="I79" s="15"/>
      <c r="J79" s="15"/>
    </row>
    <row r="80" spans="1:10">
      <c r="E80" s="15"/>
      <c r="F80" s="15"/>
      <c r="G80" s="15"/>
      <c r="H80" s="15"/>
      <c r="I80" s="15"/>
      <c r="J80" s="15"/>
    </row>
    <row r="81" spans="5:10">
      <c r="E81" s="15"/>
      <c r="F81" s="15"/>
      <c r="G81" s="15"/>
      <c r="H81" s="15"/>
      <c r="I81" s="15"/>
      <c r="J81" s="15"/>
    </row>
    <row r="82" spans="5:10">
      <c r="E82" s="15"/>
      <c r="F82" s="15"/>
      <c r="G82" s="15"/>
      <c r="H82" s="15"/>
      <c r="I82" s="15"/>
      <c r="J82" s="15"/>
    </row>
    <row r="83" spans="5:10">
      <c r="E83" s="15"/>
      <c r="F83" s="15"/>
      <c r="G83" s="15"/>
      <c r="H83" s="15"/>
      <c r="I83" s="15"/>
      <c r="J83" s="15"/>
    </row>
    <row r="84" spans="5:10">
      <c r="E84" s="15"/>
      <c r="F84" s="15"/>
      <c r="G84" s="15"/>
      <c r="H84" s="15"/>
      <c r="I84" s="15"/>
      <c r="J84" s="15"/>
    </row>
    <row r="85" spans="5:10">
      <c r="E85" s="15"/>
      <c r="F85" s="15"/>
      <c r="G85" s="15"/>
      <c r="H85" s="15"/>
      <c r="I85" s="15"/>
      <c r="J85" s="15"/>
    </row>
    <row r="86" spans="5:10">
      <c r="E86" s="15"/>
      <c r="F86" s="15"/>
      <c r="G86" s="15"/>
      <c r="H86" s="15"/>
      <c r="I86" s="15"/>
      <c r="J86" s="15"/>
    </row>
    <row r="87" spans="5:10">
      <c r="E87" s="15"/>
      <c r="F87" s="15"/>
      <c r="G87" s="15"/>
      <c r="H87" s="15"/>
      <c r="I87" s="15"/>
      <c r="J87" s="15"/>
    </row>
    <row r="88" spans="5:10">
      <c r="E88" s="15"/>
      <c r="F88" s="15"/>
      <c r="G88" s="15"/>
      <c r="H88" s="15"/>
      <c r="I88" s="15"/>
      <c r="J88" s="15"/>
    </row>
    <row r="89" spans="5:10">
      <c r="E89" s="15"/>
      <c r="F89" s="15"/>
      <c r="G89" s="15"/>
      <c r="H89" s="15"/>
      <c r="I89" s="15"/>
      <c r="J89" s="15"/>
    </row>
    <row r="90" spans="5:10">
      <c r="E90" s="15"/>
      <c r="F90" s="15"/>
      <c r="G90" s="15"/>
      <c r="H90" s="15"/>
      <c r="I90" s="15"/>
      <c r="J90" s="15"/>
    </row>
    <row r="91" spans="5:10">
      <c r="E91" s="15"/>
      <c r="F91" s="15"/>
      <c r="G91" s="15"/>
      <c r="H91" s="15"/>
      <c r="I91" s="15"/>
      <c r="J91" s="15"/>
    </row>
    <row r="92" spans="5:10">
      <c r="E92" s="15"/>
      <c r="F92" s="15"/>
      <c r="G92" s="15"/>
      <c r="H92" s="15"/>
      <c r="I92" s="15"/>
      <c r="J92" s="15"/>
    </row>
    <row r="93" spans="5:10">
      <c r="E93" s="15"/>
      <c r="F93" s="15"/>
      <c r="G93" s="15"/>
      <c r="H93" s="15"/>
      <c r="I93" s="15"/>
      <c r="J93" s="15"/>
    </row>
    <row r="94" spans="5:10">
      <c r="E94" s="15"/>
      <c r="F94" s="15"/>
      <c r="G94" s="15"/>
      <c r="H94" s="15"/>
      <c r="I94" s="15"/>
      <c r="J94" s="15"/>
    </row>
    <row r="95" spans="5:10">
      <c r="E95" s="15"/>
      <c r="F95" s="15"/>
      <c r="G95" s="15"/>
      <c r="H95" s="15"/>
      <c r="I95" s="15"/>
      <c r="J95" s="15"/>
    </row>
    <row r="96" spans="5:10">
      <c r="E96" s="15"/>
      <c r="F96" s="15"/>
      <c r="G96" s="15"/>
      <c r="H96" s="15"/>
      <c r="I96" s="15"/>
      <c r="J96" s="15"/>
    </row>
    <row r="97" spans="5:10">
      <c r="E97" s="15"/>
      <c r="F97" s="15"/>
      <c r="G97" s="15"/>
      <c r="H97" s="15"/>
      <c r="I97" s="15"/>
      <c r="J97" s="15"/>
    </row>
    <row r="98" spans="5:10">
      <c r="E98" s="15"/>
      <c r="F98" s="15"/>
      <c r="G98" s="15"/>
      <c r="H98" s="15"/>
      <c r="I98" s="15"/>
      <c r="J98" s="15"/>
    </row>
    <row r="99" spans="5:10">
      <c r="E99" s="15"/>
      <c r="F99" s="15"/>
      <c r="G99" s="15"/>
      <c r="H99" s="15"/>
      <c r="I99" s="15"/>
      <c r="J99" s="15"/>
    </row>
    <row r="100" spans="5:10">
      <c r="E100" s="15"/>
      <c r="F100" s="15"/>
      <c r="G100" s="15"/>
      <c r="H100" s="15"/>
      <c r="I100" s="15"/>
      <c r="J100" s="15"/>
    </row>
    <row r="101" spans="5:10">
      <c r="E101" s="15"/>
      <c r="F101" s="15"/>
      <c r="G101" s="15"/>
      <c r="H101" s="15"/>
      <c r="I101" s="15"/>
      <c r="J101" s="15"/>
    </row>
    <row r="102" spans="5:10">
      <c r="E102" s="15"/>
      <c r="F102" s="15"/>
      <c r="G102" s="15"/>
      <c r="H102" s="15"/>
      <c r="I102" s="15"/>
      <c r="J102" s="15"/>
    </row>
  </sheetData>
  <sortState ref="A11:G61">
    <sortCondition ref="B21"/>
  </sortState>
  <phoneticPr fontId="5" type="noConversion"/>
  <conditionalFormatting sqref="D11:D49">
    <cfRule type="top10" dxfId="3" priority="75" rank="3"/>
  </conditionalFormatting>
  <conditionalFormatting sqref="E11:E49">
    <cfRule type="top10" dxfId="2" priority="77" rank="3"/>
  </conditionalFormatting>
  <conditionalFormatting sqref="F11:F47 F49">
    <cfRule type="top10" dxfId="1" priority="79" rank="3"/>
  </conditionalFormatting>
  <conditionalFormatting sqref="G11:G49">
    <cfRule type="top10" dxfId="0" priority="81" rank="3"/>
  </conditionalFormatting>
  <pageMargins left="0.75000000000000011" right="0.75000000000000011" top="1" bottom="1" header="0.5" footer="0.5"/>
  <pageSetup paperSize="9" orientation="portrait" horizontalDpi="4294967292" verticalDpi="4294967292"/>
  <headerFooter>
    <oddHeader>&amp;L&amp;"DINCond-Light,Normal"&amp;11Vincent Gentizon&amp;C&amp;"DINCond-Light,Normal"&amp;11Résumé carnet de vol_x000D_&amp;R&amp;"DINCond-Light,Normal"&amp;11&amp;D&amp;"-,Normal"&amp;12_x000D_</oddHeader>
  </headerFooter>
  <ignoredErrors>
    <ignoredError sqref="J2:J5 B2:G4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" workbookViewId="0">
      <selection activeCell="F26" sqref="F26"/>
    </sheetView>
  </sheetViews>
  <sheetFormatPr baseColWidth="10" defaultRowHeight="15" x14ac:dyDescent="0"/>
  <cols>
    <col min="1" max="2" width="10.83203125" style="65"/>
    <col min="3" max="3" width="16.6640625" style="65" customWidth="1"/>
    <col min="4" max="16384" width="10.83203125" style="65"/>
  </cols>
  <sheetData>
    <row r="1" spans="1:6" ht="16">
      <c r="A1" s="67" t="s">
        <v>395</v>
      </c>
      <c r="E1" s="69">
        <f>SUM(E3:E7)</f>
        <v>79.400000000000006</v>
      </c>
      <c r="F1" s="70">
        <f>SUM(E5:E7)</f>
        <v>11.399999999999999</v>
      </c>
    </row>
    <row r="2" spans="1:6" ht="4" customHeight="1">
      <c r="F2" s="68"/>
    </row>
    <row r="3" spans="1:6">
      <c r="A3" s="65" t="s">
        <v>387</v>
      </c>
      <c r="E3" s="65">
        <v>64</v>
      </c>
      <c r="F3" s="68"/>
    </row>
    <row r="4" spans="1:6">
      <c r="A4" s="65" t="s">
        <v>404</v>
      </c>
      <c r="E4" s="65">
        <v>4</v>
      </c>
      <c r="F4" s="68"/>
    </row>
    <row r="5" spans="1:6">
      <c r="A5" s="65" t="s">
        <v>388</v>
      </c>
      <c r="B5" s="65" t="s">
        <v>411</v>
      </c>
      <c r="C5" s="66" t="s">
        <v>412</v>
      </c>
      <c r="D5" s="65" t="s">
        <v>390</v>
      </c>
      <c r="E5" s="65">
        <v>4.5</v>
      </c>
      <c r="F5" s="68"/>
    </row>
    <row r="6" spans="1:6">
      <c r="A6" s="65" t="s">
        <v>391</v>
      </c>
      <c r="B6" s="65" t="s">
        <v>414</v>
      </c>
      <c r="C6" s="65" t="s">
        <v>413</v>
      </c>
      <c r="D6" s="65" t="s">
        <v>396</v>
      </c>
      <c r="E6" s="65">
        <v>5.2</v>
      </c>
      <c r="F6" s="68"/>
    </row>
    <row r="7" spans="1:6">
      <c r="A7" s="65" t="s">
        <v>392</v>
      </c>
      <c r="B7" s="65" t="s">
        <v>389</v>
      </c>
      <c r="C7" s="65" t="s">
        <v>393</v>
      </c>
      <c r="D7" s="65" t="s">
        <v>394</v>
      </c>
      <c r="E7" s="65">
        <v>1.7</v>
      </c>
      <c r="F7" s="68"/>
    </row>
    <row r="8" spans="1:6">
      <c r="F8" s="68"/>
    </row>
    <row r="9" spans="1:6">
      <c r="E9" s="77">
        <f>SUM(E3:E7)</f>
        <v>79.400000000000006</v>
      </c>
    </row>
    <row r="11" spans="1:6" ht="4" customHeight="1"/>
    <row r="19" ht="4" customHeight="1"/>
    <row r="28" ht="4" customHeigh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carnet</vt:lpstr>
      <vt:lpstr>analyse</vt:lpstr>
      <vt:lpstr>PTV</vt:lpstr>
    </vt:vector>
  </TitlesOfParts>
  <Company>EIA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Gentizon</dc:creator>
  <cp:lastModifiedBy>Vincent Gentizon</cp:lastModifiedBy>
  <cp:lastPrinted>2014-04-27T09:09:06Z</cp:lastPrinted>
  <dcterms:created xsi:type="dcterms:W3CDTF">2011-02-11T10:31:00Z</dcterms:created>
  <dcterms:modified xsi:type="dcterms:W3CDTF">2016-05-13T11:00:39Z</dcterms:modified>
</cp:coreProperties>
</file>