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" windowWidth="16608" windowHeight="9432"/>
  </bookViews>
  <sheets>
    <sheet name="Parcelles" sheetId="4" r:id="rId1"/>
    <sheet name="Adhérents" sheetId="1" r:id="rId2"/>
    <sheet name="Feuil2" sheetId="2" r:id="rId3"/>
    <sheet name="Feuil3" sheetId="3" r:id="rId4"/>
  </sheets>
  <definedNames>
    <definedName name="_xlnm._FilterDatabase" localSheetId="1" hidden="1">Adhérents!$A$1:$I$15</definedName>
    <definedName name="liste_adherents">Adhérents!$A$1:$I$15</definedName>
    <definedName name="liste_parcelles">Parcelles!$A$1:$J$33</definedName>
  </definedNames>
  <calcPr calcId="125725"/>
</workbook>
</file>

<file path=xl/calcChain.xml><?xml version="1.0" encoding="utf-8"?>
<calcChain xmlns="http://schemas.openxmlformats.org/spreadsheetml/2006/main">
  <c r="E21" i="4"/>
  <c r="E22"/>
  <c r="E23"/>
  <c r="E24"/>
  <c r="E25"/>
  <c r="E26"/>
  <c r="E27"/>
  <c r="E28"/>
  <c r="E29"/>
  <c r="E30"/>
  <c r="E31"/>
  <c r="E32"/>
  <c r="E33"/>
  <c r="E3"/>
  <c r="E4"/>
  <c r="E5"/>
  <c r="E6"/>
  <c r="E7"/>
  <c r="E8"/>
  <c r="E9"/>
  <c r="E10"/>
  <c r="E11"/>
  <c r="E12"/>
  <c r="E13"/>
  <c r="E14"/>
  <c r="E15"/>
  <c r="E16"/>
  <c r="E17"/>
  <c r="E18"/>
  <c r="E19"/>
  <c r="E20"/>
  <c r="E2"/>
  <c r="B2"/>
  <c r="B32"/>
  <c r="B33"/>
  <c r="B17"/>
  <c r="B18"/>
  <c r="B19"/>
  <c r="B20"/>
  <c r="B21"/>
  <c r="B22"/>
  <c r="B23"/>
  <c r="B24"/>
  <c r="B25"/>
  <c r="B26"/>
  <c r="B27"/>
  <c r="B28"/>
  <c r="B29"/>
  <c r="B30"/>
  <c r="B31"/>
  <c r="B3"/>
  <c r="B4"/>
  <c r="B5"/>
  <c r="B6"/>
  <c r="B7"/>
  <c r="B8"/>
  <c r="B9"/>
  <c r="B10"/>
  <c r="B11"/>
  <c r="B12"/>
  <c r="B13"/>
  <c r="B14"/>
  <c r="B15"/>
  <c r="B16"/>
  <c r="F3" l="1"/>
  <c r="F4"/>
  <c r="F5"/>
  <c r="F6"/>
  <c r="F7"/>
  <c r="F2"/>
</calcChain>
</file>

<file path=xl/sharedStrings.xml><?xml version="1.0" encoding="utf-8"?>
<sst xmlns="http://schemas.openxmlformats.org/spreadsheetml/2006/main" count="130" uniqueCount="96">
  <si>
    <t>Compte</t>
  </si>
  <si>
    <t>Titre</t>
  </si>
  <si>
    <t>Nom</t>
  </si>
  <si>
    <t>Adresse</t>
  </si>
  <si>
    <t>CP</t>
  </si>
  <si>
    <t>Ville</t>
  </si>
  <si>
    <t>M. et Mme</t>
  </si>
  <si>
    <t>PROPRIETAIRE</t>
  </si>
  <si>
    <t>19 RUE DE L'EGLISE</t>
  </si>
  <si>
    <t>B0048M</t>
  </si>
  <si>
    <t>M.</t>
  </si>
  <si>
    <t>15 RUE DE L'EGLISE</t>
  </si>
  <si>
    <t>B00032</t>
  </si>
  <si>
    <t>MME</t>
  </si>
  <si>
    <t>83 RUE SAINT DOMINIQUE</t>
  </si>
  <si>
    <t>B00039</t>
  </si>
  <si>
    <t>126 RUE GAMBETTA</t>
  </si>
  <si>
    <t>REIMS</t>
  </si>
  <si>
    <t>M00035</t>
  </si>
  <si>
    <t>NU PROPRIETAIRE</t>
  </si>
  <si>
    <t>2 RUE PRINCIPALE</t>
  </si>
  <si>
    <t>24 RUE RICHEBOUT</t>
  </si>
  <si>
    <t>B00041</t>
  </si>
  <si>
    <t>B00023</t>
  </si>
  <si>
    <t>Mme</t>
  </si>
  <si>
    <t>1 RUE DE L'EGLISE</t>
  </si>
  <si>
    <t>11 RUE DE L'EGLISE</t>
  </si>
  <si>
    <t>B00046</t>
  </si>
  <si>
    <t>3 B RUE D'ENFER</t>
  </si>
  <si>
    <t>C00033</t>
  </si>
  <si>
    <t>PROPRIETAIRE/INDIVISION</t>
  </si>
  <si>
    <t>VITRY LE FRANCOIS</t>
  </si>
  <si>
    <t>T0008</t>
  </si>
  <si>
    <t>B00052</t>
  </si>
  <si>
    <t>NU PROPRIETAIRE INDIVISION</t>
  </si>
  <si>
    <t>21 RUE DES TROIS TILLEU</t>
  </si>
  <si>
    <t>SAINT DIZIER</t>
  </si>
  <si>
    <t>Complément Adresse</t>
  </si>
  <si>
    <t>Groupe</t>
  </si>
  <si>
    <t>ZK 30 LE CHEMIN DES VIGNES</t>
  </si>
  <si>
    <t>ZA 6 LE COTE DES GRANDES NOUES</t>
  </si>
  <si>
    <t>ZD 29 Le Village SUD (partie)</t>
  </si>
  <si>
    <t>ZB 5 LES GRANDES NOUES</t>
  </si>
  <si>
    <t>ZK 31 LE CHEMIN DES VIGNES</t>
  </si>
  <si>
    <t>ZK 28 LE CHEMIN DES VIGNES</t>
  </si>
  <si>
    <t>ZK 24 LE CHEMIN DES VIGNES</t>
  </si>
  <si>
    <t>ZK 23 LE CHEMIN DES VIGNES</t>
  </si>
  <si>
    <t>ZK 20 LE CHEMIN DES VIGNES</t>
  </si>
  <si>
    <t>ZH 46 LE CHAMP BAVETTE</t>
  </si>
  <si>
    <t>ZH 23 LES JACQUINOTS</t>
  </si>
  <si>
    <t>ZC 23 LES VIGNES</t>
  </si>
  <si>
    <t>ZC 20 LES VIGNES</t>
  </si>
  <si>
    <t>ZH21 LES JACQUINOTS</t>
  </si>
  <si>
    <t>ZB10 LES 30 ARPENTS</t>
  </si>
  <si>
    <t>ZD 15 15 Rue de l'Eglise</t>
  </si>
  <si>
    <t>ZH 19 Les Jacquinots</t>
  </si>
  <si>
    <t>ZI4 Le Gros Terme</t>
  </si>
  <si>
    <t>ZI N°2 Le Gros Terme</t>
  </si>
  <si>
    <t>ZK 19 Le Chemin des Vignes</t>
  </si>
  <si>
    <t>ZC 11 Les Faussettes</t>
  </si>
  <si>
    <t>ZI 70 LES ORMES</t>
  </si>
  <si>
    <t>ZA 13 LA COTE DES NOUES COULEES</t>
  </si>
  <si>
    <t>ZI 34 L'ETANG</t>
  </si>
  <si>
    <t>ZH 20 LES JACQUINOTS</t>
  </si>
  <si>
    <t>ZK 12  LES EGLANTIERS</t>
  </si>
  <si>
    <t>ZK 11 LES EGLANTIERS</t>
  </si>
  <si>
    <t>ZH 22 LES JACQUINOTS</t>
  </si>
  <si>
    <t>ZE 2 15 RUE DE L'EGLISE (PARTIE)</t>
  </si>
  <si>
    <t>ZC 9 LES FAUSSETTES</t>
  </si>
  <si>
    <t>ZH 10 LA DOUTRE (EXTENTION MARGERI</t>
  </si>
  <si>
    <t>ZE 10 (partie)</t>
  </si>
  <si>
    <t>Adhérent</t>
  </si>
  <si>
    <t>Surface</t>
  </si>
  <si>
    <t>Total Surface</t>
  </si>
  <si>
    <t>N° Adhérent</t>
  </si>
  <si>
    <t>N° adhérent</t>
  </si>
  <si>
    <t>N° Compte</t>
  </si>
  <si>
    <t>DUPONT PIERRE</t>
  </si>
  <si>
    <t>DURANT ALAIN</t>
  </si>
  <si>
    <t>LEGRAND MARTINE</t>
  </si>
  <si>
    <t>PETIT LOUIS</t>
  </si>
  <si>
    <t>MARCHAND BERNARD</t>
  </si>
  <si>
    <t>NICAISE HUGO</t>
  </si>
  <si>
    <t>GIRAUD PAUL</t>
  </si>
  <si>
    <t>CHAUVIN JIMMY</t>
  </si>
  <si>
    <t>BRUNET BIANCA</t>
  </si>
  <si>
    <t xml:space="preserve">CAPE  PIERRETTE </t>
  </si>
  <si>
    <t xml:space="preserve">CHAMPION PASCAL </t>
  </si>
  <si>
    <t>CHAMPION  PASCAL ET ALINE</t>
  </si>
  <si>
    <t>CHAMPION  GIL BERT</t>
  </si>
  <si>
    <t>24 CHEMIN DU COTEAU</t>
  </si>
  <si>
    <t>CHALONS</t>
  </si>
  <si>
    <t>COOLUS</t>
  </si>
  <si>
    <t>EVRY</t>
  </si>
  <si>
    <t>DORMANS</t>
  </si>
  <si>
    <t>1251 LES AIGLES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</si>
</sst>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6" workbookViewId="0">
      <selection activeCell="C30" sqref="C30"/>
    </sheetView>
  </sheetViews>
  <sheetFormatPr baseColWidth="10" defaultRowHeight="14.4"/>
  <cols>
    <col min="1" max="1" width="14.5546875" customWidth="1"/>
    <col min="2" max="2" width="15.88671875" style="11" customWidth="1"/>
    <col min="3" max="3" width="36.109375" bestFit="1" customWidth="1"/>
    <col min="4" max="4" width="13" customWidth="1"/>
    <col min="5" max="5" width="43.109375" customWidth="1"/>
    <col min="6" max="6" width="16" customWidth="1"/>
    <col min="7" max="7" width="8.109375" bestFit="1" customWidth="1"/>
    <col min="8" max="8" width="20.33203125" bestFit="1" customWidth="1"/>
  </cols>
  <sheetData>
    <row r="1" spans="1:10">
      <c r="A1" s="1" t="s">
        <v>74</v>
      </c>
      <c r="B1" s="10" t="s">
        <v>76</v>
      </c>
      <c r="C1" s="1" t="s">
        <v>73</v>
      </c>
      <c r="D1" s="1" t="s">
        <v>72</v>
      </c>
      <c r="E1" s="12" t="s">
        <v>71</v>
      </c>
      <c r="F1" s="4" t="s">
        <v>38</v>
      </c>
      <c r="G1" s="5" t="s">
        <v>3</v>
      </c>
      <c r="H1" s="6" t="s">
        <v>37</v>
      </c>
      <c r="I1" s="7" t="s">
        <v>4</v>
      </c>
      <c r="J1" s="3" t="s">
        <v>5</v>
      </c>
    </row>
    <row r="2" spans="1:10">
      <c r="A2">
        <v>100</v>
      </c>
      <c r="B2" s="9">
        <f>IFERROR(INDEX(Adhérents!$A:$I,MATCH($A2,Adhérents!$B:$B,0),1),"")</f>
        <v>20</v>
      </c>
      <c r="C2" t="s">
        <v>70</v>
      </c>
      <c r="D2">
        <v>1.0578000000000001</v>
      </c>
      <c r="E2" s="13" t="str">
        <f>IFERROR(INDEX(Adhérents!$A:$I,MATCH($A2,Adhérents!$B:$B,0),4),"")</f>
        <v>DUPONT PIERRE</v>
      </c>
      <c r="F2" s="8" t="str">
        <f>VLOOKUP(A2,Parcelles!A1:I15,5)</f>
        <v>GIRAUD PAUL</v>
      </c>
    </row>
    <row r="3" spans="1:10">
      <c r="A3">
        <v>70</v>
      </c>
      <c r="B3" s="9" t="str">
        <f>IFERROR(INDEX(Adhérents!A:A,MATCH(A3,Adhérents!B:B,0)),"")</f>
        <v>B0048M</v>
      </c>
      <c r="C3" t="s">
        <v>69</v>
      </c>
      <c r="D3">
        <v>16.689</v>
      </c>
      <c r="E3" s="13" t="str">
        <f>IFERROR(INDEX(Adhérents!$A:$I,MATCH($A3,Adhérents!$B:$B,0),4),"")</f>
        <v>DURANT ALAIN</v>
      </c>
      <c r="F3" s="8" t="str">
        <f>VLOOKUP(A3,Parcelles!A2:I16,5)</f>
        <v>BRUNET BIANCA</v>
      </c>
    </row>
    <row r="4" spans="1:10">
      <c r="A4">
        <v>28</v>
      </c>
      <c r="B4" s="9" t="str">
        <f>IFERROR(INDEX(Adhérents!A:A,MATCH(A4,Adhérents!B:B,0)),"")</f>
        <v>B00032</v>
      </c>
      <c r="C4" t="s">
        <v>68</v>
      </c>
      <c r="D4">
        <v>5.6070000000000002</v>
      </c>
      <c r="E4" s="13" t="str">
        <f>IFERROR(INDEX(Adhérents!$A:$I,MATCH($A4,Adhérents!$B:$B,0),4),"")</f>
        <v>DURANT ALAIN</v>
      </c>
      <c r="F4" s="8" t="str">
        <f>VLOOKUP(A4,Parcelles!A3:I17,5)</f>
        <v>CHAUVIN JIMMY</v>
      </c>
    </row>
    <row r="5" spans="1:10">
      <c r="A5">
        <v>28</v>
      </c>
      <c r="B5" s="9" t="str">
        <f>IFERROR(INDEX(Adhérents!A:A,MATCH(A5,Adhérents!B:B,0)),"")</f>
        <v>B00032</v>
      </c>
      <c r="C5" t="s">
        <v>67</v>
      </c>
      <c r="D5">
        <v>1.2829999999999999</v>
      </c>
      <c r="E5" s="13" t="str">
        <f>IFERROR(INDEX(Adhérents!$A:$I,MATCH($A5,Adhérents!$B:$B,0),4),"")</f>
        <v>DURANT ALAIN</v>
      </c>
      <c r="F5" s="8" t="str">
        <f>VLOOKUP(A5,Parcelles!A4:I18,5)</f>
        <v>DURANT ALAIN</v>
      </c>
    </row>
    <row r="6" spans="1:10">
      <c r="A6">
        <v>28</v>
      </c>
      <c r="B6" s="9" t="str">
        <f>IFERROR(INDEX(Adhérents!A:A,MATCH(A6,Adhérents!B:B,0)),"")</f>
        <v>B00032</v>
      </c>
      <c r="C6" t="s">
        <v>66</v>
      </c>
      <c r="D6">
        <v>2.0699999999999998</v>
      </c>
      <c r="E6" s="13" t="str">
        <f>IFERROR(INDEX(Adhérents!$A:$I,MATCH($A6,Adhérents!$B:$B,0),4),"")</f>
        <v>DURANT ALAIN</v>
      </c>
      <c r="F6" s="8" t="str">
        <f>VLOOKUP(A6,Parcelles!A5:I19,5)</f>
        <v>DURANT ALAIN</v>
      </c>
    </row>
    <row r="7" spans="1:10">
      <c r="A7">
        <v>28</v>
      </c>
      <c r="B7" s="9" t="str">
        <f>IFERROR(INDEX(Adhérents!A:A,MATCH(A7,Adhérents!B:B,0)),"")</f>
        <v>B00032</v>
      </c>
      <c r="C7" t="s">
        <v>65</v>
      </c>
      <c r="D7">
        <v>3.0139999999999998</v>
      </c>
      <c r="E7" s="13" t="str">
        <f>IFERROR(INDEX(Adhérents!$A:$I,MATCH($A7,Adhérents!$B:$B,0),4),"")</f>
        <v>DURANT ALAIN</v>
      </c>
      <c r="F7" s="8" t="str">
        <f>VLOOKUP(A7,Parcelles!A6:I20,5)</f>
        <v>CHAUVIN JIMMY</v>
      </c>
    </row>
    <row r="8" spans="1:10">
      <c r="A8">
        <v>28</v>
      </c>
      <c r="B8" s="9" t="str">
        <f>IFERROR(INDEX(Adhérents!A:A,MATCH(A8,Adhérents!B:B,0)),"")</f>
        <v>B00032</v>
      </c>
      <c r="C8" t="s">
        <v>64</v>
      </c>
      <c r="D8">
        <v>7.7229999999999999</v>
      </c>
      <c r="E8" s="13" t="str">
        <f>IFERROR(INDEX(Adhérents!$A:$I,MATCH($A8,Adhérents!$B:$B,0),4),"")</f>
        <v>DURANT ALAIN</v>
      </c>
    </row>
    <row r="9" spans="1:10">
      <c r="A9">
        <v>13</v>
      </c>
      <c r="B9" s="9">
        <f>IFERROR(INDEX(Adhérents!A:A,MATCH(A9,Adhérents!B:B,0)),"")</f>
        <v>10</v>
      </c>
      <c r="C9" t="s">
        <v>63</v>
      </c>
      <c r="D9">
        <v>1.2589999999999999</v>
      </c>
      <c r="E9" s="13" t="str">
        <f>IFERROR(INDEX(Adhérents!$A:$I,MATCH($A9,Adhérents!$B:$B,0),4),"")</f>
        <v>LEGRAND MARTINE</v>
      </c>
    </row>
    <row r="10" spans="1:10">
      <c r="A10">
        <v>13</v>
      </c>
      <c r="B10" s="9">
        <f>IFERROR(INDEX(Adhérents!A:A,MATCH(A10,Adhérents!B:B,0)),"")</f>
        <v>10</v>
      </c>
      <c r="C10" t="s">
        <v>62</v>
      </c>
      <c r="D10">
        <v>0.748</v>
      </c>
      <c r="E10" s="13" t="str">
        <f>IFERROR(INDEX(Adhérents!$A:$I,MATCH($A10,Adhérents!$B:$B,0),4),"")</f>
        <v>LEGRAND MARTINE</v>
      </c>
    </row>
    <row r="11" spans="1:10">
      <c r="A11">
        <v>30</v>
      </c>
      <c r="B11" s="9" t="str">
        <f>IFERROR(INDEX(Adhérents!A:A,MATCH(A11,Adhérents!B:B,0)),"")</f>
        <v>B00039</v>
      </c>
      <c r="C11" t="s">
        <v>61</v>
      </c>
      <c r="D11">
        <v>7.94</v>
      </c>
      <c r="E11" s="13" t="str">
        <f>IFERROR(INDEX(Adhérents!$A:$I,MATCH($A11,Adhérents!$B:$B,0),4),"")</f>
        <v>PETIT LOUIS</v>
      </c>
    </row>
    <row r="12" spans="1:10">
      <c r="A12">
        <v>97</v>
      </c>
      <c r="B12" s="9" t="str">
        <f>IFERROR(INDEX(Adhérents!A:A,MATCH(A12,Adhérents!B:B,0)),"")</f>
        <v>M00035</v>
      </c>
      <c r="C12" t="s">
        <v>60</v>
      </c>
      <c r="D12">
        <v>0.61899999999999999</v>
      </c>
      <c r="E12" s="13" t="str">
        <f>IFERROR(INDEX(Adhérents!$A:$I,MATCH($A12,Adhérents!$B:$B,0),4),"")</f>
        <v>MARCHAND BERNARD</v>
      </c>
    </row>
    <row r="13" spans="1:10">
      <c r="A13">
        <v>25</v>
      </c>
      <c r="B13" s="9">
        <f>IFERROR(INDEX(Adhérents!A:A,MATCH(A13,Adhérents!B:B,0)),"")</f>
        <v>15</v>
      </c>
      <c r="C13" t="s">
        <v>59</v>
      </c>
      <c r="D13">
        <v>7.9669999999999996</v>
      </c>
      <c r="E13" s="13" t="str">
        <f>IFERROR(INDEX(Adhérents!$A:$I,MATCH($A13,Adhérents!$B:$B,0),4),"")</f>
        <v>NICAISE HUGO</v>
      </c>
    </row>
    <row r="14" spans="1:10">
      <c r="A14">
        <v>25</v>
      </c>
      <c r="B14" s="9">
        <f>IFERROR(INDEX(Adhérents!A:A,MATCH(A14,Adhérents!B:B,0)),"")</f>
        <v>15</v>
      </c>
      <c r="C14" t="s">
        <v>58</v>
      </c>
      <c r="D14">
        <v>9.0060000000000002</v>
      </c>
      <c r="E14" s="13" t="str">
        <f>IFERROR(INDEX(Adhérents!$A:$I,MATCH($A14,Adhérents!$B:$B,0),4),"")</f>
        <v>NICAISE HUGO</v>
      </c>
    </row>
    <row r="15" spans="1:10">
      <c r="A15">
        <v>5</v>
      </c>
      <c r="B15" s="9" t="str">
        <f>IFERROR(INDEX(Adhérents!A:A,MATCH(A15,Adhérents!B:B,0)),"")</f>
        <v>B00041</v>
      </c>
      <c r="C15" t="s">
        <v>57</v>
      </c>
      <c r="D15">
        <v>2.4249999999999998</v>
      </c>
      <c r="E15" s="13" t="str">
        <f>IFERROR(INDEX(Adhérents!$A:$I,MATCH($A15,Adhérents!$B:$B,0),4),"")</f>
        <v>GIRAUD PAUL</v>
      </c>
    </row>
    <row r="16" spans="1:10">
      <c r="A16">
        <v>6</v>
      </c>
      <c r="B16" s="9" t="str">
        <f>IFERROR(INDEX(Adhérents!A:A,MATCH(A16,Adhérents!B:B,0)),"")</f>
        <v>B00023</v>
      </c>
      <c r="C16" t="s">
        <v>56</v>
      </c>
      <c r="D16">
        <v>10.994999999999999</v>
      </c>
      <c r="E16" s="13" t="str">
        <f>IFERROR(INDEX(Adhérents!$A:$I,MATCH($A16,Adhérents!$B:$B,0),4),"")</f>
        <v>BRUNET BIANCA</v>
      </c>
    </row>
    <row r="17" spans="1:5">
      <c r="A17">
        <v>7</v>
      </c>
      <c r="B17" s="9">
        <f>IFERROR(INDEX(Adhérents!A:A,MATCH(A17,Adhérents!B:B,0)),"")</f>
        <v>53</v>
      </c>
      <c r="C17" t="s">
        <v>55</v>
      </c>
      <c r="D17">
        <v>1.228</v>
      </c>
      <c r="E17" s="13" t="str">
        <f>IFERROR(INDEX(Adhérents!$A:$I,MATCH($A17,Adhérents!$B:$B,0),4),"")</f>
        <v>CHAUVIN JIMMY</v>
      </c>
    </row>
    <row r="18" spans="1:5">
      <c r="A18">
        <v>7</v>
      </c>
      <c r="B18" s="9">
        <f>IFERROR(INDEX(Adhérents!A:A,MATCH(A18,Adhérents!B:B,0)),"")</f>
        <v>53</v>
      </c>
      <c r="C18" t="s">
        <v>54</v>
      </c>
      <c r="D18">
        <v>3.2214</v>
      </c>
      <c r="E18" s="13" t="str">
        <f>IFERROR(INDEX(Adhérents!$A:$I,MATCH($A18,Adhérents!$B:$B,0),4),"")</f>
        <v>CHAUVIN JIMMY</v>
      </c>
    </row>
    <row r="19" spans="1:5">
      <c r="A19">
        <v>45</v>
      </c>
      <c r="B19" s="9" t="str">
        <f>IFERROR(INDEX(Adhérents!A:A,MATCH(A19,Adhérents!B:B,0)),"")</f>
        <v>B00046</v>
      </c>
      <c r="C19" t="s">
        <v>53</v>
      </c>
      <c r="D19">
        <v>8.6630000000000003</v>
      </c>
      <c r="E19" s="13" t="str">
        <f>IFERROR(INDEX(Adhérents!$A:$I,MATCH($A19,Adhérents!$B:$B,0),4),"")</f>
        <v xml:space="preserve">CAPE  PIERRETTE </v>
      </c>
    </row>
    <row r="20" spans="1:5">
      <c r="A20">
        <v>45</v>
      </c>
      <c r="B20" s="9" t="str">
        <f>IFERROR(INDEX(Adhérents!A:A,MATCH(A20,Adhérents!B:B,0)),"")</f>
        <v>B00046</v>
      </c>
      <c r="C20" t="s">
        <v>52</v>
      </c>
      <c r="D20">
        <v>2.5569999999999999</v>
      </c>
      <c r="E20" s="13" t="str">
        <f>IFERROR(INDEX(Adhérents!$A:$I,MATCH($A20,Adhérents!$B:$B,0),4),"")</f>
        <v xml:space="preserve">CAPE  PIERRETTE </v>
      </c>
    </row>
    <row r="21" spans="1:5">
      <c r="A21">
        <v>9</v>
      </c>
      <c r="B21" s="9" t="str">
        <f>IFERROR(INDEX(Adhérents!A:A,MATCH(A21,Adhérents!B:B,0)),"")</f>
        <v>C00033</v>
      </c>
      <c r="C21" t="s">
        <v>51</v>
      </c>
      <c r="D21">
        <v>6.15</v>
      </c>
      <c r="E21" s="13" t="str">
        <f>IFERROR(INDEX(Adhérents!$A:$I,MATCH($A21,Adhérents!$B:$B,0),4),"")</f>
        <v>CHAMPION  PASCAL ET ALINE</v>
      </c>
    </row>
    <row r="22" spans="1:5">
      <c r="A22">
        <v>9</v>
      </c>
      <c r="B22" s="9" t="str">
        <f>IFERROR(INDEX(Adhérents!A:A,MATCH(A22,Adhérents!B:B,0)),"")</f>
        <v>C00033</v>
      </c>
      <c r="C22" t="s">
        <v>50</v>
      </c>
      <c r="D22">
        <v>3.08</v>
      </c>
      <c r="E22" s="13" t="str">
        <f>IFERROR(INDEX(Adhérents!$A:$I,MATCH($A22,Adhérents!$B:$B,0),4),"")</f>
        <v>CHAMPION  PASCAL ET ALINE</v>
      </c>
    </row>
    <row r="23" spans="1:5">
      <c r="A23">
        <v>9</v>
      </c>
      <c r="B23" s="9" t="str">
        <f>IFERROR(INDEX(Adhérents!A:A,MATCH(A23,Adhérents!B:B,0)),"")</f>
        <v>C00033</v>
      </c>
      <c r="C23" t="s">
        <v>49</v>
      </c>
      <c r="D23">
        <v>3.7120000000000002</v>
      </c>
      <c r="E23" s="13" t="str">
        <f>IFERROR(INDEX(Adhérents!$A:$I,MATCH($A23,Adhérents!$B:$B,0),4),"")</f>
        <v>CHAMPION  PASCAL ET ALINE</v>
      </c>
    </row>
    <row r="24" spans="1:5">
      <c r="A24">
        <v>9</v>
      </c>
      <c r="B24" s="9" t="str">
        <f>IFERROR(INDEX(Adhérents!A:A,MATCH(A24,Adhérents!B:B,0)),"")</f>
        <v>C00033</v>
      </c>
      <c r="C24" t="s">
        <v>48</v>
      </c>
      <c r="D24">
        <v>2.0099999999999998</v>
      </c>
      <c r="E24" s="13" t="str">
        <f>IFERROR(INDEX(Adhérents!$A:$I,MATCH($A24,Adhérents!$B:$B,0),4),"")</f>
        <v>CHAMPION  PASCAL ET ALINE</v>
      </c>
    </row>
    <row r="25" spans="1:5">
      <c r="A25">
        <v>9</v>
      </c>
      <c r="B25" s="9" t="str">
        <f>IFERROR(INDEX(Adhérents!A:A,MATCH(A25,Adhérents!B:B,0)),"")</f>
        <v>C00033</v>
      </c>
      <c r="C25" t="s">
        <v>47</v>
      </c>
      <c r="D25">
        <v>2.4089999999999998</v>
      </c>
      <c r="E25" s="13" t="str">
        <f>IFERROR(INDEX(Adhérents!$A:$I,MATCH($A25,Adhérents!$B:$B,0),4),"")</f>
        <v>CHAMPION  PASCAL ET ALINE</v>
      </c>
    </row>
    <row r="26" spans="1:5">
      <c r="A26">
        <v>9</v>
      </c>
      <c r="B26" s="9" t="str">
        <f>IFERROR(INDEX(Adhérents!A:A,MATCH(A26,Adhérents!B:B,0)),"")</f>
        <v>C00033</v>
      </c>
      <c r="C26" t="s">
        <v>46</v>
      </c>
      <c r="D26">
        <v>6.7279999999999998</v>
      </c>
      <c r="E26" s="13" t="str">
        <f>IFERROR(INDEX(Adhérents!$A:$I,MATCH($A26,Adhérents!$B:$B,0),4),"")</f>
        <v>CHAMPION  PASCAL ET ALINE</v>
      </c>
    </row>
    <row r="27" spans="1:5">
      <c r="A27">
        <v>9</v>
      </c>
      <c r="B27" s="9" t="str">
        <f>IFERROR(INDEX(Adhérents!A:A,MATCH(A27,Adhérents!B:B,0)),"")</f>
        <v>C00033</v>
      </c>
      <c r="C27" t="s">
        <v>45</v>
      </c>
      <c r="D27">
        <v>2.758</v>
      </c>
      <c r="E27" s="13" t="str">
        <f>IFERROR(INDEX(Adhérents!$A:$I,MATCH($A27,Adhérents!$B:$B,0),4),"")</f>
        <v>CHAMPION  PASCAL ET ALINE</v>
      </c>
    </row>
    <row r="28" spans="1:5">
      <c r="A28">
        <v>9</v>
      </c>
      <c r="B28" s="9" t="str">
        <f>IFERROR(INDEX(Adhérents!A:A,MATCH(A28,Adhérents!B:B,0)),"")</f>
        <v>C00033</v>
      </c>
      <c r="C28" t="s">
        <v>44</v>
      </c>
      <c r="D28">
        <v>0.86499999999999999</v>
      </c>
      <c r="E28" s="13" t="str">
        <f>IFERROR(INDEX(Adhérents!$A:$I,MATCH($A28,Adhérents!$B:$B,0),4),"")</f>
        <v>CHAMPION  PASCAL ET ALINE</v>
      </c>
    </row>
    <row r="29" spans="1:5">
      <c r="A29">
        <v>9</v>
      </c>
      <c r="B29" s="9" t="str">
        <f>IFERROR(INDEX(Adhérents!A:A,MATCH(A29,Adhérents!B:B,0)),"")</f>
        <v>C00033</v>
      </c>
      <c r="C29" t="s">
        <v>43</v>
      </c>
      <c r="D29">
        <v>1.7729999999999999</v>
      </c>
      <c r="E29" s="13" t="str">
        <f>IFERROR(INDEX(Adhérents!$A:$I,MATCH($A29,Adhérents!$B:$B,0),4),"")</f>
        <v>CHAMPION  PASCAL ET ALINE</v>
      </c>
    </row>
    <row r="30" spans="1:5">
      <c r="A30">
        <v>49</v>
      </c>
      <c r="B30" s="9" t="str">
        <f>IFERROR(INDEX(Adhérents!A:A,MATCH(A30,Adhérents!B:B,0)),"")</f>
        <v>T0008</v>
      </c>
      <c r="C30" t="s">
        <v>42</v>
      </c>
      <c r="D30">
        <v>4.6769999999999996</v>
      </c>
      <c r="E30" s="13" t="str">
        <f>IFERROR(INDEX(Adhérents!$A:$I,MATCH($A30,Adhérents!$B:$B,0),4),"")</f>
        <v xml:space="preserve">CHAMPION PASCAL </v>
      </c>
    </row>
    <row r="31" spans="1:5">
      <c r="A31">
        <v>49</v>
      </c>
      <c r="B31" s="9" t="str">
        <f>IFERROR(INDEX(Adhérents!A:A,MATCH(A31,Adhérents!B:B,0)),"")</f>
        <v>T0008</v>
      </c>
      <c r="C31" t="s">
        <v>41</v>
      </c>
      <c r="D31">
        <v>0.52500000000000002</v>
      </c>
      <c r="E31" s="13" t="str">
        <f>IFERROR(INDEX(Adhérents!$A:$I,MATCH($A31,Adhérents!$B:$B,0),4),"")</f>
        <v xml:space="preserve">CHAMPION PASCAL </v>
      </c>
    </row>
    <row r="32" spans="1:5">
      <c r="A32">
        <v>52</v>
      </c>
      <c r="B32" s="9" t="str">
        <f>IFERROR(INDEX(Adhérents!A:A,MATCH(A32,Adhérents!B:B,0)),"")</f>
        <v>B00052</v>
      </c>
      <c r="C32" t="s">
        <v>40</v>
      </c>
      <c r="D32">
        <v>5.0229999999999997</v>
      </c>
      <c r="E32" s="13" t="str">
        <f>IFERROR(INDEX(Adhérents!$A:$I,MATCH($A32,Adhérents!$B:$B,0),4),"")</f>
        <v>CHAMPION  GIL BERT</v>
      </c>
    </row>
    <row r="33" spans="1:5">
      <c r="A33">
        <v>52</v>
      </c>
      <c r="B33" s="9" t="str">
        <f>IFERROR(INDEX(Adhérents!A:A,MATCH(A33,Adhérents!B:B,0)),"")</f>
        <v>B00052</v>
      </c>
      <c r="C33" t="s">
        <v>39</v>
      </c>
      <c r="D33">
        <v>1.7729999999999999</v>
      </c>
      <c r="E33" s="13" t="str">
        <f>IFERROR(INDEX(Adhérents!$A:$I,MATCH($A33,Adhérents!$B:$B,0),4),"")</f>
        <v>CHAMPION  GIL BERT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B15" sqref="B15"/>
    </sheetView>
  </sheetViews>
  <sheetFormatPr baseColWidth="10" defaultRowHeight="14.4"/>
  <cols>
    <col min="4" max="4" width="39.44140625" bestFit="1" customWidth="1"/>
    <col min="5" max="5" width="27.6640625" bestFit="1" customWidth="1"/>
    <col min="6" max="6" width="27" bestFit="1" customWidth="1"/>
    <col min="7" max="7" width="27" customWidth="1"/>
  </cols>
  <sheetData>
    <row r="1" spans="1:9">
      <c r="A1" s="2" t="s">
        <v>0</v>
      </c>
      <c r="B1" s="1" t="s">
        <v>75</v>
      </c>
      <c r="C1" s="1" t="s">
        <v>1</v>
      </c>
      <c r="D1" s="1" t="s">
        <v>2</v>
      </c>
      <c r="E1" s="4" t="s">
        <v>38</v>
      </c>
      <c r="F1" s="5" t="s">
        <v>3</v>
      </c>
      <c r="G1" s="6" t="s">
        <v>37</v>
      </c>
      <c r="H1" s="7" t="s">
        <v>4</v>
      </c>
      <c r="I1" s="3" t="s">
        <v>5</v>
      </c>
    </row>
    <row r="2" spans="1:9">
      <c r="A2" t="s">
        <v>22</v>
      </c>
      <c r="B2">
        <v>5</v>
      </c>
      <c r="C2" t="s">
        <v>10</v>
      </c>
      <c r="D2" t="s">
        <v>83</v>
      </c>
      <c r="F2" t="s">
        <v>90</v>
      </c>
      <c r="H2">
        <v>97414</v>
      </c>
      <c r="I2" t="s">
        <v>93</v>
      </c>
    </row>
    <row r="3" spans="1:9">
      <c r="A3" t="s">
        <v>23</v>
      </c>
      <c r="B3">
        <v>6</v>
      </c>
      <c r="C3" t="s">
        <v>24</v>
      </c>
      <c r="D3" t="s">
        <v>85</v>
      </c>
      <c r="E3" t="s">
        <v>7</v>
      </c>
      <c r="F3" t="s">
        <v>25</v>
      </c>
      <c r="H3">
        <v>51300</v>
      </c>
      <c r="I3" t="s">
        <v>31</v>
      </c>
    </row>
    <row r="4" spans="1:9">
      <c r="A4">
        <v>53</v>
      </c>
      <c r="B4">
        <v>7</v>
      </c>
      <c r="C4" t="s">
        <v>10</v>
      </c>
      <c r="D4" t="s">
        <v>84</v>
      </c>
      <c r="E4" t="s">
        <v>7</v>
      </c>
      <c r="F4" t="s">
        <v>26</v>
      </c>
      <c r="H4">
        <v>51000</v>
      </c>
      <c r="I4" t="s">
        <v>91</v>
      </c>
    </row>
    <row r="5" spans="1:9">
      <c r="A5" t="s">
        <v>29</v>
      </c>
      <c r="B5">
        <v>9</v>
      </c>
      <c r="C5" t="s">
        <v>6</v>
      </c>
      <c r="D5" t="s">
        <v>88</v>
      </c>
      <c r="E5" t="s">
        <v>30</v>
      </c>
      <c r="F5" t="s">
        <v>95</v>
      </c>
      <c r="H5">
        <v>51700</v>
      </c>
      <c r="I5" t="s">
        <v>94</v>
      </c>
    </row>
    <row r="6" spans="1:9">
      <c r="A6">
        <v>10</v>
      </c>
      <c r="B6">
        <v>13</v>
      </c>
      <c r="C6" t="s">
        <v>13</v>
      </c>
      <c r="D6" t="s">
        <v>79</v>
      </c>
      <c r="E6" t="s">
        <v>7</v>
      </c>
      <c r="F6" t="s">
        <v>14</v>
      </c>
      <c r="H6">
        <v>51510</v>
      </c>
      <c r="I6" t="s">
        <v>92</v>
      </c>
    </row>
    <row r="7" spans="1:9">
      <c r="A7">
        <v>15</v>
      </c>
      <c r="B7">
        <v>25</v>
      </c>
      <c r="C7" t="s">
        <v>10</v>
      </c>
      <c r="D7" t="s">
        <v>82</v>
      </c>
      <c r="E7" t="s">
        <v>19</v>
      </c>
      <c r="F7" t="s">
        <v>21</v>
      </c>
      <c r="H7">
        <v>51000</v>
      </c>
      <c r="I7" t="s">
        <v>91</v>
      </c>
    </row>
    <row r="8" spans="1:9">
      <c r="A8" t="s">
        <v>12</v>
      </c>
      <c r="B8">
        <v>28</v>
      </c>
      <c r="C8" t="s">
        <v>10</v>
      </c>
      <c r="D8" t="s">
        <v>78</v>
      </c>
      <c r="E8" t="s">
        <v>7</v>
      </c>
      <c r="F8" t="s">
        <v>11</v>
      </c>
      <c r="H8">
        <v>51100</v>
      </c>
      <c r="I8" t="s">
        <v>17</v>
      </c>
    </row>
    <row r="9" spans="1:9">
      <c r="A9" t="s">
        <v>15</v>
      </c>
      <c r="B9">
        <v>30</v>
      </c>
      <c r="C9" t="s">
        <v>10</v>
      </c>
      <c r="D9" t="s">
        <v>80</v>
      </c>
      <c r="E9" t="s">
        <v>7</v>
      </c>
      <c r="F9" t="s">
        <v>16</v>
      </c>
      <c r="H9">
        <v>51300</v>
      </c>
      <c r="I9" t="s">
        <v>31</v>
      </c>
    </row>
    <row r="10" spans="1:9">
      <c r="A10" t="s">
        <v>27</v>
      </c>
      <c r="B10">
        <v>45</v>
      </c>
      <c r="C10" t="s">
        <v>24</v>
      </c>
      <c r="D10" t="s">
        <v>86</v>
      </c>
      <c r="E10" t="s">
        <v>7</v>
      </c>
      <c r="F10" t="s">
        <v>28</v>
      </c>
      <c r="H10">
        <v>51100</v>
      </c>
      <c r="I10" t="s">
        <v>17</v>
      </c>
    </row>
    <row r="11" spans="1:9">
      <c r="A11" t="s">
        <v>32</v>
      </c>
      <c r="B11">
        <v>49</v>
      </c>
      <c r="C11" t="s">
        <v>10</v>
      </c>
      <c r="D11" t="s">
        <v>87</v>
      </c>
      <c r="E11" t="s">
        <v>19</v>
      </c>
      <c r="F11" t="s">
        <v>95</v>
      </c>
      <c r="H11">
        <v>51300</v>
      </c>
      <c r="I11" t="s">
        <v>31</v>
      </c>
    </row>
    <row r="12" spans="1:9">
      <c r="A12" t="s">
        <v>33</v>
      </c>
      <c r="B12">
        <v>52</v>
      </c>
      <c r="C12" t="s">
        <v>10</v>
      </c>
      <c r="D12" t="s">
        <v>89</v>
      </c>
      <c r="E12" t="s">
        <v>34</v>
      </c>
      <c r="F12" t="s">
        <v>35</v>
      </c>
      <c r="H12">
        <v>51100</v>
      </c>
      <c r="I12" t="s">
        <v>17</v>
      </c>
    </row>
    <row r="13" spans="1:9">
      <c r="A13" t="s">
        <v>9</v>
      </c>
      <c r="B13">
        <v>70</v>
      </c>
      <c r="C13" t="s">
        <v>10</v>
      </c>
      <c r="D13" t="s">
        <v>78</v>
      </c>
      <c r="E13" t="s">
        <v>7</v>
      </c>
      <c r="F13" t="s">
        <v>11</v>
      </c>
      <c r="H13">
        <v>51000</v>
      </c>
      <c r="I13" t="s">
        <v>91</v>
      </c>
    </row>
    <row r="14" spans="1:9">
      <c r="A14" t="s">
        <v>18</v>
      </c>
      <c r="B14">
        <v>97</v>
      </c>
      <c r="C14" t="s">
        <v>13</v>
      </c>
      <c r="D14" t="s">
        <v>81</v>
      </c>
      <c r="E14" t="s">
        <v>19</v>
      </c>
      <c r="F14" t="s">
        <v>20</v>
      </c>
      <c r="H14">
        <v>52100</v>
      </c>
      <c r="I14" t="s">
        <v>36</v>
      </c>
    </row>
    <row r="15" spans="1:9">
      <c r="A15">
        <v>20</v>
      </c>
      <c r="B15">
        <v>100</v>
      </c>
      <c r="C15" t="s">
        <v>6</v>
      </c>
      <c r="D15" t="s">
        <v>77</v>
      </c>
      <c r="E15" t="s">
        <v>7</v>
      </c>
      <c r="F15" t="s">
        <v>8</v>
      </c>
      <c r="H15">
        <v>51000</v>
      </c>
      <c r="I15" t="s">
        <v>91</v>
      </c>
    </row>
  </sheetData>
  <sortState ref="A2:I15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Parcelles</vt:lpstr>
      <vt:lpstr>Adhérents</vt:lpstr>
      <vt:lpstr>Feuil2</vt:lpstr>
      <vt:lpstr>Feuil3</vt:lpstr>
      <vt:lpstr>liste_adherents</vt:lpstr>
      <vt:lpstr>liste_parcelles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Colmart</dc:creator>
  <cp:lastModifiedBy>COURTIN</cp:lastModifiedBy>
  <dcterms:created xsi:type="dcterms:W3CDTF">2016-04-21T06:32:35Z</dcterms:created>
  <dcterms:modified xsi:type="dcterms:W3CDTF">2016-04-21T08:00:48Z</dcterms:modified>
</cp:coreProperties>
</file>